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stem-AZA" sheetId="1" state="visible" r:id="rId2"/>
    <sheet name="System-LFP" sheetId="2" state="visible" r:id="rId3"/>
    <sheet name="Container-LFP" sheetId="3" state="visible" r:id="rId4"/>
    <sheet name="Container-AZA" sheetId="4" state="visible" r:id="rId5"/>
    <sheet name="BatterySystem-LiFePO4-280Ah" sheetId="5" state="visible" r:id="rId6"/>
    <sheet name="BatterySystem-AZA" sheetId="6" state="visible" r:id="rId7"/>
    <sheet name="BatteryPack-LiFePO4-280Ah" sheetId="7" state="visible" r:id="rId8"/>
    <sheet name="BatteryPack-AZA" sheetId="8" state="visible" r:id="rId9"/>
    <sheet name="Casing-LiFePO4-280Ah" sheetId="9" state="visible" r:id="rId10"/>
    <sheet name="Casing-AZA" sheetId="10" state="visible" r:id="rId11"/>
    <sheet name="Cell-AZA" sheetId="11" state="visible" r:id="rId12"/>
    <sheet name="Cell-LiFePO4-280Ah" sheetId="12" state="visible" r:id="rId13"/>
    <sheet name="_Cell-SLA-200Ah" sheetId="13" state="visible" r:id="rId14"/>
    <sheet name="_Mix--SLA" sheetId="14" state="visible" r:id="rId15"/>
    <sheet name="_SolarPanels" sheetId="15" state="visible" r:id="rId16"/>
    <sheet name="_Pack overhead" sheetId="16" state="visible" r:id="rId17"/>
    <sheet name="Feuil2" sheetId="17" state="visible" r:id="rId18"/>
    <sheet name="_AirConsumption" sheetId="18" state="visible" r:id="rId19"/>
    <sheet name="_(ANX) Solar resource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<sst xmlns="http://schemas.openxmlformats.org/spreadsheetml/2006/main" count="876" uniqueCount="243">
  <si>
    <t xml:space="preserve">DataCurves</t>
  </si>
  <si>
    <t xml:space="preserve">Author</t>
  </si>
  <si>
    <t xml:space="preserve">AZA.DG</t>
  </si>
  <si>
    <t xml:space="preserve">Version</t>
  </si>
  <si>
    <t xml:space="preserve">2022-06-23a</t>
  </si>
  <si>
    <t xml:space="preserve">Product-Type</t>
  </si>
  <si>
    <t xml:space="preserve">System</t>
  </si>
  <si>
    <t xml:space="preserve">SubType</t>
  </si>
  <si>
    <t xml:space="preserve">Category</t>
  </si>
  <si>
    <t xml:space="preserve">AZA</t>
  </si>
  <si>
    <t xml:space="preserve">Brand</t>
  </si>
  <si>
    <t xml:space="preserve">LiitoKala</t>
  </si>
  <si>
    <t xml:space="preserve">Model</t>
  </si>
  <si>
    <t xml:space="preserve">280AH</t>
  </si>
  <si>
    <t xml:space="preserve">Ref</t>
  </si>
  <si>
    <t xml:space="preserve">Ref_url</t>
  </si>
  <si>
    <t xml:space="preserve">Comment</t>
  </si>
  <si>
    <t xml:space="preserve">PointNo</t>
  </si>
  <si>
    <t xml:space="preserve">Date</t>
  </si>
  <si>
    <t xml:space="preserve">Available DOD</t>
  </si>
  <si>
    <t xml:space="preserve">Capacity remaining at end of service life</t>
  </si>
  <si>
    <t xml:space="preserve">Percente system maintenance</t>
  </si>
  <si>
    <t xml:space="preserve">Renewal Cost at end service</t>
  </si>
  <si>
    <t xml:space="preserve">Cell Cost Renewal at end service</t>
  </si>
  <si>
    <t xml:space="preserve">Skilled Labor</t>
  </si>
  <si>
    <t xml:space="preserve">Unskilled Labor</t>
  </si>
  <si>
    <t xml:space="preserve">Nameplate Load</t>
  </si>
  <si>
    <t xml:space="preserve">Service Life</t>
  </si>
  <si>
    <t xml:space="preserve">Unit</t>
  </si>
  <si>
    <t xml:space="preserve">%</t>
  </si>
  <si>
    <t xml:space="preserve">$/h</t>
  </si>
  <si>
    <t xml:space="preserve">MW</t>
  </si>
  <si>
    <t xml:space="preserve">year</t>
  </si>
  <si>
    <t xml:space="preserve">Curve-Interpolation</t>
  </si>
  <si>
    <t xml:space="preserve">CONST</t>
  </si>
  <si>
    <t xml:space="preserve">LINEAR</t>
  </si>
  <si>
    <t xml:space="preserve">LFP</t>
  </si>
  <si>
    <t xml:space="preserve">Container</t>
  </si>
  <si>
    <t xml:space="preserve">Length</t>
  </si>
  <si>
    <t xml:space="preserve">Width</t>
  </si>
  <si>
    <t xml:space="preserve">Height</t>
  </si>
  <si>
    <t xml:space="preserve">BatteryPack Quantity</t>
  </si>
  <si>
    <t xml:space="preserve">Battery Max Sustained Discharge</t>
  </si>
  <si>
    <t xml:space="preserve">Cost</t>
  </si>
  <si>
    <t xml:space="preserve">Balloons Cost</t>
  </si>
  <si>
    <t xml:space="preserve">HVAC Cost</t>
  </si>
  <si>
    <t xml:space="preserve">$</t>
  </si>
  <si>
    <t xml:space="preserve">BatterySystem</t>
  </si>
  <si>
    <t xml:space="preserve">Target full load power</t>
  </si>
  <si>
    <t xml:space="preserve">Target Battery usage</t>
  </si>
  <si>
    <t xml:space="preserve">RTE</t>
  </si>
  <si>
    <t xml:space="preserve">unit</t>
  </si>
  <si>
    <t xml:space="preserve">kW</t>
  </si>
  <si>
    <t xml:space="preserve">BatteryPack</t>
  </si>
  <si>
    <t xml:space="preserve">Cell Quantity</t>
  </si>
  <si>
    <t xml:space="preserve">Overhead Weight</t>
  </si>
  <si>
    <t xml:space="preserve">Max Service Life</t>
  </si>
  <si>
    <t xml:space="preserve">Battery Losses</t>
  </si>
  <si>
    <t xml:space="preserve">Power Electronic Losses</t>
  </si>
  <si>
    <t xml:space="preserve">Control Monitoring Losses</t>
  </si>
  <si>
    <t xml:space="preserve">Thermal Ventilation losses</t>
  </si>
  <si>
    <t xml:space="preserve">Daily self discharge percent of capacity</t>
  </si>
  <si>
    <t xml:space="preserve">Thermal Ventilation location</t>
  </si>
  <si>
    <t xml:space="preserve">BMS Cost</t>
  </si>
  <si>
    <t xml:space="preserve">Casing</t>
  </si>
  <si>
    <t xml:space="preserve">Cell interspace</t>
  </si>
  <si>
    <t xml:space="preserve">Manufacturing</t>
  </si>
  <si>
    <t xml:space="preserve">mm</t>
  </si>
  <si>
    <t xml:space="preserve">Cell</t>
  </si>
  <si>
    <t xml:space="preserve">Nominal Voltage</t>
  </si>
  <si>
    <t xml:space="preserve">RTE (Round Trip Efficiency)</t>
  </si>
  <si>
    <t xml:space="preserve">Nominal Capacity</t>
  </si>
  <si>
    <t xml:space="preserve">Nominal Discharge Rate</t>
  </si>
  <si>
    <t xml:space="preserve">Internal Resistance</t>
  </si>
  <si>
    <t xml:space="preserve">Volumetric Density</t>
  </si>
  <si>
    <t xml:space="preserve">Energy Density (gravimetric)</t>
  </si>
  <si>
    <t xml:space="preserve">Continuous Max Discharge Rate</t>
  </si>
  <si>
    <t xml:space="preserve">Peak Discharge Rate Allowance  (15s)</t>
  </si>
  <si>
    <t xml:space="preserve">Cycle Life</t>
  </si>
  <si>
    <t xml:space="preserve">Factory Cost</t>
  </si>
  <si>
    <t xml:space="preserve">Material Cost</t>
  </si>
  <si>
    <t xml:space="preserve">Charge Rate</t>
  </si>
  <si>
    <t xml:space="preserve">V</t>
  </si>
  <si>
    <t xml:space="preserve">Ah</t>
  </si>
  <si>
    <t xml:space="preserve">Wh</t>
  </si>
  <si>
    <t xml:space="preserve">Ohm</t>
  </si>
  <si>
    <t xml:space="preserve">g/cc</t>
  </si>
  <si>
    <t xml:space="preserve">Wh/kg</t>
  </si>
  <si>
    <t xml:space="preserve">C</t>
  </si>
  <si>
    <t xml:space="preserve">$/KWh</t>
  </si>
  <si>
    <t xml:space="preserve">LOG</t>
  </si>
  <si>
    <t xml:space="preserve">BatteryCell</t>
  </si>
  <si>
    <t xml:space="preserve">in green</t>
  </si>
  <si>
    <t xml:space="preserve">Certified or official</t>
  </si>
  <si>
    <t xml:space="preserve">Lead-acid SLA</t>
  </si>
  <si>
    <t xml:space="preserve">in blue</t>
  </si>
  <si>
    <t xml:space="preserve">estimated values</t>
  </si>
  <si>
    <t xml:space="preserve">SeyliLanka</t>
  </si>
  <si>
    <t xml:space="preserve">https://fr.aliexpress.com/item/32886386511.html</t>
  </si>
  <si>
    <t xml:space="preserve">Cycles nbr (@80% DOD ; 80% init. Cap?)</t>
  </si>
  <si>
    <t xml:space="preserve">Capacity @C/3</t>
  </si>
  <si>
    <t xml:space="preserve">Size.H</t>
  </si>
  <si>
    <t xml:space="preserve">Size.L</t>
  </si>
  <si>
    <t xml:space="preserve">Size.W</t>
  </si>
  <si>
    <t xml:space="preserve">Nominal Volume</t>
  </si>
  <si>
    <t xml:space="preserve">Weight</t>
  </si>
  <si>
    <t xml:space="preserve">Density</t>
  </si>
  <si>
    <t xml:space="preserve">Energy Density volumetric</t>
  </si>
  <si>
    <t xml:space="preserve">Energy Density massic</t>
  </si>
  <si>
    <t xml:space="preserve">Self Discharge @3 mo</t>
  </si>
  <si>
    <t xml:space="preserve">Self Discharge @1 week</t>
  </si>
  <si>
    <t xml:space="preserve">Retail price (PU)</t>
  </si>
  <si>
    <t xml:space="preserve">Retail price (/kWh)</t>
  </si>
  <si>
    <t xml:space="preserve">Factory Production Cost / kWh</t>
  </si>
  <si>
    <t xml:space="preserve">Factory Production Cost</t>
  </si>
  <si>
    <t xml:space="preserve">2nd life or Recycling value (% of FactProdCost)</t>
  </si>
  <si>
    <t xml:space="preserve">dm3</t>
  </si>
  <si>
    <t xml:space="preserve">kg</t>
  </si>
  <si>
    <t xml:space="preserve">Wh/dm3</t>
  </si>
  <si>
    <t xml:space="preserve">EUR/unit</t>
  </si>
  <si>
    <t xml:space="preserve">EUR/kWh</t>
  </si>
  <si>
    <t xml:space="preserve">EUR</t>
  </si>
  <si>
    <t xml:space="preserve">Param: Disch-Rate</t>
  </si>
  <si>
    <t xml:space="preserve">Param: DOD</t>
  </si>
  <si>
    <t xml:space="preserve">MixCurves</t>
  </si>
  <si>
    <t xml:space="preserve">2022-07-01a</t>
  </si>
  <si>
    <t xml:space="preserve">Lead</t>
  </si>
  <si>
    <t xml:space="preserve">casing (polymer)</t>
  </si>
  <si>
    <t xml:space="preserve">Electrolyte sulfuric acid)</t>
  </si>
  <si>
    <t xml:space="preserve">energy.electricity</t>
  </si>
  <si>
    <t xml:space="preserve">plant amortization</t>
  </si>
  <si>
    <t xml:space="preserve">labor cost</t>
  </si>
  <si>
    <t xml:space="preserve">others</t>
  </si>
  <si>
    <t xml:space="preserve">Control (100%)</t>
  </si>
  <si>
    <t xml:space="preserve">Global variation</t>
  </si>
  <si>
    <t xml:space="preserve">Eletrolyte sulfuric acid)</t>
  </si>
  <si>
    <t xml:space="preserve">index</t>
  </si>
  <si>
    <t xml:space="preserve">y.var</t>
  </si>
  <si>
    <t xml:space="preserve">Yearly.price.evol</t>
  </si>
  <si>
    <t xml:space="preserve">Year</t>
  </si>
  <si>
    <t xml:space="preserve">SolarPanels</t>
  </si>
  <si>
    <t xml:space="preserve">Source</t>
  </si>
  <si>
    <t xml:space="preserve">LiFePO4</t>
  </si>
  <si>
    <t xml:space="preserve">Cost overhead System level vs. Cells level</t>
  </si>
  <si>
    <t xml:space="preserve">Symbol</t>
  </si>
  <si>
    <t xml:space="preserve">A</t>
  </si>
  <si>
    <t xml:space="preserve">Avogadro</t>
  </si>
  <si>
    <t xml:space="preserve">e-</t>
  </si>
  <si>
    <t xml:space="preserve">Coulomb</t>
  </si>
  <si>
    <t xml:space="preserve">electron charge</t>
  </si>
  <si>
    <t xml:space="preserve">Coulomb sec-1</t>
  </si>
  <si>
    <t xml:space="preserve">Ampere</t>
  </si>
  <si>
    <t xml:space="preserve">m3 atm K−1 mol−1</t>
  </si>
  <si>
    <t xml:space="preserve">R</t>
  </si>
  <si>
    <t xml:space="preserve">O2 share in Air</t>
  </si>
  <si>
    <t xml:space="preserve">liter</t>
  </si>
  <si>
    <t xml:space="preserve">Control: Volume of 1 mole of O2 @300K</t>
  </si>
  <si>
    <t xml:space="preserve">Zinc-Air Battery System</t>
  </si>
  <si>
    <t xml:space="preserve">average voltage</t>
  </si>
  <si>
    <t xml:space="preserve">Ah needed for 1 kWh</t>
  </si>
  <si>
    <t xml:space="preserve">electrons needed for 1kWh</t>
  </si>
  <si>
    <t xml:space="preserve">electrons given per O2 molecule absorbed by air-electrode</t>
  </si>
  <si>
    <t xml:space="preserve">O2 molecules needed for 1kWh</t>
  </si>
  <si>
    <t xml:space="preserve">O2 moles needed for 1kWh</t>
  </si>
  <si>
    <t xml:space="preserve">m3</t>
  </si>
  <si>
    <t xml:space="preserve">O2 volume needed at 1bar 300K (pV=nRT)  for 1kWh </t>
  </si>
  <si>
    <t xml:space="preserve">Air needed for 1kWh</t>
  </si>
  <si>
    <t xml:space="preserve">Sealed Battery System with pure O2 container/balloon</t>
  </si>
  <si>
    <t xml:space="preserve">cell or battery capacity</t>
  </si>
  <si>
    <t xml:space="preserve">energy density</t>
  </si>
  <si>
    <t xml:space="preserve">cells density</t>
  </si>
  <si>
    <t xml:space="preserve">Wh/liter</t>
  </si>
  <si>
    <t xml:space="preserve">Initial volumetric energy</t>
  </si>
  <si>
    <t xml:space="preserve">volume of Battery System w/o O2 container</t>
  </si>
  <si>
    <t xml:space="preserve">volume of O2 at 1 bar 300K</t>
  </si>
  <si>
    <t xml:space="preserve">times</t>
  </si>
  <si>
    <t xml:space="preserve">ratio O2 volume / cell volume at 1 bar</t>
  </si>
  <si>
    <t xml:space="preserve">ratio Volume with O2 balloon / volume w/o O2 balloon</t>
  </si>
  <si>
    <t xml:space="preserve">volumetric energy</t>
  </si>
  <si>
    <t xml:space="preserve">bars</t>
  </si>
  <si>
    <t xml:space="preserve">other max balloon pressure</t>
  </si>
  <si>
    <t xml:space="preserve">Portal</t>
  </si>
  <si>
    <t xml:space="preserve">See. #PV03, #PV03</t>
  </si>
  <si>
    <t xml:space="preserve">Solar PV</t>
  </si>
  <si>
    <t xml:space="preserve">[#PV04] How long do solar panels last?</t>
  </si>
  <si>
    <t xml:space="preserve"> solar panel degradation rate: 0.8% (0.3% - 1.2%)</t>
  </si>
  <si>
    <t xml:space="preserve">[#PV05] The Real Lifespan of Solar Panels - Energy Informative</t>
  </si>
  <si>
    <t xml:space="preserve">[#PV06] What Is the Lifespan of a Solar Panel? &gt; ENGINEERING.com</t>
  </si>
  <si>
    <t xml:space="preserve">[#PV07] How Long Do Solar Panels Last in 2019? | EnergySage</t>
  </si>
  <si>
    <t xml:space="preserve">Solar Radiation</t>
  </si>
  <si>
    <t xml:space="preserve">[#PV08] When 1361 W/m2 is arriving above the atmosphere (when the sun is at the zenith in a cloudless sky), direct sun is about 1050 W/m2, and global radiation on a horizontal surface at ground level is about 1120 W/m2.</t>
  </si>
  <si>
    <t xml:space="preserve">Ignoring clouds, the daily average insolation for the Earth is approximately 6 kWh/m2 (i.e. 2190 kWh/m2/year).</t>
  </si>
  <si>
    <t xml:space="preserve">[#PV09]  Photovoltaic Geographical Information System – PVGIS</t>
  </si>
  <si>
    <t xml:space="preserve">Geographical Assessment of Solar Resource and Performance of Photovoltaic Technology. Calculations for European teritory, Mediteranian region and Africa are available.</t>
  </si>
  <si>
    <t xml:space="preserve">ALL DATA IS AVAILABLE OPEN SOURCE [#PV09b]</t>
  </si>
  <si>
    <t xml:space="preserve">Yearly values</t>
  </si>
  <si>
    <t xml:space="preserve">kWh/year / m²</t>
  </si>
  <si>
    <t xml:space="preserve">kWh/year / kWp</t>
  </si>
  <si>
    <t xml:space="preserve">hours / year</t>
  </si>
  <si>
    <t xml:space="preserve">GTI opta</t>
  </si>
  <si>
    <t xml:space="preserve">PVOUT</t>
  </si>
  <si>
    <t xml:space="preserve">%/Best</t>
  </si>
  <si>
    <t xml:space="preserve"> &lt;=&lt;=&lt;=</t>
  </si>
  <si>
    <t xml:space="preserve">Wp / m2</t>
  </si>
  <si>
    <t xml:space="preserve">Best-Place</t>
  </si>
  <si>
    <t xml:space="preserve">Yerevan</t>
  </si>
  <si>
    <t xml:space="preserve">Spain (Barcelona…)</t>
  </si>
  <si>
    <t xml:space="preserve">kWh elec.  / sun irrad.</t>
  </si>
  <si>
    <t xml:space="preserve">Colombia – Barranquilla</t>
  </si>
  <si>
    <t xml:space="preserve">https://globalsolaratlas.info/map?c=10.874779,-74.792175,11&amp;s=11.023428,-74.823074</t>
  </si>
  <si>
    <t xml:space="preserve">Given from YellowGreen : </t>
  </si>
  <si>
    <t xml:space="preserve">MWh/year</t>
  </si>
  <si>
    <t xml:space="preserve">m2</t>
  </si>
  <si>
    <t xml:space="preserve">kWh/(m2.year)</t>
  </si>
  <si>
    <t xml:space="preserve">Paris </t>
  </si>
  <si>
    <t xml:space="preserve">Brussels</t>
  </si>
  <si>
    <t xml:space="preserve">Bordeaux</t>
  </si>
  <si>
    <t xml:space="preserve">[#PV01] conversion efficiency is incresing 0.4%/year giving 17.2% in 2018 to 30% by 2050</t>
  </si>
  <si>
    <t xml:space="preserve">Tanger</t>
  </si>
  <si>
    <t xml:space="preserve">[#PV01] Perfomance Ratio 2019: 85%</t>
  </si>
  <si>
    <t xml:space="preserve">Rabat, Casablanca</t>
  </si>
  <si>
    <t xml:space="preserve">Marseille, Toulon</t>
  </si>
  <si>
    <t xml:space="preserve">Faro (PT)</t>
  </si>
  <si>
    <t xml:space="preserve">Malaga, Seville</t>
  </si>
  <si>
    <t xml:space="preserve">Andorre</t>
  </si>
  <si>
    <t xml:space="preserve">Valencia</t>
  </si>
  <si>
    <t xml:space="preserve">London</t>
  </si>
  <si>
    <t xml:space="preserve">Dublin</t>
  </si>
  <si>
    <t xml:space="preserve">Germany</t>
  </si>
  <si>
    <t xml:space="preserve">Praha</t>
  </si>
  <si>
    <t xml:space="preserve">Denmark</t>
  </si>
  <si>
    <t xml:space="preserve">Chili Atakama desert</t>
  </si>
  <si>
    <t xml:space="preserve">kWh/kWp</t>
  </si>
  <si>
    <t xml:space="preserve">United States</t>
  </si>
  <si>
    <t xml:space="preserve">https://www.nrel.gov/gis/solar.html</t>
  </si>
  <si>
    <t xml:space="preserve">https://www.nrel.gov/gis/data-tools.html</t>
  </si>
  <si>
    <t xml:space="preserve">https://emp.lbl.gov/tracking-the-sun/</t>
  </si>
  <si>
    <t xml:space="preserve">National Solar Radiation Database (NSRDB) weather station</t>
  </si>
  <si>
    <t xml:space="preserve">World</t>
  </si>
  <si>
    <t xml:space="preserve">https://globalsolaratlas.info/map?c=19.55979,67.5,3</t>
  </si>
  <si>
    <t xml:space="preserve">https://globalsolaratlas.info/map?c=41.253032,-0.241699,6&amp;s=43.628123,5.625&amp;m=site</t>
  </si>
  <si>
    <t xml:space="preserve">Simulation Service</t>
  </si>
  <si>
    <t xml:space="preserve">https://solargis.com/pricing/products-and-plans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</si>
</sst>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"/>
    <numFmt numFmtId="166" formatCode="mmm\-yyyy"/>
    <numFmt numFmtId="167" formatCode="#,##0%"/>
    <numFmt numFmtId="168" formatCode="#,##0.00"/>
    <numFmt numFmtId="169" formatCode="#,##0.0"/>
    <numFmt numFmtId="170" formatCode="0"/>
    <numFmt numFmtId="171" formatCode="#,##0.0%"/>
    <numFmt numFmtId="172" formatCode="\$#,##0_);&quot;($&quot;#,##0\)"/>
    <numFmt numFmtId="173" formatCode="#,##0.00%"/>
    <numFmt numFmtId="174" formatCode="0.00E+00"/>
    <numFmt numFmtId="175" formatCode="#,##0.0000000"/>
    <numFmt numFmtId="176" formatCode="#,##0.0000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C99C00"/>
      <name val="Arial"/>
      <family val="2"/>
      <charset val="1"/>
    </font>
    <font>
      <sz val="10"/>
      <color rgb="FF18A303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369A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8A303"/>
      <name val="Arial"/>
      <family val="2"/>
      <charset val="1"/>
    </font>
    <font>
      <b val="true"/>
      <sz val="10"/>
      <color rgb="FF0369A3"/>
      <name val="Arial"/>
      <family val="2"/>
      <charset val="1"/>
    </font>
    <font>
      <sz val="10"/>
      <color rgb="FFF09E6F"/>
      <name val="Arial"/>
      <family val="2"/>
      <charset val="1"/>
    </font>
    <font>
      <sz val="10"/>
      <color rgb="FFA33E03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Sylfaen"/>
      <family val="2"/>
      <charset val="1"/>
    </font>
    <font>
      <sz val="9"/>
      <color rgb="FF0033CC"/>
      <name val="Calibri"/>
      <family val="2"/>
      <charset val="1"/>
    </font>
    <font>
      <sz val="9"/>
      <color rgb="FF00B050"/>
      <name val="Calibri"/>
      <family val="2"/>
      <charset val="1"/>
    </font>
    <font>
      <sz val="9"/>
      <color rgb="FF333399"/>
      <name val="Calibri"/>
      <family val="2"/>
      <charset val="1"/>
    </font>
    <font>
      <b val="true"/>
      <sz val="9"/>
      <color rgb="FF333399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CC33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B05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 diagonalUp="false" diagonalDown="false"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 diagonalUp="false" diagonalDown="false"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 diagonalUp="false" diagonalDown="false">
      <left style="dotted">
        <color rgb="FFFFFFFF"/>
      </left>
      <right/>
      <top/>
      <bottom/>
      <diagonal/>
    </border>
    <border diagonalUp="false" diagonalDown="false">
      <left/>
      <right style="dotted">
        <color rgb="FFFFFFFF"/>
      </right>
      <top/>
      <bottom/>
      <diagonal/>
    </border>
    <border diagonalUp="false" diagonalDown="false">
      <left style="dotted">
        <color rgb="FFFFFFFF"/>
      </left>
      <right/>
      <top/>
      <bottom style="dotted">
        <color rgb="FFFFFFFF"/>
      </bottom>
      <diagonal/>
    </border>
    <border diagonalUp="false" diagonalDown="false">
      <left/>
      <right/>
      <top/>
      <bottom style="dotted">
        <color rgb="FFFFFFFF"/>
      </bottom>
      <diagonal/>
    </border>
    <border diagonalUp="false" diagonalDown="false">
      <left/>
      <right style="dotted">
        <color rgb="FFFFFFFF"/>
      </right>
      <top/>
      <bottom style="dotted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9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6C6C6"/>
      <rgbColor rgb="FF808080"/>
      <rgbColor rgb="FF9999FF"/>
      <rgbColor rgb="FFC9211E"/>
      <rgbColor rgb="FFFFFFCC"/>
      <rgbColor rgb="FFCCFFFF"/>
      <rgbColor rgb="FF660066"/>
      <rgbColor rgb="FFF09E6F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CC"/>
      <rgbColor rgb="FF00B050"/>
      <rgbColor rgb="FF003300"/>
      <rgbColor rgb="FF333300"/>
      <rgbColor rgb="FFA33E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8.7695312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9" min="5" style="4" width="12.57"/>
    <col collapsed="false" customWidth="true" hidden="false" outlineLevel="0" max="13" min="10" style="5" width="12.57"/>
  </cols>
  <sheetData>
    <row r="1" customFormat="false" ht="17.25" hidden="false" customHeight="true" outlineLevel="0" collapsed="false">
      <c r="A1" s="6"/>
      <c r="B1" s="7"/>
      <c r="C1" s="6"/>
      <c r="D1" s="8"/>
      <c r="E1" s="9"/>
      <c r="F1" s="9"/>
      <c r="G1" s="9"/>
      <c r="H1" s="9"/>
      <c r="I1" s="9"/>
      <c r="J1" s="10"/>
      <c r="K1" s="10"/>
      <c r="L1" s="10"/>
      <c r="M1" s="10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9"/>
      <c r="F2" s="9"/>
      <c r="G2" s="9"/>
      <c r="H2" s="9"/>
      <c r="I2" s="9"/>
      <c r="J2" s="10"/>
      <c r="K2" s="10"/>
      <c r="L2" s="10"/>
      <c r="M2" s="10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9"/>
      <c r="F3" s="9"/>
      <c r="G3" s="9"/>
      <c r="H3" s="9"/>
      <c r="I3" s="9"/>
      <c r="J3" s="10"/>
      <c r="K3" s="10"/>
      <c r="L3" s="10"/>
      <c r="M3" s="10"/>
    </row>
    <row r="4" customFormat="false" ht="17.25" hidden="false" customHeight="true" outlineLevel="0" collapsed="false">
      <c r="A4" s="6" t="s">
        <v>3</v>
      </c>
      <c r="B4" s="11" t="s">
        <v>4</v>
      </c>
      <c r="C4" s="6"/>
      <c r="D4" s="8"/>
      <c r="E4" s="9"/>
      <c r="F4" s="9"/>
      <c r="G4" s="9"/>
      <c r="H4" s="9"/>
      <c r="I4" s="9"/>
      <c r="J4" s="10"/>
      <c r="K4" s="10"/>
      <c r="L4" s="10"/>
      <c r="M4" s="10"/>
    </row>
    <row r="5" customFormat="false" ht="17.25" hidden="false" customHeight="true" outlineLevel="0" collapsed="false">
      <c r="A5" s="6" t="s">
        <v>5</v>
      </c>
      <c r="B5" s="7" t="s">
        <v>6</v>
      </c>
      <c r="C5" s="6"/>
      <c r="D5" s="8"/>
      <c r="E5" s="9"/>
      <c r="F5" s="9"/>
      <c r="G5" s="9"/>
      <c r="H5" s="9"/>
      <c r="I5" s="9"/>
      <c r="J5" s="10"/>
      <c r="K5" s="10"/>
      <c r="L5" s="10"/>
      <c r="M5" s="10"/>
    </row>
    <row r="6" customFormat="false" ht="17.25" hidden="false" customHeight="true" outlineLevel="0" collapsed="false">
      <c r="A6" s="6" t="s">
        <v>7</v>
      </c>
      <c r="B6" s="7"/>
      <c r="C6" s="6"/>
      <c r="D6" s="8"/>
      <c r="E6" s="9"/>
      <c r="F6" s="9"/>
      <c r="G6" s="9"/>
      <c r="H6" s="9"/>
      <c r="I6" s="9"/>
      <c r="J6" s="10"/>
      <c r="K6" s="10"/>
      <c r="L6" s="10"/>
      <c r="M6" s="10"/>
    </row>
    <row r="7" customFormat="false" ht="17.25" hidden="false" customHeight="true" outlineLevel="0" collapsed="false">
      <c r="A7" s="6" t="s">
        <v>8</v>
      </c>
      <c r="B7" s="7" t="s">
        <v>9</v>
      </c>
      <c r="C7" s="6"/>
      <c r="D7" s="8"/>
      <c r="E7" s="9"/>
      <c r="F7" s="9"/>
      <c r="G7" s="9"/>
      <c r="H7" s="9"/>
      <c r="I7" s="9"/>
      <c r="J7" s="10"/>
      <c r="K7" s="10"/>
      <c r="L7" s="10"/>
      <c r="M7" s="10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10"/>
      <c r="E8" s="9"/>
      <c r="F8" s="9"/>
      <c r="G8" s="9"/>
      <c r="H8" s="9"/>
      <c r="I8" s="9"/>
      <c r="J8" s="10"/>
      <c r="K8" s="10"/>
      <c r="L8" s="10"/>
      <c r="M8" s="10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9"/>
      <c r="F9" s="9"/>
      <c r="G9" s="9"/>
      <c r="H9" s="9"/>
      <c r="I9" s="9"/>
      <c r="J9" s="10"/>
      <c r="K9" s="10"/>
      <c r="L9" s="10"/>
      <c r="M9" s="10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9"/>
      <c r="F10" s="9"/>
      <c r="G10" s="9"/>
      <c r="H10" s="9"/>
      <c r="I10" s="9"/>
      <c r="J10" s="10"/>
      <c r="K10" s="10"/>
      <c r="L10" s="10"/>
      <c r="M10" s="10"/>
    </row>
    <row r="11" customFormat="false" ht="17.25" hidden="false" customHeight="true" outlineLevel="0" collapsed="false">
      <c r="A11" s="6" t="s">
        <v>15</v>
      </c>
      <c r="B11" s="12"/>
      <c r="C11" s="6"/>
      <c r="D11" s="8"/>
      <c r="E11" s="9"/>
      <c r="F11" s="9"/>
      <c r="G11" s="9"/>
      <c r="H11" s="9"/>
      <c r="I11" s="9"/>
      <c r="J11" s="10"/>
      <c r="K11" s="10"/>
      <c r="L11" s="10"/>
      <c r="M11" s="10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9"/>
      <c r="F12" s="9"/>
      <c r="G12" s="9"/>
      <c r="H12" s="9"/>
      <c r="I12" s="9"/>
      <c r="J12" s="10"/>
      <c r="K12" s="10"/>
      <c r="L12" s="10"/>
      <c r="M12" s="10"/>
    </row>
    <row r="13" customFormat="false" ht="17.25" hidden="false" customHeight="true" outlineLevel="0" collapsed="false">
      <c r="A13" s="6"/>
      <c r="B13" s="7"/>
      <c r="C13" s="6"/>
      <c r="D13" s="8"/>
      <c r="E13" s="9"/>
      <c r="F13" s="9"/>
      <c r="G13" s="9"/>
      <c r="H13" s="9"/>
      <c r="I13" s="9"/>
      <c r="J13" s="10"/>
      <c r="K13" s="10"/>
      <c r="L13" s="10"/>
      <c r="M13" s="10"/>
    </row>
    <row r="14" customFormat="false" ht="17.25" hidden="false" customHeight="true" outlineLevel="0" collapsed="false">
      <c r="A14" s="6"/>
      <c r="B14" s="7"/>
      <c r="C14" s="6"/>
      <c r="D14" s="8"/>
      <c r="E14" s="9"/>
      <c r="F14" s="9"/>
      <c r="G14" s="9"/>
      <c r="H14" s="9"/>
      <c r="I14" s="9"/>
      <c r="J14" s="10"/>
      <c r="K14" s="10"/>
      <c r="L14" s="10"/>
      <c r="M14" s="10"/>
    </row>
    <row r="15" customFormat="false" ht="17.25" hidden="false" customHeight="true" outlineLevel="0" collapsed="false">
      <c r="A15" s="6"/>
      <c r="B15" s="7"/>
      <c r="C15" s="6"/>
      <c r="D15" s="8"/>
      <c r="E15" s="9"/>
      <c r="F15" s="9"/>
      <c r="G15" s="9"/>
      <c r="H15" s="9"/>
      <c r="I15" s="9"/>
      <c r="J15" s="10"/>
      <c r="K15" s="10"/>
      <c r="L15" s="10"/>
      <c r="M15" s="10"/>
    </row>
    <row r="16" customFormat="false" ht="17.25" hidden="false" customHeight="true" outlineLevel="0" collapsed="false">
      <c r="A16" s="6"/>
      <c r="B16" s="7"/>
      <c r="C16" s="6"/>
      <c r="D16" s="8"/>
      <c r="E16" s="9"/>
      <c r="F16" s="9"/>
      <c r="G16" s="9"/>
      <c r="H16" s="9"/>
      <c r="I16" s="9"/>
      <c r="J16" s="10"/>
      <c r="K16" s="10"/>
      <c r="L16" s="10"/>
      <c r="M16" s="10"/>
    </row>
    <row r="17" customFormat="false" ht="17.25" hidden="false" customHeight="true" outlineLevel="0" collapsed="false">
      <c r="A17" s="6"/>
      <c r="B17" s="13" t="s">
        <v>17</v>
      </c>
      <c r="C17" s="14"/>
      <c r="D17" s="15" t="s">
        <v>18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  <c r="J17" s="16" t="s">
        <v>24</v>
      </c>
      <c r="K17" s="16" t="s">
        <v>25</v>
      </c>
      <c r="L17" s="17" t="s">
        <v>26</v>
      </c>
      <c r="M17" s="10" t="s">
        <v>27</v>
      </c>
    </row>
    <row r="18" s="19" customFormat="true" ht="17.25" hidden="false" customHeight="true" outlineLevel="0" collapsed="false">
      <c r="A18" s="18" t="s">
        <v>28</v>
      </c>
      <c r="B18" s="10"/>
      <c r="C18" s="18"/>
      <c r="D18" s="8"/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10" t="s">
        <v>30</v>
      </c>
      <c r="K18" s="10" t="s">
        <v>30</v>
      </c>
      <c r="L18" s="10" t="s">
        <v>31</v>
      </c>
      <c r="M18" s="10" t="s">
        <v>32</v>
      </c>
    </row>
    <row r="19" customFormat="false" ht="17.25" hidden="false" customHeight="true" outlineLevel="0" collapsed="false">
      <c r="A19" s="20" t="s">
        <v>33</v>
      </c>
      <c r="B19" s="7"/>
      <c r="C19" s="6"/>
      <c r="D19" s="8"/>
      <c r="E19" s="9" t="s">
        <v>34</v>
      </c>
      <c r="F19" s="9" t="s">
        <v>34</v>
      </c>
      <c r="G19" s="9" t="s">
        <v>34</v>
      </c>
      <c r="H19" s="9" t="s">
        <v>34</v>
      </c>
      <c r="I19" s="9" t="s">
        <v>34</v>
      </c>
      <c r="J19" s="10" t="s">
        <v>35</v>
      </c>
      <c r="K19" s="10" t="s">
        <v>35</v>
      </c>
      <c r="L19" s="10" t="s">
        <v>34</v>
      </c>
      <c r="M19" s="10" t="s">
        <v>34</v>
      </c>
    </row>
    <row r="20" s="19" customFormat="true" ht="17.25" hidden="false" customHeight="true" outlineLevel="0" collapsed="false">
      <c r="A20" s="18"/>
      <c r="B20" s="10" t="n">
        <v>0</v>
      </c>
      <c r="C20" s="18"/>
      <c r="D20" s="8" t="n">
        <v>44713</v>
      </c>
      <c r="E20" s="9" t="n">
        <v>1</v>
      </c>
      <c r="F20" s="9" t="n">
        <v>0.7</v>
      </c>
      <c r="G20" s="9" t="n">
        <v>0.04</v>
      </c>
      <c r="H20" s="9" t="n">
        <v>0</v>
      </c>
      <c r="I20" s="9" t="n">
        <v>0.29</v>
      </c>
      <c r="J20" s="21" t="n">
        <v>25</v>
      </c>
      <c r="K20" s="10" t="n">
        <v>10</v>
      </c>
      <c r="L20" s="10" t="n">
        <v>10</v>
      </c>
      <c r="M20" s="10" t="n">
        <v>20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9"/>
      <c r="F21" s="9"/>
      <c r="G21" s="9"/>
      <c r="H21" s="9"/>
      <c r="I21" s="9"/>
      <c r="J21" s="10"/>
      <c r="K21" s="10"/>
      <c r="L21" s="10"/>
      <c r="M21" s="10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9"/>
      <c r="F22" s="9"/>
      <c r="G22" s="9"/>
      <c r="H22" s="9"/>
      <c r="I22" s="9"/>
      <c r="J22" s="10"/>
      <c r="K22" s="10"/>
      <c r="L22" s="10"/>
      <c r="M22" s="10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9"/>
      <c r="F23" s="9"/>
      <c r="G23" s="9"/>
      <c r="H23" s="9"/>
      <c r="I23" s="9"/>
      <c r="J23" s="10"/>
      <c r="K23" s="10"/>
      <c r="L23" s="10"/>
      <c r="M23" s="10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9"/>
      <c r="F24" s="9"/>
      <c r="G24" s="9"/>
      <c r="H24" s="9"/>
      <c r="I24" s="9"/>
      <c r="J24" s="10"/>
      <c r="K24" s="10"/>
      <c r="L24" s="10"/>
      <c r="M24" s="10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9"/>
      <c r="F25" s="9"/>
      <c r="G25" s="9"/>
      <c r="H25" s="9"/>
      <c r="I25" s="9"/>
      <c r="J25" s="10"/>
      <c r="K25" s="10"/>
      <c r="L25" s="10"/>
      <c r="M25" s="10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9"/>
      <c r="F26" s="9"/>
      <c r="G26" s="9"/>
      <c r="H26" s="9"/>
      <c r="I26" s="9"/>
      <c r="J26" s="10"/>
      <c r="K26" s="10"/>
      <c r="L26" s="10"/>
      <c r="M26" s="10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9"/>
      <c r="F27" s="9"/>
      <c r="G27" s="9"/>
      <c r="H27" s="9"/>
      <c r="I27" s="9"/>
      <c r="J27" s="10"/>
      <c r="K27" s="10"/>
      <c r="L27" s="10"/>
      <c r="M27" s="10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9"/>
      <c r="F28" s="9"/>
      <c r="G28" s="9"/>
      <c r="H28" s="9"/>
      <c r="I28" s="9"/>
      <c r="J28" s="10"/>
      <c r="K28" s="10"/>
      <c r="L28" s="10"/>
      <c r="M28" s="10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9"/>
      <c r="F29" s="9"/>
      <c r="G29" s="9"/>
      <c r="H29" s="9"/>
      <c r="I29" s="9"/>
      <c r="J29" s="10" t="n">
        <v>39</v>
      </c>
      <c r="K29" s="10" t="n">
        <v>28</v>
      </c>
      <c r="L29" s="10"/>
      <c r="M29" s="10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9"/>
      <c r="F30" s="9"/>
      <c r="G30" s="9"/>
      <c r="H30" s="9"/>
      <c r="I30" s="9"/>
      <c r="J30" s="10"/>
      <c r="K30" s="10"/>
      <c r="L30" s="10"/>
      <c r="M30" s="10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9"/>
      <c r="F31" s="9"/>
      <c r="G31" s="9"/>
      <c r="H31" s="9"/>
      <c r="I31" s="9"/>
      <c r="J31" s="10"/>
      <c r="K31" s="10"/>
      <c r="L31" s="10"/>
      <c r="M31" s="10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9"/>
      <c r="F32" s="9"/>
      <c r="G32" s="9"/>
      <c r="H32" s="9"/>
      <c r="I32" s="9"/>
      <c r="J32" s="10"/>
      <c r="K32" s="10"/>
      <c r="L32" s="10"/>
      <c r="M32" s="10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9"/>
      <c r="F33" s="9"/>
      <c r="G33" s="9"/>
      <c r="H33" s="9"/>
      <c r="I33" s="9"/>
      <c r="J33" s="10"/>
      <c r="K33" s="10"/>
      <c r="L33" s="10"/>
      <c r="M33" s="10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9"/>
      <c r="F34" s="9"/>
      <c r="G34" s="9"/>
      <c r="H34" s="9"/>
      <c r="I34" s="9"/>
      <c r="J34" s="10"/>
      <c r="K34" s="10"/>
      <c r="L34" s="10"/>
      <c r="M34" s="10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9"/>
      <c r="F35" s="9"/>
      <c r="G35" s="9"/>
      <c r="H35" s="9"/>
      <c r="I35" s="9"/>
      <c r="J35" s="10"/>
      <c r="K35" s="10"/>
      <c r="L35" s="10"/>
      <c r="M35" s="10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9"/>
      <c r="F36" s="9"/>
      <c r="G36" s="9"/>
      <c r="H36" s="9"/>
      <c r="I36" s="9"/>
      <c r="J36" s="10"/>
      <c r="K36" s="10"/>
      <c r="L36" s="10"/>
      <c r="M36" s="10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9"/>
      <c r="F37" s="9"/>
      <c r="G37" s="9"/>
      <c r="H37" s="9"/>
      <c r="I37" s="9"/>
      <c r="J37" s="10"/>
      <c r="K37" s="10"/>
      <c r="L37" s="10"/>
      <c r="M37" s="10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9"/>
      <c r="F38" s="9"/>
      <c r="G38" s="9"/>
      <c r="H38" s="9"/>
      <c r="I38" s="9"/>
      <c r="J38" s="10"/>
      <c r="K38" s="10"/>
      <c r="L38" s="10"/>
      <c r="M38" s="10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9"/>
      <c r="F39" s="9"/>
      <c r="G39" s="9"/>
      <c r="H39" s="9"/>
      <c r="I39" s="9"/>
      <c r="J39" s="10"/>
      <c r="K39" s="10"/>
      <c r="L39" s="10"/>
      <c r="M39" s="10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9"/>
      <c r="F40" s="9"/>
      <c r="G40" s="9"/>
      <c r="H40" s="9"/>
      <c r="I40" s="9"/>
      <c r="J40" s="10"/>
      <c r="K40" s="10"/>
      <c r="L40" s="10"/>
      <c r="M40" s="10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9"/>
      <c r="F41" s="9"/>
      <c r="G41" s="9"/>
      <c r="H41" s="9"/>
      <c r="I41" s="9"/>
      <c r="J41" s="10"/>
      <c r="K41" s="10"/>
      <c r="L41" s="10"/>
      <c r="M4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7" min="5" style="2" width="12.57"/>
    <col collapsed="false" customWidth="true" hidden="false" outlineLevel="0" max="8" min="8" style="26" width="16.29"/>
    <col collapsed="false" customWidth="true" hidden="false" outlineLevel="0" max="9" min="9" style="26" width="12.57"/>
    <col collapsed="false" customWidth="true" hidden="false" outlineLevel="0" max="10" min="10" style="26" width="13.58"/>
    <col collapsed="false" customWidth="true" hidden="false" outlineLevel="0" max="12" min="11" style="46" width="12.57"/>
    <col collapsed="false" customWidth="true" hidden="false" outlineLevel="0" max="13" min="13" style="25" width="12.57"/>
  </cols>
  <sheetData>
    <row r="1" customFormat="false" ht="17.25" hidden="false" customHeight="true" outlineLevel="0" collapsed="false">
      <c r="B1" s="7"/>
      <c r="D1" s="8"/>
      <c r="E1" s="7"/>
      <c r="F1" s="7"/>
      <c r="G1" s="7"/>
      <c r="H1" s="28"/>
      <c r="I1" s="28"/>
      <c r="J1" s="28"/>
      <c r="K1" s="47"/>
      <c r="L1" s="47"/>
      <c r="M1" s="27"/>
    </row>
    <row r="2" customFormat="false" ht="17.25" hidden="false" customHeight="true" outlineLevel="0" collapsed="false">
      <c r="A2" s="24" t="s">
        <v>0</v>
      </c>
      <c r="B2" s="7"/>
      <c r="D2" s="8"/>
      <c r="E2" s="7"/>
      <c r="F2" s="7"/>
      <c r="G2" s="7"/>
      <c r="H2" s="28"/>
      <c r="I2" s="28"/>
      <c r="J2" s="28"/>
      <c r="K2" s="47"/>
      <c r="L2" s="47"/>
      <c r="M2" s="27"/>
    </row>
    <row r="3" customFormat="false" ht="17.25" hidden="false" customHeight="true" outlineLevel="0" collapsed="false">
      <c r="A3" s="24" t="s">
        <v>1</v>
      </c>
      <c r="B3" s="7" t="s">
        <v>2</v>
      </c>
      <c r="D3" s="8"/>
      <c r="E3" s="7"/>
      <c r="F3" s="7"/>
      <c r="G3" s="7"/>
      <c r="H3" s="28"/>
      <c r="I3" s="28"/>
      <c r="J3" s="28"/>
      <c r="K3" s="47"/>
      <c r="L3" s="47"/>
      <c r="M3" s="27"/>
    </row>
    <row r="4" customFormat="false" ht="17.25" hidden="false" customHeight="true" outlineLevel="0" collapsed="false">
      <c r="A4" s="24" t="s">
        <v>3</v>
      </c>
      <c r="B4" s="11" t="s">
        <v>4</v>
      </c>
      <c r="D4" s="8"/>
      <c r="E4" s="7"/>
      <c r="F4" s="7"/>
      <c r="G4" s="7"/>
      <c r="H4" s="28"/>
      <c r="I4" s="28"/>
      <c r="J4" s="28"/>
      <c r="K4" s="47"/>
      <c r="L4" s="47"/>
      <c r="M4" s="27"/>
    </row>
    <row r="5" customFormat="false" ht="17.25" hidden="false" customHeight="true" outlineLevel="0" collapsed="false">
      <c r="A5" s="24" t="s">
        <v>5</v>
      </c>
      <c r="B5" s="7" t="s">
        <v>64</v>
      </c>
      <c r="D5" s="8"/>
      <c r="E5" s="7"/>
      <c r="F5" s="7"/>
      <c r="G5" s="7"/>
      <c r="H5" s="48"/>
      <c r="I5" s="48"/>
      <c r="J5" s="48"/>
      <c r="K5" s="47"/>
      <c r="L5" s="47"/>
      <c r="M5" s="33"/>
    </row>
    <row r="6" customFormat="false" ht="17.25" hidden="false" customHeight="true" outlineLevel="0" collapsed="false">
      <c r="A6" s="24" t="s">
        <v>7</v>
      </c>
      <c r="B6" s="7" t="s">
        <v>53</v>
      </c>
      <c r="D6" s="8"/>
      <c r="E6" s="7"/>
      <c r="F6" s="7"/>
      <c r="G6" s="7"/>
      <c r="H6" s="49"/>
      <c r="I6" s="49"/>
      <c r="J6" s="49"/>
      <c r="K6" s="47"/>
      <c r="L6" s="47"/>
      <c r="M6" s="33"/>
    </row>
    <row r="7" customFormat="false" ht="17.25" hidden="false" customHeight="true" outlineLevel="0" collapsed="false">
      <c r="A7" s="24" t="s">
        <v>8</v>
      </c>
      <c r="B7" s="7" t="s">
        <v>9</v>
      </c>
      <c r="D7" s="8"/>
      <c r="E7" s="7"/>
      <c r="F7" s="7"/>
      <c r="G7" s="7"/>
      <c r="H7" s="28"/>
      <c r="I7" s="28"/>
      <c r="J7" s="28"/>
      <c r="K7" s="47"/>
      <c r="L7" s="47"/>
      <c r="M7" s="27"/>
    </row>
    <row r="8" customFormat="false" ht="17.25" hidden="false" customHeight="true" outlineLevel="0" collapsed="false">
      <c r="A8" s="24" t="s">
        <v>10</v>
      </c>
      <c r="B8" s="7" t="s">
        <v>11</v>
      </c>
      <c r="D8" s="8"/>
      <c r="E8" s="7"/>
      <c r="F8" s="7"/>
      <c r="G8" s="7"/>
      <c r="H8" s="28"/>
      <c r="I8" s="28"/>
      <c r="J8" s="28"/>
      <c r="K8" s="47"/>
      <c r="L8" s="47"/>
      <c r="M8" s="27"/>
    </row>
    <row r="9" customFormat="false" ht="17.25" hidden="false" customHeight="true" outlineLevel="0" collapsed="false">
      <c r="A9" s="24" t="s">
        <v>12</v>
      </c>
      <c r="B9" s="7" t="s">
        <v>13</v>
      </c>
      <c r="D9" s="8"/>
      <c r="E9" s="7"/>
      <c r="F9" s="7"/>
      <c r="G9" s="7"/>
      <c r="H9" s="28"/>
      <c r="I9" s="28"/>
      <c r="J9" s="28"/>
      <c r="K9" s="47"/>
      <c r="L9" s="47"/>
      <c r="M9" s="27"/>
    </row>
    <row r="10" customFormat="false" ht="17.25" hidden="false" customHeight="true" outlineLevel="0" collapsed="false">
      <c r="A10" s="24" t="s">
        <v>14</v>
      </c>
      <c r="B10" s="7"/>
      <c r="D10" s="8"/>
      <c r="E10" s="7"/>
      <c r="F10" s="7"/>
      <c r="G10" s="7"/>
      <c r="H10" s="28"/>
      <c r="I10" s="28"/>
      <c r="J10" s="28"/>
      <c r="K10" s="47"/>
      <c r="L10" s="47"/>
      <c r="M10" s="27"/>
    </row>
    <row r="11" customFormat="false" ht="17.25" hidden="false" customHeight="true" outlineLevel="0" collapsed="false">
      <c r="A11" s="24" t="s">
        <v>15</v>
      </c>
      <c r="B11" s="12"/>
      <c r="D11" s="8"/>
      <c r="E11" s="7"/>
      <c r="F11" s="7"/>
      <c r="G11" s="7"/>
      <c r="H11" s="28"/>
      <c r="I11" s="28"/>
      <c r="J11" s="28"/>
      <c r="K11" s="47"/>
      <c r="L11" s="47"/>
      <c r="M11" s="27"/>
    </row>
    <row r="12" customFormat="false" ht="17.25" hidden="false" customHeight="true" outlineLevel="0" collapsed="false">
      <c r="A12" s="24" t="s">
        <v>16</v>
      </c>
      <c r="B12" s="7"/>
      <c r="D12" s="8"/>
      <c r="E12" s="7"/>
      <c r="F12" s="7"/>
      <c r="G12" s="7"/>
      <c r="H12" s="28"/>
      <c r="I12" s="28"/>
      <c r="J12" s="28"/>
      <c r="K12" s="47"/>
      <c r="L12" s="47"/>
      <c r="M12" s="27"/>
    </row>
    <row r="13" customFormat="false" ht="17.25" hidden="false" customHeight="true" outlineLevel="0" collapsed="false">
      <c r="B13" s="7"/>
      <c r="D13" s="8"/>
      <c r="E13" s="7"/>
      <c r="F13" s="7"/>
      <c r="G13" s="7"/>
      <c r="H13" s="28"/>
      <c r="I13" s="28"/>
      <c r="J13" s="28"/>
      <c r="K13" s="47"/>
      <c r="L13" s="47"/>
      <c r="M13" s="27"/>
    </row>
    <row r="14" customFormat="false" ht="17.25" hidden="false" customHeight="true" outlineLevel="0" collapsed="false">
      <c r="B14" s="7"/>
      <c r="D14" s="8"/>
      <c r="E14" s="7"/>
      <c r="F14" s="7"/>
      <c r="G14" s="7"/>
      <c r="H14" s="28"/>
      <c r="I14" s="28"/>
      <c r="J14" s="28"/>
      <c r="K14" s="47"/>
      <c r="L14" s="47"/>
      <c r="M14" s="27"/>
    </row>
    <row r="15" customFormat="false" ht="17.25" hidden="false" customHeight="true" outlineLevel="0" collapsed="false">
      <c r="B15" s="7"/>
      <c r="D15" s="8"/>
      <c r="E15" s="7"/>
      <c r="F15" s="7"/>
      <c r="G15" s="7"/>
      <c r="H15" s="28"/>
      <c r="I15" s="28"/>
      <c r="J15" s="28"/>
      <c r="K15" s="47"/>
      <c r="L15" s="47"/>
      <c r="M15" s="27"/>
    </row>
    <row r="16" customFormat="false" ht="17.25" hidden="false" customHeight="true" outlineLevel="0" collapsed="false">
      <c r="B16" s="7"/>
      <c r="D16" s="8"/>
      <c r="E16" s="7"/>
      <c r="F16" s="7"/>
      <c r="G16" s="7"/>
      <c r="H16" s="28"/>
      <c r="I16" s="28"/>
      <c r="J16" s="28"/>
      <c r="K16" s="47"/>
      <c r="L16" s="47"/>
      <c r="M16" s="27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40</v>
      </c>
      <c r="F17" s="13" t="s">
        <v>38</v>
      </c>
      <c r="G17" s="13" t="s">
        <v>39</v>
      </c>
      <c r="H17" s="31" t="s">
        <v>65</v>
      </c>
      <c r="I17" s="31" t="s">
        <v>43</v>
      </c>
      <c r="J17" s="31" t="s">
        <v>66</v>
      </c>
      <c r="K17" s="50"/>
      <c r="L17" s="50"/>
      <c r="M17" s="29"/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67</v>
      </c>
      <c r="F18" s="10" t="s">
        <v>67</v>
      </c>
      <c r="G18" s="10" t="s">
        <v>67</v>
      </c>
      <c r="H18" s="51" t="s">
        <v>67</v>
      </c>
      <c r="I18" s="51" t="s">
        <v>46</v>
      </c>
      <c r="J18" s="51" t="s">
        <v>46</v>
      </c>
      <c r="K18" s="52"/>
      <c r="L18" s="52"/>
      <c r="M18" s="32"/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10" t="s">
        <v>34</v>
      </c>
      <c r="H19" s="51" t="s">
        <v>34</v>
      </c>
      <c r="I19" s="51" t="s">
        <v>34</v>
      </c>
      <c r="J19" s="51" t="s">
        <v>34</v>
      </c>
      <c r="K19" s="47"/>
      <c r="L19" s="47"/>
      <c r="M19" s="27"/>
    </row>
    <row r="20" customFormat="false" ht="17.25" hidden="false" customHeight="true" outlineLevel="0" collapsed="false">
      <c r="B20" s="7" t="n">
        <v>0</v>
      </c>
      <c r="D20" s="8" t="n">
        <v>44713</v>
      </c>
      <c r="E20" s="36" t="n">
        <v>20</v>
      </c>
      <c r="F20" s="36" t="n">
        <v>20</v>
      </c>
      <c r="G20" s="36" t="n">
        <v>20</v>
      </c>
      <c r="H20" s="53" t="n">
        <v>4</v>
      </c>
      <c r="I20" s="49" t="n">
        <v>4</v>
      </c>
      <c r="J20" s="53" t="n">
        <v>2</v>
      </c>
      <c r="K20" s="54"/>
      <c r="L20" s="54"/>
      <c r="M20" s="35"/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7"/>
      <c r="H21" s="28"/>
      <c r="I21" s="28"/>
      <c r="J21" s="28"/>
      <c r="K21" s="47"/>
      <c r="L21" s="47"/>
      <c r="M21" s="27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7"/>
      <c r="H22" s="28"/>
      <c r="I22" s="28"/>
      <c r="J22" s="28"/>
      <c r="K22" s="47"/>
      <c r="L22" s="47"/>
      <c r="M22" s="27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7"/>
      <c r="H23" s="28"/>
      <c r="I23" s="28"/>
      <c r="J23" s="28"/>
      <c r="K23" s="47"/>
      <c r="L23" s="47"/>
      <c r="M23" s="27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7"/>
      <c r="H24" s="28"/>
      <c r="I24" s="28"/>
      <c r="J24" s="28"/>
      <c r="K24" s="47"/>
      <c r="L24" s="47"/>
      <c r="M24" s="27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7"/>
      <c r="H25" s="28"/>
      <c r="I25" s="28"/>
      <c r="J25" s="28"/>
      <c r="K25" s="47"/>
      <c r="L25" s="47"/>
      <c r="M25" s="27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7"/>
      <c r="H26" s="28"/>
      <c r="I26" s="28"/>
      <c r="J26" s="28"/>
      <c r="K26" s="47"/>
      <c r="L26" s="47"/>
      <c r="M26" s="27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7"/>
      <c r="H27" s="28"/>
      <c r="I27" s="28"/>
      <c r="J27" s="28"/>
      <c r="K27" s="47"/>
      <c r="L27" s="47"/>
      <c r="M27" s="27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7"/>
      <c r="H28" s="28"/>
      <c r="I28" s="28"/>
      <c r="J28" s="28"/>
      <c r="K28" s="47"/>
      <c r="L28" s="47"/>
      <c r="M28" s="27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6"/>
      <c r="F29" s="36"/>
      <c r="G29" s="36"/>
      <c r="H29" s="53"/>
      <c r="I29" s="53"/>
      <c r="J29" s="49"/>
      <c r="K29" s="54"/>
      <c r="L29" s="54"/>
      <c r="M29" s="35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7"/>
      <c r="H30" s="28"/>
      <c r="I30" s="28"/>
      <c r="J30" s="28"/>
      <c r="K30" s="47"/>
      <c r="L30" s="47"/>
      <c r="M30" s="27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7"/>
      <c r="H31" s="28"/>
      <c r="I31" s="28"/>
      <c r="J31" s="28"/>
      <c r="K31" s="47"/>
      <c r="L31" s="47"/>
      <c r="M31" s="27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7"/>
      <c r="H32" s="28"/>
      <c r="I32" s="28"/>
      <c r="J32" s="28"/>
      <c r="K32" s="47"/>
      <c r="L32" s="47"/>
      <c r="M32" s="27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7"/>
      <c r="H33" s="28"/>
      <c r="I33" s="28"/>
      <c r="J33" s="28"/>
      <c r="K33" s="47"/>
      <c r="L33" s="47"/>
      <c r="M33" s="27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7"/>
      <c r="H34" s="28"/>
      <c r="I34" s="28"/>
      <c r="J34" s="28"/>
      <c r="K34" s="47"/>
      <c r="L34" s="47"/>
      <c r="M34" s="27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7"/>
      <c r="H35" s="28"/>
      <c r="I35" s="28"/>
      <c r="J35" s="28"/>
      <c r="K35" s="47"/>
      <c r="L35" s="47"/>
      <c r="M35" s="27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7"/>
      <c r="H36" s="28"/>
      <c r="I36" s="28"/>
      <c r="J36" s="28"/>
      <c r="K36" s="47"/>
      <c r="L36" s="47"/>
      <c r="M36" s="27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7"/>
      <c r="H37" s="28"/>
      <c r="I37" s="28"/>
      <c r="J37" s="28"/>
      <c r="K37" s="47"/>
      <c r="L37" s="47"/>
      <c r="M37" s="27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7"/>
      <c r="H38" s="28"/>
      <c r="I38" s="28"/>
      <c r="J38" s="28"/>
      <c r="K38" s="47"/>
      <c r="L38" s="47"/>
      <c r="M38" s="27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7"/>
      <c r="H39" s="28"/>
      <c r="I39" s="28"/>
      <c r="J39" s="28"/>
      <c r="K39" s="47"/>
      <c r="L39" s="47"/>
      <c r="M39" s="27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7"/>
      <c r="H40" s="28"/>
      <c r="I40" s="28"/>
      <c r="J40" s="28"/>
      <c r="K40" s="47"/>
      <c r="L40" s="47"/>
      <c r="M40" s="27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7"/>
      <c r="H41" s="28"/>
      <c r="I41" s="28"/>
      <c r="J41" s="28"/>
      <c r="K41" s="47"/>
      <c r="L41" s="47"/>
      <c r="M41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5" min="5" style="25" width="12.57"/>
    <col collapsed="false" customWidth="true" hidden="false" outlineLevel="0" max="6" min="6" style="22" width="12.57"/>
    <col collapsed="false" customWidth="true" hidden="false" outlineLevel="0" max="8" min="7" style="2" width="12.57"/>
    <col collapsed="false" customWidth="true" hidden="false" outlineLevel="0" max="9" min="9" style="25" width="12.57"/>
    <col collapsed="false" customWidth="true" hidden="false" outlineLevel="0" max="12" min="10" style="2" width="12.57"/>
    <col collapsed="false" customWidth="true" hidden="false" outlineLevel="0" max="13" min="13" style="26" width="12.57"/>
    <col collapsed="false" customWidth="true" hidden="false" outlineLevel="0" max="14" min="14" style="25" width="12.57"/>
    <col collapsed="false" customWidth="true" hidden="false" outlineLevel="0" max="19" min="15" style="2" width="12.57"/>
    <col collapsed="false" customWidth="true" hidden="false" outlineLevel="0" max="20" min="20" style="22" width="12.57"/>
  </cols>
  <sheetData>
    <row r="1" customFormat="false" ht="17.25" hidden="false" customHeight="true" outlineLevel="0" collapsed="false">
      <c r="B1" s="7"/>
      <c r="D1" s="8"/>
      <c r="E1" s="27"/>
      <c r="F1" s="23"/>
      <c r="G1" s="7"/>
      <c r="H1" s="7"/>
      <c r="I1" s="27"/>
      <c r="J1" s="7"/>
      <c r="K1" s="7"/>
      <c r="L1" s="7"/>
      <c r="M1" s="28"/>
      <c r="N1" s="27"/>
      <c r="O1" s="7"/>
      <c r="P1" s="7"/>
      <c r="Q1" s="7"/>
      <c r="R1" s="7"/>
      <c r="S1" s="7"/>
      <c r="T1" s="23"/>
    </row>
    <row r="2" customFormat="false" ht="17.25" hidden="false" customHeight="true" outlineLevel="0" collapsed="false">
      <c r="A2" s="24" t="s">
        <v>0</v>
      </c>
      <c r="B2" s="7"/>
      <c r="D2" s="8"/>
      <c r="E2" s="27"/>
      <c r="F2" s="23"/>
      <c r="G2" s="7"/>
      <c r="H2" s="7"/>
      <c r="I2" s="27"/>
      <c r="J2" s="7"/>
      <c r="K2" s="7"/>
      <c r="L2" s="7"/>
      <c r="M2" s="28"/>
      <c r="N2" s="27"/>
      <c r="O2" s="7"/>
      <c r="P2" s="7"/>
      <c r="Q2" s="7"/>
      <c r="R2" s="7"/>
      <c r="S2" s="7"/>
      <c r="T2" s="23"/>
    </row>
    <row r="3" customFormat="false" ht="17.25" hidden="false" customHeight="true" outlineLevel="0" collapsed="false">
      <c r="A3" s="24" t="s">
        <v>1</v>
      </c>
      <c r="B3" s="7" t="s">
        <v>2</v>
      </c>
      <c r="D3" s="8"/>
      <c r="E3" s="27"/>
      <c r="F3" s="23"/>
      <c r="G3" s="7"/>
      <c r="H3" s="7"/>
      <c r="I3" s="27"/>
      <c r="J3" s="7"/>
      <c r="K3" s="7"/>
      <c r="L3" s="7"/>
      <c r="M3" s="28"/>
      <c r="N3" s="27"/>
      <c r="O3" s="7"/>
      <c r="P3" s="7"/>
      <c r="Q3" s="7"/>
      <c r="R3" s="7"/>
      <c r="S3" s="7"/>
      <c r="T3" s="23"/>
    </row>
    <row r="4" customFormat="false" ht="17.25" hidden="false" customHeight="true" outlineLevel="0" collapsed="false">
      <c r="A4" s="24" t="s">
        <v>3</v>
      </c>
      <c r="B4" s="11" t="s">
        <v>4</v>
      </c>
      <c r="D4" s="8"/>
      <c r="E4" s="27"/>
      <c r="F4" s="23"/>
      <c r="G4" s="7"/>
      <c r="H4" s="7"/>
      <c r="I4" s="27"/>
      <c r="J4" s="7"/>
      <c r="K4" s="7"/>
      <c r="L4" s="7"/>
      <c r="M4" s="28"/>
      <c r="N4" s="27"/>
      <c r="O4" s="7"/>
      <c r="P4" s="7"/>
      <c r="Q4" s="7"/>
      <c r="R4" s="7"/>
      <c r="S4" s="7"/>
      <c r="T4" s="23"/>
    </row>
    <row r="5" customFormat="false" ht="17.25" hidden="false" customHeight="true" outlineLevel="0" collapsed="false">
      <c r="A5" s="24" t="s">
        <v>5</v>
      </c>
      <c r="B5" s="7" t="s">
        <v>68</v>
      </c>
      <c r="D5" s="8"/>
      <c r="E5" s="27"/>
      <c r="F5" s="23"/>
      <c r="G5" s="7"/>
      <c r="H5" s="7"/>
      <c r="I5" s="27"/>
      <c r="J5" s="7"/>
      <c r="K5" s="7"/>
      <c r="L5" s="7"/>
      <c r="M5" s="48"/>
      <c r="N5" s="33"/>
      <c r="O5" s="7"/>
      <c r="P5" s="7"/>
      <c r="Q5" s="7"/>
      <c r="R5" s="7"/>
      <c r="S5" s="7"/>
      <c r="T5" s="23"/>
    </row>
    <row r="6" customFormat="false" ht="17.25" hidden="false" customHeight="true" outlineLevel="0" collapsed="false">
      <c r="A6" s="24" t="s">
        <v>7</v>
      </c>
      <c r="B6" s="7" t="s">
        <v>53</v>
      </c>
      <c r="D6" s="8"/>
      <c r="E6" s="27"/>
      <c r="F6" s="23"/>
      <c r="G6" s="7"/>
      <c r="H6" s="7"/>
      <c r="I6" s="27"/>
      <c r="J6" s="7"/>
      <c r="K6" s="7"/>
      <c r="L6" s="7"/>
      <c r="M6" s="49"/>
      <c r="N6" s="33"/>
      <c r="O6" s="7"/>
      <c r="P6" s="7"/>
      <c r="Q6" s="7"/>
      <c r="R6" s="7"/>
      <c r="S6" s="7"/>
      <c r="T6" s="23"/>
    </row>
    <row r="7" customFormat="false" ht="17.25" hidden="false" customHeight="true" outlineLevel="0" collapsed="false">
      <c r="A7" s="24" t="s">
        <v>8</v>
      </c>
      <c r="B7" s="7" t="s">
        <v>9</v>
      </c>
      <c r="D7" s="8"/>
      <c r="E7" s="27"/>
      <c r="F7" s="23"/>
      <c r="G7" s="7"/>
      <c r="H7" s="7"/>
      <c r="I7" s="27"/>
      <c r="J7" s="7"/>
      <c r="K7" s="7"/>
      <c r="L7" s="7"/>
      <c r="M7" s="28"/>
      <c r="N7" s="27"/>
      <c r="O7" s="7"/>
      <c r="P7" s="7"/>
      <c r="Q7" s="7"/>
      <c r="R7" s="7"/>
      <c r="S7" s="7"/>
      <c r="T7" s="23"/>
    </row>
    <row r="8" customFormat="false" ht="17.25" hidden="false" customHeight="true" outlineLevel="0" collapsed="false">
      <c r="A8" s="24" t="s">
        <v>10</v>
      </c>
      <c r="B8" s="7" t="s">
        <v>11</v>
      </c>
      <c r="D8" s="8"/>
      <c r="E8" s="27"/>
      <c r="F8" s="23"/>
      <c r="G8" s="7"/>
      <c r="H8" s="7"/>
      <c r="I8" s="27"/>
      <c r="J8" s="7"/>
      <c r="K8" s="7"/>
      <c r="L8" s="7"/>
      <c r="M8" s="28"/>
      <c r="N8" s="27"/>
      <c r="O8" s="7"/>
      <c r="P8" s="7"/>
      <c r="Q8" s="7"/>
      <c r="R8" s="7"/>
      <c r="S8" s="7"/>
      <c r="T8" s="23"/>
    </row>
    <row r="9" customFormat="false" ht="17.25" hidden="false" customHeight="true" outlineLevel="0" collapsed="false">
      <c r="A9" s="24" t="s">
        <v>12</v>
      </c>
      <c r="B9" s="7" t="s">
        <v>13</v>
      </c>
      <c r="D9" s="8"/>
      <c r="E9" s="27"/>
      <c r="F9" s="23"/>
      <c r="G9" s="7"/>
      <c r="H9" s="7"/>
      <c r="I9" s="27"/>
      <c r="J9" s="7"/>
      <c r="K9" s="7"/>
      <c r="L9" s="7"/>
      <c r="M9" s="28"/>
      <c r="N9" s="27"/>
      <c r="O9" s="7"/>
      <c r="P9" s="7"/>
      <c r="Q9" s="7"/>
      <c r="R9" s="7"/>
      <c r="S9" s="7"/>
      <c r="T9" s="23"/>
    </row>
    <row r="10" customFormat="false" ht="17.25" hidden="false" customHeight="true" outlineLevel="0" collapsed="false">
      <c r="A10" s="24" t="s">
        <v>14</v>
      </c>
      <c r="B10" s="7"/>
      <c r="D10" s="8"/>
      <c r="E10" s="27"/>
      <c r="F10" s="23"/>
      <c r="G10" s="7"/>
      <c r="H10" s="7"/>
      <c r="I10" s="27"/>
      <c r="J10" s="7"/>
      <c r="K10" s="7"/>
      <c r="L10" s="7"/>
      <c r="M10" s="28"/>
      <c r="N10" s="27"/>
      <c r="O10" s="7"/>
      <c r="P10" s="7"/>
      <c r="Q10" s="7"/>
      <c r="R10" s="7"/>
      <c r="S10" s="7"/>
      <c r="T10" s="23"/>
    </row>
    <row r="11" customFormat="false" ht="17.25" hidden="false" customHeight="true" outlineLevel="0" collapsed="false">
      <c r="A11" s="24" t="s">
        <v>15</v>
      </c>
      <c r="B11" s="12"/>
      <c r="D11" s="8"/>
      <c r="E11" s="27"/>
      <c r="F11" s="23"/>
      <c r="G11" s="7"/>
      <c r="H11" s="7"/>
      <c r="I11" s="27"/>
      <c r="J11" s="7"/>
      <c r="K11" s="7"/>
      <c r="L11" s="7"/>
      <c r="M11" s="28"/>
      <c r="N11" s="27"/>
      <c r="O11" s="7"/>
      <c r="P11" s="7"/>
      <c r="Q11" s="7"/>
      <c r="R11" s="7"/>
      <c r="S11" s="7"/>
      <c r="T11" s="23"/>
    </row>
    <row r="12" customFormat="false" ht="17.25" hidden="false" customHeight="true" outlineLevel="0" collapsed="false">
      <c r="A12" s="24" t="s">
        <v>16</v>
      </c>
      <c r="B12" s="7"/>
      <c r="D12" s="8"/>
      <c r="E12" s="27"/>
      <c r="F12" s="23"/>
      <c r="G12" s="7"/>
      <c r="H12" s="7"/>
      <c r="I12" s="27"/>
      <c r="J12" s="7"/>
      <c r="K12" s="7"/>
      <c r="L12" s="7"/>
      <c r="M12" s="28"/>
      <c r="N12" s="27"/>
      <c r="O12" s="7"/>
      <c r="P12" s="7"/>
      <c r="Q12" s="7"/>
      <c r="R12" s="7"/>
      <c r="S12" s="7"/>
      <c r="T12" s="23"/>
    </row>
    <row r="13" customFormat="false" ht="17.25" hidden="false" customHeight="true" outlineLevel="0" collapsed="false">
      <c r="B13" s="7"/>
      <c r="D13" s="8"/>
      <c r="E13" s="27"/>
      <c r="F13" s="23"/>
      <c r="G13" s="7"/>
      <c r="H13" s="7"/>
      <c r="I13" s="27"/>
      <c r="J13" s="7"/>
      <c r="K13" s="7"/>
      <c r="L13" s="7"/>
      <c r="M13" s="28"/>
      <c r="N13" s="27"/>
      <c r="O13" s="7"/>
      <c r="P13" s="7"/>
      <c r="Q13" s="7"/>
      <c r="R13" s="7"/>
      <c r="S13" s="7"/>
      <c r="T13" s="23"/>
    </row>
    <row r="14" customFormat="false" ht="17.25" hidden="false" customHeight="true" outlineLevel="0" collapsed="false">
      <c r="B14" s="7"/>
      <c r="D14" s="8"/>
      <c r="E14" s="27"/>
      <c r="F14" s="23"/>
      <c r="G14" s="7"/>
      <c r="H14" s="7"/>
      <c r="I14" s="27"/>
      <c r="J14" s="7"/>
      <c r="K14" s="7"/>
      <c r="L14" s="7"/>
      <c r="M14" s="28"/>
      <c r="N14" s="27"/>
      <c r="O14" s="7"/>
      <c r="P14" s="7"/>
      <c r="Q14" s="7"/>
      <c r="R14" s="7"/>
      <c r="S14" s="7"/>
      <c r="T14" s="23"/>
    </row>
    <row r="15" customFormat="false" ht="17.25" hidden="false" customHeight="true" outlineLevel="0" collapsed="false">
      <c r="B15" s="7"/>
      <c r="D15" s="8"/>
      <c r="E15" s="27"/>
      <c r="F15" s="23"/>
      <c r="G15" s="7"/>
      <c r="H15" s="7"/>
      <c r="I15" s="27"/>
      <c r="J15" s="7"/>
      <c r="K15" s="7"/>
      <c r="L15" s="7"/>
      <c r="M15" s="28"/>
      <c r="N15" s="27"/>
      <c r="O15" s="7"/>
      <c r="P15" s="7"/>
      <c r="Q15" s="7"/>
      <c r="R15" s="27"/>
      <c r="S15" s="7"/>
      <c r="T15" s="23"/>
    </row>
    <row r="16" customFormat="false" ht="17.25" hidden="false" customHeight="true" outlineLevel="0" collapsed="false">
      <c r="B16" s="7"/>
      <c r="D16" s="8"/>
      <c r="E16" s="27"/>
      <c r="F16" s="23"/>
      <c r="G16" s="7"/>
      <c r="H16" s="7"/>
      <c r="I16" s="27"/>
      <c r="J16" s="7"/>
      <c r="K16" s="7"/>
      <c r="L16" s="7"/>
      <c r="M16" s="28"/>
      <c r="N16" s="27"/>
      <c r="O16" s="7"/>
      <c r="P16" s="7"/>
      <c r="Q16" s="7"/>
      <c r="R16" s="7"/>
      <c r="S16" s="7"/>
      <c r="T16" s="23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29" t="s">
        <v>69</v>
      </c>
      <c r="F17" s="39" t="s">
        <v>70</v>
      </c>
      <c r="G17" s="13" t="s">
        <v>71</v>
      </c>
      <c r="H17" s="13" t="s">
        <v>72</v>
      </c>
      <c r="I17" s="29" t="s">
        <v>73</v>
      </c>
      <c r="J17" s="13" t="s">
        <v>40</v>
      </c>
      <c r="K17" s="13" t="s">
        <v>38</v>
      </c>
      <c r="L17" s="13" t="s">
        <v>39</v>
      </c>
      <c r="M17" s="31" t="s">
        <v>74</v>
      </c>
      <c r="N17" s="29" t="s">
        <v>75</v>
      </c>
      <c r="O17" s="13" t="s">
        <v>76</v>
      </c>
      <c r="P17" s="13" t="s">
        <v>77</v>
      </c>
      <c r="Q17" s="13" t="s">
        <v>78</v>
      </c>
      <c r="R17" s="13" t="s">
        <v>79</v>
      </c>
      <c r="S17" s="13" t="s">
        <v>80</v>
      </c>
      <c r="T17" s="39" t="s">
        <v>81</v>
      </c>
    </row>
    <row r="18" customFormat="false" ht="17.25" hidden="false" customHeight="true" outlineLevel="0" collapsed="false">
      <c r="A18" s="20" t="s">
        <v>28</v>
      </c>
      <c r="B18" s="7"/>
      <c r="D18" s="8"/>
      <c r="E18" s="32" t="s">
        <v>82</v>
      </c>
      <c r="F18" s="9" t="s">
        <v>29</v>
      </c>
      <c r="G18" s="10" t="s">
        <v>83</v>
      </c>
      <c r="H18" s="10" t="s">
        <v>84</v>
      </c>
      <c r="I18" s="32" t="s">
        <v>85</v>
      </c>
      <c r="J18" s="10" t="s">
        <v>67</v>
      </c>
      <c r="K18" s="10" t="s">
        <v>67</v>
      </c>
      <c r="L18" s="10" t="s">
        <v>67</v>
      </c>
      <c r="M18" s="51" t="s">
        <v>86</v>
      </c>
      <c r="N18" s="55" t="s">
        <v>87</v>
      </c>
      <c r="O18" s="10" t="s">
        <v>88</v>
      </c>
      <c r="P18" s="10" t="s">
        <v>88</v>
      </c>
      <c r="Q18" s="7"/>
      <c r="R18" s="11" t="s">
        <v>89</v>
      </c>
      <c r="S18" s="11" t="s">
        <v>89</v>
      </c>
      <c r="T18" s="38" t="s">
        <v>29</v>
      </c>
    </row>
    <row r="19" customFormat="false" ht="17.25" hidden="false" customHeight="true" outlineLevel="0" collapsed="false">
      <c r="A19" s="20" t="s">
        <v>33</v>
      </c>
      <c r="B19" s="7"/>
      <c r="D19" s="8"/>
      <c r="E19" s="32" t="s">
        <v>34</v>
      </c>
      <c r="F19" s="9" t="s">
        <v>35</v>
      </c>
      <c r="G19" s="10" t="s">
        <v>34</v>
      </c>
      <c r="H19" s="10" t="s">
        <v>34</v>
      </c>
      <c r="I19" s="32" t="s">
        <v>35</v>
      </c>
      <c r="J19" s="7"/>
      <c r="K19" s="7"/>
      <c r="L19" s="7"/>
      <c r="M19" s="28"/>
      <c r="N19" s="33" t="s">
        <v>34</v>
      </c>
      <c r="O19" s="7"/>
      <c r="P19" s="7"/>
      <c r="Q19" s="11" t="s">
        <v>90</v>
      </c>
      <c r="R19" s="11" t="s">
        <v>35</v>
      </c>
      <c r="S19" s="11" t="s">
        <v>34</v>
      </c>
      <c r="T19" s="38" t="s">
        <v>34</v>
      </c>
    </row>
    <row r="20" customFormat="false" ht="17.25" hidden="false" customHeight="true" outlineLevel="0" collapsed="false">
      <c r="B20" s="7" t="n">
        <v>0</v>
      </c>
      <c r="D20" s="8" t="n">
        <v>44713</v>
      </c>
      <c r="E20" s="35" t="n">
        <v>3.2</v>
      </c>
      <c r="F20" s="37" t="n">
        <v>0.95</v>
      </c>
      <c r="G20" s="36" t="n">
        <v>280</v>
      </c>
      <c r="H20" s="21" t="n">
        <f aca="false">G20*E20</f>
        <v>896</v>
      </c>
      <c r="I20" s="35" t="n">
        <v>0.2</v>
      </c>
      <c r="J20" s="36" t="n">
        <v>205</v>
      </c>
      <c r="K20" s="36" t="n">
        <v>174</v>
      </c>
      <c r="L20" s="36" t="n">
        <v>72</v>
      </c>
      <c r="M20" s="53" t="n">
        <v>10</v>
      </c>
      <c r="N20" s="7" t="n">
        <v>65</v>
      </c>
      <c r="O20" s="36" t="n">
        <v>1</v>
      </c>
      <c r="P20" s="56" t="n">
        <v>3</v>
      </c>
      <c r="Q20" s="7" t="n">
        <v>2350</v>
      </c>
      <c r="R20" s="27" t="n">
        <v>0.17</v>
      </c>
      <c r="S20" s="27" t="n">
        <v>3.625</v>
      </c>
      <c r="T20" s="23" t="n">
        <v>1</v>
      </c>
    </row>
    <row r="21" customFormat="false" ht="17.25" hidden="false" customHeight="true" outlineLevel="0" collapsed="false">
      <c r="B21" s="7" t="n">
        <f aca="false">1+B20</f>
        <v>1</v>
      </c>
      <c r="D21" s="8"/>
      <c r="E21" s="27"/>
      <c r="F21" s="23"/>
      <c r="G21" s="7"/>
      <c r="H21" s="7"/>
      <c r="I21" s="27"/>
      <c r="J21" s="7"/>
      <c r="K21" s="7"/>
      <c r="L21" s="7"/>
      <c r="M21" s="28"/>
      <c r="N21" s="27"/>
      <c r="O21" s="7"/>
      <c r="P21" s="7"/>
      <c r="Q21" s="7"/>
      <c r="R21" s="7"/>
      <c r="S21" s="7"/>
      <c r="T21" s="23"/>
    </row>
    <row r="22" customFormat="false" ht="17.25" hidden="false" customHeight="true" outlineLevel="0" collapsed="false">
      <c r="B22" s="7" t="n">
        <f aca="false">1+B21</f>
        <v>2</v>
      </c>
      <c r="D22" s="8"/>
      <c r="E22" s="27"/>
      <c r="F22" s="23"/>
      <c r="G22" s="7"/>
      <c r="H22" s="7"/>
      <c r="I22" s="27"/>
      <c r="J22" s="7"/>
      <c r="K22" s="7"/>
      <c r="L22" s="7"/>
      <c r="M22" s="28"/>
      <c r="N22" s="27"/>
      <c r="O22" s="7"/>
      <c r="P22" s="7"/>
      <c r="Q22" s="7"/>
      <c r="R22" s="7"/>
      <c r="S22" s="7"/>
      <c r="T22" s="23"/>
    </row>
    <row r="23" customFormat="false" ht="17.25" hidden="false" customHeight="true" outlineLevel="0" collapsed="false">
      <c r="B23" s="7" t="n">
        <f aca="false">1+B22</f>
        <v>3</v>
      </c>
      <c r="D23" s="8"/>
      <c r="E23" s="27"/>
      <c r="F23" s="23"/>
      <c r="G23" s="7"/>
      <c r="H23" s="7"/>
      <c r="I23" s="27"/>
      <c r="J23" s="7"/>
      <c r="K23" s="7"/>
      <c r="L23" s="7"/>
      <c r="M23" s="28"/>
      <c r="N23" s="27"/>
      <c r="O23" s="7"/>
      <c r="P23" s="7"/>
      <c r="Q23" s="7"/>
      <c r="R23" s="7"/>
      <c r="S23" s="7"/>
      <c r="T23" s="23"/>
    </row>
    <row r="24" customFormat="false" ht="17.25" hidden="false" customHeight="true" outlineLevel="0" collapsed="false">
      <c r="B24" s="7" t="n">
        <f aca="false">1+B23</f>
        <v>4</v>
      </c>
      <c r="D24" s="8"/>
      <c r="E24" s="27"/>
      <c r="F24" s="23"/>
      <c r="G24" s="7"/>
      <c r="H24" s="7"/>
      <c r="I24" s="27"/>
      <c r="J24" s="7"/>
      <c r="K24" s="7"/>
      <c r="L24" s="7"/>
      <c r="M24" s="28"/>
      <c r="N24" s="27"/>
      <c r="O24" s="7"/>
      <c r="P24" s="7"/>
      <c r="Q24" s="7"/>
      <c r="R24" s="7"/>
      <c r="S24" s="7"/>
      <c r="T24" s="23"/>
    </row>
    <row r="25" customFormat="false" ht="17.25" hidden="false" customHeight="true" outlineLevel="0" collapsed="false">
      <c r="B25" s="7" t="n">
        <f aca="false">1+B24</f>
        <v>5</v>
      </c>
      <c r="D25" s="8"/>
      <c r="E25" s="27"/>
      <c r="F25" s="23"/>
      <c r="G25" s="7"/>
      <c r="H25" s="7"/>
      <c r="I25" s="27"/>
      <c r="J25" s="7"/>
      <c r="K25" s="7"/>
      <c r="L25" s="7"/>
      <c r="M25" s="28"/>
      <c r="N25" s="27"/>
      <c r="O25" s="7"/>
      <c r="P25" s="7"/>
      <c r="Q25" s="7"/>
      <c r="R25" s="7"/>
      <c r="S25" s="7"/>
      <c r="T25" s="23"/>
    </row>
    <row r="26" customFormat="false" ht="17.25" hidden="false" customHeight="true" outlineLevel="0" collapsed="false">
      <c r="B26" s="7" t="n">
        <f aca="false">1+B25</f>
        <v>6</v>
      </c>
      <c r="D26" s="8"/>
      <c r="E26" s="27"/>
      <c r="F26" s="23"/>
      <c r="G26" s="7"/>
      <c r="H26" s="7"/>
      <c r="I26" s="27"/>
      <c r="J26" s="7"/>
      <c r="K26" s="7"/>
      <c r="L26" s="7"/>
      <c r="M26" s="28"/>
      <c r="N26" s="27"/>
      <c r="O26" s="7"/>
      <c r="P26" s="7"/>
      <c r="Q26" s="7"/>
      <c r="R26" s="7"/>
      <c r="S26" s="7"/>
      <c r="T26" s="23"/>
    </row>
    <row r="27" customFormat="false" ht="17.25" hidden="false" customHeight="true" outlineLevel="0" collapsed="false">
      <c r="B27" s="7" t="n">
        <f aca="false">1+B26</f>
        <v>7</v>
      </c>
      <c r="D27" s="8"/>
      <c r="E27" s="27"/>
      <c r="F27" s="23"/>
      <c r="G27" s="7"/>
      <c r="H27" s="7"/>
      <c r="I27" s="27"/>
      <c r="J27" s="7"/>
      <c r="K27" s="7"/>
      <c r="L27" s="7"/>
      <c r="M27" s="28"/>
      <c r="N27" s="27"/>
      <c r="O27" s="7"/>
      <c r="P27" s="7"/>
      <c r="Q27" s="7" t="n">
        <v>4190</v>
      </c>
      <c r="R27" s="7" t="n">
        <v>1</v>
      </c>
      <c r="S27" s="7" t="n">
        <v>4</v>
      </c>
      <c r="T27" s="23"/>
    </row>
    <row r="28" customFormat="false" ht="17.25" hidden="false" customHeight="true" outlineLevel="0" collapsed="false">
      <c r="B28" s="7" t="n">
        <f aca="false">1+B27</f>
        <v>8</v>
      </c>
      <c r="D28" s="8"/>
      <c r="E28" s="27"/>
      <c r="F28" s="23"/>
      <c r="G28" s="7"/>
      <c r="H28" s="7"/>
      <c r="I28" s="27"/>
      <c r="J28" s="7"/>
      <c r="K28" s="7"/>
      <c r="L28" s="7"/>
      <c r="M28" s="28"/>
      <c r="N28" s="27"/>
      <c r="O28" s="7"/>
      <c r="P28" s="7"/>
      <c r="Q28" s="7"/>
      <c r="R28" s="7"/>
      <c r="S28" s="7"/>
      <c r="T28" s="23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5"/>
      <c r="F29" s="37" t="n">
        <v>0.95</v>
      </c>
      <c r="G29" s="36"/>
      <c r="H29" s="21" t="n">
        <f aca="false">H20</f>
        <v>896</v>
      </c>
      <c r="I29" s="35" t="n">
        <v>0.2</v>
      </c>
      <c r="J29" s="36"/>
      <c r="K29" s="36"/>
      <c r="L29" s="36"/>
      <c r="M29" s="49" t="n">
        <v>2.1</v>
      </c>
      <c r="N29" s="35" t="n">
        <v>0.5</v>
      </c>
      <c r="O29" s="36" t="n">
        <v>1</v>
      </c>
      <c r="P29" s="56" t="n">
        <v>3</v>
      </c>
      <c r="Q29" s="7"/>
      <c r="R29" s="7"/>
      <c r="S29" s="7"/>
      <c r="T29" s="23"/>
    </row>
    <row r="30" customFormat="false" ht="17.25" hidden="false" customHeight="true" outlineLevel="0" collapsed="false">
      <c r="B30" s="7" t="n">
        <f aca="false">1+B29</f>
        <v>10</v>
      </c>
      <c r="D30" s="8"/>
      <c r="E30" s="27"/>
      <c r="F30" s="23"/>
      <c r="G30" s="7"/>
      <c r="H30" s="7"/>
      <c r="I30" s="27"/>
      <c r="J30" s="7"/>
      <c r="K30" s="7"/>
      <c r="L30" s="7"/>
      <c r="M30" s="28"/>
      <c r="N30" s="27"/>
      <c r="O30" s="7"/>
      <c r="P30" s="7"/>
      <c r="Q30" s="7"/>
      <c r="R30" s="7"/>
      <c r="S30" s="7"/>
      <c r="T30" s="23"/>
    </row>
    <row r="31" customFormat="false" ht="17.25" hidden="false" customHeight="true" outlineLevel="0" collapsed="false">
      <c r="B31" s="7" t="n">
        <f aca="false">1+B30</f>
        <v>11</v>
      </c>
      <c r="D31" s="8"/>
      <c r="E31" s="27"/>
      <c r="F31" s="23"/>
      <c r="G31" s="7"/>
      <c r="H31" s="7"/>
      <c r="I31" s="27"/>
      <c r="J31" s="7"/>
      <c r="K31" s="7"/>
      <c r="L31" s="7"/>
      <c r="M31" s="28"/>
      <c r="N31" s="27"/>
      <c r="O31" s="7"/>
      <c r="P31" s="7"/>
      <c r="Q31" s="7"/>
      <c r="R31" s="7"/>
      <c r="S31" s="7"/>
      <c r="T31" s="23"/>
    </row>
    <row r="32" customFormat="false" ht="17.25" hidden="false" customHeight="true" outlineLevel="0" collapsed="false">
      <c r="B32" s="7" t="n">
        <f aca="false">1+B31</f>
        <v>12</v>
      </c>
      <c r="D32" s="8"/>
      <c r="E32" s="27"/>
      <c r="F32" s="23"/>
      <c r="G32" s="7"/>
      <c r="H32" s="7"/>
      <c r="I32" s="27"/>
      <c r="J32" s="7"/>
      <c r="K32" s="7"/>
      <c r="L32" s="7"/>
      <c r="M32" s="28"/>
      <c r="N32" s="27"/>
      <c r="O32" s="7"/>
      <c r="P32" s="7"/>
      <c r="Q32" s="7"/>
      <c r="R32" s="7"/>
      <c r="S32" s="7"/>
      <c r="T32" s="23"/>
    </row>
    <row r="33" customFormat="false" ht="17.25" hidden="false" customHeight="true" outlineLevel="0" collapsed="false">
      <c r="B33" s="7" t="n">
        <f aca="false">1+B32</f>
        <v>13</v>
      </c>
      <c r="D33" s="8"/>
      <c r="E33" s="27"/>
      <c r="F33" s="23"/>
      <c r="G33" s="7"/>
      <c r="H33" s="7"/>
      <c r="I33" s="27"/>
      <c r="J33" s="7"/>
      <c r="K33" s="7"/>
      <c r="L33" s="7"/>
      <c r="M33" s="28"/>
      <c r="N33" s="27"/>
      <c r="O33" s="7"/>
      <c r="P33" s="7"/>
      <c r="Q33" s="7"/>
      <c r="R33" s="7"/>
      <c r="S33" s="7"/>
      <c r="T33" s="23"/>
    </row>
    <row r="34" customFormat="false" ht="17.25" hidden="false" customHeight="true" outlineLevel="0" collapsed="false">
      <c r="B34" s="7" t="n">
        <f aca="false">1+B33</f>
        <v>14</v>
      </c>
      <c r="D34" s="8"/>
      <c r="E34" s="27"/>
      <c r="F34" s="23"/>
      <c r="G34" s="7"/>
      <c r="H34" s="7"/>
      <c r="I34" s="27"/>
      <c r="J34" s="7"/>
      <c r="K34" s="7"/>
      <c r="L34" s="7"/>
      <c r="M34" s="28"/>
      <c r="N34" s="27"/>
      <c r="O34" s="7"/>
      <c r="P34" s="7"/>
      <c r="Q34" s="7"/>
      <c r="R34" s="7"/>
      <c r="S34" s="7"/>
      <c r="T34" s="23"/>
    </row>
    <row r="35" customFormat="false" ht="17.25" hidden="false" customHeight="true" outlineLevel="0" collapsed="false">
      <c r="B35" s="7" t="n">
        <f aca="false">1+B34</f>
        <v>15</v>
      </c>
      <c r="D35" s="8"/>
      <c r="E35" s="27"/>
      <c r="F35" s="23"/>
      <c r="G35" s="7"/>
      <c r="H35" s="7"/>
      <c r="I35" s="27"/>
      <c r="J35" s="7"/>
      <c r="K35" s="7"/>
      <c r="L35" s="7"/>
      <c r="M35" s="28"/>
      <c r="N35" s="27"/>
      <c r="O35" s="7"/>
      <c r="P35" s="7"/>
      <c r="Q35" s="7"/>
      <c r="R35" s="7"/>
      <c r="S35" s="7"/>
      <c r="T35" s="23"/>
    </row>
    <row r="36" customFormat="false" ht="17.25" hidden="false" customHeight="true" outlineLevel="0" collapsed="false">
      <c r="B36" s="7" t="n">
        <f aca="false">1+B35</f>
        <v>16</v>
      </c>
      <c r="D36" s="8"/>
      <c r="E36" s="27"/>
      <c r="F36" s="23"/>
      <c r="G36" s="7"/>
      <c r="H36" s="7"/>
      <c r="I36" s="27"/>
      <c r="J36" s="7"/>
      <c r="K36" s="7"/>
      <c r="L36" s="7"/>
      <c r="M36" s="28"/>
      <c r="N36" s="27"/>
      <c r="O36" s="7"/>
      <c r="P36" s="7"/>
      <c r="Q36" s="7"/>
      <c r="R36" s="7"/>
      <c r="S36" s="7"/>
      <c r="T36" s="23"/>
    </row>
    <row r="37" customFormat="false" ht="17.25" hidden="false" customHeight="true" outlineLevel="0" collapsed="false">
      <c r="B37" s="7" t="n">
        <f aca="false">1+B36</f>
        <v>17</v>
      </c>
      <c r="D37" s="8"/>
      <c r="E37" s="27"/>
      <c r="F37" s="23"/>
      <c r="G37" s="7"/>
      <c r="H37" s="7"/>
      <c r="I37" s="27"/>
      <c r="J37" s="7"/>
      <c r="K37" s="7"/>
      <c r="L37" s="7"/>
      <c r="M37" s="28"/>
      <c r="N37" s="27"/>
      <c r="O37" s="7"/>
      <c r="P37" s="7"/>
      <c r="Q37" s="7"/>
      <c r="R37" s="7"/>
      <c r="S37" s="7"/>
      <c r="T37" s="23"/>
    </row>
    <row r="38" customFormat="false" ht="17.25" hidden="false" customHeight="true" outlineLevel="0" collapsed="false">
      <c r="B38" s="7" t="n">
        <f aca="false">1+B37</f>
        <v>18</v>
      </c>
      <c r="D38" s="8"/>
      <c r="E38" s="27"/>
      <c r="F38" s="23"/>
      <c r="G38" s="7"/>
      <c r="H38" s="7"/>
      <c r="I38" s="27"/>
      <c r="J38" s="7"/>
      <c r="K38" s="7"/>
      <c r="L38" s="7"/>
      <c r="M38" s="28"/>
      <c r="N38" s="27"/>
      <c r="O38" s="7"/>
      <c r="P38" s="7"/>
      <c r="Q38" s="7"/>
      <c r="R38" s="7"/>
      <c r="S38" s="7"/>
      <c r="T38" s="23"/>
    </row>
    <row r="39" customFormat="false" ht="17.25" hidden="false" customHeight="true" outlineLevel="0" collapsed="false">
      <c r="B39" s="7" t="n">
        <f aca="false">1+B38</f>
        <v>19</v>
      </c>
      <c r="D39" s="8"/>
      <c r="E39" s="27"/>
      <c r="F39" s="23"/>
      <c r="G39" s="7"/>
      <c r="H39" s="7"/>
      <c r="I39" s="27"/>
      <c r="J39" s="7"/>
      <c r="K39" s="7"/>
      <c r="L39" s="7"/>
      <c r="M39" s="28"/>
      <c r="N39" s="27"/>
      <c r="O39" s="7"/>
      <c r="P39" s="7"/>
      <c r="Q39" s="7"/>
      <c r="R39" s="7"/>
      <c r="S39" s="7"/>
      <c r="T39" s="23"/>
    </row>
    <row r="40" customFormat="false" ht="17.25" hidden="false" customHeight="true" outlineLevel="0" collapsed="false">
      <c r="B40" s="7" t="n">
        <f aca="false">1+B39</f>
        <v>20</v>
      </c>
      <c r="D40" s="8"/>
      <c r="E40" s="27"/>
      <c r="F40" s="23"/>
      <c r="G40" s="7"/>
      <c r="H40" s="7"/>
      <c r="I40" s="27"/>
      <c r="J40" s="7"/>
      <c r="K40" s="7"/>
      <c r="L40" s="7"/>
      <c r="M40" s="28"/>
      <c r="N40" s="27"/>
      <c r="O40" s="7"/>
      <c r="P40" s="7"/>
      <c r="Q40" s="7"/>
      <c r="R40" s="7"/>
      <c r="S40" s="7"/>
      <c r="T40" s="23"/>
    </row>
    <row r="41" customFormat="false" ht="17.25" hidden="false" customHeight="true" outlineLevel="0" collapsed="false">
      <c r="B41" s="7" t="n">
        <f aca="false">1+B40</f>
        <v>21</v>
      </c>
      <c r="D41" s="8"/>
      <c r="E41" s="27"/>
      <c r="F41" s="23"/>
      <c r="G41" s="7"/>
      <c r="H41" s="7"/>
      <c r="I41" s="27"/>
      <c r="J41" s="7"/>
      <c r="K41" s="7"/>
      <c r="L41" s="7"/>
      <c r="M41" s="28"/>
      <c r="N41" s="27"/>
      <c r="O41" s="7"/>
      <c r="P41" s="7"/>
      <c r="Q41" s="7"/>
      <c r="R41" s="7"/>
      <c r="S41" s="7"/>
      <c r="T41" s="23"/>
    </row>
    <row r="42" customFormat="false" ht="17.25" hidden="false" customHeight="true" outlineLevel="0" collapsed="false">
      <c r="B42" s="7"/>
      <c r="D42" s="8"/>
      <c r="E42" s="27"/>
      <c r="F42" s="23"/>
      <c r="G42" s="7"/>
      <c r="H42" s="7"/>
      <c r="I42" s="27"/>
      <c r="J42" s="7"/>
      <c r="K42" s="7"/>
      <c r="L42" s="7"/>
      <c r="M42" s="28"/>
      <c r="N42" s="27"/>
      <c r="O42" s="7"/>
      <c r="P42" s="7"/>
      <c r="Q42" s="7"/>
      <c r="R42" s="7"/>
      <c r="S42" s="7"/>
      <c r="T42" s="23"/>
    </row>
    <row r="43" customFormat="false" ht="17.25" hidden="false" customHeight="true" outlineLevel="0" collapsed="false">
      <c r="B43" s="7"/>
      <c r="D43" s="8"/>
      <c r="E43" s="27"/>
      <c r="F43" s="23"/>
      <c r="G43" s="7"/>
      <c r="H43" s="7"/>
      <c r="I43" s="27"/>
      <c r="J43" s="7"/>
      <c r="K43" s="7"/>
      <c r="L43" s="7"/>
      <c r="M43" s="28"/>
      <c r="N43" s="27"/>
      <c r="O43" s="7"/>
      <c r="P43" s="7"/>
      <c r="Q43" s="7"/>
      <c r="R43" s="7"/>
      <c r="S43" s="7"/>
      <c r="T43" s="23"/>
    </row>
    <row r="44" customFormat="false" ht="17.25" hidden="false" customHeight="true" outlineLevel="0" collapsed="false">
      <c r="B44" s="7"/>
      <c r="D44" s="8"/>
      <c r="E44" s="27"/>
      <c r="F44" s="23"/>
      <c r="G44" s="7"/>
      <c r="H44" s="7"/>
      <c r="I44" s="27"/>
      <c r="J44" s="7"/>
      <c r="K44" s="7"/>
      <c r="L44" s="7"/>
      <c r="M44" s="28"/>
      <c r="N44" s="27"/>
      <c r="O44" s="7"/>
      <c r="P44" s="7"/>
      <c r="Q44" s="7"/>
      <c r="R44" s="7"/>
      <c r="S44" s="7"/>
      <c r="T44" s="23"/>
    </row>
    <row r="45" customFormat="false" ht="17.25" hidden="false" customHeight="true" outlineLevel="0" collapsed="false">
      <c r="B45" s="7"/>
      <c r="D45" s="8"/>
      <c r="E45" s="27"/>
      <c r="F45" s="23"/>
      <c r="G45" s="7"/>
      <c r="H45" s="7"/>
      <c r="I45" s="27"/>
      <c r="J45" s="7"/>
      <c r="K45" s="7"/>
      <c r="L45" s="7"/>
      <c r="M45" s="28"/>
      <c r="N45" s="27"/>
      <c r="O45" s="7"/>
      <c r="P45" s="7"/>
      <c r="Q45" s="7"/>
      <c r="R45" s="7"/>
      <c r="S45" s="7"/>
      <c r="T45" s="23"/>
    </row>
    <row r="46" customFormat="false" ht="17.25" hidden="false" customHeight="true" outlineLevel="0" collapsed="false">
      <c r="B46" s="7"/>
      <c r="D46" s="8"/>
      <c r="E46" s="27"/>
      <c r="F46" s="23"/>
      <c r="G46" s="7"/>
      <c r="H46" s="7"/>
      <c r="I46" s="27"/>
      <c r="J46" s="7"/>
      <c r="K46" s="7"/>
      <c r="L46" s="7"/>
      <c r="M46" s="28"/>
      <c r="N46" s="27"/>
      <c r="O46" s="7"/>
      <c r="P46" s="7"/>
      <c r="Q46" s="7"/>
      <c r="R46" s="7"/>
      <c r="S46" s="7"/>
      <c r="T46" s="23"/>
    </row>
    <row r="47" customFormat="false" ht="17.25" hidden="false" customHeight="true" outlineLevel="0" collapsed="false">
      <c r="B47" s="7"/>
      <c r="D47" s="8"/>
      <c r="E47" s="27"/>
      <c r="F47" s="23"/>
      <c r="G47" s="7"/>
      <c r="H47" s="7"/>
      <c r="I47" s="27"/>
      <c r="J47" s="7"/>
      <c r="K47" s="7"/>
      <c r="L47" s="7"/>
      <c r="M47" s="28"/>
      <c r="N47" s="27"/>
      <c r="O47" s="7"/>
      <c r="P47" s="7"/>
      <c r="Q47" s="7"/>
      <c r="R47" s="7"/>
      <c r="S47" s="7"/>
      <c r="T47" s="23"/>
    </row>
    <row r="48" customFormat="false" ht="17.25" hidden="false" customHeight="true" outlineLevel="0" collapsed="false">
      <c r="B48" s="7"/>
      <c r="D48" s="8"/>
      <c r="E48" s="27"/>
      <c r="F48" s="23"/>
      <c r="G48" s="7"/>
      <c r="H48" s="7"/>
      <c r="I48" s="27"/>
      <c r="J48" s="7"/>
      <c r="K48" s="7"/>
      <c r="L48" s="7"/>
      <c r="M48" s="28"/>
      <c r="N48" s="27"/>
      <c r="O48" s="7"/>
      <c r="P48" s="7"/>
      <c r="Q48" s="7"/>
      <c r="R48" s="7"/>
      <c r="S48" s="7"/>
      <c r="T4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7.59"/>
    <col collapsed="false" customWidth="true" hidden="false" outlineLevel="0" max="2" min="2" style="2" width="13.58"/>
    <col collapsed="false" customWidth="true" hidden="false" outlineLevel="0" max="3" min="3" style="24" width="8.01"/>
    <col collapsed="false" customWidth="true" hidden="false" outlineLevel="0" max="4" min="4" style="3" width="11.72"/>
    <col collapsed="false" customWidth="true" hidden="false" outlineLevel="0" max="5" min="5" style="25" width="21.29"/>
    <col collapsed="false" customWidth="true" hidden="false" outlineLevel="0" max="6" min="6" style="22" width="14.58"/>
    <col collapsed="false" customWidth="true" hidden="false" outlineLevel="0" max="7" min="7" style="2" width="22.01"/>
    <col collapsed="false" customWidth="true" hidden="false" outlineLevel="0" max="8" min="8" style="2" width="18.15"/>
    <col collapsed="false" customWidth="true" hidden="false" outlineLevel="0" max="9" min="9" style="25" width="17.29"/>
    <col collapsed="false" customWidth="true" hidden="false" outlineLevel="0" max="10" min="10" style="2" width="5.86"/>
    <col collapsed="false" customWidth="true" hidden="false" outlineLevel="0" max="11" min="11" style="2" width="8.29"/>
    <col collapsed="false" customWidth="true" hidden="false" outlineLevel="0" max="12" min="12" style="2" width="5.58"/>
    <col collapsed="false" customWidth="true" hidden="false" outlineLevel="0" max="13" min="13" style="26" width="17.59"/>
    <col collapsed="false" customWidth="true" hidden="false" outlineLevel="0" max="14" min="14" style="25" width="24.15"/>
    <col collapsed="false" customWidth="true" hidden="false" outlineLevel="0" max="15" min="15" style="2" width="29.57"/>
    <col collapsed="false" customWidth="true" hidden="false" outlineLevel="0" max="16" min="16" style="2" width="24.87"/>
    <col collapsed="false" customWidth="true" hidden="false" outlineLevel="0" max="17" min="17" style="2" width="12.57"/>
    <col collapsed="false" customWidth="true" hidden="false" outlineLevel="0" max="18" min="18" style="25" width="12.57"/>
    <col collapsed="false" customWidth="true" hidden="false" outlineLevel="0" max="19" min="19" style="2" width="12.57"/>
    <col collapsed="false" customWidth="true" hidden="false" outlineLevel="0" max="20" min="20" style="22" width="12.57"/>
  </cols>
  <sheetData>
    <row r="1" customFormat="false" ht="18.75" hidden="false" customHeight="true" outlineLevel="0" collapsed="false">
      <c r="B1" s="7"/>
      <c r="D1" s="8"/>
      <c r="E1" s="27"/>
      <c r="F1" s="23"/>
      <c r="G1" s="7"/>
      <c r="H1" s="7"/>
      <c r="I1" s="27"/>
      <c r="J1" s="7"/>
      <c r="K1" s="7"/>
      <c r="L1" s="7"/>
      <c r="M1" s="28"/>
      <c r="N1" s="27"/>
      <c r="O1" s="7"/>
      <c r="P1" s="7"/>
      <c r="Q1" s="7"/>
      <c r="R1" s="27"/>
      <c r="S1" s="7"/>
      <c r="T1" s="23"/>
    </row>
    <row r="2" customFormat="false" ht="18.75" hidden="false" customHeight="true" outlineLevel="0" collapsed="false">
      <c r="A2" s="24" t="s">
        <v>0</v>
      </c>
      <c r="B2" s="7"/>
      <c r="D2" s="8"/>
      <c r="E2" s="27"/>
      <c r="F2" s="23"/>
      <c r="G2" s="7"/>
      <c r="H2" s="7"/>
      <c r="I2" s="27"/>
      <c r="J2" s="7"/>
      <c r="K2" s="7"/>
      <c r="L2" s="7"/>
      <c r="M2" s="28"/>
      <c r="N2" s="27"/>
      <c r="O2" s="7"/>
      <c r="P2" s="7"/>
      <c r="Q2" s="7"/>
      <c r="R2" s="27"/>
      <c r="S2" s="7"/>
      <c r="T2" s="23"/>
    </row>
    <row r="3" customFormat="false" ht="18.75" hidden="false" customHeight="true" outlineLevel="0" collapsed="false">
      <c r="A3" s="24" t="s">
        <v>1</v>
      </c>
      <c r="B3" s="7" t="s">
        <v>2</v>
      </c>
      <c r="D3" s="8"/>
      <c r="E3" s="27"/>
      <c r="F3" s="23"/>
      <c r="G3" s="7"/>
      <c r="H3" s="7"/>
      <c r="I3" s="27"/>
      <c r="J3" s="7"/>
      <c r="K3" s="7"/>
      <c r="L3" s="7"/>
      <c r="M3" s="28"/>
      <c r="N3" s="27"/>
      <c r="O3" s="7"/>
      <c r="P3" s="7"/>
      <c r="Q3" s="7"/>
      <c r="R3" s="27"/>
      <c r="S3" s="7"/>
      <c r="T3" s="23"/>
    </row>
    <row r="4" customFormat="false" ht="18.75" hidden="false" customHeight="true" outlineLevel="0" collapsed="false">
      <c r="A4" s="24" t="s">
        <v>3</v>
      </c>
      <c r="B4" s="11" t="s">
        <v>4</v>
      </c>
      <c r="D4" s="8"/>
      <c r="E4" s="27"/>
      <c r="F4" s="23"/>
      <c r="G4" s="7"/>
      <c r="H4" s="7"/>
      <c r="I4" s="27"/>
      <c r="J4" s="7"/>
      <c r="K4" s="7"/>
      <c r="L4" s="7"/>
      <c r="M4" s="28"/>
      <c r="N4" s="27"/>
      <c r="O4" s="7"/>
      <c r="P4" s="7"/>
      <c r="Q4" s="7"/>
      <c r="R4" s="27"/>
      <c r="S4" s="7"/>
      <c r="T4" s="23"/>
    </row>
    <row r="5" customFormat="false" ht="18.75" hidden="false" customHeight="true" outlineLevel="0" collapsed="false">
      <c r="A5" s="24" t="s">
        <v>5</v>
      </c>
      <c r="B5" s="7" t="s">
        <v>68</v>
      </c>
      <c r="D5" s="8"/>
      <c r="E5" s="27"/>
      <c r="F5" s="23"/>
      <c r="G5" s="7"/>
      <c r="H5" s="7"/>
      <c r="I5" s="27"/>
      <c r="J5" s="7"/>
      <c r="K5" s="7"/>
      <c r="L5" s="7"/>
      <c r="M5" s="48"/>
      <c r="N5" s="33"/>
      <c r="O5" s="7"/>
      <c r="P5" s="7"/>
      <c r="Q5" s="7"/>
      <c r="R5" s="27"/>
      <c r="S5" s="7"/>
      <c r="T5" s="23"/>
    </row>
    <row r="6" customFormat="false" ht="18.75" hidden="false" customHeight="true" outlineLevel="0" collapsed="false">
      <c r="A6" s="24" t="s">
        <v>7</v>
      </c>
      <c r="B6" s="7" t="s">
        <v>53</v>
      </c>
      <c r="D6" s="8"/>
      <c r="E6" s="27"/>
      <c r="F6" s="23"/>
      <c r="G6" s="7"/>
      <c r="H6" s="7"/>
      <c r="I6" s="27"/>
      <c r="J6" s="7"/>
      <c r="K6" s="7"/>
      <c r="L6" s="7"/>
      <c r="M6" s="49"/>
      <c r="N6" s="33"/>
      <c r="O6" s="7"/>
      <c r="P6" s="7"/>
      <c r="Q6" s="7"/>
      <c r="R6" s="27"/>
      <c r="S6" s="7"/>
      <c r="T6" s="23"/>
    </row>
    <row r="7" customFormat="false" ht="18.75" hidden="false" customHeight="true" outlineLevel="0" collapsed="false">
      <c r="A7" s="24" t="s">
        <v>8</v>
      </c>
      <c r="B7" s="7" t="s">
        <v>36</v>
      </c>
      <c r="D7" s="8"/>
      <c r="E7" s="27"/>
      <c r="F7" s="23"/>
      <c r="G7" s="7"/>
      <c r="H7" s="7"/>
      <c r="I7" s="27"/>
      <c r="J7" s="7"/>
      <c r="K7" s="7"/>
      <c r="L7" s="7"/>
      <c r="M7" s="28"/>
      <c r="N7" s="27"/>
      <c r="O7" s="7"/>
      <c r="P7" s="7"/>
      <c r="Q7" s="7"/>
      <c r="R7" s="27"/>
      <c r="S7" s="7"/>
      <c r="T7" s="23"/>
    </row>
    <row r="8" customFormat="false" ht="18.75" hidden="false" customHeight="true" outlineLevel="0" collapsed="false">
      <c r="A8" s="24" t="s">
        <v>10</v>
      </c>
      <c r="B8" s="7" t="s">
        <v>11</v>
      </c>
      <c r="D8" s="8"/>
      <c r="E8" s="27"/>
      <c r="F8" s="23"/>
      <c r="G8" s="7"/>
      <c r="H8" s="7"/>
      <c r="I8" s="27"/>
      <c r="J8" s="7"/>
      <c r="K8" s="7"/>
      <c r="L8" s="7"/>
      <c r="M8" s="28"/>
      <c r="N8" s="27"/>
      <c r="O8" s="7"/>
      <c r="P8" s="7"/>
      <c r="Q8" s="7"/>
      <c r="R8" s="27"/>
      <c r="S8" s="7"/>
      <c r="T8" s="23"/>
    </row>
    <row r="9" customFormat="false" ht="18.75" hidden="false" customHeight="true" outlineLevel="0" collapsed="false">
      <c r="A9" s="24" t="s">
        <v>12</v>
      </c>
      <c r="B9" s="7" t="s">
        <v>13</v>
      </c>
      <c r="D9" s="8"/>
      <c r="E9" s="27"/>
      <c r="F9" s="23"/>
      <c r="G9" s="7"/>
      <c r="H9" s="7"/>
      <c r="I9" s="27"/>
      <c r="J9" s="7"/>
      <c r="K9" s="7"/>
      <c r="L9" s="7"/>
      <c r="M9" s="28"/>
      <c r="N9" s="27"/>
      <c r="O9" s="7"/>
      <c r="P9" s="7"/>
      <c r="Q9" s="7"/>
      <c r="R9" s="27"/>
      <c r="S9" s="7"/>
      <c r="T9" s="23"/>
    </row>
    <row r="10" customFormat="false" ht="18.75" hidden="false" customHeight="true" outlineLevel="0" collapsed="false">
      <c r="A10" s="24" t="s">
        <v>14</v>
      </c>
      <c r="B10" s="7"/>
      <c r="D10" s="8"/>
      <c r="E10" s="27"/>
      <c r="F10" s="23"/>
      <c r="G10" s="7"/>
      <c r="H10" s="7"/>
      <c r="I10" s="27"/>
      <c r="J10" s="7"/>
      <c r="K10" s="7"/>
      <c r="L10" s="7"/>
      <c r="M10" s="28"/>
      <c r="N10" s="27"/>
      <c r="O10" s="7"/>
      <c r="P10" s="7"/>
      <c r="Q10" s="7"/>
      <c r="R10" s="27"/>
      <c r="S10" s="7"/>
      <c r="T10" s="23"/>
    </row>
    <row r="11" customFormat="false" ht="18.75" hidden="false" customHeight="true" outlineLevel="0" collapsed="false">
      <c r="A11" s="24" t="s">
        <v>15</v>
      </c>
      <c r="B11" s="12"/>
      <c r="D11" s="8"/>
      <c r="E11" s="27"/>
      <c r="F11" s="23"/>
      <c r="G11" s="7"/>
      <c r="H11" s="7"/>
      <c r="I11" s="27"/>
      <c r="J11" s="7"/>
      <c r="K11" s="7"/>
      <c r="L11" s="7"/>
      <c r="M11" s="28"/>
      <c r="N11" s="27"/>
      <c r="O11" s="7"/>
      <c r="P11" s="7"/>
      <c r="Q11" s="7"/>
      <c r="R11" s="27"/>
      <c r="S11" s="7"/>
      <c r="T11" s="23"/>
    </row>
    <row r="12" customFormat="false" ht="18.75" hidden="false" customHeight="true" outlineLevel="0" collapsed="false">
      <c r="A12" s="24" t="s">
        <v>16</v>
      </c>
      <c r="B12" s="7"/>
      <c r="D12" s="8"/>
      <c r="E12" s="27"/>
      <c r="F12" s="23"/>
      <c r="G12" s="7"/>
      <c r="H12" s="7"/>
      <c r="I12" s="27"/>
      <c r="J12" s="7"/>
      <c r="K12" s="7"/>
      <c r="L12" s="7"/>
      <c r="M12" s="28"/>
      <c r="N12" s="27"/>
      <c r="O12" s="7"/>
      <c r="P12" s="7"/>
      <c r="Q12" s="7"/>
      <c r="R12" s="27"/>
      <c r="S12" s="7"/>
      <c r="T12" s="23"/>
    </row>
    <row r="13" customFormat="false" ht="18.75" hidden="false" customHeight="true" outlineLevel="0" collapsed="false">
      <c r="B13" s="7"/>
      <c r="D13" s="8"/>
      <c r="E13" s="27"/>
      <c r="F13" s="23"/>
      <c r="G13" s="7"/>
      <c r="H13" s="7"/>
      <c r="I13" s="27"/>
      <c r="J13" s="7"/>
      <c r="K13" s="7"/>
      <c r="L13" s="7"/>
      <c r="M13" s="28"/>
      <c r="N13" s="27"/>
      <c r="O13" s="7"/>
      <c r="P13" s="7"/>
      <c r="Q13" s="7"/>
      <c r="R13" s="27"/>
      <c r="S13" s="7"/>
      <c r="T13" s="23"/>
    </row>
    <row r="14" customFormat="false" ht="18.75" hidden="false" customHeight="true" outlineLevel="0" collapsed="false">
      <c r="B14" s="7"/>
      <c r="D14" s="8"/>
      <c r="E14" s="27"/>
      <c r="F14" s="23"/>
      <c r="G14" s="7"/>
      <c r="H14" s="7"/>
      <c r="I14" s="27"/>
      <c r="J14" s="7"/>
      <c r="K14" s="7"/>
      <c r="L14" s="7"/>
      <c r="M14" s="28"/>
      <c r="N14" s="27"/>
      <c r="O14" s="7"/>
      <c r="P14" s="7"/>
      <c r="Q14" s="7"/>
      <c r="R14" s="27"/>
      <c r="S14" s="7"/>
      <c r="T14" s="23"/>
    </row>
    <row r="15" customFormat="false" ht="18.75" hidden="false" customHeight="true" outlineLevel="0" collapsed="false">
      <c r="B15" s="7"/>
      <c r="D15" s="8"/>
      <c r="E15" s="27"/>
      <c r="F15" s="23"/>
      <c r="G15" s="7"/>
      <c r="H15" s="7"/>
      <c r="I15" s="27"/>
      <c r="J15" s="7"/>
      <c r="K15" s="7"/>
      <c r="L15" s="7"/>
      <c r="M15" s="28"/>
      <c r="N15" s="27"/>
      <c r="O15" s="7"/>
      <c r="P15" s="7"/>
      <c r="Q15" s="7"/>
      <c r="R15" s="27"/>
      <c r="S15" s="7"/>
      <c r="T15" s="23"/>
    </row>
    <row r="16" customFormat="false" ht="18.75" hidden="false" customHeight="true" outlineLevel="0" collapsed="false">
      <c r="B16" s="7"/>
      <c r="D16" s="8"/>
      <c r="E16" s="27"/>
      <c r="F16" s="23"/>
      <c r="G16" s="7"/>
      <c r="H16" s="7"/>
      <c r="I16" s="27"/>
      <c r="J16" s="7"/>
      <c r="K16" s="7"/>
      <c r="L16" s="7"/>
      <c r="M16" s="28"/>
      <c r="N16" s="27"/>
      <c r="O16" s="7"/>
      <c r="P16" s="7"/>
      <c r="Q16" s="7"/>
      <c r="R16" s="27"/>
      <c r="S16" s="7"/>
      <c r="T16" s="23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29" t="s">
        <v>69</v>
      </c>
      <c r="F17" s="39" t="s">
        <v>70</v>
      </c>
      <c r="G17" s="13" t="s">
        <v>71</v>
      </c>
      <c r="H17" s="13" t="s">
        <v>72</v>
      </c>
      <c r="I17" s="29" t="s">
        <v>73</v>
      </c>
      <c r="J17" s="13" t="s">
        <v>40</v>
      </c>
      <c r="K17" s="13" t="s">
        <v>38</v>
      </c>
      <c r="L17" s="13" t="s">
        <v>39</v>
      </c>
      <c r="M17" s="31" t="s">
        <v>74</v>
      </c>
      <c r="N17" s="29" t="s">
        <v>75</v>
      </c>
      <c r="O17" s="13" t="s">
        <v>76</v>
      </c>
      <c r="P17" s="13" t="s">
        <v>77</v>
      </c>
      <c r="Q17" s="13" t="s">
        <v>78</v>
      </c>
      <c r="R17" s="29" t="s">
        <v>79</v>
      </c>
      <c r="S17" s="13" t="s">
        <v>80</v>
      </c>
      <c r="T17" s="39" t="s">
        <v>81</v>
      </c>
    </row>
    <row r="18" customFormat="false" ht="18.75" hidden="false" customHeight="true" outlineLevel="0" collapsed="false">
      <c r="A18" s="20" t="s">
        <v>28</v>
      </c>
      <c r="B18" s="7"/>
      <c r="D18" s="8"/>
      <c r="E18" s="32" t="s">
        <v>82</v>
      </c>
      <c r="F18" s="9" t="s">
        <v>29</v>
      </c>
      <c r="G18" s="10" t="s">
        <v>83</v>
      </c>
      <c r="H18" s="10" t="s">
        <v>84</v>
      </c>
      <c r="I18" s="32" t="s">
        <v>85</v>
      </c>
      <c r="J18" s="10" t="s">
        <v>67</v>
      </c>
      <c r="K18" s="10" t="s">
        <v>67</v>
      </c>
      <c r="L18" s="10" t="s">
        <v>67</v>
      </c>
      <c r="M18" s="51" t="s">
        <v>86</v>
      </c>
      <c r="N18" s="55" t="s">
        <v>87</v>
      </c>
      <c r="O18" s="10" t="s">
        <v>88</v>
      </c>
      <c r="P18" s="10" t="s">
        <v>88</v>
      </c>
      <c r="Q18" s="7"/>
      <c r="R18" s="33" t="s">
        <v>89</v>
      </c>
      <c r="S18" s="11" t="s">
        <v>89</v>
      </c>
      <c r="T18" s="38" t="s">
        <v>29</v>
      </c>
    </row>
    <row r="19" customFormat="false" ht="18.75" hidden="false" customHeight="true" outlineLevel="0" collapsed="false">
      <c r="A19" s="20" t="s">
        <v>33</v>
      </c>
      <c r="B19" s="7"/>
      <c r="D19" s="8"/>
      <c r="E19" s="32" t="s">
        <v>34</v>
      </c>
      <c r="F19" s="9" t="s">
        <v>35</v>
      </c>
      <c r="G19" s="10" t="s">
        <v>34</v>
      </c>
      <c r="H19" s="10" t="s">
        <v>34</v>
      </c>
      <c r="I19" s="32" t="s">
        <v>35</v>
      </c>
      <c r="J19" s="7"/>
      <c r="K19" s="7"/>
      <c r="L19" s="7"/>
      <c r="M19" s="28"/>
      <c r="N19" s="33" t="s">
        <v>34</v>
      </c>
      <c r="O19" s="7"/>
      <c r="P19" s="7"/>
      <c r="Q19" s="11" t="s">
        <v>90</v>
      </c>
      <c r="R19" s="33" t="s">
        <v>35</v>
      </c>
      <c r="S19" s="11" t="s">
        <v>34</v>
      </c>
      <c r="T19" s="38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35" t="n">
        <v>3.2</v>
      </c>
      <c r="F20" s="37" t="n">
        <v>0.95</v>
      </c>
      <c r="G20" s="36" t="n">
        <v>280</v>
      </c>
      <c r="H20" s="21" t="n">
        <f aca="false">G20*E20</f>
        <v>896</v>
      </c>
      <c r="I20" s="35" t="n">
        <v>0.2</v>
      </c>
      <c r="J20" s="36" t="n">
        <v>200</v>
      </c>
      <c r="K20" s="36" t="n">
        <v>200</v>
      </c>
      <c r="L20" s="36" t="n">
        <v>75</v>
      </c>
      <c r="M20" s="53" t="n">
        <v>10</v>
      </c>
      <c r="N20" s="7" t="n">
        <v>65</v>
      </c>
      <c r="O20" s="36" t="n">
        <v>1</v>
      </c>
      <c r="P20" s="56" t="n">
        <v>3</v>
      </c>
      <c r="Q20" s="7" t="n">
        <v>4220</v>
      </c>
      <c r="R20" s="27" t="n">
        <v>0.3</v>
      </c>
      <c r="S20" s="7" t="n">
        <v>4</v>
      </c>
      <c r="T20" s="23" t="n">
        <v>0.85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27"/>
      <c r="F21" s="23"/>
      <c r="G21" s="7"/>
      <c r="H21" s="7"/>
      <c r="I21" s="27"/>
      <c r="J21" s="7"/>
      <c r="K21" s="7"/>
      <c r="L21" s="7"/>
      <c r="M21" s="28"/>
      <c r="N21" s="27"/>
      <c r="O21" s="7"/>
      <c r="P21" s="7"/>
      <c r="Q21" s="7"/>
      <c r="R21" s="27"/>
      <c r="S21" s="7"/>
      <c r="T21" s="23"/>
    </row>
    <row r="22" customFormat="false" ht="18.75" hidden="false" customHeight="true" outlineLevel="0" collapsed="false">
      <c r="B22" s="7" t="n">
        <f aca="false">1+B21</f>
        <v>2</v>
      </c>
      <c r="D22" s="8"/>
      <c r="E22" s="27"/>
      <c r="F22" s="23"/>
      <c r="G22" s="7"/>
      <c r="H22" s="7"/>
      <c r="I22" s="27"/>
      <c r="J22" s="7"/>
      <c r="K22" s="7"/>
      <c r="L22" s="7"/>
      <c r="M22" s="28"/>
      <c r="N22" s="27"/>
      <c r="O22" s="7"/>
      <c r="P22" s="7"/>
      <c r="Q22" s="7"/>
      <c r="R22" s="27"/>
      <c r="S22" s="7"/>
      <c r="T22" s="23"/>
    </row>
    <row r="23" customFormat="false" ht="18.75" hidden="false" customHeight="true" outlineLevel="0" collapsed="false">
      <c r="B23" s="7" t="n">
        <f aca="false">1+B22</f>
        <v>3</v>
      </c>
      <c r="D23" s="8"/>
      <c r="E23" s="27"/>
      <c r="F23" s="23"/>
      <c r="G23" s="7"/>
      <c r="H23" s="7"/>
      <c r="I23" s="27"/>
      <c r="J23" s="7"/>
      <c r="K23" s="7"/>
      <c r="L23" s="7"/>
      <c r="M23" s="28"/>
      <c r="N23" s="27"/>
      <c r="O23" s="7"/>
      <c r="P23" s="7"/>
      <c r="Q23" s="7"/>
      <c r="R23" s="27"/>
      <c r="S23" s="7"/>
      <c r="T23" s="23"/>
    </row>
    <row r="24" customFormat="false" ht="18.75" hidden="false" customHeight="true" outlineLevel="0" collapsed="false">
      <c r="B24" s="7" t="n">
        <f aca="false">1+B23</f>
        <v>4</v>
      </c>
      <c r="D24" s="8"/>
      <c r="E24" s="27"/>
      <c r="F24" s="23"/>
      <c r="G24" s="7"/>
      <c r="H24" s="7"/>
      <c r="I24" s="27"/>
      <c r="J24" s="7"/>
      <c r="K24" s="7"/>
      <c r="L24" s="7"/>
      <c r="M24" s="28"/>
      <c r="N24" s="27"/>
      <c r="O24" s="7"/>
      <c r="P24" s="7"/>
      <c r="Q24" s="7"/>
      <c r="R24" s="27"/>
      <c r="S24" s="7"/>
      <c r="T24" s="23"/>
    </row>
    <row r="25" customFormat="false" ht="18.75" hidden="false" customHeight="true" outlineLevel="0" collapsed="false">
      <c r="B25" s="7" t="n">
        <f aca="false">1+B24</f>
        <v>5</v>
      </c>
      <c r="D25" s="8"/>
      <c r="E25" s="27"/>
      <c r="F25" s="23"/>
      <c r="G25" s="7"/>
      <c r="H25" s="7"/>
      <c r="I25" s="27"/>
      <c r="J25" s="7"/>
      <c r="K25" s="7"/>
      <c r="L25" s="7"/>
      <c r="M25" s="28"/>
      <c r="N25" s="27"/>
      <c r="O25" s="7"/>
      <c r="P25" s="7"/>
      <c r="Q25" s="7"/>
      <c r="R25" s="27"/>
      <c r="S25" s="7"/>
      <c r="T25" s="23"/>
    </row>
    <row r="26" customFormat="false" ht="18.75" hidden="false" customHeight="true" outlineLevel="0" collapsed="false">
      <c r="B26" s="7" t="n">
        <f aca="false">1+B25</f>
        <v>6</v>
      </c>
      <c r="D26" s="8"/>
      <c r="E26" s="27"/>
      <c r="F26" s="23"/>
      <c r="G26" s="7"/>
      <c r="H26" s="7"/>
      <c r="I26" s="27"/>
      <c r="J26" s="7"/>
      <c r="K26" s="7"/>
      <c r="L26" s="7"/>
      <c r="M26" s="28"/>
      <c r="N26" s="27"/>
      <c r="O26" s="7"/>
      <c r="P26" s="7"/>
      <c r="Q26" s="7"/>
      <c r="R26" s="27"/>
      <c r="S26" s="7"/>
      <c r="T26" s="23"/>
    </row>
    <row r="27" customFormat="false" ht="18.75" hidden="false" customHeight="true" outlineLevel="0" collapsed="false">
      <c r="B27" s="7" t="n">
        <f aca="false">1+B26</f>
        <v>7</v>
      </c>
      <c r="D27" s="8"/>
      <c r="E27" s="27"/>
      <c r="F27" s="23"/>
      <c r="G27" s="7"/>
      <c r="H27" s="7"/>
      <c r="I27" s="27"/>
      <c r="J27" s="7"/>
      <c r="K27" s="7"/>
      <c r="L27" s="7"/>
      <c r="M27" s="28"/>
      <c r="N27" s="27"/>
      <c r="O27" s="7"/>
      <c r="P27" s="7"/>
      <c r="Q27" s="7"/>
      <c r="R27" s="27" t="n">
        <v>1.5</v>
      </c>
      <c r="S27" s="7" t="n">
        <v>8</v>
      </c>
      <c r="T27" s="23"/>
    </row>
    <row r="28" customFormat="false" ht="18.75" hidden="false" customHeight="true" outlineLevel="0" collapsed="false">
      <c r="B28" s="7" t="n">
        <f aca="false">1+B27</f>
        <v>8</v>
      </c>
      <c r="D28" s="8"/>
      <c r="E28" s="27"/>
      <c r="F28" s="23"/>
      <c r="G28" s="7"/>
      <c r="H28" s="7"/>
      <c r="I28" s="27"/>
      <c r="J28" s="7"/>
      <c r="K28" s="7"/>
      <c r="L28" s="7"/>
      <c r="M28" s="28"/>
      <c r="N28" s="27"/>
      <c r="O28" s="7"/>
      <c r="P28" s="7"/>
      <c r="Q28" s="7"/>
      <c r="R28" s="27"/>
      <c r="S28" s="7"/>
      <c r="T28" s="23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35"/>
      <c r="F29" s="37" t="n">
        <v>0.95</v>
      </c>
      <c r="G29" s="36"/>
      <c r="H29" s="21" t="n">
        <f aca="false">H20</f>
        <v>896</v>
      </c>
      <c r="I29" s="35" t="n">
        <v>0.2</v>
      </c>
      <c r="J29" s="36"/>
      <c r="K29" s="36"/>
      <c r="L29" s="36"/>
      <c r="M29" s="49" t="n">
        <v>2.1</v>
      </c>
      <c r="N29" s="35" t="n">
        <v>0.5</v>
      </c>
      <c r="O29" s="36" t="n">
        <v>1</v>
      </c>
      <c r="P29" s="56" t="n">
        <v>3</v>
      </c>
      <c r="Q29" s="7" t="n">
        <v>6100</v>
      </c>
      <c r="R29" s="27"/>
      <c r="S29" s="7"/>
      <c r="T29" s="23"/>
    </row>
    <row r="30" customFormat="false" ht="18.75" hidden="false" customHeight="true" outlineLevel="0" collapsed="false">
      <c r="B30" s="7" t="n">
        <f aca="false">1+B29</f>
        <v>10</v>
      </c>
      <c r="D30" s="8"/>
      <c r="E30" s="27"/>
      <c r="F30" s="23"/>
      <c r="G30" s="7"/>
      <c r="H30" s="7"/>
      <c r="I30" s="27"/>
      <c r="J30" s="7"/>
      <c r="K30" s="7"/>
      <c r="L30" s="7"/>
      <c r="M30" s="28"/>
      <c r="N30" s="27"/>
      <c r="O30" s="7"/>
      <c r="P30" s="7"/>
      <c r="Q30" s="7"/>
      <c r="R30" s="27"/>
      <c r="S30" s="7"/>
      <c r="T30" s="23"/>
    </row>
    <row r="31" customFormat="false" ht="18.75" hidden="false" customHeight="true" outlineLevel="0" collapsed="false">
      <c r="B31" s="7" t="n">
        <f aca="false">1+B30</f>
        <v>11</v>
      </c>
      <c r="D31" s="8"/>
      <c r="E31" s="27"/>
      <c r="F31" s="23"/>
      <c r="G31" s="7"/>
      <c r="H31" s="7"/>
      <c r="I31" s="27"/>
      <c r="J31" s="7"/>
      <c r="K31" s="7"/>
      <c r="L31" s="7"/>
      <c r="M31" s="28"/>
      <c r="N31" s="27"/>
      <c r="O31" s="7"/>
      <c r="P31" s="7"/>
      <c r="Q31" s="7"/>
      <c r="R31" s="27"/>
      <c r="S31" s="7"/>
      <c r="T31" s="23"/>
    </row>
    <row r="32" customFormat="false" ht="18.75" hidden="false" customHeight="true" outlineLevel="0" collapsed="false">
      <c r="B32" s="7" t="n">
        <f aca="false">1+B31</f>
        <v>12</v>
      </c>
      <c r="D32" s="8"/>
      <c r="E32" s="27"/>
      <c r="F32" s="23"/>
      <c r="G32" s="7"/>
      <c r="H32" s="7"/>
      <c r="I32" s="27"/>
      <c r="J32" s="7"/>
      <c r="K32" s="7"/>
      <c r="L32" s="7"/>
      <c r="M32" s="28"/>
      <c r="N32" s="27"/>
      <c r="O32" s="7"/>
      <c r="P32" s="7"/>
      <c r="Q32" s="7"/>
      <c r="R32" s="27"/>
      <c r="S32" s="7"/>
      <c r="T32" s="23"/>
    </row>
    <row r="33" customFormat="false" ht="18.75" hidden="false" customHeight="true" outlineLevel="0" collapsed="false">
      <c r="B33" s="7" t="n">
        <f aca="false">1+B32</f>
        <v>13</v>
      </c>
      <c r="D33" s="8"/>
      <c r="E33" s="27"/>
      <c r="F33" s="23"/>
      <c r="G33" s="7"/>
      <c r="H33" s="7"/>
      <c r="I33" s="27"/>
      <c r="J33" s="7"/>
      <c r="K33" s="7"/>
      <c r="L33" s="7"/>
      <c r="M33" s="28"/>
      <c r="N33" s="27"/>
      <c r="O33" s="7"/>
      <c r="P33" s="7"/>
      <c r="Q33" s="7"/>
      <c r="R33" s="27"/>
      <c r="S33" s="7"/>
      <c r="T33" s="23"/>
    </row>
    <row r="34" customFormat="false" ht="18.75" hidden="false" customHeight="true" outlineLevel="0" collapsed="false">
      <c r="B34" s="7" t="n">
        <f aca="false">1+B33</f>
        <v>14</v>
      </c>
      <c r="D34" s="8"/>
      <c r="E34" s="27"/>
      <c r="F34" s="23"/>
      <c r="G34" s="7"/>
      <c r="H34" s="7"/>
      <c r="I34" s="27"/>
      <c r="J34" s="7"/>
      <c r="K34" s="7"/>
      <c r="L34" s="7"/>
      <c r="M34" s="28"/>
      <c r="N34" s="27"/>
      <c r="O34" s="7"/>
      <c r="P34" s="7"/>
      <c r="Q34" s="7"/>
      <c r="R34" s="27"/>
      <c r="S34" s="7"/>
      <c r="T34" s="23"/>
    </row>
    <row r="35" customFormat="false" ht="18" hidden="false" customHeight="true" outlineLevel="0" collapsed="false">
      <c r="B35" s="7" t="n">
        <f aca="false">1+B34</f>
        <v>15</v>
      </c>
      <c r="D35" s="8"/>
      <c r="E35" s="27"/>
      <c r="F35" s="23"/>
      <c r="G35" s="7"/>
      <c r="H35" s="7"/>
      <c r="I35" s="27"/>
      <c r="J35" s="7"/>
      <c r="K35" s="7"/>
      <c r="L35" s="7"/>
      <c r="M35" s="28"/>
      <c r="N35" s="27"/>
      <c r="O35" s="7"/>
      <c r="P35" s="7"/>
      <c r="Q35" s="7"/>
      <c r="R35" s="27"/>
      <c r="S35" s="7"/>
      <c r="T35" s="23"/>
    </row>
    <row r="36" customFormat="false" ht="18" hidden="false" customHeight="true" outlineLevel="0" collapsed="false">
      <c r="B36" s="7" t="n">
        <f aca="false">1+B35</f>
        <v>16</v>
      </c>
      <c r="D36" s="8"/>
      <c r="E36" s="27"/>
      <c r="F36" s="23"/>
      <c r="G36" s="7"/>
      <c r="H36" s="7"/>
      <c r="I36" s="27"/>
      <c r="J36" s="7"/>
      <c r="K36" s="7"/>
      <c r="L36" s="7"/>
      <c r="M36" s="28"/>
      <c r="N36" s="27"/>
      <c r="O36" s="7"/>
      <c r="P36" s="7"/>
      <c r="Q36" s="7"/>
      <c r="R36" s="27"/>
      <c r="S36" s="7"/>
      <c r="T36" s="23"/>
    </row>
    <row r="37" customFormat="false" ht="18" hidden="false" customHeight="true" outlineLevel="0" collapsed="false">
      <c r="B37" s="7" t="n">
        <f aca="false">1+B36</f>
        <v>17</v>
      </c>
      <c r="D37" s="8"/>
      <c r="E37" s="27"/>
      <c r="F37" s="23"/>
      <c r="G37" s="7"/>
      <c r="H37" s="7"/>
      <c r="I37" s="27"/>
      <c r="J37" s="7"/>
      <c r="K37" s="7"/>
      <c r="L37" s="7"/>
      <c r="M37" s="28"/>
      <c r="N37" s="27"/>
      <c r="O37" s="7"/>
      <c r="P37" s="7"/>
      <c r="Q37" s="7"/>
      <c r="R37" s="27"/>
      <c r="S37" s="7"/>
      <c r="T37" s="23"/>
    </row>
    <row r="38" customFormat="false" ht="18" hidden="false" customHeight="true" outlineLevel="0" collapsed="false">
      <c r="B38" s="7" t="n">
        <f aca="false">1+B37</f>
        <v>18</v>
      </c>
      <c r="D38" s="8"/>
      <c r="E38" s="27"/>
      <c r="F38" s="23"/>
      <c r="G38" s="7"/>
      <c r="H38" s="7"/>
      <c r="I38" s="27"/>
      <c r="J38" s="7"/>
      <c r="K38" s="7"/>
      <c r="L38" s="7"/>
      <c r="M38" s="28"/>
      <c r="N38" s="27"/>
      <c r="O38" s="7"/>
      <c r="P38" s="7"/>
      <c r="Q38" s="7"/>
      <c r="R38" s="27"/>
      <c r="S38" s="7"/>
      <c r="T38" s="23"/>
    </row>
    <row r="39" customFormat="false" ht="18" hidden="false" customHeight="true" outlineLevel="0" collapsed="false">
      <c r="B39" s="7" t="n">
        <f aca="false">1+B38</f>
        <v>19</v>
      </c>
      <c r="D39" s="8"/>
      <c r="E39" s="27"/>
      <c r="F39" s="23"/>
      <c r="G39" s="7"/>
      <c r="H39" s="7"/>
      <c r="I39" s="27"/>
      <c r="J39" s="7"/>
      <c r="K39" s="7"/>
      <c r="L39" s="7"/>
      <c r="M39" s="28"/>
      <c r="N39" s="27"/>
      <c r="O39" s="7"/>
      <c r="P39" s="7"/>
      <c r="Q39" s="7"/>
      <c r="R39" s="27"/>
      <c r="S39" s="7"/>
      <c r="T39" s="23"/>
    </row>
    <row r="40" customFormat="false" ht="18" hidden="false" customHeight="true" outlineLevel="0" collapsed="false">
      <c r="B40" s="7" t="n">
        <f aca="false">1+B39</f>
        <v>20</v>
      </c>
      <c r="D40" s="8"/>
      <c r="E40" s="27"/>
      <c r="F40" s="23"/>
      <c r="G40" s="7"/>
      <c r="H40" s="7"/>
      <c r="I40" s="27"/>
      <c r="J40" s="7"/>
      <c r="K40" s="7"/>
      <c r="L40" s="7"/>
      <c r="M40" s="28"/>
      <c r="N40" s="27"/>
      <c r="O40" s="7"/>
      <c r="P40" s="7"/>
      <c r="Q40" s="7"/>
      <c r="R40" s="27"/>
      <c r="S40" s="7"/>
      <c r="T40" s="23"/>
    </row>
    <row r="41" customFormat="false" ht="18" hidden="false" customHeight="true" outlineLevel="0" collapsed="false">
      <c r="B41" s="7" t="n">
        <f aca="false">1+B40</f>
        <v>21</v>
      </c>
      <c r="D41" s="8"/>
      <c r="E41" s="27"/>
      <c r="F41" s="23"/>
      <c r="G41" s="7"/>
      <c r="H41" s="7"/>
      <c r="I41" s="27"/>
      <c r="J41" s="7"/>
      <c r="K41" s="7"/>
      <c r="L41" s="7"/>
      <c r="M41" s="28"/>
      <c r="N41" s="27"/>
      <c r="O41" s="7"/>
      <c r="P41" s="7"/>
      <c r="Q41" s="7"/>
      <c r="R41" s="27"/>
      <c r="S41" s="7"/>
      <c r="T41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20.01"/>
    <col collapsed="false" customWidth="true" hidden="false" outlineLevel="0" max="2" min="2" style="2" width="13.58"/>
    <col collapsed="false" customWidth="true" hidden="false" outlineLevel="0" max="3" min="3" style="24" width="8.01"/>
    <col collapsed="false" customWidth="true" hidden="false" outlineLevel="0" max="4" min="4" style="3" width="11.72"/>
    <col collapsed="false" customWidth="true" hidden="false" outlineLevel="0" max="5" min="5" style="2" width="7.87"/>
    <col collapsed="false" customWidth="true" hidden="false" outlineLevel="0" max="6" min="6" style="22" width="7.87"/>
    <col collapsed="false" customWidth="true" hidden="false" outlineLevel="0" max="7" min="7" style="2" width="7.87"/>
    <col collapsed="false" customWidth="true" hidden="false" outlineLevel="0" max="8" min="8" style="25" width="7.87"/>
    <col collapsed="false" customWidth="true" hidden="false" outlineLevel="0" max="12" min="9" style="2" width="7.87"/>
    <col collapsed="false" customWidth="true" hidden="false" outlineLevel="0" max="13" min="13" style="25" width="7.87"/>
    <col collapsed="false" customWidth="true" hidden="false" outlineLevel="0" max="15" min="14" style="2" width="4.86"/>
    <col collapsed="false" customWidth="true" hidden="false" outlineLevel="0" max="16" min="16" style="2" width="4.71"/>
    <col collapsed="false" customWidth="true" hidden="false" outlineLevel="0" max="19" min="17" style="26" width="7.87"/>
    <col collapsed="false" customWidth="true" hidden="false" outlineLevel="0" max="21" min="20" style="46" width="7.87"/>
    <col collapsed="false" customWidth="true" hidden="false" outlineLevel="0" max="23" min="22" style="2" width="7.87"/>
    <col collapsed="false" customWidth="true" hidden="false" outlineLevel="0" max="24" min="24" style="22" width="9.15"/>
    <col collapsed="false" customWidth="true" hidden="false" outlineLevel="0" max="25" min="25" style="57" width="9.15"/>
    <col collapsed="false" customWidth="true" hidden="false" outlineLevel="0" max="26" min="26" style="58" width="9.15"/>
    <col collapsed="false" customWidth="true" hidden="false" outlineLevel="0" max="27" min="27" style="58" width="9.86"/>
    <col collapsed="false" customWidth="true" hidden="false" outlineLevel="0" max="28" min="28" style="58" width="7.87"/>
    <col collapsed="false" customWidth="true" hidden="false" outlineLevel="0" max="29" min="29" style="59" width="10.01"/>
    <col collapsed="false" customWidth="true" hidden="false" outlineLevel="0" max="30" min="30" style="22" width="7.87"/>
    <col collapsed="false" customWidth="true" hidden="false" outlineLevel="0" max="31" min="31" style="24" width="7.87"/>
  </cols>
  <sheetData>
    <row r="1" customFormat="false" ht="18" hidden="false" customHeight="true" outlineLevel="0" collapsed="false">
      <c r="B1" s="7"/>
      <c r="D1" s="8"/>
      <c r="E1" s="7"/>
      <c r="F1" s="23"/>
      <c r="G1" s="7"/>
      <c r="H1" s="27"/>
      <c r="I1" s="7"/>
      <c r="J1" s="7"/>
      <c r="K1" s="7"/>
      <c r="L1" s="7"/>
      <c r="M1" s="27"/>
      <c r="N1" s="7"/>
      <c r="O1" s="7"/>
      <c r="P1" s="7"/>
      <c r="Q1" s="28"/>
      <c r="R1" s="28"/>
      <c r="S1" s="28"/>
      <c r="T1" s="47"/>
      <c r="U1" s="47"/>
      <c r="V1" s="7"/>
      <c r="W1" s="7"/>
      <c r="X1" s="23"/>
      <c r="Y1" s="60"/>
      <c r="Z1" s="61"/>
      <c r="AA1" s="61"/>
      <c r="AB1" s="61"/>
      <c r="AC1" s="32"/>
      <c r="AD1" s="23"/>
    </row>
    <row r="2" customFormat="false" ht="18" hidden="false" customHeight="true" outlineLevel="0" collapsed="false">
      <c r="A2" s="24" t="s">
        <v>0</v>
      </c>
      <c r="B2" s="7"/>
      <c r="D2" s="8"/>
      <c r="E2" s="7"/>
      <c r="F2" s="23"/>
      <c r="G2" s="7"/>
      <c r="H2" s="27"/>
      <c r="I2" s="7"/>
      <c r="J2" s="7"/>
      <c r="K2" s="7"/>
      <c r="L2" s="7"/>
      <c r="M2" s="27"/>
      <c r="N2" s="7"/>
      <c r="O2" s="7"/>
      <c r="P2" s="7"/>
      <c r="Q2" s="28"/>
      <c r="R2" s="28"/>
      <c r="S2" s="28"/>
      <c r="T2" s="47"/>
      <c r="U2" s="47"/>
      <c r="V2" s="7"/>
      <c r="W2" s="7"/>
      <c r="X2" s="23"/>
      <c r="Y2" s="60"/>
      <c r="Z2" s="61"/>
      <c r="AA2" s="61"/>
      <c r="AB2" s="61"/>
      <c r="AC2" s="32"/>
      <c r="AD2" s="23"/>
    </row>
    <row r="3" customFormat="false" ht="18" hidden="false" customHeight="true" outlineLevel="0" collapsed="false">
      <c r="A3" s="24" t="s">
        <v>1</v>
      </c>
      <c r="B3" s="7" t="s">
        <v>2</v>
      </c>
      <c r="D3" s="8"/>
      <c r="E3" s="7"/>
      <c r="F3" s="23"/>
      <c r="G3" s="7"/>
      <c r="H3" s="27"/>
      <c r="I3" s="7"/>
      <c r="J3" s="7"/>
      <c r="K3" s="7"/>
      <c r="L3" s="7"/>
      <c r="M3" s="27"/>
      <c r="N3" s="7"/>
      <c r="O3" s="7"/>
      <c r="P3" s="7"/>
      <c r="Q3" s="28"/>
      <c r="R3" s="28"/>
      <c r="S3" s="28"/>
      <c r="T3" s="47"/>
      <c r="U3" s="47"/>
      <c r="V3" s="7"/>
      <c r="W3" s="7"/>
      <c r="X3" s="23"/>
      <c r="Y3" s="60"/>
      <c r="Z3" s="61"/>
      <c r="AA3" s="61"/>
      <c r="AB3" s="61"/>
      <c r="AC3" s="32"/>
      <c r="AD3" s="23"/>
    </row>
    <row r="4" customFormat="false" ht="18" hidden="false" customHeight="true" outlineLevel="0" collapsed="false">
      <c r="A4" s="24" t="s">
        <v>3</v>
      </c>
      <c r="B4" s="11" t="s">
        <v>4</v>
      </c>
      <c r="D4" s="8"/>
      <c r="E4" s="7"/>
      <c r="F4" s="23"/>
      <c r="G4" s="7"/>
      <c r="H4" s="27"/>
      <c r="I4" s="7"/>
      <c r="J4" s="7"/>
      <c r="K4" s="7"/>
      <c r="L4" s="7"/>
      <c r="M4" s="27"/>
      <c r="N4" s="7"/>
      <c r="O4" s="7"/>
      <c r="P4" s="7"/>
      <c r="Q4" s="28"/>
      <c r="R4" s="28"/>
      <c r="S4" s="28"/>
      <c r="T4" s="47"/>
      <c r="U4" s="47"/>
      <c r="V4" s="7"/>
      <c r="W4" s="7"/>
      <c r="X4" s="23"/>
      <c r="Y4" s="60"/>
      <c r="Z4" s="61"/>
      <c r="AA4" s="61"/>
      <c r="AB4" s="61"/>
      <c r="AC4" s="32"/>
      <c r="AD4" s="23"/>
    </row>
    <row r="5" customFormat="false" ht="18" hidden="false" customHeight="true" outlineLevel="0" collapsed="false">
      <c r="A5" s="24" t="s">
        <v>5</v>
      </c>
      <c r="B5" s="7" t="s">
        <v>91</v>
      </c>
      <c r="D5" s="8"/>
      <c r="E5" s="7"/>
      <c r="F5" s="23"/>
      <c r="G5" s="7"/>
      <c r="H5" s="33"/>
      <c r="I5" s="7"/>
      <c r="J5" s="7"/>
      <c r="K5" s="11"/>
      <c r="L5" s="7"/>
      <c r="M5" s="27"/>
      <c r="N5" s="7"/>
      <c r="O5" s="7"/>
      <c r="P5" s="7"/>
      <c r="Q5" s="48"/>
      <c r="R5" s="48" t="s">
        <v>92</v>
      </c>
      <c r="S5" s="48"/>
      <c r="T5" s="47" t="s">
        <v>93</v>
      </c>
      <c r="U5" s="47"/>
      <c r="V5" s="7"/>
      <c r="W5" s="7"/>
      <c r="X5" s="23"/>
      <c r="Y5" s="60"/>
      <c r="Z5" s="61"/>
      <c r="AA5" s="61"/>
      <c r="AB5" s="61"/>
      <c r="AC5" s="32"/>
      <c r="AD5" s="23"/>
    </row>
    <row r="6" customFormat="false" ht="18" hidden="false" customHeight="true" outlineLevel="0" collapsed="false">
      <c r="A6" s="24" t="s">
        <v>7</v>
      </c>
      <c r="B6" s="62" t="s">
        <v>94</v>
      </c>
      <c r="D6" s="8"/>
      <c r="E6" s="7"/>
      <c r="F6" s="23"/>
      <c r="G6" s="7"/>
      <c r="H6" s="33"/>
      <c r="I6" s="7"/>
      <c r="J6" s="7"/>
      <c r="K6" s="11"/>
      <c r="L6" s="7"/>
      <c r="M6" s="27"/>
      <c r="N6" s="7"/>
      <c r="O6" s="7"/>
      <c r="P6" s="7"/>
      <c r="Q6" s="49"/>
      <c r="R6" s="49" t="s">
        <v>95</v>
      </c>
      <c r="S6" s="49"/>
      <c r="T6" s="47" t="s">
        <v>96</v>
      </c>
      <c r="U6" s="47"/>
      <c r="V6" s="7"/>
      <c r="W6" s="7"/>
      <c r="X6" s="23"/>
      <c r="Y6" s="60"/>
      <c r="Z6" s="61"/>
      <c r="AA6" s="61"/>
      <c r="AB6" s="61"/>
      <c r="AC6" s="32"/>
      <c r="AD6" s="23"/>
    </row>
    <row r="7" customFormat="false" ht="18" hidden="false" customHeight="true" outlineLevel="0" collapsed="false">
      <c r="A7" s="24" t="s">
        <v>10</v>
      </c>
      <c r="B7" s="62" t="s">
        <v>97</v>
      </c>
      <c r="D7" s="8"/>
      <c r="E7" s="7"/>
      <c r="F7" s="23"/>
      <c r="G7" s="7"/>
      <c r="H7" s="27"/>
      <c r="I7" s="7"/>
      <c r="J7" s="7"/>
      <c r="K7" s="7"/>
      <c r="L7" s="7"/>
      <c r="M7" s="27"/>
      <c r="N7" s="7"/>
      <c r="O7" s="7"/>
      <c r="P7" s="7"/>
      <c r="Q7" s="28"/>
      <c r="R7" s="28"/>
      <c r="S7" s="28"/>
      <c r="T7" s="47"/>
      <c r="U7" s="47"/>
      <c r="V7" s="7"/>
      <c r="W7" s="7"/>
      <c r="X7" s="23"/>
      <c r="Y7" s="60"/>
      <c r="Z7" s="61"/>
      <c r="AA7" s="61"/>
      <c r="AB7" s="61"/>
      <c r="AC7" s="32"/>
      <c r="AD7" s="23"/>
    </row>
    <row r="8" customFormat="false" ht="18" hidden="false" customHeight="true" outlineLevel="0" collapsed="false">
      <c r="A8" s="24" t="s">
        <v>12</v>
      </c>
      <c r="B8" s="62" t="s">
        <v>13</v>
      </c>
      <c r="D8" s="8"/>
      <c r="E8" s="7"/>
      <c r="F8" s="23"/>
      <c r="G8" s="7"/>
      <c r="H8" s="27"/>
      <c r="I8" s="7"/>
      <c r="J8" s="7"/>
      <c r="K8" s="7"/>
      <c r="L8" s="7"/>
      <c r="M8" s="27"/>
      <c r="N8" s="7"/>
      <c r="O8" s="7"/>
      <c r="P8" s="7"/>
      <c r="Q8" s="28"/>
      <c r="R8" s="28"/>
      <c r="S8" s="28"/>
      <c r="T8" s="47"/>
      <c r="U8" s="47"/>
      <c r="V8" s="7"/>
      <c r="W8" s="7"/>
      <c r="X8" s="23"/>
      <c r="Y8" s="60"/>
      <c r="Z8" s="61"/>
      <c r="AA8" s="61"/>
      <c r="AB8" s="61"/>
      <c r="AC8" s="32"/>
      <c r="AD8" s="23"/>
    </row>
    <row r="9" customFormat="false" ht="18" hidden="false" customHeight="true" outlineLevel="0" collapsed="false">
      <c r="A9" s="24" t="s">
        <v>14</v>
      </c>
      <c r="B9" s="7"/>
      <c r="D9" s="8"/>
      <c r="E9" s="7"/>
      <c r="F9" s="23"/>
      <c r="G9" s="7"/>
      <c r="H9" s="27"/>
      <c r="I9" s="7"/>
      <c r="J9" s="7"/>
      <c r="K9" s="7"/>
      <c r="L9" s="7"/>
      <c r="M9" s="27"/>
      <c r="N9" s="7"/>
      <c r="O9" s="7"/>
      <c r="P9" s="7"/>
      <c r="Q9" s="28"/>
      <c r="R9" s="28"/>
      <c r="S9" s="28"/>
      <c r="T9" s="47"/>
      <c r="U9" s="47"/>
      <c r="V9" s="7"/>
      <c r="W9" s="7"/>
      <c r="X9" s="23"/>
      <c r="Y9" s="60"/>
      <c r="Z9" s="61"/>
      <c r="AA9" s="61"/>
      <c r="AB9" s="61"/>
      <c r="AC9" s="32"/>
      <c r="AD9" s="23"/>
    </row>
    <row r="10" customFormat="false" ht="18" hidden="false" customHeight="true" outlineLevel="0" collapsed="false">
      <c r="A10" s="24" t="s">
        <v>15</v>
      </c>
      <c r="B10" s="12" t="s">
        <v>98</v>
      </c>
      <c r="D10" s="8"/>
      <c r="E10" s="7"/>
      <c r="F10" s="23"/>
      <c r="G10" s="7"/>
      <c r="H10" s="27"/>
      <c r="I10" s="7"/>
      <c r="J10" s="7"/>
      <c r="K10" s="7"/>
      <c r="L10" s="7"/>
      <c r="M10" s="27"/>
      <c r="N10" s="7"/>
      <c r="O10" s="7"/>
      <c r="P10" s="7"/>
      <c r="Q10" s="28"/>
      <c r="R10" s="28"/>
      <c r="S10" s="28"/>
      <c r="T10" s="47"/>
      <c r="U10" s="47"/>
      <c r="V10" s="7"/>
      <c r="W10" s="7"/>
      <c r="X10" s="23"/>
      <c r="Y10" s="60"/>
      <c r="Z10" s="61"/>
      <c r="AA10" s="61"/>
      <c r="AB10" s="61"/>
      <c r="AC10" s="32"/>
      <c r="AD10" s="23"/>
    </row>
    <row r="11" customFormat="false" ht="18" hidden="false" customHeight="true" outlineLevel="0" collapsed="false">
      <c r="A11" s="24" t="s">
        <v>16</v>
      </c>
      <c r="B11" s="7"/>
      <c r="D11" s="8"/>
      <c r="E11" s="7"/>
      <c r="F11" s="23"/>
      <c r="G11" s="7"/>
      <c r="H11" s="27"/>
      <c r="I11" s="7"/>
      <c r="J11" s="7"/>
      <c r="K11" s="7"/>
      <c r="L11" s="7"/>
      <c r="M11" s="27"/>
      <c r="N11" s="7"/>
      <c r="O11" s="7"/>
      <c r="P11" s="7"/>
      <c r="Q11" s="28"/>
      <c r="R11" s="28"/>
      <c r="S11" s="28"/>
      <c r="T11" s="47"/>
      <c r="U11" s="47"/>
      <c r="V11" s="7"/>
      <c r="W11" s="7"/>
      <c r="X11" s="23"/>
      <c r="Y11" s="60"/>
      <c r="Z11" s="61"/>
      <c r="AA11" s="61"/>
      <c r="AB11" s="61"/>
      <c r="AC11" s="32"/>
      <c r="AD11" s="23"/>
    </row>
    <row r="12" customFormat="false" ht="18" hidden="false" customHeight="true" outlineLevel="0" collapsed="false">
      <c r="B12" s="7"/>
      <c r="D12" s="8"/>
      <c r="E12" s="7"/>
      <c r="F12" s="23"/>
      <c r="G12" s="7"/>
      <c r="H12" s="27"/>
      <c r="I12" s="7"/>
      <c r="J12" s="7"/>
      <c r="K12" s="7"/>
      <c r="L12" s="7"/>
      <c r="M12" s="27"/>
      <c r="N12" s="7"/>
      <c r="O12" s="7"/>
      <c r="P12" s="7"/>
      <c r="Q12" s="28"/>
      <c r="R12" s="28"/>
      <c r="S12" s="28"/>
      <c r="T12" s="47"/>
      <c r="U12" s="47"/>
      <c r="V12" s="7"/>
      <c r="W12" s="7"/>
      <c r="X12" s="23"/>
      <c r="Y12" s="60"/>
      <c r="Z12" s="61"/>
      <c r="AA12" s="61"/>
      <c r="AB12" s="61"/>
      <c r="AC12" s="32"/>
      <c r="AD12" s="23"/>
    </row>
    <row r="13" customFormat="false" ht="18" hidden="false" customHeight="true" outlineLevel="0" collapsed="false">
      <c r="B13" s="7"/>
      <c r="D13" s="8"/>
      <c r="E13" s="7"/>
      <c r="F13" s="23"/>
      <c r="G13" s="7"/>
      <c r="H13" s="27"/>
      <c r="I13" s="7"/>
      <c r="J13" s="7"/>
      <c r="K13" s="7"/>
      <c r="L13" s="7"/>
      <c r="M13" s="27"/>
      <c r="N13" s="7"/>
      <c r="O13" s="7"/>
      <c r="P13" s="7"/>
      <c r="Q13" s="28"/>
      <c r="R13" s="28"/>
      <c r="S13" s="28"/>
      <c r="T13" s="47"/>
      <c r="U13" s="47"/>
      <c r="V13" s="7"/>
      <c r="W13" s="7"/>
      <c r="X13" s="23"/>
      <c r="Y13" s="60"/>
      <c r="Z13" s="61"/>
      <c r="AA13" s="61"/>
      <c r="AB13" s="61"/>
      <c r="AC13" s="32"/>
      <c r="AD13" s="23"/>
    </row>
    <row r="14" customFormat="false" ht="18" hidden="false" customHeight="true" outlineLevel="0" collapsed="false">
      <c r="B14" s="7"/>
      <c r="D14" s="8"/>
      <c r="E14" s="7"/>
      <c r="F14" s="23"/>
      <c r="G14" s="7"/>
      <c r="H14" s="27"/>
      <c r="I14" s="7"/>
      <c r="J14" s="7"/>
      <c r="K14" s="7"/>
      <c r="L14" s="7"/>
      <c r="M14" s="27"/>
      <c r="N14" s="7"/>
      <c r="O14" s="7"/>
      <c r="P14" s="7"/>
      <c r="Q14" s="28"/>
      <c r="R14" s="28"/>
      <c r="S14" s="28"/>
      <c r="T14" s="47"/>
      <c r="U14" s="47"/>
      <c r="V14" s="7"/>
      <c r="W14" s="7"/>
      <c r="X14" s="23"/>
      <c r="Y14" s="60"/>
      <c r="Z14" s="61"/>
      <c r="AA14" s="61"/>
      <c r="AB14" s="61"/>
      <c r="AC14" s="32"/>
      <c r="AD14" s="23"/>
    </row>
    <row r="15" customFormat="false" ht="18" hidden="false" customHeight="true" outlineLevel="0" collapsed="false">
      <c r="B15" s="7"/>
      <c r="D15" s="8"/>
      <c r="E15" s="7"/>
      <c r="F15" s="23"/>
      <c r="G15" s="7"/>
      <c r="H15" s="27"/>
      <c r="I15" s="7"/>
      <c r="J15" s="7"/>
      <c r="K15" s="7"/>
      <c r="L15" s="7"/>
      <c r="M15" s="27"/>
      <c r="N15" s="7"/>
      <c r="O15" s="7"/>
      <c r="P15" s="7"/>
      <c r="Q15" s="28"/>
      <c r="R15" s="28"/>
      <c r="S15" s="28"/>
      <c r="T15" s="47"/>
      <c r="U15" s="47"/>
      <c r="V15" s="7"/>
      <c r="W15" s="7"/>
      <c r="X15" s="23"/>
      <c r="Y15" s="60"/>
      <c r="Z15" s="61"/>
      <c r="AA15" s="61"/>
      <c r="AB15" s="61"/>
      <c r="AC15" s="32"/>
      <c r="AD15" s="23"/>
    </row>
    <row r="16" customFormat="false" ht="18" hidden="false" customHeight="true" outlineLevel="0" collapsed="false">
      <c r="B16" s="7"/>
      <c r="D16" s="8"/>
      <c r="E16" s="7"/>
      <c r="F16" s="23"/>
      <c r="G16" s="7"/>
      <c r="H16" s="27"/>
      <c r="I16" s="7"/>
      <c r="J16" s="7"/>
      <c r="K16" s="7"/>
      <c r="L16" s="7"/>
      <c r="M16" s="27"/>
      <c r="N16" s="7"/>
      <c r="O16" s="7"/>
      <c r="P16" s="7"/>
      <c r="Q16" s="28"/>
      <c r="R16" s="28"/>
      <c r="S16" s="28"/>
      <c r="T16" s="47"/>
      <c r="U16" s="47"/>
      <c r="V16" s="7"/>
      <c r="W16" s="7"/>
      <c r="X16" s="23"/>
      <c r="Y16" s="60"/>
      <c r="Z16" s="61"/>
      <c r="AA16" s="61"/>
      <c r="AB16" s="61"/>
      <c r="AC16" s="32"/>
      <c r="AD16" s="23"/>
    </row>
    <row r="17" customFormat="false" ht="206.5" hidden="false" customHeight="true" outlineLevel="0" collapsed="false">
      <c r="B17" s="13" t="s">
        <v>17</v>
      </c>
      <c r="C17" s="14"/>
      <c r="D17" s="15" t="s">
        <v>18</v>
      </c>
      <c r="E17" s="13" t="s">
        <v>69</v>
      </c>
      <c r="F17" s="39" t="s">
        <v>70</v>
      </c>
      <c r="G17" s="13" t="s">
        <v>71</v>
      </c>
      <c r="H17" s="29" t="s">
        <v>72</v>
      </c>
      <c r="I17" s="13" t="s">
        <v>99</v>
      </c>
      <c r="J17" s="13" t="s">
        <v>100</v>
      </c>
      <c r="K17" s="13" t="s">
        <v>100</v>
      </c>
      <c r="L17" s="13" t="s">
        <v>71</v>
      </c>
      <c r="M17" s="29" t="s">
        <v>73</v>
      </c>
      <c r="N17" s="13" t="s">
        <v>101</v>
      </c>
      <c r="O17" s="13" t="s">
        <v>102</v>
      </c>
      <c r="P17" s="13" t="s">
        <v>103</v>
      </c>
      <c r="Q17" s="31" t="s">
        <v>104</v>
      </c>
      <c r="R17" s="31" t="s">
        <v>105</v>
      </c>
      <c r="S17" s="31" t="s">
        <v>106</v>
      </c>
      <c r="T17" s="50" t="s">
        <v>107</v>
      </c>
      <c r="U17" s="50" t="s">
        <v>108</v>
      </c>
      <c r="V17" s="13" t="s">
        <v>76</v>
      </c>
      <c r="W17" s="13" t="s">
        <v>77</v>
      </c>
      <c r="X17" s="39" t="s">
        <v>109</v>
      </c>
      <c r="Y17" s="63" t="s">
        <v>110</v>
      </c>
      <c r="Z17" s="64" t="s">
        <v>111</v>
      </c>
      <c r="AA17" s="64" t="s">
        <v>112</v>
      </c>
      <c r="AB17" s="64" t="s">
        <v>113</v>
      </c>
      <c r="AC17" s="29" t="s">
        <v>114</v>
      </c>
      <c r="AD17" s="39" t="s">
        <v>115</v>
      </c>
      <c r="AE17" s="14"/>
    </row>
    <row r="18" customFormat="false" ht="18" hidden="false" customHeight="true" outlineLevel="0" collapsed="false">
      <c r="A18" s="20" t="s">
        <v>28</v>
      </c>
      <c r="B18" s="7"/>
      <c r="D18" s="8"/>
      <c r="E18" s="10" t="s">
        <v>82</v>
      </c>
      <c r="F18" s="9" t="s">
        <v>29</v>
      </c>
      <c r="G18" s="10" t="s">
        <v>83</v>
      </c>
      <c r="H18" s="32" t="s">
        <v>88</v>
      </c>
      <c r="I18" s="10" t="s">
        <v>88</v>
      </c>
      <c r="J18" s="10" t="s">
        <v>83</v>
      </c>
      <c r="K18" s="10" t="s">
        <v>83</v>
      </c>
      <c r="L18" s="10" t="s">
        <v>84</v>
      </c>
      <c r="M18" s="32" t="s">
        <v>85</v>
      </c>
      <c r="N18" s="10" t="s">
        <v>67</v>
      </c>
      <c r="O18" s="10" t="s">
        <v>67</v>
      </c>
      <c r="P18" s="10" t="s">
        <v>67</v>
      </c>
      <c r="Q18" s="51" t="s">
        <v>116</v>
      </c>
      <c r="R18" s="51" t="s">
        <v>117</v>
      </c>
      <c r="S18" s="51" t="s">
        <v>86</v>
      </c>
      <c r="T18" s="52" t="s">
        <v>118</v>
      </c>
      <c r="U18" s="52" t="s">
        <v>87</v>
      </c>
      <c r="V18" s="10" t="s">
        <v>88</v>
      </c>
      <c r="W18" s="10" t="s">
        <v>88</v>
      </c>
      <c r="X18" s="23"/>
      <c r="Y18" s="60"/>
      <c r="Z18" s="65" t="s">
        <v>119</v>
      </c>
      <c r="AA18" s="65" t="s">
        <v>120</v>
      </c>
      <c r="AB18" s="65" t="s">
        <v>121</v>
      </c>
      <c r="AC18" s="32" t="s">
        <v>121</v>
      </c>
      <c r="AD18" s="9" t="s">
        <v>121</v>
      </c>
    </row>
    <row r="19" customFormat="false" ht="18" hidden="false" customHeight="true" outlineLevel="0" collapsed="false">
      <c r="A19" s="20" t="s">
        <v>33</v>
      </c>
      <c r="B19" s="7"/>
      <c r="D19" s="8"/>
      <c r="E19" s="10" t="s">
        <v>34</v>
      </c>
      <c r="F19" s="9" t="s">
        <v>35</v>
      </c>
      <c r="G19" s="10" t="s">
        <v>34</v>
      </c>
      <c r="H19" s="27"/>
      <c r="I19" s="7"/>
      <c r="J19" s="10" t="s">
        <v>34</v>
      </c>
      <c r="K19" s="10" t="s">
        <v>34</v>
      </c>
      <c r="L19" s="10" t="s">
        <v>34</v>
      </c>
      <c r="M19" s="32" t="s">
        <v>35</v>
      </c>
      <c r="N19" s="7"/>
      <c r="O19" s="7"/>
      <c r="P19" s="7"/>
      <c r="Q19" s="51" t="s">
        <v>90</v>
      </c>
      <c r="R19" s="51" t="s">
        <v>90</v>
      </c>
      <c r="S19" s="28"/>
      <c r="T19" s="47"/>
      <c r="U19" s="47"/>
      <c r="V19" s="7"/>
      <c r="W19" s="7"/>
      <c r="X19" s="23"/>
      <c r="Y19" s="60"/>
      <c r="Z19" s="61"/>
      <c r="AA19" s="61"/>
      <c r="AB19" s="61"/>
      <c r="AC19" s="32"/>
      <c r="AD19" s="23"/>
    </row>
    <row r="20" customFormat="false" ht="18" hidden="false" customHeight="true" outlineLevel="0" collapsed="false">
      <c r="A20" s="66" t="s">
        <v>122</v>
      </c>
      <c r="B20" s="7"/>
      <c r="C20" s="14"/>
      <c r="D20" s="15"/>
      <c r="E20" s="13"/>
      <c r="F20" s="39"/>
      <c r="G20" s="13"/>
      <c r="H20" s="29"/>
      <c r="I20" s="67" t="n">
        <f aca="false">1/20</f>
        <v>0.05</v>
      </c>
      <c r="J20" s="67" t="n">
        <f aca="false">1/3</f>
        <v>0.333333333333333</v>
      </c>
      <c r="K20" s="67" t="n">
        <v>1</v>
      </c>
      <c r="L20" s="13"/>
      <c r="M20" s="29"/>
      <c r="N20" s="13"/>
      <c r="O20" s="13"/>
      <c r="P20" s="13"/>
      <c r="Q20" s="31"/>
      <c r="R20" s="31"/>
      <c r="S20" s="31"/>
      <c r="T20" s="50"/>
      <c r="U20" s="50"/>
      <c r="V20" s="13"/>
      <c r="W20" s="13"/>
      <c r="X20" s="39"/>
      <c r="Y20" s="63"/>
      <c r="Z20" s="64"/>
      <c r="AA20" s="64"/>
      <c r="AB20" s="64"/>
      <c r="AC20" s="29"/>
      <c r="AD20" s="39"/>
      <c r="AE20" s="14"/>
    </row>
    <row r="21" customFormat="false" ht="18" hidden="false" customHeight="true" outlineLevel="0" collapsed="false">
      <c r="A21" s="66" t="s">
        <v>123</v>
      </c>
      <c r="B21" s="7"/>
      <c r="C21" s="14"/>
      <c r="D21" s="15"/>
      <c r="E21" s="13"/>
      <c r="F21" s="39"/>
      <c r="G21" s="13"/>
      <c r="H21" s="29"/>
      <c r="I21" s="68" t="n">
        <v>0.5</v>
      </c>
      <c r="J21" s="67"/>
      <c r="K21" s="67"/>
      <c r="L21" s="13"/>
      <c r="M21" s="29"/>
      <c r="N21" s="13"/>
      <c r="O21" s="13"/>
      <c r="P21" s="13"/>
      <c r="Q21" s="31"/>
      <c r="R21" s="31"/>
      <c r="S21" s="31"/>
      <c r="T21" s="50"/>
      <c r="U21" s="50"/>
      <c r="V21" s="13"/>
      <c r="W21" s="13"/>
      <c r="X21" s="39"/>
      <c r="Y21" s="63"/>
      <c r="Z21" s="64"/>
      <c r="AA21" s="64"/>
      <c r="AB21" s="64"/>
      <c r="AC21" s="29"/>
      <c r="AD21" s="39"/>
      <c r="AE21" s="14"/>
    </row>
    <row r="22" customFormat="false" ht="18" hidden="false" customHeight="true" outlineLevel="0" collapsed="false">
      <c r="B22" s="7" t="n">
        <v>0</v>
      </c>
      <c r="D22" s="8" t="n">
        <v>44743</v>
      </c>
      <c r="E22" s="36" t="n">
        <v>12</v>
      </c>
      <c r="F22" s="37" t="n">
        <f aca="false">12/14</f>
        <v>0.857142857142857</v>
      </c>
      <c r="G22" s="36" t="n">
        <v>200</v>
      </c>
      <c r="H22" s="35" t="n">
        <v>0.1</v>
      </c>
      <c r="I22" s="36" t="n">
        <v>500</v>
      </c>
      <c r="J22" s="36" t="n">
        <v>150</v>
      </c>
      <c r="K22" s="36" t="n">
        <v>110</v>
      </c>
      <c r="L22" s="21" t="n">
        <f aca="false">G22*E22</f>
        <v>2400</v>
      </c>
      <c r="M22" s="35" t="n">
        <v>0.008</v>
      </c>
      <c r="N22" s="36" t="n">
        <v>238</v>
      </c>
      <c r="O22" s="36" t="n">
        <v>522</v>
      </c>
      <c r="P22" s="36" t="n">
        <v>218</v>
      </c>
      <c r="Q22" s="53" t="n">
        <f aca="false">P22*O22*N22/1000000</f>
        <v>27.083448</v>
      </c>
      <c r="R22" s="48" t="n">
        <v>57.5</v>
      </c>
      <c r="S22" s="53" t="n">
        <f aca="false">R22/Q22</f>
        <v>2.12306793433391</v>
      </c>
      <c r="T22" s="54" t="n">
        <f aca="false">L22/Q22</f>
        <v>88.6150094330678</v>
      </c>
      <c r="U22" s="54" t="n">
        <f aca="false">L22/R22</f>
        <v>41.7391304347826</v>
      </c>
      <c r="V22" s="69" t="n">
        <v>1</v>
      </c>
      <c r="W22" s="69" t="n">
        <v>2</v>
      </c>
      <c r="X22" s="37" t="n">
        <v>-0.1</v>
      </c>
      <c r="Y22" s="70" t="n">
        <f aca="false">X22/12</f>
        <v>-0.00833333333333333</v>
      </c>
      <c r="Z22" s="71" t="n">
        <v>1221</v>
      </c>
      <c r="AA22" s="71" t="n">
        <f aca="false">Z22/L22*1000</f>
        <v>508.75</v>
      </c>
      <c r="AB22" s="72" t="n">
        <f aca="false">2/3*AA22</f>
        <v>339.166666666667</v>
      </c>
      <c r="AC22" s="69" t="n">
        <v>100</v>
      </c>
      <c r="AD22" s="73" t="n">
        <v>0.2</v>
      </c>
    </row>
    <row r="23" customFormat="false" ht="18" hidden="false" customHeight="true" outlineLevel="0" collapsed="false">
      <c r="B23" s="7" t="n">
        <f aca="false">1+B22</f>
        <v>1</v>
      </c>
      <c r="D23" s="8" t="n">
        <v>45108</v>
      </c>
      <c r="E23" s="69"/>
      <c r="F23" s="73"/>
      <c r="G23" s="69"/>
      <c r="H23" s="27"/>
      <c r="I23" s="7"/>
      <c r="J23" s="69"/>
      <c r="K23" s="7"/>
      <c r="L23" s="7"/>
      <c r="M23" s="74"/>
      <c r="N23" s="69"/>
      <c r="O23" s="69"/>
      <c r="P23" s="69"/>
      <c r="Q23" s="28"/>
      <c r="R23" s="28"/>
      <c r="S23" s="28"/>
      <c r="T23" s="47"/>
      <c r="U23" s="47"/>
      <c r="V23" s="7"/>
      <c r="W23" s="7"/>
      <c r="X23" s="23"/>
      <c r="Y23" s="60"/>
      <c r="Z23" s="61"/>
      <c r="AA23" s="61"/>
      <c r="AB23" s="61"/>
      <c r="AC23" s="32"/>
      <c r="AD23" s="23"/>
    </row>
    <row r="24" customFormat="false" ht="18" hidden="false" customHeight="true" outlineLevel="0" collapsed="false">
      <c r="B24" s="7" t="n">
        <f aca="false">1+B23</f>
        <v>2</v>
      </c>
      <c r="D24" s="8" t="n">
        <v>45474</v>
      </c>
      <c r="E24" s="69"/>
      <c r="F24" s="73"/>
      <c r="G24" s="69"/>
      <c r="H24" s="27"/>
      <c r="I24" s="7"/>
      <c r="J24" s="69"/>
      <c r="K24" s="7"/>
      <c r="L24" s="7"/>
      <c r="M24" s="74"/>
      <c r="N24" s="69"/>
      <c r="O24" s="69"/>
      <c r="P24" s="69"/>
      <c r="Q24" s="28"/>
      <c r="R24" s="28"/>
      <c r="S24" s="28"/>
      <c r="T24" s="47"/>
      <c r="U24" s="47"/>
      <c r="V24" s="7"/>
      <c r="W24" s="7"/>
      <c r="X24" s="23"/>
      <c r="Y24" s="60"/>
      <c r="Z24" s="61"/>
      <c r="AA24" s="61"/>
      <c r="AB24" s="61"/>
      <c r="AC24" s="32"/>
      <c r="AD24" s="23"/>
    </row>
    <row r="25" customFormat="false" ht="18" hidden="false" customHeight="true" outlineLevel="0" collapsed="false">
      <c r="B25" s="7" t="n">
        <f aca="false">1+B24</f>
        <v>3</v>
      </c>
      <c r="D25" s="8" t="n">
        <v>45839</v>
      </c>
      <c r="E25" s="69"/>
      <c r="F25" s="73"/>
      <c r="G25" s="69"/>
      <c r="H25" s="27"/>
      <c r="I25" s="7"/>
      <c r="J25" s="69"/>
      <c r="K25" s="7"/>
      <c r="L25" s="7"/>
      <c r="M25" s="74"/>
      <c r="N25" s="69"/>
      <c r="O25" s="69"/>
      <c r="P25" s="69"/>
      <c r="Q25" s="28"/>
      <c r="R25" s="28"/>
      <c r="S25" s="28"/>
      <c r="T25" s="47"/>
      <c r="U25" s="47"/>
      <c r="V25" s="7"/>
      <c r="W25" s="7"/>
      <c r="X25" s="23"/>
      <c r="Y25" s="60"/>
      <c r="Z25" s="61"/>
      <c r="AA25" s="61"/>
      <c r="AB25" s="61"/>
      <c r="AC25" s="32"/>
      <c r="AD25" s="23"/>
    </row>
    <row r="26" customFormat="false" ht="18" hidden="false" customHeight="true" outlineLevel="0" collapsed="false">
      <c r="B26" s="7" t="n">
        <f aca="false">1+B25</f>
        <v>4</v>
      </c>
      <c r="D26" s="8" t="n">
        <v>46204</v>
      </c>
      <c r="E26" s="69"/>
      <c r="F26" s="73"/>
      <c r="G26" s="69"/>
      <c r="H26" s="27"/>
      <c r="I26" s="7"/>
      <c r="J26" s="69"/>
      <c r="K26" s="7"/>
      <c r="L26" s="7"/>
      <c r="M26" s="74"/>
      <c r="N26" s="69"/>
      <c r="O26" s="69"/>
      <c r="P26" s="69"/>
      <c r="Q26" s="28"/>
      <c r="R26" s="28"/>
      <c r="S26" s="28"/>
      <c r="T26" s="47"/>
      <c r="U26" s="47"/>
      <c r="V26" s="7"/>
      <c r="W26" s="7"/>
      <c r="X26" s="23"/>
      <c r="Y26" s="60"/>
      <c r="Z26" s="61"/>
      <c r="AA26" s="61"/>
      <c r="AB26" s="61"/>
      <c r="AC26" s="32"/>
      <c r="AD26" s="23"/>
    </row>
    <row r="27" customFormat="false" ht="18" hidden="false" customHeight="true" outlineLevel="0" collapsed="false">
      <c r="B27" s="7" t="n">
        <f aca="false">1+B26</f>
        <v>5</v>
      </c>
      <c r="D27" s="8" t="n">
        <v>46569</v>
      </c>
      <c r="E27" s="69"/>
      <c r="F27" s="73"/>
      <c r="G27" s="69"/>
      <c r="H27" s="27"/>
      <c r="I27" s="7"/>
      <c r="J27" s="69"/>
      <c r="K27" s="7"/>
      <c r="L27" s="7"/>
      <c r="M27" s="74"/>
      <c r="N27" s="69"/>
      <c r="O27" s="69"/>
      <c r="P27" s="69"/>
      <c r="Q27" s="28"/>
      <c r="R27" s="28"/>
      <c r="S27" s="28"/>
      <c r="T27" s="47"/>
      <c r="U27" s="47"/>
      <c r="V27" s="7"/>
      <c r="W27" s="7"/>
      <c r="X27" s="23"/>
      <c r="Y27" s="60"/>
      <c r="Z27" s="61"/>
      <c r="AA27" s="61"/>
      <c r="AB27" s="61"/>
      <c r="AC27" s="32" t="n">
        <f aca="false">AC$22*'_Mix--SLA'!N27</f>
        <v>197.931616616003</v>
      </c>
      <c r="AD27" s="23"/>
    </row>
    <row r="28" customFormat="false" ht="18" hidden="false" customHeight="true" outlineLevel="0" collapsed="false">
      <c r="B28" s="7" t="n">
        <f aca="false">1+B27</f>
        <v>6</v>
      </c>
      <c r="D28" s="8" t="n">
        <v>46935</v>
      </c>
      <c r="E28" s="69"/>
      <c r="F28" s="73"/>
      <c r="G28" s="69"/>
      <c r="H28" s="27"/>
      <c r="I28" s="7"/>
      <c r="J28" s="69"/>
      <c r="K28" s="7"/>
      <c r="L28" s="7"/>
      <c r="M28" s="74"/>
      <c r="N28" s="69"/>
      <c r="O28" s="69"/>
      <c r="P28" s="69"/>
      <c r="Q28" s="28"/>
      <c r="R28" s="28"/>
      <c r="S28" s="28"/>
      <c r="T28" s="47"/>
      <c r="U28" s="47"/>
      <c r="V28" s="7"/>
      <c r="W28" s="7"/>
      <c r="X28" s="23"/>
      <c r="Y28" s="60"/>
      <c r="Z28" s="61"/>
      <c r="AA28" s="61"/>
      <c r="AB28" s="61"/>
      <c r="AC28" s="32"/>
      <c r="AD28" s="23"/>
    </row>
    <row r="29" customFormat="false" ht="18" hidden="false" customHeight="true" outlineLevel="0" collapsed="false">
      <c r="B29" s="7" t="n">
        <f aca="false">1+B28</f>
        <v>7</v>
      </c>
      <c r="D29" s="8" t="n">
        <v>47300</v>
      </c>
      <c r="E29" s="69"/>
      <c r="F29" s="73"/>
      <c r="G29" s="69"/>
      <c r="H29" s="27"/>
      <c r="I29" s="7"/>
      <c r="J29" s="69"/>
      <c r="K29" s="7"/>
      <c r="L29" s="7"/>
      <c r="M29" s="74"/>
      <c r="N29" s="69"/>
      <c r="O29" s="69"/>
      <c r="P29" s="69"/>
      <c r="Q29" s="28"/>
      <c r="R29" s="28"/>
      <c r="S29" s="28"/>
      <c r="T29" s="47"/>
      <c r="U29" s="47"/>
      <c r="V29" s="7"/>
      <c r="W29" s="7"/>
      <c r="X29" s="23"/>
      <c r="Y29" s="60"/>
      <c r="Z29" s="61"/>
      <c r="AA29" s="61"/>
      <c r="AB29" s="61"/>
      <c r="AC29" s="32"/>
      <c r="AD29" s="23"/>
    </row>
    <row r="30" customFormat="false" ht="18" hidden="false" customHeight="true" outlineLevel="0" collapsed="false">
      <c r="B30" s="7" t="n">
        <f aca="false">1+B29</f>
        <v>8</v>
      </c>
      <c r="D30" s="8" t="n">
        <v>47665</v>
      </c>
      <c r="E30" s="69"/>
      <c r="F30" s="73"/>
      <c r="G30" s="69"/>
      <c r="H30" s="27"/>
      <c r="I30" s="7"/>
      <c r="J30" s="69"/>
      <c r="K30" s="7"/>
      <c r="L30" s="7"/>
      <c r="M30" s="74"/>
      <c r="N30" s="69"/>
      <c r="O30" s="69"/>
      <c r="P30" s="69"/>
      <c r="Q30" s="28"/>
      <c r="R30" s="28"/>
      <c r="S30" s="28"/>
      <c r="T30" s="47"/>
      <c r="U30" s="47"/>
      <c r="V30" s="7"/>
      <c r="W30" s="7"/>
      <c r="X30" s="23"/>
      <c r="Y30" s="60"/>
      <c r="Z30" s="61"/>
      <c r="AA30" s="61"/>
      <c r="AB30" s="61"/>
      <c r="AC30" s="32"/>
      <c r="AD30" s="23"/>
    </row>
    <row r="31" customFormat="false" ht="18" hidden="false" customHeight="true" outlineLevel="0" collapsed="false">
      <c r="B31" s="7" t="n">
        <f aca="false">1+B30</f>
        <v>9</v>
      </c>
      <c r="D31" s="8" t="n">
        <v>48030</v>
      </c>
      <c r="E31" s="7"/>
      <c r="F31" s="23"/>
      <c r="G31" s="7"/>
      <c r="H31" s="27"/>
      <c r="I31" s="7"/>
      <c r="J31" s="7"/>
      <c r="K31" s="7"/>
      <c r="L31" s="7"/>
      <c r="M31" s="27"/>
      <c r="N31" s="7"/>
      <c r="O31" s="7"/>
      <c r="P31" s="7"/>
      <c r="Q31" s="28"/>
      <c r="R31" s="28"/>
      <c r="S31" s="28"/>
      <c r="T31" s="47"/>
      <c r="U31" s="47"/>
      <c r="V31" s="7"/>
      <c r="W31" s="7"/>
      <c r="X31" s="23"/>
      <c r="Y31" s="60"/>
      <c r="Z31" s="61"/>
      <c r="AA31" s="61"/>
      <c r="AB31" s="61"/>
      <c r="AC31" s="32"/>
      <c r="AD31" s="23"/>
    </row>
    <row r="32" customFormat="false" ht="18" hidden="false" customHeight="true" outlineLevel="0" collapsed="false">
      <c r="B32" s="7" t="n">
        <f aca="false">1+B31</f>
        <v>10</v>
      </c>
      <c r="D32" s="8" t="n">
        <v>48396</v>
      </c>
      <c r="E32" s="7"/>
      <c r="F32" s="23"/>
      <c r="G32" s="7"/>
      <c r="H32" s="27"/>
      <c r="I32" s="7"/>
      <c r="J32" s="7"/>
      <c r="K32" s="7"/>
      <c r="L32" s="7"/>
      <c r="M32" s="27"/>
      <c r="N32" s="7"/>
      <c r="O32" s="7"/>
      <c r="P32" s="7"/>
      <c r="Q32" s="28"/>
      <c r="R32" s="28"/>
      <c r="S32" s="28"/>
      <c r="T32" s="47"/>
      <c r="U32" s="47"/>
      <c r="V32" s="7"/>
      <c r="W32" s="7"/>
      <c r="X32" s="23"/>
      <c r="Y32" s="60"/>
      <c r="Z32" s="61"/>
      <c r="AA32" s="61"/>
      <c r="AB32" s="61"/>
      <c r="AC32" s="32" t="n">
        <f aca="false">AC$22*'_Mix--SLA'!N32</f>
        <v>347.001808104912</v>
      </c>
      <c r="AD32" s="23"/>
    </row>
    <row r="33" customFormat="false" ht="18" hidden="false" customHeight="true" outlineLevel="0" collapsed="false">
      <c r="B33" s="7" t="n">
        <f aca="false">1+B32</f>
        <v>11</v>
      </c>
      <c r="D33" s="8" t="n">
        <v>48761</v>
      </c>
      <c r="E33" s="7"/>
      <c r="F33" s="23"/>
      <c r="G33" s="7"/>
      <c r="H33" s="27"/>
      <c r="I33" s="7"/>
      <c r="J33" s="7"/>
      <c r="K33" s="7"/>
      <c r="L33" s="7"/>
      <c r="M33" s="27"/>
      <c r="N33" s="7"/>
      <c r="O33" s="7"/>
      <c r="P33" s="7"/>
      <c r="Q33" s="28"/>
      <c r="R33" s="28"/>
      <c r="S33" s="28"/>
      <c r="T33" s="47"/>
      <c r="U33" s="47"/>
      <c r="V33" s="7"/>
      <c r="W33" s="7"/>
      <c r="X33" s="23"/>
      <c r="Y33" s="60"/>
      <c r="Z33" s="61"/>
      <c r="AA33" s="61"/>
      <c r="AB33" s="61"/>
      <c r="AC33" s="32"/>
      <c r="AD33" s="23"/>
    </row>
    <row r="34" customFormat="false" ht="18" hidden="false" customHeight="true" outlineLevel="0" collapsed="false">
      <c r="B34" s="7" t="n">
        <f aca="false">1+B33</f>
        <v>12</v>
      </c>
      <c r="D34" s="8" t="n">
        <v>49126</v>
      </c>
      <c r="E34" s="7"/>
      <c r="F34" s="23"/>
      <c r="G34" s="7"/>
      <c r="H34" s="27"/>
      <c r="I34" s="7"/>
      <c r="J34" s="7"/>
      <c r="K34" s="7"/>
      <c r="L34" s="7"/>
      <c r="M34" s="27"/>
      <c r="N34" s="7"/>
      <c r="O34" s="7"/>
      <c r="P34" s="7"/>
      <c r="Q34" s="28"/>
      <c r="R34" s="28"/>
      <c r="S34" s="28"/>
      <c r="T34" s="47"/>
      <c r="U34" s="47"/>
      <c r="V34" s="7"/>
      <c r="W34" s="7"/>
      <c r="X34" s="23"/>
      <c r="Y34" s="60"/>
      <c r="Z34" s="61"/>
      <c r="AA34" s="61"/>
      <c r="AB34" s="61"/>
      <c r="AC34" s="32"/>
      <c r="AD34" s="23"/>
    </row>
    <row r="35" customFormat="false" ht="18" hidden="false" customHeight="true" outlineLevel="0" collapsed="false">
      <c r="B35" s="7" t="n">
        <f aca="false">1+B34</f>
        <v>13</v>
      </c>
      <c r="D35" s="8" t="n">
        <v>49491</v>
      </c>
      <c r="E35" s="7"/>
      <c r="F35" s="23"/>
      <c r="G35" s="7"/>
      <c r="H35" s="27"/>
      <c r="I35" s="7"/>
      <c r="J35" s="7"/>
      <c r="K35" s="7"/>
      <c r="L35" s="7"/>
      <c r="M35" s="27"/>
      <c r="N35" s="7"/>
      <c r="O35" s="7"/>
      <c r="P35" s="7"/>
      <c r="Q35" s="28"/>
      <c r="R35" s="28"/>
      <c r="S35" s="28"/>
      <c r="T35" s="47"/>
      <c r="U35" s="47"/>
      <c r="V35" s="7"/>
      <c r="W35" s="7"/>
      <c r="X35" s="23"/>
      <c r="Y35" s="60"/>
      <c r="Z35" s="61"/>
      <c r="AA35" s="61"/>
      <c r="AB35" s="61"/>
      <c r="AC35" s="32"/>
      <c r="AD35" s="23"/>
    </row>
    <row r="36" customFormat="false" ht="18" hidden="false" customHeight="true" outlineLevel="0" collapsed="false">
      <c r="B36" s="7" t="n">
        <f aca="false">1+B35</f>
        <v>14</v>
      </c>
      <c r="D36" s="8" t="n">
        <v>49857</v>
      </c>
      <c r="E36" s="7"/>
      <c r="F36" s="23"/>
      <c r="G36" s="7"/>
      <c r="H36" s="27"/>
      <c r="I36" s="7"/>
      <c r="J36" s="7"/>
      <c r="K36" s="7"/>
      <c r="L36" s="7"/>
      <c r="M36" s="27"/>
      <c r="N36" s="7"/>
      <c r="O36" s="7"/>
      <c r="P36" s="7"/>
      <c r="Q36" s="28"/>
      <c r="R36" s="28"/>
      <c r="S36" s="28"/>
      <c r="T36" s="47"/>
      <c r="U36" s="47"/>
      <c r="V36" s="7"/>
      <c r="W36" s="7"/>
      <c r="X36" s="23"/>
      <c r="Y36" s="60"/>
      <c r="Z36" s="61"/>
      <c r="AA36" s="61"/>
      <c r="AB36" s="61"/>
      <c r="AC36" s="32"/>
      <c r="AD36" s="23"/>
    </row>
    <row r="37" customFormat="false" ht="18" hidden="false" customHeight="true" outlineLevel="0" collapsed="false">
      <c r="B37" s="7" t="n">
        <f aca="false">1+B36</f>
        <v>15</v>
      </c>
      <c r="D37" s="8" t="n">
        <v>50222</v>
      </c>
      <c r="E37" s="7"/>
      <c r="F37" s="23"/>
      <c r="G37" s="7"/>
      <c r="H37" s="27"/>
      <c r="I37" s="7"/>
      <c r="J37" s="7"/>
      <c r="K37" s="7"/>
      <c r="L37" s="7"/>
      <c r="M37" s="27"/>
      <c r="N37" s="7"/>
      <c r="O37" s="7"/>
      <c r="P37" s="7"/>
      <c r="Q37" s="28"/>
      <c r="R37" s="28"/>
      <c r="S37" s="28"/>
      <c r="T37" s="47"/>
      <c r="U37" s="47"/>
      <c r="V37" s="7"/>
      <c r="W37" s="7"/>
      <c r="X37" s="23"/>
      <c r="Y37" s="60"/>
      <c r="Z37" s="61"/>
      <c r="AA37" s="61"/>
      <c r="AB37" s="61"/>
      <c r="AC37" s="32" t="n">
        <f aca="false">AC$22*'_Mix--SLA'!N37</f>
        <v>546.116048366079</v>
      </c>
      <c r="AD37" s="23"/>
    </row>
    <row r="38" customFormat="false" ht="18" hidden="false" customHeight="true" outlineLevel="0" collapsed="false">
      <c r="B38" s="7" t="n">
        <f aca="false">1+B37</f>
        <v>16</v>
      </c>
      <c r="D38" s="8" t="n">
        <v>50587</v>
      </c>
      <c r="E38" s="7"/>
      <c r="F38" s="23"/>
      <c r="G38" s="7"/>
      <c r="H38" s="27"/>
      <c r="I38" s="7"/>
      <c r="J38" s="7"/>
      <c r="K38" s="7"/>
      <c r="L38" s="7"/>
      <c r="M38" s="27"/>
      <c r="N38" s="7"/>
      <c r="O38" s="7"/>
      <c r="P38" s="7"/>
      <c r="Q38" s="28"/>
      <c r="R38" s="28"/>
      <c r="S38" s="28"/>
      <c r="T38" s="47"/>
      <c r="U38" s="47"/>
      <c r="V38" s="7"/>
      <c r="W38" s="7"/>
      <c r="X38" s="23"/>
      <c r="Y38" s="60"/>
      <c r="Z38" s="61"/>
      <c r="AA38" s="61"/>
      <c r="AB38" s="61"/>
      <c r="AC38" s="32"/>
      <c r="AD38" s="23"/>
    </row>
    <row r="39" customFormat="false" ht="18" hidden="false" customHeight="true" outlineLevel="0" collapsed="false">
      <c r="B39" s="7" t="n">
        <f aca="false">1+B38</f>
        <v>17</v>
      </c>
      <c r="D39" s="8" t="n">
        <v>50952</v>
      </c>
      <c r="E39" s="7"/>
      <c r="F39" s="23"/>
      <c r="G39" s="7"/>
      <c r="H39" s="27"/>
      <c r="I39" s="7"/>
      <c r="J39" s="7"/>
      <c r="K39" s="7"/>
      <c r="L39" s="7"/>
      <c r="M39" s="27"/>
      <c r="N39" s="7"/>
      <c r="O39" s="7"/>
      <c r="P39" s="7"/>
      <c r="Q39" s="28"/>
      <c r="R39" s="28"/>
      <c r="S39" s="28"/>
      <c r="T39" s="47"/>
      <c r="U39" s="47"/>
      <c r="V39" s="7"/>
      <c r="W39" s="7"/>
      <c r="X39" s="23"/>
      <c r="Y39" s="60"/>
      <c r="Z39" s="61"/>
      <c r="AA39" s="61"/>
      <c r="AB39" s="61"/>
      <c r="AC39" s="32"/>
      <c r="AD39" s="23"/>
    </row>
    <row r="40" customFormat="false" ht="18" hidden="false" customHeight="true" outlineLevel="0" collapsed="false">
      <c r="B40" s="7" t="n">
        <f aca="false">1+B39</f>
        <v>18</v>
      </c>
      <c r="D40" s="8" t="n">
        <v>51318</v>
      </c>
      <c r="E40" s="7"/>
      <c r="F40" s="23"/>
      <c r="G40" s="7"/>
      <c r="H40" s="27"/>
      <c r="I40" s="7"/>
      <c r="J40" s="7"/>
      <c r="K40" s="7"/>
      <c r="L40" s="7"/>
      <c r="M40" s="27"/>
      <c r="N40" s="7"/>
      <c r="O40" s="7"/>
      <c r="P40" s="7"/>
      <c r="Q40" s="28"/>
      <c r="R40" s="28"/>
      <c r="S40" s="28"/>
      <c r="T40" s="47"/>
      <c r="U40" s="47"/>
      <c r="V40" s="7"/>
      <c r="W40" s="7"/>
      <c r="X40" s="23"/>
      <c r="Y40" s="60"/>
      <c r="Z40" s="61"/>
      <c r="AA40" s="61"/>
      <c r="AB40" s="61"/>
      <c r="AC40" s="32"/>
      <c r="AD40" s="23"/>
    </row>
    <row r="41" customFormat="false" ht="18" hidden="false" customHeight="true" outlineLevel="0" collapsed="false">
      <c r="B41" s="7" t="n">
        <f aca="false">1+B40</f>
        <v>19</v>
      </c>
      <c r="D41" s="8" t="n">
        <v>51683</v>
      </c>
      <c r="E41" s="7"/>
      <c r="F41" s="23"/>
      <c r="G41" s="7"/>
      <c r="H41" s="27"/>
      <c r="I41" s="7"/>
      <c r="J41" s="7"/>
      <c r="K41" s="7"/>
      <c r="L41" s="7"/>
      <c r="M41" s="27"/>
      <c r="N41" s="7"/>
      <c r="O41" s="7"/>
      <c r="P41" s="7"/>
      <c r="Q41" s="28"/>
      <c r="R41" s="28"/>
      <c r="S41" s="28"/>
      <c r="T41" s="47"/>
      <c r="U41" s="47"/>
      <c r="V41" s="7"/>
      <c r="W41" s="7"/>
      <c r="X41" s="23"/>
      <c r="Y41" s="60"/>
      <c r="Z41" s="61"/>
      <c r="AA41" s="61"/>
      <c r="AB41" s="61"/>
      <c r="AC41" s="32"/>
      <c r="AD41" s="23"/>
    </row>
    <row r="42" customFormat="false" ht="18" hidden="false" customHeight="true" outlineLevel="0" collapsed="false">
      <c r="B42" s="7" t="n">
        <f aca="false">1+B41</f>
        <v>20</v>
      </c>
      <c r="D42" s="8" t="n">
        <v>52048</v>
      </c>
      <c r="E42" s="7"/>
      <c r="F42" s="23"/>
      <c r="G42" s="7"/>
      <c r="H42" s="27"/>
      <c r="I42" s="7"/>
      <c r="J42" s="7"/>
      <c r="K42" s="7"/>
      <c r="L42" s="7"/>
      <c r="M42" s="27"/>
      <c r="N42" s="7"/>
      <c r="O42" s="7"/>
      <c r="P42" s="7"/>
      <c r="Q42" s="28"/>
      <c r="R42" s="28"/>
      <c r="S42" s="28"/>
      <c r="T42" s="47"/>
      <c r="U42" s="47"/>
      <c r="V42" s="7"/>
      <c r="W42" s="7"/>
      <c r="X42" s="23"/>
      <c r="Y42" s="60"/>
      <c r="Z42" s="61"/>
      <c r="AA42" s="61"/>
      <c r="AB42" s="61"/>
      <c r="AC42" s="32" t="n">
        <f aca="false">AC$22*'_Mix--SLA'!N42</f>
        <v>784.225426019046</v>
      </c>
      <c r="AD42" s="23"/>
    </row>
    <row r="43" customFormat="false" ht="18" hidden="false" customHeight="true" outlineLevel="0" collapsed="false">
      <c r="B43" s="7" t="n">
        <f aca="false">1+B42</f>
        <v>21</v>
      </c>
      <c r="D43" s="8" t="n">
        <v>52413</v>
      </c>
      <c r="E43" s="7"/>
      <c r="F43" s="23"/>
      <c r="G43" s="7"/>
      <c r="H43" s="27"/>
      <c r="I43" s="7"/>
      <c r="J43" s="7"/>
      <c r="K43" s="7"/>
      <c r="L43" s="7"/>
      <c r="M43" s="27"/>
      <c r="N43" s="7"/>
      <c r="O43" s="7"/>
      <c r="P43" s="7"/>
      <c r="Q43" s="28"/>
      <c r="R43" s="28"/>
      <c r="S43" s="28"/>
      <c r="T43" s="47"/>
      <c r="U43" s="47"/>
      <c r="V43" s="7"/>
      <c r="W43" s="7"/>
      <c r="X43" s="23"/>
      <c r="Y43" s="60"/>
      <c r="Z43" s="61"/>
      <c r="AA43" s="61"/>
      <c r="AB43" s="61"/>
      <c r="AC43" s="32"/>
      <c r="AD43" s="23"/>
    </row>
    <row r="44" customFormat="false" ht="18" hidden="false" customHeight="true" outlineLevel="0" collapsed="false">
      <c r="B44" s="7" t="n">
        <f aca="false">1+B43</f>
        <v>22</v>
      </c>
      <c r="D44" s="8" t="n">
        <v>52779</v>
      </c>
      <c r="E44" s="7"/>
      <c r="F44" s="23"/>
      <c r="G44" s="7"/>
      <c r="H44" s="27"/>
      <c r="I44" s="7"/>
      <c r="J44" s="7"/>
      <c r="K44" s="7"/>
      <c r="L44" s="7"/>
      <c r="M44" s="27"/>
      <c r="N44" s="7"/>
      <c r="O44" s="7"/>
      <c r="P44" s="7"/>
      <c r="Q44" s="28"/>
      <c r="R44" s="28"/>
      <c r="S44" s="28"/>
      <c r="T44" s="47"/>
      <c r="U44" s="47"/>
      <c r="V44" s="7"/>
      <c r="W44" s="7"/>
      <c r="X44" s="23"/>
      <c r="Y44" s="60"/>
      <c r="Z44" s="61"/>
      <c r="AA44" s="61"/>
      <c r="AB44" s="61"/>
      <c r="AC44" s="32"/>
      <c r="AD44" s="23"/>
    </row>
    <row r="45" customFormat="false" ht="18" hidden="false" customHeight="true" outlineLevel="0" collapsed="false">
      <c r="B45" s="7" t="n">
        <f aca="false">1+B44</f>
        <v>23</v>
      </c>
      <c r="D45" s="8" t="n">
        <v>53144</v>
      </c>
      <c r="E45" s="7"/>
      <c r="F45" s="23"/>
      <c r="G45" s="7"/>
      <c r="H45" s="27"/>
      <c r="I45" s="7"/>
      <c r="J45" s="7"/>
      <c r="K45" s="7"/>
      <c r="L45" s="7"/>
      <c r="M45" s="27"/>
      <c r="N45" s="7"/>
      <c r="O45" s="7"/>
      <c r="P45" s="7"/>
      <c r="Q45" s="28"/>
      <c r="R45" s="28"/>
      <c r="S45" s="28"/>
      <c r="T45" s="47"/>
      <c r="U45" s="47"/>
      <c r="V45" s="7"/>
      <c r="W45" s="7"/>
      <c r="X45" s="23"/>
      <c r="Y45" s="60"/>
      <c r="Z45" s="61"/>
      <c r="AA45" s="61"/>
      <c r="AB45" s="61"/>
      <c r="AC45" s="32"/>
      <c r="AD45" s="23"/>
    </row>
    <row r="46" customFormat="false" ht="18" hidden="false" customHeight="true" outlineLevel="0" collapsed="false">
      <c r="B46" s="7" t="n">
        <f aca="false">1+B45</f>
        <v>24</v>
      </c>
      <c r="D46" s="8" t="n">
        <v>53509</v>
      </c>
      <c r="E46" s="7"/>
      <c r="F46" s="23"/>
      <c r="G46" s="7"/>
      <c r="H46" s="27"/>
      <c r="I46" s="7"/>
      <c r="J46" s="7"/>
      <c r="K46" s="7"/>
      <c r="L46" s="7"/>
      <c r="M46" s="27"/>
      <c r="N46" s="7"/>
      <c r="O46" s="7"/>
      <c r="P46" s="7"/>
      <c r="Q46" s="28"/>
      <c r="R46" s="28"/>
      <c r="S46" s="28"/>
      <c r="T46" s="47"/>
      <c r="U46" s="47"/>
      <c r="V46" s="7"/>
      <c r="W46" s="7"/>
      <c r="X46" s="23"/>
      <c r="Y46" s="60"/>
      <c r="Z46" s="61"/>
      <c r="AA46" s="61"/>
      <c r="AB46" s="61"/>
      <c r="AC46" s="32"/>
      <c r="AD46" s="23"/>
    </row>
    <row r="47" customFormat="false" ht="18" hidden="false" customHeight="true" outlineLevel="0" collapsed="false">
      <c r="B47" s="7" t="n">
        <f aca="false">1+B46</f>
        <v>25</v>
      </c>
      <c r="D47" s="8" t="n">
        <v>53874</v>
      </c>
      <c r="E47" s="7"/>
      <c r="F47" s="23"/>
      <c r="G47" s="7"/>
      <c r="H47" s="27"/>
      <c r="I47" s="7"/>
      <c r="J47" s="7"/>
      <c r="K47" s="7"/>
      <c r="L47" s="7"/>
      <c r="M47" s="27"/>
      <c r="N47" s="7"/>
      <c r="O47" s="7"/>
      <c r="P47" s="7"/>
      <c r="Q47" s="28"/>
      <c r="R47" s="28"/>
      <c r="S47" s="28"/>
      <c r="T47" s="47"/>
      <c r="U47" s="47"/>
      <c r="V47" s="7"/>
      <c r="W47" s="7"/>
      <c r="X47" s="23"/>
      <c r="Y47" s="60"/>
      <c r="Z47" s="61"/>
      <c r="AA47" s="61"/>
      <c r="AB47" s="61"/>
      <c r="AC47" s="32" t="n">
        <f aca="false">AC$22*'_Mix--SLA'!N47</f>
        <v>1044.20428090215</v>
      </c>
      <c r="AD47" s="23"/>
    </row>
    <row r="48" customFormat="false" ht="18" hidden="false" customHeight="true" outlineLevel="0" collapsed="false">
      <c r="B48" s="7" t="n">
        <f aca="false">1+B47</f>
        <v>26</v>
      </c>
      <c r="D48" s="8" t="n">
        <v>54240</v>
      </c>
      <c r="E48" s="7"/>
      <c r="F48" s="23"/>
      <c r="G48" s="7"/>
      <c r="H48" s="27"/>
      <c r="I48" s="7"/>
      <c r="J48" s="7"/>
      <c r="K48" s="7"/>
      <c r="L48" s="7"/>
      <c r="M48" s="27"/>
      <c r="N48" s="7"/>
      <c r="O48" s="7"/>
      <c r="P48" s="7"/>
      <c r="Q48" s="28"/>
      <c r="R48" s="28"/>
      <c r="S48" s="28"/>
      <c r="T48" s="47"/>
      <c r="U48" s="47"/>
      <c r="V48" s="7"/>
      <c r="W48" s="7"/>
      <c r="X48" s="23"/>
      <c r="Y48" s="60"/>
      <c r="Z48" s="61"/>
      <c r="AA48" s="61"/>
      <c r="AB48" s="61"/>
      <c r="AC48" s="32"/>
      <c r="AD48" s="23"/>
    </row>
    <row r="49" customFormat="false" ht="18" hidden="false" customHeight="true" outlineLevel="0" collapsed="false">
      <c r="B49" s="7" t="n">
        <f aca="false">1+B48</f>
        <v>27</v>
      </c>
      <c r="D49" s="8" t="n">
        <v>54605</v>
      </c>
      <c r="E49" s="7"/>
      <c r="F49" s="23"/>
      <c r="G49" s="7"/>
      <c r="H49" s="27"/>
      <c r="I49" s="7"/>
      <c r="J49" s="7"/>
      <c r="K49" s="7"/>
      <c r="L49" s="7"/>
      <c r="M49" s="27"/>
      <c r="N49" s="7"/>
      <c r="O49" s="7"/>
      <c r="P49" s="7"/>
      <c r="Q49" s="28"/>
      <c r="R49" s="28"/>
      <c r="S49" s="28"/>
      <c r="T49" s="47"/>
      <c r="U49" s="47"/>
      <c r="V49" s="7"/>
      <c r="W49" s="7"/>
      <c r="X49" s="23"/>
      <c r="Y49" s="60"/>
      <c r="Z49" s="61"/>
      <c r="AA49" s="61"/>
      <c r="AB49" s="61"/>
      <c r="AC49" s="32"/>
      <c r="AD49" s="23"/>
    </row>
    <row r="50" customFormat="false" ht="18" hidden="false" customHeight="true" outlineLevel="0" collapsed="false">
      <c r="B50" s="7" t="n">
        <f aca="false">1+B49</f>
        <v>28</v>
      </c>
      <c r="D50" s="8" t="n">
        <v>54970</v>
      </c>
      <c r="E50" s="7"/>
      <c r="F50" s="23"/>
      <c r="G50" s="7"/>
      <c r="H50" s="27"/>
      <c r="I50" s="7"/>
      <c r="J50" s="7"/>
      <c r="K50" s="7"/>
      <c r="L50" s="7"/>
      <c r="M50" s="27"/>
      <c r="N50" s="7"/>
      <c r="O50" s="7"/>
      <c r="P50" s="7"/>
      <c r="Q50" s="28"/>
      <c r="R50" s="28"/>
      <c r="S50" s="28"/>
      <c r="T50" s="47"/>
      <c r="U50" s="47"/>
      <c r="V50" s="7"/>
      <c r="W50" s="7"/>
      <c r="X50" s="23"/>
      <c r="Y50" s="60"/>
      <c r="Z50" s="61"/>
      <c r="AA50" s="61"/>
      <c r="AB50" s="61"/>
      <c r="AC50" s="32"/>
      <c r="AD50" s="23"/>
    </row>
    <row r="51" customFormat="false" ht="18" hidden="false" customHeight="true" outlineLevel="0" collapsed="false">
      <c r="B51" s="7" t="n">
        <f aca="false">1+B50</f>
        <v>29</v>
      </c>
      <c r="D51" s="8" t="n">
        <v>55335</v>
      </c>
      <c r="E51" s="7"/>
      <c r="F51" s="23"/>
      <c r="G51" s="7"/>
      <c r="H51" s="27"/>
      <c r="I51" s="7"/>
      <c r="J51" s="7"/>
      <c r="K51" s="7"/>
      <c r="L51" s="7"/>
      <c r="M51" s="27"/>
      <c r="N51" s="7"/>
      <c r="O51" s="7"/>
      <c r="P51" s="7"/>
      <c r="Q51" s="28"/>
      <c r="R51" s="28"/>
      <c r="S51" s="28"/>
      <c r="T51" s="47"/>
      <c r="U51" s="47"/>
      <c r="V51" s="7"/>
      <c r="W51" s="7"/>
      <c r="X51" s="23"/>
      <c r="Y51" s="60"/>
      <c r="Z51" s="61"/>
      <c r="AA51" s="61"/>
      <c r="AB51" s="61"/>
      <c r="AC51" s="32"/>
      <c r="AD51" s="23"/>
    </row>
    <row r="52" customFormat="false" ht="18" hidden="false" customHeight="true" outlineLevel="0" collapsed="false">
      <c r="B52" s="7" t="n">
        <f aca="false">1+B51</f>
        <v>30</v>
      </c>
      <c r="D52" s="8" t="n">
        <v>55702</v>
      </c>
      <c r="E52" s="7"/>
      <c r="F52" s="23"/>
      <c r="G52" s="7"/>
      <c r="H52" s="27"/>
      <c r="I52" s="7"/>
      <c r="J52" s="7"/>
      <c r="K52" s="7"/>
      <c r="L52" s="7"/>
      <c r="M52" s="27"/>
      <c r="N52" s="7"/>
      <c r="O52" s="7"/>
      <c r="P52" s="7"/>
      <c r="Q52" s="28"/>
      <c r="R52" s="28"/>
      <c r="S52" s="28"/>
      <c r="T52" s="47"/>
      <c r="U52" s="47"/>
      <c r="V52" s="7"/>
      <c r="W52" s="7"/>
      <c r="X52" s="23"/>
      <c r="Y52" s="60"/>
      <c r="Z52" s="61"/>
      <c r="AA52" s="61"/>
      <c r="AB52" s="61"/>
      <c r="AC52" s="32" t="n">
        <f aca="false">AC$22*'_Mix--SLA'!N52</f>
        <v>1307.94630115244</v>
      </c>
      <c r="AD5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22.01"/>
    <col collapsed="false" customWidth="true" hidden="false" outlineLevel="0" max="2" min="2" style="2" width="13.02"/>
    <col collapsed="false" customWidth="true" hidden="false" outlineLevel="0" max="3" min="3" style="24" width="13.02"/>
    <col collapsed="false" customWidth="true" hidden="false" outlineLevel="0" max="4" min="4" style="75" width="13.02"/>
    <col collapsed="false" customWidth="true" hidden="false" outlineLevel="0" max="11" min="5" style="22" width="9.72"/>
    <col collapsed="false" customWidth="true" hidden="false" outlineLevel="0" max="12" min="12" style="76" width="9.72"/>
    <col collapsed="false" customWidth="true" hidden="false" outlineLevel="0" max="13" min="13" style="24" width="9.72"/>
    <col collapsed="false" customWidth="true" hidden="false" outlineLevel="0" max="28" min="14" style="22" width="9.72"/>
    <col collapsed="false" customWidth="true" hidden="false" outlineLevel="0" max="32" min="29" style="24" width="13.02"/>
  </cols>
  <sheetData>
    <row r="1" customFormat="false" ht="18" hidden="false" customHeight="true" outlineLevel="0" collapsed="false">
      <c r="B1" s="7"/>
      <c r="C1" s="18"/>
      <c r="D1" s="8"/>
      <c r="E1" s="9"/>
      <c r="F1" s="9"/>
      <c r="G1" s="9"/>
      <c r="H1" s="9"/>
      <c r="I1" s="9"/>
      <c r="J1" s="9"/>
      <c r="K1" s="9"/>
      <c r="L1" s="77"/>
      <c r="M1" s="18"/>
      <c r="N1" s="9"/>
      <c r="O1" s="23"/>
      <c r="P1" s="23"/>
      <c r="Q1" s="78"/>
      <c r="R1" s="79"/>
      <c r="S1" s="78"/>
      <c r="T1" s="79"/>
      <c r="U1" s="78"/>
      <c r="V1" s="79"/>
      <c r="W1" s="78"/>
      <c r="X1" s="79"/>
      <c r="Y1" s="78"/>
      <c r="Z1" s="79"/>
      <c r="AA1" s="78"/>
      <c r="AB1" s="79"/>
      <c r="AC1" s="18"/>
      <c r="AD1" s="18"/>
      <c r="AE1" s="18"/>
      <c r="AF1" s="18"/>
    </row>
    <row r="2" customFormat="false" ht="18" hidden="false" customHeight="true" outlineLevel="0" collapsed="false">
      <c r="A2" s="24" t="s">
        <v>124</v>
      </c>
      <c r="B2" s="7"/>
      <c r="C2" s="18"/>
      <c r="D2" s="8"/>
      <c r="E2" s="9"/>
      <c r="F2" s="9"/>
      <c r="G2" s="9"/>
      <c r="H2" s="9"/>
      <c r="I2" s="9"/>
      <c r="J2" s="9"/>
      <c r="K2" s="9"/>
      <c r="L2" s="77"/>
      <c r="M2" s="18"/>
      <c r="N2" s="9"/>
      <c r="O2" s="23"/>
      <c r="P2" s="23"/>
      <c r="Q2" s="78"/>
      <c r="R2" s="79"/>
      <c r="S2" s="78"/>
      <c r="T2" s="79"/>
      <c r="U2" s="78"/>
      <c r="V2" s="79"/>
      <c r="W2" s="78"/>
      <c r="X2" s="79"/>
      <c r="Y2" s="78"/>
      <c r="Z2" s="79"/>
      <c r="AA2" s="78"/>
      <c r="AB2" s="79"/>
      <c r="AC2" s="18"/>
      <c r="AD2" s="18"/>
      <c r="AE2" s="18"/>
      <c r="AF2" s="18"/>
    </row>
    <row r="3" customFormat="false" ht="18" hidden="false" customHeight="true" outlineLevel="0" collapsed="false">
      <c r="A3" s="24" t="s">
        <v>1</v>
      </c>
      <c r="B3" s="7" t="s">
        <v>2</v>
      </c>
      <c r="C3" s="18"/>
      <c r="D3" s="8"/>
      <c r="E3" s="9"/>
      <c r="F3" s="9"/>
      <c r="G3" s="9"/>
      <c r="H3" s="9"/>
      <c r="I3" s="9"/>
      <c r="J3" s="9"/>
      <c r="K3" s="9"/>
      <c r="L3" s="77"/>
      <c r="M3" s="18"/>
      <c r="N3" s="9"/>
      <c r="O3" s="23"/>
      <c r="P3" s="23"/>
      <c r="Q3" s="78"/>
      <c r="R3" s="79"/>
      <c r="S3" s="78"/>
      <c r="T3" s="79"/>
      <c r="U3" s="78"/>
      <c r="V3" s="79"/>
      <c r="W3" s="78"/>
      <c r="X3" s="79"/>
      <c r="Y3" s="78"/>
      <c r="Z3" s="79"/>
      <c r="AA3" s="78"/>
      <c r="AB3" s="79"/>
      <c r="AC3" s="18"/>
      <c r="AD3" s="18"/>
      <c r="AE3" s="18"/>
      <c r="AF3" s="18"/>
    </row>
    <row r="4" customFormat="false" ht="18" hidden="false" customHeight="true" outlineLevel="0" collapsed="false">
      <c r="A4" s="24" t="s">
        <v>3</v>
      </c>
      <c r="B4" s="11" t="s">
        <v>125</v>
      </c>
      <c r="C4" s="18"/>
      <c r="D4" s="8"/>
      <c r="E4" s="9"/>
      <c r="F4" s="9"/>
      <c r="G4" s="9"/>
      <c r="H4" s="9"/>
      <c r="I4" s="9"/>
      <c r="J4" s="9"/>
      <c r="K4" s="9"/>
      <c r="L4" s="77"/>
      <c r="M4" s="18"/>
      <c r="N4" s="9"/>
      <c r="O4" s="23"/>
      <c r="P4" s="23"/>
      <c r="Q4" s="78"/>
      <c r="R4" s="79"/>
      <c r="S4" s="78"/>
      <c r="T4" s="79"/>
      <c r="U4" s="78"/>
      <c r="V4" s="79"/>
      <c r="W4" s="78"/>
      <c r="X4" s="79"/>
      <c r="Y4" s="78"/>
      <c r="Z4" s="79"/>
      <c r="AA4" s="78"/>
      <c r="AB4" s="79"/>
      <c r="AC4" s="18"/>
      <c r="AD4" s="18"/>
      <c r="AE4" s="18"/>
      <c r="AF4" s="18"/>
    </row>
    <row r="5" customFormat="false" ht="18" hidden="false" customHeight="true" outlineLevel="0" collapsed="false">
      <c r="A5" s="24" t="s">
        <v>5</v>
      </c>
      <c r="B5" s="7" t="s">
        <v>91</v>
      </c>
      <c r="C5" s="18"/>
      <c r="D5" s="8"/>
      <c r="E5" s="9"/>
      <c r="F5" s="9"/>
      <c r="G5" s="9"/>
      <c r="H5" s="38"/>
      <c r="I5" s="9"/>
      <c r="J5" s="9"/>
      <c r="K5" s="38"/>
      <c r="L5" s="77"/>
      <c r="M5" s="18"/>
      <c r="N5" s="9"/>
      <c r="O5" s="23"/>
      <c r="P5" s="23"/>
      <c r="Q5" s="78"/>
      <c r="R5" s="79"/>
      <c r="S5" s="78"/>
      <c r="T5" s="79"/>
      <c r="U5" s="78"/>
      <c r="V5" s="79"/>
      <c r="W5" s="80"/>
      <c r="X5" s="79"/>
      <c r="Y5" s="80" t="s">
        <v>92</v>
      </c>
      <c r="Z5" s="79"/>
      <c r="AA5" s="80"/>
      <c r="AB5" s="79"/>
      <c r="AC5" s="6" t="s">
        <v>93</v>
      </c>
      <c r="AD5" s="6"/>
      <c r="AE5" s="18"/>
      <c r="AF5" s="18"/>
    </row>
    <row r="6" customFormat="false" ht="18" hidden="false" customHeight="true" outlineLevel="0" collapsed="false">
      <c r="A6" s="24" t="s">
        <v>7</v>
      </c>
      <c r="B6" s="62" t="s">
        <v>94</v>
      </c>
      <c r="C6" s="18"/>
      <c r="D6" s="8"/>
      <c r="E6" s="9"/>
      <c r="F6" s="9"/>
      <c r="G6" s="9"/>
      <c r="H6" s="38"/>
      <c r="I6" s="9"/>
      <c r="J6" s="9"/>
      <c r="K6" s="38"/>
      <c r="L6" s="77"/>
      <c r="M6" s="18"/>
      <c r="N6" s="9"/>
      <c r="O6" s="23"/>
      <c r="P6" s="23"/>
      <c r="Q6" s="78"/>
      <c r="R6" s="79"/>
      <c r="S6" s="78"/>
      <c r="T6" s="79"/>
      <c r="U6" s="78"/>
      <c r="V6" s="79"/>
      <c r="W6" s="81"/>
      <c r="X6" s="79"/>
      <c r="Y6" s="81" t="s">
        <v>95</v>
      </c>
      <c r="Z6" s="79"/>
      <c r="AA6" s="81"/>
      <c r="AB6" s="79"/>
      <c r="AC6" s="6" t="s">
        <v>96</v>
      </c>
      <c r="AD6" s="6"/>
      <c r="AE6" s="18"/>
      <c r="AF6" s="18"/>
    </row>
    <row r="7" customFormat="false" ht="18" hidden="false" customHeight="true" outlineLevel="0" collapsed="false">
      <c r="A7" s="24" t="s">
        <v>10</v>
      </c>
      <c r="B7" s="62" t="s">
        <v>97</v>
      </c>
      <c r="C7" s="18"/>
      <c r="D7" s="8"/>
      <c r="E7" s="9"/>
      <c r="F7" s="9"/>
      <c r="G7" s="9"/>
      <c r="H7" s="9"/>
      <c r="I7" s="9"/>
      <c r="J7" s="9"/>
      <c r="K7" s="9"/>
      <c r="L7" s="77"/>
      <c r="M7" s="18"/>
      <c r="N7" s="9"/>
      <c r="O7" s="23"/>
      <c r="P7" s="23"/>
      <c r="Q7" s="78"/>
      <c r="R7" s="79"/>
      <c r="S7" s="78"/>
      <c r="T7" s="79"/>
      <c r="U7" s="78"/>
      <c r="V7" s="79"/>
      <c r="W7" s="78"/>
      <c r="X7" s="79"/>
      <c r="Y7" s="78"/>
      <c r="Z7" s="79"/>
      <c r="AA7" s="78"/>
      <c r="AB7" s="79"/>
      <c r="AC7" s="18"/>
      <c r="AD7" s="18"/>
      <c r="AE7" s="18"/>
      <c r="AF7" s="18"/>
    </row>
    <row r="8" customFormat="false" ht="18" hidden="false" customHeight="true" outlineLevel="0" collapsed="false">
      <c r="A8" s="24" t="s">
        <v>12</v>
      </c>
      <c r="B8" s="62" t="s">
        <v>13</v>
      </c>
      <c r="C8" s="18"/>
      <c r="D8" s="8"/>
      <c r="E8" s="9"/>
      <c r="F8" s="9"/>
      <c r="G8" s="9"/>
      <c r="H8" s="9"/>
      <c r="I8" s="9"/>
      <c r="J8" s="9"/>
      <c r="K8" s="9"/>
      <c r="L8" s="77"/>
      <c r="M8" s="18"/>
      <c r="N8" s="9"/>
      <c r="O8" s="23"/>
      <c r="P8" s="23"/>
      <c r="Q8" s="78"/>
      <c r="R8" s="79"/>
      <c r="S8" s="78"/>
      <c r="T8" s="79"/>
      <c r="U8" s="78"/>
      <c r="V8" s="79"/>
      <c r="W8" s="78"/>
      <c r="X8" s="79"/>
      <c r="Y8" s="78"/>
      <c r="Z8" s="79"/>
      <c r="AA8" s="78"/>
      <c r="AB8" s="79"/>
      <c r="AC8" s="18"/>
      <c r="AD8" s="18"/>
      <c r="AE8" s="18"/>
      <c r="AF8" s="18"/>
    </row>
    <row r="9" customFormat="false" ht="18" hidden="false" customHeight="true" outlineLevel="0" collapsed="false">
      <c r="A9" s="24" t="s">
        <v>14</v>
      </c>
      <c r="B9" s="7"/>
      <c r="C9" s="18"/>
      <c r="D9" s="8"/>
      <c r="E9" s="9"/>
      <c r="F9" s="9"/>
      <c r="G9" s="9"/>
      <c r="H9" s="9"/>
      <c r="I9" s="9"/>
      <c r="J9" s="9"/>
      <c r="K9" s="9"/>
      <c r="L9" s="77"/>
      <c r="M9" s="18"/>
      <c r="N9" s="9"/>
      <c r="O9" s="23"/>
      <c r="P9" s="23"/>
      <c r="Q9" s="78"/>
      <c r="R9" s="79"/>
      <c r="S9" s="78"/>
      <c r="T9" s="79"/>
      <c r="U9" s="78"/>
      <c r="V9" s="79"/>
      <c r="W9" s="78"/>
      <c r="X9" s="79"/>
      <c r="Y9" s="78"/>
      <c r="Z9" s="79"/>
      <c r="AA9" s="78"/>
      <c r="AB9" s="79"/>
      <c r="AC9" s="18"/>
      <c r="AD9" s="18"/>
      <c r="AE9" s="18"/>
      <c r="AF9" s="18"/>
    </row>
    <row r="10" customFormat="false" ht="18" hidden="false" customHeight="true" outlineLevel="0" collapsed="false">
      <c r="A10" s="24" t="s">
        <v>15</v>
      </c>
      <c r="B10" s="12" t="s">
        <v>98</v>
      </c>
      <c r="C10" s="18"/>
      <c r="D10" s="8"/>
      <c r="E10" s="9"/>
      <c r="F10" s="9"/>
      <c r="G10" s="9"/>
      <c r="H10" s="9"/>
      <c r="I10" s="9"/>
      <c r="J10" s="9"/>
      <c r="K10" s="9"/>
      <c r="L10" s="77"/>
      <c r="M10" s="18"/>
      <c r="N10" s="9"/>
      <c r="O10" s="23"/>
      <c r="P10" s="23"/>
      <c r="Q10" s="78"/>
      <c r="R10" s="79"/>
      <c r="S10" s="78"/>
      <c r="T10" s="79"/>
      <c r="U10" s="78"/>
      <c r="V10" s="79"/>
      <c r="W10" s="78"/>
      <c r="X10" s="79"/>
      <c r="Y10" s="78"/>
      <c r="Z10" s="79"/>
      <c r="AA10" s="78"/>
      <c r="AB10" s="79"/>
      <c r="AC10" s="18"/>
      <c r="AD10" s="18"/>
      <c r="AE10" s="18"/>
      <c r="AF10" s="18"/>
    </row>
    <row r="11" customFormat="false" ht="18" hidden="false" customHeight="true" outlineLevel="0" collapsed="false">
      <c r="A11" s="24" t="s">
        <v>16</v>
      </c>
      <c r="B11" s="7"/>
      <c r="C11" s="18"/>
      <c r="D11" s="8"/>
      <c r="E11" s="9"/>
      <c r="F11" s="9"/>
      <c r="G11" s="9"/>
      <c r="H11" s="9"/>
      <c r="I11" s="9"/>
      <c r="J11" s="9"/>
      <c r="K11" s="9"/>
      <c r="L11" s="77"/>
      <c r="M11" s="18"/>
      <c r="N11" s="9"/>
      <c r="O11" s="23"/>
      <c r="P11" s="23"/>
      <c r="Q11" s="78"/>
      <c r="R11" s="79"/>
      <c r="S11" s="78"/>
      <c r="T11" s="79"/>
      <c r="U11" s="78"/>
      <c r="V11" s="79"/>
      <c r="W11" s="78"/>
      <c r="X11" s="79"/>
      <c r="Y11" s="78"/>
      <c r="Z11" s="79"/>
      <c r="AA11" s="78"/>
      <c r="AB11" s="79"/>
      <c r="AC11" s="18"/>
      <c r="AD11" s="18"/>
      <c r="AE11" s="18"/>
      <c r="AF11" s="18"/>
    </row>
    <row r="12" customFormat="false" ht="18" hidden="false" customHeight="true" outlineLevel="0" collapsed="false">
      <c r="B12" s="7"/>
      <c r="C12" s="18"/>
      <c r="D12" s="8"/>
      <c r="E12" s="9"/>
      <c r="F12" s="9"/>
      <c r="G12" s="9"/>
      <c r="H12" s="9"/>
      <c r="I12" s="9"/>
      <c r="J12" s="9"/>
      <c r="K12" s="9"/>
      <c r="L12" s="77"/>
      <c r="M12" s="18"/>
      <c r="N12" s="9"/>
      <c r="O12" s="23"/>
      <c r="P12" s="23"/>
      <c r="Q12" s="78"/>
      <c r="R12" s="79"/>
      <c r="S12" s="78"/>
      <c r="T12" s="79"/>
      <c r="U12" s="78"/>
      <c r="V12" s="79"/>
      <c r="W12" s="78"/>
      <c r="X12" s="79"/>
      <c r="Y12" s="78"/>
      <c r="Z12" s="79"/>
      <c r="AA12" s="78"/>
      <c r="AB12" s="79"/>
      <c r="AC12" s="18"/>
      <c r="AD12" s="18"/>
      <c r="AE12" s="18"/>
      <c r="AF12" s="18"/>
    </row>
    <row r="13" customFormat="false" ht="18" hidden="false" customHeight="true" outlineLevel="0" collapsed="false">
      <c r="B13" s="7"/>
      <c r="C13" s="18"/>
      <c r="D13" s="8"/>
      <c r="E13" s="9"/>
      <c r="F13" s="9"/>
      <c r="G13" s="9"/>
      <c r="H13" s="9"/>
      <c r="I13" s="9"/>
      <c r="J13" s="9"/>
      <c r="K13" s="9"/>
      <c r="L13" s="77"/>
      <c r="M13" s="18"/>
      <c r="N13" s="9"/>
      <c r="O13" s="23"/>
      <c r="P13" s="23"/>
      <c r="Q13" s="78"/>
      <c r="R13" s="79"/>
      <c r="S13" s="78"/>
      <c r="T13" s="79"/>
      <c r="U13" s="78"/>
      <c r="V13" s="79"/>
      <c r="W13" s="78"/>
      <c r="X13" s="79"/>
      <c r="Y13" s="78"/>
      <c r="Z13" s="79"/>
      <c r="AA13" s="78"/>
      <c r="AB13" s="79"/>
      <c r="AC13" s="18"/>
      <c r="AD13" s="18"/>
      <c r="AE13" s="18"/>
      <c r="AF13" s="18"/>
    </row>
    <row r="14" customFormat="false" ht="18" hidden="false" customHeight="true" outlineLevel="0" collapsed="false">
      <c r="B14" s="7"/>
      <c r="C14" s="18"/>
      <c r="D14" s="8"/>
      <c r="E14" s="9"/>
      <c r="F14" s="9"/>
      <c r="G14" s="9"/>
      <c r="H14" s="9"/>
      <c r="I14" s="9"/>
      <c r="J14" s="9"/>
      <c r="K14" s="9"/>
      <c r="L14" s="77"/>
      <c r="M14" s="18"/>
      <c r="N14" s="9"/>
      <c r="O14" s="23"/>
      <c r="P14" s="23"/>
      <c r="Q14" s="78"/>
      <c r="R14" s="79"/>
      <c r="S14" s="78"/>
      <c r="T14" s="79"/>
      <c r="U14" s="78"/>
      <c r="V14" s="79"/>
      <c r="W14" s="78"/>
      <c r="X14" s="79"/>
      <c r="Y14" s="78"/>
      <c r="Z14" s="79"/>
      <c r="AA14" s="78"/>
      <c r="AB14" s="79"/>
      <c r="AC14" s="18"/>
      <c r="AD14" s="18"/>
      <c r="AE14" s="18"/>
      <c r="AF14" s="18"/>
    </row>
    <row r="15" customFormat="false" ht="18" hidden="false" customHeight="true" outlineLevel="0" collapsed="false">
      <c r="B15" s="7"/>
      <c r="C15" s="18"/>
      <c r="D15" s="8"/>
      <c r="E15" s="9"/>
      <c r="F15" s="9"/>
      <c r="G15" s="9"/>
      <c r="H15" s="9"/>
      <c r="I15" s="9"/>
      <c r="J15" s="9"/>
      <c r="K15" s="9"/>
      <c r="L15" s="77"/>
      <c r="M15" s="18"/>
      <c r="N15" s="9"/>
      <c r="O15" s="23"/>
      <c r="P15" s="23"/>
      <c r="Q15" s="78"/>
      <c r="R15" s="79"/>
      <c r="S15" s="78"/>
      <c r="T15" s="79"/>
      <c r="U15" s="78"/>
      <c r="V15" s="79"/>
      <c r="W15" s="78"/>
      <c r="X15" s="79"/>
      <c r="Y15" s="78"/>
      <c r="Z15" s="79"/>
      <c r="AA15" s="78"/>
      <c r="AB15" s="79"/>
      <c r="AC15" s="18"/>
      <c r="AD15" s="18"/>
      <c r="AE15" s="18"/>
      <c r="AF15" s="18"/>
    </row>
    <row r="16" customFormat="false" ht="18" hidden="false" customHeight="true" outlineLevel="0" collapsed="false">
      <c r="B16" s="7"/>
      <c r="C16" s="18"/>
      <c r="D16" s="8"/>
      <c r="E16" s="9"/>
      <c r="F16" s="9"/>
      <c r="G16" s="9"/>
      <c r="H16" s="9"/>
      <c r="I16" s="9"/>
      <c r="J16" s="9"/>
      <c r="K16" s="9"/>
      <c r="L16" s="77"/>
      <c r="M16" s="18"/>
      <c r="N16" s="9"/>
      <c r="O16" s="23"/>
      <c r="P16" s="23"/>
      <c r="Q16" s="78"/>
      <c r="R16" s="79"/>
      <c r="S16" s="78"/>
      <c r="T16" s="79"/>
      <c r="U16" s="78"/>
      <c r="V16" s="79"/>
      <c r="W16" s="78"/>
      <c r="X16" s="79"/>
      <c r="Y16" s="78"/>
      <c r="Z16" s="79"/>
      <c r="AA16" s="78"/>
      <c r="AB16" s="79"/>
      <c r="AC16" s="18"/>
      <c r="AD16" s="18"/>
      <c r="AE16" s="18"/>
      <c r="AF16" s="18"/>
    </row>
    <row r="17" customFormat="false" ht="206.5" hidden="false" customHeight="true" outlineLevel="0" collapsed="false">
      <c r="B17" s="13" t="s">
        <v>17</v>
      </c>
      <c r="C17" s="14"/>
      <c r="D17" s="15" t="s">
        <v>18</v>
      </c>
      <c r="E17" s="39" t="s">
        <v>126</v>
      </c>
      <c r="F17" s="39" t="s">
        <v>127</v>
      </c>
      <c r="G17" s="39" t="s">
        <v>128</v>
      </c>
      <c r="H17" s="39" t="s">
        <v>129</v>
      </c>
      <c r="I17" s="39" t="s">
        <v>130</v>
      </c>
      <c r="J17" s="39" t="s">
        <v>131</v>
      </c>
      <c r="K17" s="39" t="s">
        <v>132</v>
      </c>
      <c r="L17" s="82" t="s">
        <v>133</v>
      </c>
      <c r="M17" s="14"/>
      <c r="N17" s="39" t="s">
        <v>134</v>
      </c>
      <c r="O17" s="83" t="s">
        <v>126</v>
      </c>
      <c r="P17" s="84"/>
      <c r="Q17" s="85" t="s">
        <v>127</v>
      </c>
      <c r="R17" s="86"/>
      <c r="S17" s="85" t="s">
        <v>135</v>
      </c>
      <c r="T17" s="86"/>
      <c r="U17" s="85" t="s">
        <v>129</v>
      </c>
      <c r="V17" s="86"/>
      <c r="W17" s="85" t="s">
        <v>130</v>
      </c>
      <c r="X17" s="86"/>
      <c r="Y17" s="85" t="s">
        <v>131</v>
      </c>
      <c r="Z17" s="86"/>
      <c r="AA17" s="85" t="s">
        <v>132</v>
      </c>
      <c r="AB17" s="86"/>
      <c r="AC17" s="14"/>
      <c r="AD17" s="14"/>
      <c r="AE17" s="14"/>
      <c r="AF17" s="14"/>
    </row>
    <row r="18" customFormat="false" ht="18" hidden="false" customHeight="true" outlineLevel="0" collapsed="false">
      <c r="A18" s="20" t="s">
        <v>28</v>
      </c>
      <c r="B18" s="7"/>
      <c r="C18" s="18"/>
      <c r="D18" s="8"/>
      <c r="E18" s="9"/>
      <c r="F18" s="9"/>
      <c r="G18" s="9"/>
      <c r="H18" s="9"/>
      <c r="I18" s="9"/>
      <c r="J18" s="9"/>
      <c r="K18" s="9"/>
      <c r="L18" s="77"/>
      <c r="M18" s="18"/>
      <c r="N18" s="9"/>
      <c r="O18" s="81" t="s">
        <v>136</v>
      </c>
      <c r="P18" s="87" t="s">
        <v>137</v>
      </c>
      <c r="Q18" s="81" t="s">
        <v>136</v>
      </c>
      <c r="R18" s="87" t="s">
        <v>137</v>
      </c>
      <c r="S18" s="81" t="s">
        <v>136</v>
      </c>
      <c r="T18" s="87" t="s">
        <v>137</v>
      </c>
      <c r="U18" s="81" t="s">
        <v>136</v>
      </c>
      <c r="V18" s="88" t="s">
        <v>137</v>
      </c>
      <c r="W18" s="81" t="s">
        <v>136</v>
      </c>
      <c r="X18" s="88" t="s">
        <v>137</v>
      </c>
      <c r="Y18" s="81" t="s">
        <v>136</v>
      </c>
      <c r="Z18" s="88" t="s">
        <v>137</v>
      </c>
      <c r="AA18" s="81" t="s">
        <v>136</v>
      </c>
      <c r="AB18" s="88" t="s">
        <v>137</v>
      </c>
      <c r="AC18" s="18"/>
      <c r="AD18" s="18"/>
      <c r="AE18" s="18"/>
      <c r="AF18" s="18"/>
    </row>
    <row r="19" customFormat="false" ht="18" hidden="false" customHeight="true" outlineLevel="0" collapsed="false">
      <c r="A19" s="20" t="s">
        <v>33</v>
      </c>
      <c r="B19" s="7"/>
      <c r="C19" s="18"/>
      <c r="D19" s="8"/>
      <c r="E19" s="9"/>
      <c r="F19" s="9"/>
      <c r="G19" s="9"/>
      <c r="H19" s="9"/>
      <c r="I19" s="9"/>
      <c r="J19" s="9"/>
      <c r="K19" s="9"/>
      <c r="L19" s="77"/>
      <c r="M19" s="18"/>
      <c r="N19" s="9"/>
      <c r="O19" s="23"/>
      <c r="P19" s="23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18"/>
      <c r="AD19" s="18"/>
      <c r="AE19" s="18"/>
      <c r="AF19" s="18"/>
    </row>
    <row r="20" customFormat="false" ht="18" hidden="false" customHeight="true" outlineLevel="0" collapsed="false">
      <c r="A20" s="66" t="s">
        <v>138</v>
      </c>
      <c r="B20" s="7"/>
      <c r="C20" s="14"/>
      <c r="D20" s="15"/>
      <c r="E20" s="39"/>
      <c r="F20" s="39"/>
      <c r="G20" s="39"/>
      <c r="H20" s="39"/>
      <c r="I20" s="68"/>
      <c r="J20" s="67"/>
      <c r="K20" s="67"/>
      <c r="L20" s="82"/>
      <c r="M20" s="14"/>
      <c r="N20" s="39"/>
      <c r="O20" s="83"/>
      <c r="P20" s="84" t="n">
        <v>0.95</v>
      </c>
      <c r="Q20" s="85"/>
      <c r="R20" s="84" t="n">
        <v>0.95</v>
      </c>
      <c r="S20" s="89"/>
      <c r="T20" s="84" t="n">
        <v>0.95</v>
      </c>
      <c r="U20" s="89"/>
      <c r="V20" s="90" t="n">
        <v>0.95</v>
      </c>
      <c r="W20" s="85"/>
      <c r="X20" s="90" t="n">
        <v>0.95</v>
      </c>
      <c r="Y20" s="85"/>
      <c r="Z20" s="90" t="n">
        <v>0.95</v>
      </c>
      <c r="AA20" s="85"/>
      <c r="AB20" s="90" t="n">
        <v>0.95</v>
      </c>
      <c r="AC20" s="14"/>
      <c r="AD20" s="14"/>
      <c r="AE20" s="14"/>
      <c r="AF20" s="14"/>
    </row>
    <row r="21" customFormat="false" ht="18" hidden="false" customHeight="true" outlineLevel="0" collapsed="false">
      <c r="A21" s="66" t="s">
        <v>123</v>
      </c>
      <c r="B21" s="7"/>
      <c r="C21" s="14"/>
      <c r="D21" s="15"/>
      <c r="E21" s="39"/>
      <c r="F21" s="39"/>
      <c r="G21" s="39"/>
      <c r="H21" s="39"/>
      <c r="I21" s="68"/>
      <c r="J21" s="67"/>
      <c r="K21" s="67"/>
      <c r="L21" s="82"/>
      <c r="M21" s="14"/>
      <c r="N21" s="39"/>
      <c r="O21" s="83"/>
      <c r="P21" s="84"/>
      <c r="Q21" s="85"/>
      <c r="R21" s="86"/>
      <c r="S21" s="85"/>
      <c r="T21" s="86"/>
      <c r="U21" s="85"/>
      <c r="V21" s="86"/>
      <c r="W21" s="85"/>
      <c r="X21" s="86"/>
      <c r="Y21" s="85"/>
      <c r="Z21" s="86"/>
      <c r="AA21" s="85"/>
      <c r="AB21" s="86"/>
      <c r="AC21" s="14"/>
      <c r="AD21" s="14"/>
      <c r="AE21" s="14"/>
      <c r="AF21" s="14"/>
    </row>
    <row r="22" customFormat="false" ht="18" hidden="false" customHeight="true" outlineLevel="0" collapsed="false">
      <c r="B22" s="7" t="n">
        <v>0</v>
      </c>
      <c r="C22" s="18" t="s">
        <v>139</v>
      </c>
      <c r="D22" s="8" t="n">
        <v>44743</v>
      </c>
      <c r="E22" s="91" t="n">
        <v>0.25</v>
      </c>
      <c r="F22" s="87" t="n">
        <v>0.1</v>
      </c>
      <c r="G22" s="91" t="n">
        <v>0.05</v>
      </c>
      <c r="H22" s="91" t="n">
        <v>0.1</v>
      </c>
      <c r="I22" s="91" t="n">
        <v>0.2</v>
      </c>
      <c r="J22" s="91" t="n">
        <v>0.1</v>
      </c>
      <c r="K22" s="91" t="n">
        <v>0.2</v>
      </c>
      <c r="L22" s="92" t="n">
        <f aca="false">SUM(E22:K22)</f>
        <v>1</v>
      </c>
      <c r="M22" s="92"/>
      <c r="N22" s="9" t="n">
        <f aca="false">E$22*O22+F$22*Q22+G$22*S22+H$22*U22+I$22*W22+J$22*Y22+K$22*AA22</f>
        <v>1</v>
      </c>
      <c r="O22" s="93" t="n">
        <v>1</v>
      </c>
      <c r="P22" s="94" t="n">
        <v>0.2</v>
      </c>
      <c r="Q22" s="93" t="n">
        <v>1</v>
      </c>
      <c r="R22" s="95" t="n">
        <v>0.15</v>
      </c>
      <c r="S22" s="93" t="n">
        <v>1</v>
      </c>
      <c r="T22" s="95" t="n">
        <v>0.1</v>
      </c>
      <c r="U22" s="93" t="n">
        <v>1</v>
      </c>
      <c r="V22" s="95" t="n">
        <v>0.2</v>
      </c>
      <c r="W22" s="93" t="n">
        <v>1</v>
      </c>
      <c r="X22" s="95" t="n">
        <v>0.2</v>
      </c>
      <c r="Y22" s="93" t="n">
        <v>1</v>
      </c>
      <c r="Z22" s="95" t="n">
        <v>0.08</v>
      </c>
      <c r="AA22" s="93" t="n">
        <v>1</v>
      </c>
      <c r="AB22" s="95" t="n">
        <v>0.1</v>
      </c>
      <c r="AC22" s="54"/>
      <c r="AD22" s="54"/>
      <c r="AE22" s="96"/>
      <c r="AF22" s="96"/>
    </row>
    <row r="23" customFormat="false" ht="18" hidden="false" customHeight="true" outlineLevel="0" collapsed="false">
      <c r="B23" s="7" t="n">
        <f aca="false">1+B22</f>
        <v>1</v>
      </c>
      <c r="C23" s="18"/>
      <c r="D23" s="8"/>
      <c r="E23" s="73"/>
      <c r="F23" s="73"/>
      <c r="G23" s="73"/>
      <c r="H23" s="9"/>
      <c r="I23" s="9"/>
      <c r="J23" s="73"/>
      <c r="K23" s="9"/>
      <c r="L23" s="77"/>
      <c r="M23" s="18"/>
      <c r="N23" s="9" t="n">
        <f aca="false">E$22*O23+F$22*Q23+G$22*S23+H$22*U23+I$22*W23+J$22*Y23+K$22*AA23</f>
        <v>1.158</v>
      </c>
      <c r="O23" s="93" t="n">
        <f aca="false">O22*(1+P22)</f>
        <v>1.2</v>
      </c>
      <c r="P23" s="87" t="n">
        <f aca="false">P22*P$20</f>
        <v>0.19</v>
      </c>
      <c r="Q23" s="93" t="n">
        <f aca="false">Q22*(1+R22)</f>
        <v>1.15</v>
      </c>
      <c r="R23" s="87" t="n">
        <f aca="false">R22*R$20</f>
        <v>0.1425</v>
      </c>
      <c r="S23" s="93" t="n">
        <f aca="false">S22*(1+T22)</f>
        <v>1.1</v>
      </c>
      <c r="T23" s="87" t="n">
        <f aca="false">T22*T$20</f>
        <v>0.095</v>
      </c>
      <c r="U23" s="93" t="n">
        <f aca="false">U22*(1+V22)</f>
        <v>1.2</v>
      </c>
      <c r="V23" s="88" t="n">
        <f aca="false">V22*V$20</f>
        <v>0.19</v>
      </c>
      <c r="W23" s="93" t="n">
        <f aca="false">W22*(1+X22)</f>
        <v>1.2</v>
      </c>
      <c r="X23" s="88" t="n">
        <f aca="false">X22*X$20</f>
        <v>0.19</v>
      </c>
      <c r="Y23" s="93" t="n">
        <f aca="false">Y22*(1+Z22)</f>
        <v>1.08</v>
      </c>
      <c r="Z23" s="88" t="n">
        <f aca="false">Z22*Z$20</f>
        <v>0.076</v>
      </c>
      <c r="AA23" s="93" t="n">
        <f aca="false">AA22*(1+AB22)</f>
        <v>1.1</v>
      </c>
      <c r="AB23" s="88" t="n">
        <f aca="false">AB22*AB$20</f>
        <v>0.095</v>
      </c>
      <c r="AC23" s="18"/>
      <c r="AD23" s="18"/>
      <c r="AE23" s="18"/>
      <c r="AF23" s="18"/>
    </row>
    <row r="24" customFormat="false" ht="18" hidden="false" customHeight="true" outlineLevel="0" collapsed="false">
      <c r="B24" s="7" t="n">
        <f aca="false">1+B23</f>
        <v>2</v>
      </c>
      <c r="C24" s="18"/>
      <c r="D24" s="8"/>
      <c r="E24" s="73"/>
      <c r="F24" s="73"/>
      <c r="G24" s="73"/>
      <c r="H24" s="9"/>
      <c r="I24" s="9"/>
      <c r="J24" s="73"/>
      <c r="K24" s="9"/>
      <c r="L24" s="77"/>
      <c r="M24" s="18"/>
      <c r="N24" s="9" t="n">
        <f aca="false">E$22*O24+F$22*Q24+G$22*S24+H$22*U24+I$22*W24+J$22*Y24+K$22*AA24</f>
        <v>1.3341205</v>
      </c>
      <c r="O24" s="93" t="n">
        <f aca="false">O23*(1+P23)</f>
        <v>1.428</v>
      </c>
      <c r="P24" s="87" t="n">
        <f aca="false">P23*P$20</f>
        <v>0.1805</v>
      </c>
      <c r="Q24" s="93" t="n">
        <f aca="false">Q23*(1+R23)</f>
        <v>1.313875</v>
      </c>
      <c r="R24" s="87" t="n">
        <f aca="false">R23*R$20</f>
        <v>0.135375</v>
      </c>
      <c r="S24" s="93" t="n">
        <f aca="false">S23*(1+T23)</f>
        <v>1.2045</v>
      </c>
      <c r="T24" s="87" t="n">
        <f aca="false">T23*T$20</f>
        <v>0.09025</v>
      </c>
      <c r="U24" s="93" t="n">
        <f aca="false">U23*(1+V23)</f>
        <v>1.428</v>
      </c>
      <c r="V24" s="88" t="n">
        <f aca="false">V23*V$20</f>
        <v>0.1805</v>
      </c>
      <c r="W24" s="93" t="n">
        <f aca="false">W23*(1+X23)</f>
        <v>1.428</v>
      </c>
      <c r="X24" s="88" t="n">
        <f aca="false">X23*X$20</f>
        <v>0.1805</v>
      </c>
      <c r="Y24" s="93" t="n">
        <f aca="false">Y23*(1+Z23)</f>
        <v>1.16208</v>
      </c>
      <c r="Z24" s="88" t="n">
        <f aca="false">Z23*Z$20</f>
        <v>0.0722</v>
      </c>
      <c r="AA24" s="93" t="n">
        <f aca="false">AA23*(1+AB23)</f>
        <v>1.2045</v>
      </c>
      <c r="AB24" s="88" t="n">
        <f aca="false">AB23*AB$20</f>
        <v>0.09025</v>
      </c>
      <c r="AC24" s="18"/>
      <c r="AD24" s="18"/>
      <c r="AE24" s="18"/>
      <c r="AF24" s="18"/>
    </row>
    <row r="25" customFormat="false" ht="18" hidden="false" customHeight="true" outlineLevel="0" collapsed="false">
      <c r="B25" s="7" t="n">
        <f aca="false">1+B24</f>
        <v>3</v>
      </c>
      <c r="C25" s="18"/>
      <c r="D25" s="8"/>
      <c r="E25" s="73"/>
      <c r="F25" s="73"/>
      <c r="G25" s="73"/>
      <c r="H25" s="9"/>
      <c r="I25" s="9"/>
      <c r="J25" s="73"/>
      <c r="K25" s="9"/>
      <c r="L25" s="77"/>
      <c r="M25" s="18"/>
      <c r="N25" s="9" t="n">
        <f aca="false">E$22*O25+F$22*Q25+G$22*S25+H$22*U25+I$22*W25+J$22*Y25+K$22*AA25</f>
        <v>1.5292385316625</v>
      </c>
      <c r="O25" s="93" t="n">
        <f aca="false">O24*(1+P24)</f>
        <v>1.685754</v>
      </c>
      <c r="P25" s="87" t="n">
        <f aca="false">P24*P$20</f>
        <v>0.171475</v>
      </c>
      <c r="Q25" s="93" t="n">
        <f aca="false">Q24*(1+R24)</f>
        <v>1.491740828125</v>
      </c>
      <c r="R25" s="87" t="n">
        <f aca="false">R24*R$20</f>
        <v>0.12860625</v>
      </c>
      <c r="S25" s="93" t="n">
        <f aca="false">S24*(1+T24)</f>
        <v>1.313206125</v>
      </c>
      <c r="T25" s="87" t="n">
        <f aca="false">T24*T$20</f>
        <v>0.0857375</v>
      </c>
      <c r="U25" s="93" t="n">
        <f aca="false">U24*(1+V24)</f>
        <v>1.685754</v>
      </c>
      <c r="V25" s="88" t="n">
        <f aca="false">V24*V$20</f>
        <v>0.171475</v>
      </c>
      <c r="W25" s="93" t="n">
        <f aca="false">W24*(1+X24)</f>
        <v>1.685754</v>
      </c>
      <c r="X25" s="88" t="n">
        <f aca="false">X24*X$20</f>
        <v>0.171475</v>
      </c>
      <c r="Y25" s="93" t="n">
        <f aca="false">Y24*(1+Z24)</f>
        <v>1.245982176</v>
      </c>
      <c r="Z25" s="88" t="n">
        <f aca="false">Z24*Z$20</f>
        <v>0.06859</v>
      </c>
      <c r="AA25" s="93" t="n">
        <f aca="false">AA24*(1+AB24)</f>
        <v>1.313206125</v>
      </c>
      <c r="AB25" s="88" t="n">
        <f aca="false">AB24*AB$20</f>
        <v>0.0857375</v>
      </c>
      <c r="AC25" s="18"/>
      <c r="AD25" s="18"/>
      <c r="AE25" s="18"/>
      <c r="AF25" s="18"/>
    </row>
    <row r="26" customFormat="false" ht="18" hidden="false" customHeight="true" outlineLevel="0" collapsed="false">
      <c r="B26" s="7" t="n">
        <f aca="false">1+B25</f>
        <v>4</v>
      </c>
      <c r="C26" s="18"/>
      <c r="D26" s="8"/>
      <c r="E26" s="73"/>
      <c r="F26" s="73"/>
      <c r="G26" s="73"/>
      <c r="H26" s="9"/>
      <c r="I26" s="9"/>
      <c r="J26" s="73"/>
      <c r="K26" s="9"/>
      <c r="L26" s="77"/>
      <c r="M26" s="18"/>
      <c r="N26" s="9" t="n">
        <f aca="false">E$22*O26+F$22*Q26+G$22*S26+H$22*U26+I$22*W26+J$22*Y26+K$22*AA26</f>
        <v>1.74410276226344</v>
      </c>
      <c r="O26" s="93" t="n">
        <f aca="false">O25*(1+P25)</f>
        <v>1.97481866715</v>
      </c>
      <c r="P26" s="87" t="n">
        <f aca="false">P25*P$20</f>
        <v>0.16290125</v>
      </c>
      <c r="Q26" s="93" t="n">
        <f aca="false">Q25*(1+R25)</f>
        <v>1.68358802200205</v>
      </c>
      <c r="R26" s="87" t="n">
        <f aca="false">R25*R$20</f>
        <v>0.1221759375</v>
      </c>
      <c r="S26" s="93" t="n">
        <f aca="false">S25*(1+T25)</f>
        <v>1.42579713514219</v>
      </c>
      <c r="T26" s="87" t="n">
        <f aca="false">T25*T$20</f>
        <v>0.081450625</v>
      </c>
      <c r="U26" s="93" t="n">
        <f aca="false">U25*(1+V25)</f>
        <v>1.97481866715</v>
      </c>
      <c r="V26" s="88" t="n">
        <f aca="false">V25*V$20</f>
        <v>0.16290125</v>
      </c>
      <c r="W26" s="93" t="n">
        <f aca="false">W25*(1+X25)</f>
        <v>1.97481866715</v>
      </c>
      <c r="X26" s="88" t="n">
        <f aca="false">X25*X$20</f>
        <v>0.16290125</v>
      </c>
      <c r="Y26" s="93" t="n">
        <f aca="false">Y25*(1+Z25)</f>
        <v>1.33144409345184</v>
      </c>
      <c r="Z26" s="88" t="n">
        <f aca="false">Z25*Z$20</f>
        <v>0.0651605</v>
      </c>
      <c r="AA26" s="93" t="n">
        <f aca="false">AA25*(1+AB25)</f>
        <v>1.42579713514219</v>
      </c>
      <c r="AB26" s="88" t="n">
        <f aca="false">AB25*AB$20</f>
        <v>0.081450625</v>
      </c>
      <c r="AC26" s="18"/>
      <c r="AD26" s="18"/>
      <c r="AE26" s="18"/>
      <c r="AF26" s="18"/>
    </row>
    <row r="27" customFormat="false" ht="18" hidden="false" customHeight="true" outlineLevel="0" collapsed="false">
      <c r="B27" s="7" t="n">
        <f aca="false">1+B26</f>
        <v>5</v>
      </c>
      <c r="C27" s="18"/>
      <c r="D27" s="8"/>
      <c r="E27" s="73" t="n">
        <f aca="false">E$22*O27/$N27</f>
        <v>0.290064712224251</v>
      </c>
      <c r="F27" s="73" t="n">
        <f aca="false">F$22*Q27/$N27</f>
        <v>0.095451247216316</v>
      </c>
      <c r="G27" s="73" t="n">
        <f aca="false">G$22*S27/$N27</f>
        <v>0.0389510586859436</v>
      </c>
      <c r="H27" s="73" t="n">
        <f aca="false">H$22*U27/$N27</f>
        <v>0.1160258848897</v>
      </c>
      <c r="I27" s="73" t="n">
        <f aca="false">I$22*W27/$N27</f>
        <v>0.232051769779401</v>
      </c>
      <c r="J27" s="73" t="n">
        <f aca="false">J$22*Y27/$N27</f>
        <v>0.0716510924606142</v>
      </c>
      <c r="K27" s="73" t="n">
        <f aca="false">K$22*AA27/$N27</f>
        <v>0.155804234743775</v>
      </c>
      <c r="L27" s="92" t="n">
        <f aca="false">SUM(E27:K27)</f>
        <v>1</v>
      </c>
      <c r="M27" s="92"/>
      <c r="N27" s="9" t="n">
        <f aca="false">E$22*O27+F$22*Q27+G$22*S27+H$22*U27+I$22*W27+J$22*Y27+K$22*AA27</f>
        <v>1.97931616616003</v>
      </c>
      <c r="O27" s="93" t="n">
        <f aca="false">O26*(1+P26)</f>
        <v>2.29651909655207</v>
      </c>
      <c r="P27" s="87" t="n">
        <f aca="false">P26*P$20</f>
        <v>0.1547561875</v>
      </c>
      <c r="Q27" s="93" t="n">
        <f aca="false">Q26*(1+R26)</f>
        <v>1.88928196695392</v>
      </c>
      <c r="R27" s="87" t="n">
        <f aca="false">R26*R$20</f>
        <v>0.116067140625</v>
      </c>
      <c r="S27" s="93" t="n">
        <f aca="false">S26*(1+T26)</f>
        <v>1.54192920292273</v>
      </c>
      <c r="T27" s="87" t="n">
        <f aca="false">T26*T$20</f>
        <v>0.07737809375</v>
      </c>
      <c r="U27" s="93" t="n">
        <f aca="false">U26*(1+V26)</f>
        <v>2.29651909655207</v>
      </c>
      <c r="V27" s="88" t="n">
        <f aca="false">V26*V$20</f>
        <v>0.1547561875</v>
      </c>
      <c r="W27" s="93" t="n">
        <f aca="false">W26*(1+X26)</f>
        <v>2.29651909655207</v>
      </c>
      <c r="X27" s="88" t="n">
        <f aca="false">X26*X$20</f>
        <v>0.1547561875</v>
      </c>
      <c r="Y27" s="93" t="n">
        <f aca="false">Y26*(1+Z26)</f>
        <v>1.41820165630321</v>
      </c>
      <c r="Z27" s="88" t="n">
        <f aca="false">Z26*Z$20</f>
        <v>0.061902475</v>
      </c>
      <c r="AA27" s="93" t="n">
        <f aca="false">AA26*(1+AB26)</f>
        <v>1.54192920292273</v>
      </c>
      <c r="AB27" s="88" t="n">
        <f aca="false">AB26*AB$20</f>
        <v>0.07737809375</v>
      </c>
      <c r="AC27" s="18"/>
      <c r="AD27" s="18"/>
      <c r="AE27" s="18"/>
      <c r="AF27" s="18"/>
    </row>
    <row r="28" customFormat="false" ht="18" hidden="false" customHeight="true" outlineLevel="0" collapsed="false">
      <c r="B28" s="7" t="n">
        <f aca="false">1+B27</f>
        <v>6</v>
      </c>
      <c r="C28" s="18"/>
      <c r="D28" s="8"/>
      <c r="E28" s="73"/>
      <c r="F28" s="73"/>
      <c r="G28" s="73"/>
      <c r="H28" s="9"/>
      <c r="I28" s="9"/>
      <c r="J28" s="73"/>
      <c r="K28" s="9"/>
      <c r="L28" s="77"/>
      <c r="M28" s="18"/>
      <c r="N28" s="9" t="n">
        <f aca="false">E$22*O28+F$22*Q28+G$22*S28+H$22*U28+I$22*W28+J$22*Y28+K$22*AA28</f>
        <v>2.23532172354307</v>
      </c>
      <c r="O28" s="93" t="n">
        <f aca="false">O27*(1+P27)</f>
        <v>2.65191963645541</v>
      </c>
      <c r="P28" s="87" t="n">
        <f aca="false">P27*P$20</f>
        <v>0.147018378125</v>
      </c>
      <c r="Q28" s="93" t="n">
        <f aca="false">Q27*(1+R27)</f>
        <v>2.10856552269264</v>
      </c>
      <c r="R28" s="87" t="n">
        <f aca="false">R27*R$20</f>
        <v>0.11026378359375</v>
      </c>
      <c r="S28" s="93" t="n">
        <f aca="false">S27*(1+T27)</f>
        <v>1.66124074534235</v>
      </c>
      <c r="T28" s="87" t="n">
        <f aca="false">T27*T$20</f>
        <v>0.0735091890625</v>
      </c>
      <c r="U28" s="93" t="n">
        <f aca="false">U27*(1+V27)</f>
        <v>2.65191963645541</v>
      </c>
      <c r="V28" s="88" t="n">
        <f aca="false">V27*V$20</f>
        <v>0.147018378125</v>
      </c>
      <c r="W28" s="93" t="n">
        <f aca="false">W27*(1+X27)</f>
        <v>2.65191963645541</v>
      </c>
      <c r="X28" s="88" t="n">
        <f aca="false">X27*X$20</f>
        <v>0.147018378125</v>
      </c>
      <c r="Y28" s="93" t="n">
        <f aca="false">Y27*(1+Z27)</f>
        <v>1.50599184887748</v>
      </c>
      <c r="Z28" s="88" t="n">
        <f aca="false">Z27*Z$20</f>
        <v>0.05880735125</v>
      </c>
      <c r="AA28" s="93" t="n">
        <f aca="false">AA27*(1+AB27)</f>
        <v>1.66124074534235</v>
      </c>
      <c r="AB28" s="88" t="n">
        <f aca="false">AB27*AB$20</f>
        <v>0.0735091890625</v>
      </c>
      <c r="AC28" s="18"/>
      <c r="AD28" s="18"/>
      <c r="AE28" s="18"/>
      <c r="AF28" s="18"/>
    </row>
    <row r="29" customFormat="false" ht="18" hidden="false" customHeight="true" outlineLevel="0" collapsed="false">
      <c r="B29" s="7" t="n">
        <f aca="false">1+B28</f>
        <v>7</v>
      </c>
      <c r="C29" s="18"/>
      <c r="D29" s="8"/>
      <c r="E29" s="73"/>
      <c r="F29" s="73"/>
      <c r="G29" s="73"/>
      <c r="H29" s="9"/>
      <c r="I29" s="9"/>
      <c r="J29" s="73"/>
      <c r="K29" s="9"/>
      <c r="L29" s="77"/>
      <c r="M29" s="18"/>
      <c r="N29" s="9" t="n">
        <f aca="false">E$22*O29+F$22*Q29+G$22*S29+H$22*U29+I$22*W29+J$22*Y29+K$22*AA29</f>
        <v>2.51239152709063</v>
      </c>
      <c r="O29" s="93" t="n">
        <f aca="false">O28*(1+P28)</f>
        <v>3.04180056032493</v>
      </c>
      <c r="P29" s="87" t="n">
        <f aca="false">P28*P$20</f>
        <v>0.13966745921875</v>
      </c>
      <c r="Q29" s="93" t="n">
        <f aca="false">Q28*(1+R28)</f>
        <v>2.34106393518006</v>
      </c>
      <c r="R29" s="87" t="n">
        <f aca="false">R28*R$20</f>
        <v>0.104750594414062</v>
      </c>
      <c r="S29" s="93" t="n">
        <f aca="false">S28*(1+T28)</f>
        <v>1.78335720537004</v>
      </c>
      <c r="T29" s="87" t="n">
        <f aca="false">T28*T$20</f>
        <v>0.069833729609375</v>
      </c>
      <c r="U29" s="93" t="n">
        <f aca="false">U28*(1+V28)</f>
        <v>3.04180056032493</v>
      </c>
      <c r="V29" s="88" t="n">
        <f aca="false">V28*V$20</f>
        <v>0.13966745921875</v>
      </c>
      <c r="W29" s="93" t="n">
        <f aca="false">W28*(1+X28)</f>
        <v>3.04180056032493</v>
      </c>
      <c r="X29" s="88" t="n">
        <f aca="false">X28*X$20</f>
        <v>0.13966745921875</v>
      </c>
      <c r="Y29" s="93" t="n">
        <f aca="false">Y28*(1+Z28)</f>
        <v>1.59455524051405</v>
      </c>
      <c r="Z29" s="88" t="n">
        <f aca="false">Z28*Z$20</f>
        <v>0.0558669836875</v>
      </c>
      <c r="AA29" s="93" t="n">
        <f aca="false">AA28*(1+AB28)</f>
        <v>1.78335720537004</v>
      </c>
      <c r="AB29" s="88" t="n">
        <f aca="false">AB28*AB$20</f>
        <v>0.069833729609375</v>
      </c>
      <c r="AC29" s="18"/>
      <c r="AD29" s="18"/>
      <c r="AE29" s="18"/>
      <c r="AF29" s="18"/>
    </row>
    <row r="30" customFormat="false" ht="18" hidden="false" customHeight="true" outlineLevel="0" collapsed="false">
      <c r="B30" s="7" t="n">
        <f aca="false">1+B29</f>
        <v>8</v>
      </c>
      <c r="C30" s="18"/>
      <c r="D30" s="8"/>
      <c r="E30" s="73"/>
      <c r="F30" s="73"/>
      <c r="G30" s="73"/>
      <c r="H30" s="9"/>
      <c r="I30" s="9"/>
      <c r="J30" s="73"/>
      <c r="K30" s="9"/>
      <c r="L30" s="77"/>
      <c r="M30" s="18"/>
      <c r="N30" s="9" t="n">
        <f aca="false">E$22*O30+F$22*Q30+G$22*S30+H$22*U30+I$22*W30+J$22*Y30+K$22*AA30</f>
        <v>2.81061953698894</v>
      </c>
      <c r="O30" s="93" t="n">
        <f aca="false">O29*(1+P29)</f>
        <v>3.46664111603568</v>
      </c>
      <c r="P30" s="87" t="n">
        <f aca="false">P29*P$20</f>
        <v>0.132684086257812</v>
      </c>
      <c r="Q30" s="93" t="n">
        <f aca="false">Q29*(1+R29)</f>
        <v>2.5862917739515</v>
      </c>
      <c r="R30" s="87" t="n">
        <f aca="false">R29*R$20</f>
        <v>0.0995130646933593</v>
      </c>
      <c r="S30" s="93" t="n">
        <f aca="false">S29*(1+T29)</f>
        <v>1.90789569024679</v>
      </c>
      <c r="T30" s="87" t="n">
        <f aca="false">T29*T$20</f>
        <v>0.0663420431289062</v>
      </c>
      <c r="U30" s="93" t="n">
        <f aca="false">U29*(1+V29)</f>
        <v>3.46664111603568</v>
      </c>
      <c r="V30" s="88" t="n">
        <f aca="false">V29*V$20</f>
        <v>0.132684086257812</v>
      </c>
      <c r="W30" s="93" t="n">
        <f aca="false">W29*(1+X29)</f>
        <v>3.46664111603568</v>
      </c>
      <c r="X30" s="88" t="n">
        <f aca="false">X29*X$20</f>
        <v>0.132684086257812</v>
      </c>
      <c r="Y30" s="93" t="n">
        <f aca="false">Y29*(1+Z29)</f>
        <v>1.68363823212467</v>
      </c>
      <c r="Z30" s="88" t="n">
        <f aca="false">Z29*Z$20</f>
        <v>0.053073634503125</v>
      </c>
      <c r="AA30" s="93" t="n">
        <f aca="false">AA29*(1+AB29)</f>
        <v>1.90789569024679</v>
      </c>
      <c r="AB30" s="88" t="n">
        <f aca="false">AB29*AB$20</f>
        <v>0.0663420431289062</v>
      </c>
      <c r="AC30" s="18"/>
      <c r="AD30" s="18"/>
      <c r="AE30" s="18"/>
      <c r="AF30" s="18"/>
    </row>
    <row r="31" customFormat="false" ht="18" hidden="false" customHeight="true" outlineLevel="0" collapsed="false">
      <c r="B31" s="7" t="n">
        <f aca="false">1+B30</f>
        <v>9</v>
      </c>
      <c r="D31" s="97"/>
      <c r="E31" s="23"/>
      <c r="F31" s="23"/>
      <c r="G31" s="23"/>
      <c r="H31" s="23"/>
      <c r="I31" s="23"/>
      <c r="J31" s="23"/>
      <c r="K31" s="23"/>
      <c r="L31" s="98"/>
      <c r="N31" s="9" t="n">
        <f aca="false">E$22*O31+F$22*Q31+G$22*S31+H$22*U31+I$22*W31+J$22*Y31+K$22*AA31</f>
        <v>3.12991808348505</v>
      </c>
      <c r="O31" s="93" t="n">
        <f aca="false">O30*(1+P30)</f>
        <v>3.92660922490063</v>
      </c>
      <c r="P31" s="87" t="n">
        <f aca="false">P30*P$20</f>
        <v>0.126049881944922</v>
      </c>
      <c r="Q31" s="93" t="n">
        <f aca="false">Q30*(1+R30)</f>
        <v>2.84366159456864</v>
      </c>
      <c r="R31" s="87" t="n">
        <f aca="false">R30*R$20</f>
        <v>0.0945374114586914</v>
      </c>
      <c r="S31" s="93" t="n">
        <f aca="false">S30*(1+T30)</f>
        <v>2.03446938841459</v>
      </c>
      <c r="T31" s="87" t="n">
        <f aca="false">T30*T$20</f>
        <v>0.0630249409724609</v>
      </c>
      <c r="U31" s="93" t="n">
        <f aca="false">U30*(1+V30)</f>
        <v>3.92660922490063</v>
      </c>
      <c r="V31" s="88" t="n">
        <f aca="false">V30*V$20</f>
        <v>0.126049881944922</v>
      </c>
      <c r="W31" s="93" t="n">
        <f aca="false">W30*(1+X30)</f>
        <v>3.92660922490063</v>
      </c>
      <c r="X31" s="88" t="n">
        <f aca="false">X30*X$20</f>
        <v>0.126049881944922</v>
      </c>
      <c r="Y31" s="93" t="n">
        <f aca="false">Y30*(1+Z30)</f>
        <v>1.77299503229194</v>
      </c>
      <c r="Z31" s="88" t="n">
        <f aca="false">Z30*Z$20</f>
        <v>0.0504199527779687</v>
      </c>
      <c r="AA31" s="93" t="n">
        <f aca="false">AA30*(1+AB30)</f>
        <v>2.03446938841459</v>
      </c>
      <c r="AB31" s="88" t="n">
        <f aca="false">AB30*AB$20</f>
        <v>0.0630249409724609</v>
      </c>
    </row>
    <row r="32" customFormat="false" ht="18" hidden="false" customHeight="true" outlineLevel="0" collapsed="false">
      <c r="B32" s="7" t="n">
        <f aca="false">1+B31</f>
        <v>10</v>
      </c>
      <c r="D32" s="97"/>
      <c r="E32" s="73" t="n">
        <f aca="false">E$22*O32/$N32</f>
        <v>0.318554381480802</v>
      </c>
      <c r="F32" s="73" t="n">
        <f aca="false">F$22*Q32/$N32</f>
        <v>0.0896967660711043</v>
      </c>
      <c r="G32" s="73" t="n">
        <f aca="false">G$22*S32/$N32</f>
        <v>0.0311625422550513</v>
      </c>
      <c r="H32" s="73" t="n">
        <f aca="false">H$22*U32/$N32</f>
        <v>0.127421752592321</v>
      </c>
      <c r="I32" s="73" t="n">
        <f aca="false">I$22*W32/$N32</f>
        <v>0.254843505184641</v>
      </c>
      <c r="J32" s="73" t="n">
        <f aca="false">J$22*Y32/$N32</f>
        <v>0.0536708833958756</v>
      </c>
      <c r="K32" s="73" t="n">
        <f aca="false">K$22*AA32/$N32</f>
        <v>0.124650169020205</v>
      </c>
      <c r="L32" s="92" t="n">
        <f aca="false">SUM(E32:K32)</f>
        <v>1</v>
      </c>
      <c r="M32" s="92"/>
      <c r="N32" s="9" t="n">
        <f aca="false">E$22*O32+F$22*Q32+G$22*S32+H$22*U32+I$22*W32+J$22*Y32+K$22*AA32</f>
        <v>3.47001808104912</v>
      </c>
      <c r="O32" s="93" t="n">
        <f aca="false">O31*(1+P31)</f>
        <v>4.4215578541432</v>
      </c>
      <c r="P32" s="87" t="n">
        <f aca="false">P31*P$20</f>
        <v>0.119747387847676</v>
      </c>
      <c r="Q32" s="93" t="n">
        <f aca="false">Q31*(1+R31)</f>
        <v>3.11249400078365</v>
      </c>
      <c r="R32" s="87" t="n">
        <f aca="false">R31*R$20</f>
        <v>0.0898105408857568</v>
      </c>
      <c r="S32" s="93" t="n">
        <f aca="false">S31*(1+T31)</f>
        <v>2.1626917015297</v>
      </c>
      <c r="T32" s="87" t="n">
        <f aca="false">T31*T$20</f>
        <v>0.0598736939238379</v>
      </c>
      <c r="U32" s="93" t="n">
        <f aca="false">U31*(1+V31)</f>
        <v>4.4215578541432</v>
      </c>
      <c r="V32" s="88" t="n">
        <f aca="false">V31*V$20</f>
        <v>0.119747387847676</v>
      </c>
      <c r="W32" s="93" t="n">
        <f aca="false">W31*(1+X31)</f>
        <v>4.4215578541432</v>
      </c>
      <c r="X32" s="88" t="n">
        <f aca="false">X31*X$20</f>
        <v>0.119747387847676</v>
      </c>
      <c r="Y32" s="93" t="n">
        <f aca="false">Y31*(1+Z31)</f>
        <v>1.86238935809567</v>
      </c>
      <c r="Z32" s="88" t="n">
        <f aca="false">Z31*Z$20</f>
        <v>0.0478989551390703</v>
      </c>
      <c r="AA32" s="93" t="n">
        <f aca="false">AA31*(1+AB31)</f>
        <v>2.1626917015297</v>
      </c>
      <c r="AB32" s="88" t="n">
        <f aca="false">AB31*AB$20</f>
        <v>0.0598736939238379</v>
      </c>
    </row>
    <row r="33" customFormat="false" ht="18" hidden="false" customHeight="true" outlineLevel="0" collapsed="false">
      <c r="B33" s="7" t="n">
        <f aca="false">1+B32</f>
        <v>11</v>
      </c>
      <c r="D33" s="97"/>
      <c r="E33" s="23"/>
      <c r="F33" s="23"/>
      <c r="G33" s="23"/>
      <c r="H33" s="23"/>
      <c r="I33" s="23"/>
      <c r="J33" s="23"/>
      <c r="K33" s="23"/>
      <c r="L33" s="98"/>
      <c r="N33" s="9" t="n">
        <f aca="false">E$22*O33+F$22*Q33+G$22*S33+H$22*U33+I$22*W33+J$22*Y33+K$22*AA33</f>
        <v>3.83047279548733</v>
      </c>
      <c r="O33" s="93" t="n">
        <f aca="false">O32*(1+P32)</f>
        <v>4.95102785739422</v>
      </c>
      <c r="P33" s="87" t="n">
        <f aca="false">P32*P$20</f>
        <v>0.113760018455292</v>
      </c>
      <c r="Q33" s="93" t="n">
        <f aca="false">Q32*(1+R32)</f>
        <v>3.3920287704977</v>
      </c>
      <c r="R33" s="87" t="n">
        <f aca="false">R32*R$20</f>
        <v>0.085320013841469</v>
      </c>
      <c r="S33" s="93" t="n">
        <f aca="false">S32*(1+T32)</f>
        <v>2.29218004251871</v>
      </c>
      <c r="T33" s="87" t="n">
        <f aca="false">T32*T$20</f>
        <v>0.056880009227646</v>
      </c>
      <c r="U33" s="93" t="n">
        <f aca="false">U32*(1+V32)</f>
        <v>4.95102785739422</v>
      </c>
      <c r="V33" s="88" t="n">
        <f aca="false">V32*V$20</f>
        <v>0.113760018455292</v>
      </c>
      <c r="W33" s="93" t="n">
        <f aca="false">W32*(1+X32)</f>
        <v>4.95102785739422</v>
      </c>
      <c r="X33" s="88" t="n">
        <f aca="false">X32*X$20</f>
        <v>0.113760018455292</v>
      </c>
      <c r="Y33" s="93" t="n">
        <f aca="false">Y32*(1+Z32)</f>
        <v>1.95159586241058</v>
      </c>
      <c r="Z33" s="88" t="n">
        <f aca="false">Z32*Z$20</f>
        <v>0.0455040073821168</v>
      </c>
      <c r="AA33" s="93" t="n">
        <f aca="false">AA32*(1+AB32)</f>
        <v>2.29218004251871</v>
      </c>
      <c r="AB33" s="88" t="n">
        <f aca="false">AB32*AB$20</f>
        <v>0.056880009227646</v>
      </c>
    </row>
    <row r="34" customFormat="false" ht="18" hidden="false" customHeight="true" outlineLevel="0" collapsed="false">
      <c r="B34" s="7" t="n">
        <f aca="false">1+B33</f>
        <v>12</v>
      </c>
      <c r="D34" s="97"/>
      <c r="E34" s="23"/>
      <c r="F34" s="23"/>
      <c r="G34" s="23"/>
      <c r="H34" s="23"/>
      <c r="I34" s="23"/>
      <c r="J34" s="23"/>
      <c r="K34" s="23"/>
      <c r="L34" s="98"/>
      <c r="N34" s="9" t="n">
        <f aca="false">E$22*O34+F$22*Q34+G$22*S34+H$22*U34+I$22*W34+J$22*Y34+K$22*AA34</f>
        <v>4.21066489963417</v>
      </c>
      <c r="O34" s="93" t="n">
        <f aca="false">O33*(1+P33)</f>
        <v>5.51425687782406</v>
      </c>
      <c r="P34" s="87" t="n">
        <f aca="false">P33*P$20</f>
        <v>0.108072017532527</v>
      </c>
      <c r="Q34" s="93" t="n">
        <f aca="false">Q33*(1+R33)</f>
        <v>3.68143671214723</v>
      </c>
      <c r="R34" s="87" t="n">
        <f aca="false">R33*R$20</f>
        <v>0.0810540131493955</v>
      </c>
      <c r="S34" s="93" t="n">
        <f aca="false">S33*(1+T33)</f>
        <v>2.4225592644886</v>
      </c>
      <c r="T34" s="87" t="n">
        <f aca="false">T33*T$20</f>
        <v>0.0540360087662637</v>
      </c>
      <c r="U34" s="93" t="n">
        <f aca="false">U33*(1+V33)</f>
        <v>5.51425687782406</v>
      </c>
      <c r="V34" s="88" t="n">
        <f aca="false">V33*V$20</f>
        <v>0.108072017532527</v>
      </c>
      <c r="W34" s="93" t="n">
        <f aca="false">W33*(1+X33)</f>
        <v>5.51425687782406</v>
      </c>
      <c r="X34" s="88" t="n">
        <f aca="false">X33*X$20</f>
        <v>0.108072017532527</v>
      </c>
      <c r="Y34" s="93" t="n">
        <f aca="false">Y33*(1+Z33)</f>
        <v>2.04040129494062</v>
      </c>
      <c r="Z34" s="88" t="n">
        <f aca="false">Z33*Z$20</f>
        <v>0.0432288070130109</v>
      </c>
      <c r="AA34" s="93" t="n">
        <f aca="false">AA33*(1+AB33)</f>
        <v>2.4225592644886</v>
      </c>
      <c r="AB34" s="88" t="n">
        <f aca="false">AB33*AB$20</f>
        <v>0.0540360087662637</v>
      </c>
    </row>
    <row r="35" customFormat="false" ht="18" hidden="false" customHeight="true" outlineLevel="0" collapsed="false">
      <c r="B35" s="7" t="n">
        <f aca="false">1+B34</f>
        <v>13</v>
      </c>
      <c r="D35" s="97"/>
      <c r="E35" s="23"/>
      <c r="F35" s="23"/>
      <c r="G35" s="23"/>
      <c r="H35" s="23"/>
      <c r="I35" s="23"/>
      <c r="J35" s="23"/>
      <c r="K35" s="23"/>
      <c r="L35" s="98"/>
      <c r="N35" s="9" t="n">
        <f aca="false">E$22*O35+F$22*Q35+G$22*S35+H$22*U35+I$22*W35+J$22*Y35+K$22*AA35</f>
        <v>4.60981646768414</v>
      </c>
      <c r="O35" s="93" t="n">
        <f aca="false">O34*(1+P34)</f>
        <v>6.11019374380312</v>
      </c>
      <c r="P35" s="87" t="n">
        <f aca="false">P34*P$20</f>
        <v>0.102668416655901</v>
      </c>
      <c r="Q35" s="93" t="n">
        <f aca="false">Q34*(1+R34)</f>
        <v>3.97983193182228</v>
      </c>
      <c r="R35" s="87" t="n">
        <f aca="false">R34*R$20</f>
        <v>0.0770013124919257</v>
      </c>
      <c r="S35" s="93" t="n">
        <f aca="false">S34*(1+T34)</f>
        <v>2.5534646981413</v>
      </c>
      <c r="T35" s="87" t="n">
        <f aca="false">T34*T$20</f>
        <v>0.0513342083279505</v>
      </c>
      <c r="U35" s="93" t="n">
        <f aca="false">U34*(1+V34)</f>
        <v>6.11019374380312</v>
      </c>
      <c r="V35" s="88" t="n">
        <f aca="false">V34*V$20</f>
        <v>0.102668416655901</v>
      </c>
      <c r="W35" s="93" t="n">
        <f aca="false">W34*(1+X34)</f>
        <v>6.11019374380312</v>
      </c>
      <c r="X35" s="88" t="n">
        <f aca="false">X34*X$20</f>
        <v>0.102668416655901</v>
      </c>
      <c r="Y35" s="93" t="n">
        <f aca="false">Y34*(1+Z34)</f>
        <v>2.1286054087487</v>
      </c>
      <c r="Z35" s="88" t="n">
        <f aca="false">Z34*Z$20</f>
        <v>0.0410673666623604</v>
      </c>
      <c r="AA35" s="93" t="n">
        <f aca="false">AA34*(1+AB34)</f>
        <v>2.5534646981413</v>
      </c>
      <c r="AB35" s="88" t="n">
        <f aca="false">AB34*AB$20</f>
        <v>0.0513342083279505</v>
      </c>
    </row>
    <row r="36" customFormat="false" ht="18" hidden="false" customHeight="true" outlineLevel="0" collapsed="false">
      <c r="B36" s="7" t="n">
        <f aca="false">1+B35</f>
        <v>14</v>
      </c>
      <c r="D36" s="97"/>
      <c r="E36" s="23"/>
      <c r="F36" s="23"/>
      <c r="G36" s="23"/>
      <c r="H36" s="23"/>
      <c r="I36" s="23"/>
      <c r="J36" s="23"/>
      <c r="K36" s="23"/>
      <c r="L36" s="98"/>
      <c r="N36" s="9" t="n">
        <f aca="false">E$22*O36+F$22*Q36+G$22*S36+H$22*U36+I$22*W36+J$22*Y36+K$22*AA36</f>
        <v>5.02700149440745</v>
      </c>
      <c r="O36" s="93" t="n">
        <f aca="false">O35*(1+P35)</f>
        <v>6.73751766094017</v>
      </c>
      <c r="P36" s="87" t="n">
        <f aca="false">P35*P$20</f>
        <v>0.0975349958231059</v>
      </c>
      <c r="Q36" s="93" t="n">
        <f aca="false">Q35*(1+R35)</f>
        <v>4.28628421406987</v>
      </c>
      <c r="R36" s="87" t="n">
        <f aca="false">R35*R$20</f>
        <v>0.0731512468673294</v>
      </c>
      <c r="S36" s="93" t="n">
        <f aca="false">S35*(1+T35)</f>
        <v>2.68454478691376</v>
      </c>
      <c r="T36" s="87" t="n">
        <f aca="false">T35*T$20</f>
        <v>0.048767497911553</v>
      </c>
      <c r="U36" s="93" t="n">
        <f aca="false">U35*(1+V35)</f>
        <v>6.73751766094017</v>
      </c>
      <c r="V36" s="88" t="n">
        <f aca="false">V35*V$20</f>
        <v>0.0975349958231059</v>
      </c>
      <c r="W36" s="93" t="n">
        <f aca="false">W35*(1+X35)</f>
        <v>6.73751766094017</v>
      </c>
      <c r="X36" s="88" t="n">
        <f aca="false">X35*X$20</f>
        <v>0.0975349958231059</v>
      </c>
      <c r="Y36" s="93" t="n">
        <f aca="false">Y35*(1+Z35)</f>
        <v>2.21602162754927</v>
      </c>
      <c r="Z36" s="88" t="n">
        <f aca="false">Z35*Z$20</f>
        <v>0.0390139983292424</v>
      </c>
      <c r="AA36" s="93" t="n">
        <f aca="false">AA35*(1+AB35)</f>
        <v>2.68454478691376</v>
      </c>
      <c r="AB36" s="88" t="n">
        <f aca="false">AB35*AB$20</f>
        <v>0.048767497911553</v>
      </c>
    </row>
    <row r="37" customFormat="false" ht="18" hidden="false" customHeight="true" outlineLevel="0" collapsed="false">
      <c r="B37" s="7" t="n">
        <f aca="false">1+B36</f>
        <v>15</v>
      </c>
      <c r="D37" s="97"/>
      <c r="E37" s="73" t="n">
        <f aca="false">E$22*O37/$N37</f>
        <v>0.338511450083829</v>
      </c>
      <c r="F37" s="73" t="n">
        <f aca="false">F$22*Q37/$N37</f>
        <v>0.0842280914929901</v>
      </c>
      <c r="G37" s="73" t="n">
        <f aca="false">G$22*S37/$N37</f>
        <v>0.0257771523802185</v>
      </c>
      <c r="H37" s="73" t="n">
        <f aca="false">H$22*U37/$N37</f>
        <v>0.135404580033532</v>
      </c>
      <c r="I37" s="73" t="n">
        <f aca="false">I$22*W37/$N37</f>
        <v>0.270809160067063</v>
      </c>
      <c r="J37" s="73" t="n">
        <f aca="false">J$22*Y37/$N37</f>
        <v>0.0421609564214934</v>
      </c>
      <c r="K37" s="73" t="n">
        <f aca="false">K$22*AA37/$N37</f>
        <v>0.103108609520874</v>
      </c>
      <c r="L37" s="92" t="n">
        <f aca="false">SUM(E37:K37)</f>
        <v>1</v>
      </c>
      <c r="M37" s="92"/>
      <c r="N37" s="9" t="n">
        <f aca="false">E$22*O37+F$22*Q37+G$22*S37+H$22*U37+I$22*W37+J$22*Y37+K$22*AA37</f>
        <v>5.46116048366079</v>
      </c>
      <c r="O37" s="93" t="n">
        <f aca="false">O36*(1+P36)</f>
        <v>7.39466141785808</v>
      </c>
      <c r="P37" s="87" t="n">
        <f aca="false">P36*P$20</f>
        <v>0.0926582460319506</v>
      </c>
      <c r="Q37" s="93" t="n">
        <f aca="false">Q36*(1+R36)</f>
        <v>4.59983124875683</v>
      </c>
      <c r="R37" s="87" t="n">
        <f aca="false">R36*R$20</f>
        <v>0.069493684523963</v>
      </c>
      <c r="S37" s="93" t="n">
        <f aca="false">S36*(1+T36)</f>
        <v>2.81546331920304</v>
      </c>
      <c r="T37" s="87" t="n">
        <f aca="false">T36*T$20</f>
        <v>0.0463291230159753</v>
      </c>
      <c r="U37" s="93" t="n">
        <f aca="false">U36*(1+V36)</f>
        <v>7.39466141785808</v>
      </c>
      <c r="V37" s="88" t="n">
        <f aca="false">V36*V$20</f>
        <v>0.0926582460319506</v>
      </c>
      <c r="W37" s="93" t="n">
        <f aca="false">W36*(1+X36)</f>
        <v>7.39466141785808</v>
      </c>
      <c r="X37" s="88" t="n">
        <f aca="false">X36*X$20</f>
        <v>0.0926582460319506</v>
      </c>
      <c r="Y37" s="93" t="n">
        <f aca="false">Y36*(1+Z36)</f>
        <v>2.30247749162404</v>
      </c>
      <c r="Z37" s="88" t="n">
        <f aca="false">Z36*Z$20</f>
        <v>0.0370632984127802</v>
      </c>
      <c r="AA37" s="93" t="n">
        <f aca="false">AA36*(1+AB36)</f>
        <v>2.81546331920304</v>
      </c>
      <c r="AB37" s="88" t="n">
        <f aca="false">AB36*AB$20</f>
        <v>0.0463291230159753</v>
      </c>
    </row>
    <row r="38" customFormat="false" ht="18" hidden="false" customHeight="true" outlineLevel="0" collapsed="false">
      <c r="B38" s="7" t="n">
        <f aca="false">1+B37</f>
        <v>16</v>
      </c>
      <c r="D38" s="97"/>
      <c r="E38" s="23"/>
      <c r="F38" s="23"/>
      <c r="G38" s="23"/>
      <c r="H38" s="23"/>
      <c r="I38" s="23"/>
      <c r="J38" s="23"/>
      <c r="K38" s="23"/>
      <c r="L38" s="98"/>
      <c r="N38" s="9" t="n">
        <f aca="false">E$22*O38+F$22*Q38+G$22*S38+H$22*U38+I$22*W38+J$22*Y38+K$22*AA38</f>
        <v>5.91111662981728</v>
      </c>
      <c r="O38" s="93" t="n">
        <f aca="false">O37*(1+P37)</f>
        <v>8.07983777483694</v>
      </c>
      <c r="P38" s="87" t="n">
        <f aca="false">P37*P$20</f>
        <v>0.0880253337303531</v>
      </c>
      <c r="Q38" s="93" t="n">
        <f aca="false">Q37*(1+R37)</f>
        <v>4.91949047042141</v>
      </c>
      <c r="R38" s="87" t="n">
        <f aca="false">R37*R$20</f>
        <v>0.0660190002977648</v>
      </c>
      <c r="S38" s="93" t="n">
        <f aca="false">S37*(1+T37)</f>
        <v>2.94590126566537</v>
      </c>
      <c r="T38" s="87" t="n">
        <f aca="false">T37*T$20</f>
        <v>0.0440126668651765</v>
      </c>
      <c r="U38" s="93" t="n">
        <f aca="false">U37*(1+V37)</f>
        <v>8.07983777483694</v>
      </c>
      <c r="V38" s="88" t="n">
        <f aca="false">V37*V$20</f>
        <v>0.0880253337303531</v>
      </c>
      <c r="W38" s="93" t="n">
        <f aca="false">W37*(1+X37)</f>
        <v>8.07983777483694</v>
      </c>
      <c r="X38" s="88" t="n">
        <f aca="false">X37*X$20</f>
        <v>0.0880253337303531</v>
      </c>
      <c r="Y38" s="93" t="n">
        <f aca="false">Y37*(1+Z37)</f>
        <v>2.38781490198481</v>
      </c>
      <c r="Z38" s="88" t="n">
        <f aca="false">Z37*Z$20</f>
        <v>0.0352101334921412</v>
      </c>
      <c r="AA38" s="93" t="n">
        <f aca="false">AA37*(1+AB37)</f>
        <v>2.94590126566537</v>
      </c>
      <c r="AB38" s="88" t="n">
        <f aca="false">AB37*AB$20</f>
        <v>0.0440126668651765</v>
      </c>
    </row>
    <row r="39" customFormat="false" ht="18" hidden="false" customHeight="true" outlineLevel="0" collapsed="false">
      <c r="B39" s="7" t="n">
        <f aca="false">1+B38</f>
        <v>17</v>
      </c>
      <c r="D39" s="97"/>
      <c r="E39" s="23"/>
      <c r="F39" s="23"/>
      <c r="G39" s="23"/>
      <c r="H39" s="23"/>
      <c r="I39" s="23"/>
      <c r="J39" s="23"/>
      <c r="K39" s="23"/>
      <c r="L39" s="98"/>
      <c r="N39" s="9" t="n">
        <f aca="false">E$22*O39+F$22*Q39+G$22*S39+H$22*U39+I$22*W39+J$22*Y39+K$22*AA39</f>
        <v>6.37559311414107</v>
      </c>
      <c r="O39" s="93" t="n">
        <f aca="false">O38*(1+P38)</f>
        <v>8.79106819145408</v>
      </c>
      <c r="P39" s="87" t="n">
        <f aca="false">P38*P$20</f>
        <v>0.0836240670438354</v>
      </c>
      <c r="Q39" s="93" t="n">
        <f aca="false">Q38*(1+R38)</f>
        <v>5.24427031325301</v>
      </c>
      <c r="R39" s="87" t="n">
        <f aca="false">R38*R$20</f>
        <v>0.0627180502828766</v>
      </c>
      <c r="S39" s="93" t="n">
        <f aca="false">S38*(1+T38)</f>
        <v>3.0755582366888</v>
      </c>
      <c r="T39" s="87" t="n">
        <f aca="false">T38*T$20</f>
        <v>0.0418120335219177</v>
      </c>
      <c r="U39" s="93" t="n">
        <f aca="false">U38*(1+V38)</f>
        <v>8.79106819145408</v>
      </c>
      <c r="V39" s="88" t="n">
        <f aca="false">V38*V$20</f>
        <v>0.0836240670438354</v>
      </c>
      <c r="W39" s="93" t="n">
        <f aca="false">W38*(1+X38)</f>
        <v>8.79106819145408</v>
      </c>
      <c r="X39" s="88" t="n">
        <f aca="false">X38*X$20</f>
        <v>0.0836240670438354</v>
      </c>
      <c r="Y39" s="93" t="n">
        <f aca="false">Y38*(1+Z38)</f>
        <v>2.47189018343822</v>
      </c>
      <c r="Z39" s="88" t="n">
        <f aca="false">Z38*Z$20</f>
        <v>0.0334496268175342</v>
      </c>
      <c r="AA39" s="93" t="n">
        <f aca="false">AA38*(1+AB38)</f>
        <v>3.0755582366888</v>
      </c>
      <c r="AB39" s="88" t="n">
        <f aca="false">AB38*AB$20</f>
        <v>0.0418120335219177</v>
      </c>
    </row>
    <row r="40" customFormat="false" ht="18" hidden="false" customHeight="true" outlineLevel="0" collapsed="false">
      <c r="B40" s="7" t="n">
        <f aca="false">1+B39</f>
        <v>18</v>
      </c>
      <c r="D40" s="97"/>
      <c r="E40" s="23"/>
      <c r="F40" s="23"/>
      <c r="G40" s="23"/>
      <c r="H40" s="23"/>
      <c r="I40" s="23"/>
      <c r="J40" s="23"/>
      <c r="K40" s="23"/>
      <c r="L40" s="98"/>
      <c r="N40" s="9" t="n">
        <f aca="false">E$22*O40+F$22*Q40+G$22*S40+H$22*U40+I$22*W40+J$22*Y40+K$22*AA40</f>
        <v>6.85323105320718</v>
      </c>
      <c r="O40" s="93" t="n">
        <f aca="false">O39*(1+P39)</f>
        <v>9.52621306728316</v>
      </c>
      <c r="P40" s="87" t="n">
        <f aca="false">P39*P$20</f>
        <v>0.0794428636916437</v>
      </c>
      <c r="Q40" s="93" t="n">
        <f aca="false">Q39*(1+R39)</f>
        <v>5.57318072245661</v>
      </c>
      <c r="R40" s="87" t="n">
        <f aca="false">R39*R$20</f>
        <v>0.0595821477687327</v>
      </c>
      <c r="S40" s="93" t="n">
        <f aca="false">S39*(1+T39)</f>
        <v>3.20415358077984</v>
      </c>
      <c r="T40" s="87" t="n">
        <f aca="false">T39*T$20</f>
        <v>0.0397214318458218</v>
      </c>
      <c r="U40" s="93" t="n">
        <f aca="false">U39*(1+V39)</f>
        <v>9.52621306728316</v>
      </c>
      <c r="V40" s="88" t="n">
        <f aca="false">V39*V$20</f>
        <v>0.0794428636916437</v>
      </c>
      <c r="W40" s="93" t="n">
        <f aca="false">W39*(1+X39)</f>
        <v>9.52621306728316</v>
      </c>
      <c r="X40" s="88" t="n">
        <f aca="false">X39*X$20</f>
        <v>0.0794428636916437</v>
      </c>
      <c r="Y40" s="93" t="n">
        <f aca="false">Y39*(1+Z39)</f>
        <v>2.55457398760816</v>
      </c>
      <c r="Z40" s="88" t="n">
        <f aca="false">Z39*Z$20</f>
        <v>0.0317771454766575</v>
      </c>
      <c r="AA40" s="93" t="n">
        <f aca="false">AA39*(1+AB39)</f>
        <v>3.20415358077984</v>
      </c>
      <c r="AB40" s="88" t="n">
        <f aca="false">AB39*AB$20</f>
        <v>0.0397214318458218</v>
      </c>
    </row>
    <row r="41" customFormat="false" ht="18" hidden="false" customHeight="true" outlineLevel="0" collapsed="false">
      <c r="B41" s="7" t="n">
        <f aca="false">1+B40</f>
        <v>19</v>
      </c>
      <c r="D41" s="97"/>
      <c r="E41" s="23"/>
      <c r="F41" s="23"/>
      <c r="G41" s="23"/>
      <c r="H41" s="23"/>
      <c r="I41" s="23"/>
      <c r="J41" s="23"/>
      <c r="K41" s="23"/>
      <c r="L41" s="98"/>
      <c r="N41" s="9" t="n">
        <f aca="false">E$22*O41+F$22*Q41+G$22*S41+H$22*U41+I$22*W41+J$22*Y41+K$22*AA41</f>
        <v>7.34260766529699</v>
      </c>
      <c r="O41" s="93" t="n">
        <f aca="false">O40*(1+P40)</f>
        <v>10.2830027134849</v>
      </c>
      <c r="P41" s="87" t="n">
        <f aca="false">P40*P$20</f>
        <v>0.0754707205070615</v>
      </c>
      <c r="Q41" s="93" t="n">
        <f aca="false">Q40*(1+R40)</f>
        <v>5.90524279980387</v>
      </c>
      <c r="R41" s="87" t="n">
        <f aca="false">R40*R$20</f>
        <v>0.0566030403802961</v>
      </c>
      <c r="S41" s="93" t="n">
        <f aca="false">S40*(1+T40)</f>
        <v>3.33142714886233</v>
      </c>
      <c r="T41" s="87" t="n">
        <f aca="false">T40*T$20</f>
        <v>0.0377353602535307</v>
      </c>
      <c r="U41" s="93" t="n">
        <f aca="false">U40*(1+V40)</f>
        <v>10.2830027134849</v>
      </c>
      <c r="V41" s="88" t="n">
        <f aca="false">V40*V$20</f>
        <v>0.0754707205070615</v>
      </c>
      <c r="W41" s="93" t="n">
        <f aca="false">W40*(1+X40)</f>
        <v>10.2830027134849</v>
      </c>
      <c r="X41" s="88" t="n">
        <f aca="false">X40*X$20</f>
        <v>0.0754707205070615</v>
      </c>
      <c r="Y41" s="93" t="n">
        <f aca="false">Y40*(1+Z40)</f>
        <v>2.63575105684327</v>
      </c>
      <c r="Z41" s="88" t="n">
        <f aca="false">Z40*Z$20</f>
        <v>0.0301882882028246</v>
      </c>
      <c r="AA41" s="93" t="n">
        <f aca="false">AA40*(1+AB40)</f>
        <v>3.33142714886233</v>
      </c>
      <c r="AB41" s="88" t="n">
        <f aca="false">AB40*AB$20</f>
        <v>0.0377353602535307</v>
      </c>
    </row>
    <row r="42" customFormat="false" ht="18" hidden="false" customHeight="true" outlineLevel="0" collapsed="false">
      <c r="B42" s="7" t="n">
        <f aca="false">1+B41</f>
        <v>20</v>
      </c>
      <c r="D42" s="97"/>
      <c r="E42" s="73" t="n">
        <f aca="false">E$22*O42/$N42</f>
        <v>0.352547493690261</v>
      </c>
      <c r="F42" s="73" t="n">
        <f aca="false">F$22*Q42/$N42</f>
        <v>0.0795625503770021</v>
      </c>
      <c r="G42" s="73" t="n">
        <f aca="false">G$22*S42/$N42</f>
        <v>0.0220417474222462</v>
      </c>
      <c r="H42" s="73" t="n">
        <f aca="false">H$22*U42/$N42</f>
        <v>0.141018997476104</v>
      </c>
      <c r="I42" s="73" t="n">
        <f aca="false">I$22*W42/$N42</f>
        <v>0.282037994952209</v>
      </c>
      <c r="J42" s="73" t="n">
        <f aca="false">J$22*Y42/$N42</f>
        <v>0.0346242263931928</v>
      </c>
      <c r="K42" s="73" t="n">
        <f aca="false">K$22*AA42/$N42</f>
        <v>0.0881669896889848</v>
      </c>
      <c r="L42" s="92" t="n">
        <f aca="false">SUM(E42:K42)</f>
        <v>1</v>
      </c>
      <c r="M42" s="92"/>
      <c r="N42" s="9" t="n">
        <f aca="false">E$22*O42+F$22*Q42+G$22*S42+H$22*U42+I$22*W42+J$22*Y42+K$22*AA42</f>
        <v>7.84225426019046</v>
      </c>
      <c r="O42" s="93" t="n">
        <f aca="false">O41*(1+P41)</f>
        <v>11.0590683372477</v>
      </c>
      <c r="P42" s="87" t="n">
        <f aca="false">P41*P$20</f>
        <v>0.0716971844817084</v>
      </c>
      <c r="Q42" s="93" t="n">
        <f aca="false">Q41*(1+R41)</f>
        <v>6.23949749645662</v>
      </c>
      <c r="R42" s="87" t="n">
        <f aca="false">R41*R$20</f>
        <v>0.0537728883612813</v>
      </c>
      <c r="S42" s="93" t="n">
        <f aca="false">S41*(1+T41)</f>
        <v>3.45713975248305</v>
      </c>
      <c r="T42" s="87" t="n">
        <f aca="false">T41*T$20</f>
        <v>0.0358485922408542</v>
      </c>
      <c r="U42" s="93" t="n">
        <f aca="false">U41*(1+V41)</f>
        <v>11.0590683372477</v>
      </c>
      <c r="V42" s="88" t="n">
        <f aca="false">V41*V$20</f>
        <v>0.0716971844817084</v>
      </c>
      <c r="W42" s="93" t="n">
        <f aca="false">W41*(1+X41)</f>
        <v>11.0590683372477</v>
      </c>
      <c r="X42" s="88" t="n">
        <f aca="false">X41*X$20</f>
        <v>0.0716971844817084</v>
      </c>
      <c r="Y42" s="93" t="n">
        <f aca="false">Y41*(1+Z41)</f>
        <v>2.71531986937815</v>
      </c>
      <c r="Z42" s="88" t="n">
        <f aca="false">Z41*Z$20</f>
        <v>0.0286788737926833</v>
      </c>
      <c r="AA42" s="93" t="n">
        <f aca="false">AA41*(1+AB41)</f>
        <v>3.45713975248305</v>
      </c>
      <c r="AB42" s="88" t="n">
        <f aca="false">AB41*AB$20</f>
        <v>0.0358485922408542</v>
      </c>
    </row>
    <row r="43" customFormat="false" ht="18" hidden="false" customHeight="true" outlineLevel="0" collapsed="false">
      <c r="B43" s="7" t="n">
        <f aca="false">1+B42</f>
        <v>21</v>
      </c>
      <c r="D43" s="97"/>
      <c r="E43" s="23"/>
      <c r="F43" s="23"/>
      <c r="G43" s="23"/>
      <c r="H43" s="23"/>
      <c r="I43" s="23"/>
      <c r="J43" s="23"/>
      <c r="K43" s="23"/>
      <c r="L43" s="98"/>
      <c r="N43" s="9" t="n">
        <f aca="false">E$22*O43+F$22*Q43+G$22*S43+H$22*U43+I$22*W43+J$22*Y43+K$22*AA43</f>
        <v>8.35067370485618</v>
      </c>
      <c r="O43" s="93" t="n">
        <f aca="false">O42*(1+P42)</f>
        <v>11.8519724000191</v>
      </c>
      <c r="P43" s="87" t="n">
        <f aca="false">P42*P$20</f>
        <v>0.068112325257623</v>
      </c>
      <c r="Q43" s="93" t="n">
        <f aca="false">Q42*(1+R42)</f>
        <v>6.57501329876408</v>
      </c>
      <c r="R43" s="87" t="n">
        <f aca="false">R42*R$20</f>
        <v>0.0510842439432172</v>
      </c>
      <c r="S43" s="93" t="n">
        <f aca="false">S42*(1+T42)</f>
        <v>3.58107334578946</v>
      </c>
      <c r="T43" s="87" t="n">
        <f aca="false">T42*T$20</f>
        <v>0.0340561626288115</v>
      </c>
      <c r="U43" s="93" t="n">
        <f aca="false">U42*(1+V42)</f>
        <v>11.8519724000191</v>
      </c>
      <c r="V43" s="88" t="n">
        <f aca="false">V42*V$20</f>
        <v>0.068112325257623</v>
      </c>
      <c r="W43" s="93" t="n">
        <f aca="false">W42*(1+X42)</f>
        <v>11.8519724000191</v>
      </c>
      <c r="X43" s="88" t="n">
        <f aca="false">X42*X$20</f>
        <v>0.068112325257623</v>
      </c>
      <c r="Y43" s="93" t="n">
        <f aca="false">Y42*(1+Z42)</f>
        <v>2.79319218521881</v>
      </c>
      <c r="Z43" s="88" t="n">
        <f aca="false">Z42*Z$20</f>
        <v>0.0272449301030492</v>
      </c>
      <c r="AA43" s="93" t="n">
        <f aca="false">AA42*(1+AB42)</f>
        <v>3.58107334578946</v>
      </c>
      <c r="AB43" s="88" t="n">
        <f aca="false">AB42*AB$20</f>
        <v>0.0340561626288115</v>
      </c>
    </row>
    <row r="44" customFormat="false" ht="18" hidden="false" customHeight="true" outlineLevel="0" collapsed="false">
      <c r="B44" s="7" t="n">
        <f aca="false">1+B43</f>
        <v>22</v>
      </c>
      <c r="D44" s="97"/>
      <c r="E44" s="23"/>
      <c r="F44" s="23"/>
      <c r="G44" s="23"/>
      <c r="H44" s="23"/>
      <c r="I44" s="23"/>
      <c r="J44" s="23"/>
      <c r="K44" s="23"/>
      <c r="L44" s="98"/>
      <c r="N44" s="9" t="n">
        <f aca="false">E$22*O44+F$22*Q44+G$22*S44+H$22*U44+I$22*W44+J$22*Y44+K$22*AA44</f>
        <v>8.86635706931208</v>
      </c>
      <c r="O44" s="93" t="n">
        <f aca="false">O43*(1+P43)</f>
        <v>12.6592377990736</v>
      </c>
      <c r="P44" s="87" t="n">
        <f aca="false">P43*P$20</f>
        <v>0.0647067089947418</v>
      </c>
      <c r="Q44" s="93" t="n">
        <f aca="false">Q43*(1+R43)</f>
        <v>6.91089288204804</v>
      </c>
      <c r="R44" s="87" t="n">
        <f aca="false">R43*R$20</f>
        <v>0.0485300317460564</v>
      </c>
      <c r="S44" s="93" t="n">
        <f aca="false">S43*(1+T43)</f>
        <v>3.70303096203937</v>
      </c>
      <c r="T44" s="87" t="n">
        <f aca="false">T43*T$20</f>
        <v>0.0323533544973709</v>
      </c>
      <c r="U44" s="93" t="n">
        <f aca="false">U43*(1+V43)</f>
        <v>12.6592377990736</v>
      </c>
      <c r="V44" s="88" t="n">
        <f aca="false">V43*V$20</f>
        <v>0.0647067089947418</v>
      </c>
      <c r="W44" s="93" t="n">
        <f aca="false">W43*(1+X43)</f>
        <v>12.6592377990736</v>
      </c>
      <c r="X44" s="88" t="n">
        <f aca="false">X43*X$20</f>
        <v>0.0647067089947418</v>
      </c>
      <c r="Y44" s="93" t="n">
        <f aca="false">Y43*(1+Z43)</f>
        <v>2.86929251106948</v>
      </c>
      <c r="Z44" s="88" t="n">
        <f aca="false">Z43*Z$20</f>
        <v>0.0258826835978967</v>
      </c>
      <c r="AA44" s="93" t="n">
        <f aca="false">AA43*(1+AB43)</f>
        <v>3.70303096203937</v>
      </c>
      <c r="AB44" s="88" t="n">
        <f aca="false">AB43*AB$20</f>
        <v>0.0323533544973709</v>
      </c>
    </row>
    <row r="45" customFormat="false" ht="18" hidden="false" customHeight="true" outlineLevel="0" collapsed="false">
      <c r="B45" s="7" t="n">
        <f aca="false">1+B44</f>
        <v>23</v>
      </c>
      <c r="D45" s="97"/>
      <c r="E45" s="23"/>
      <c r="F45" s="23"/>
      <c r="G45" s="23"/>
      <c r="H45" s="23"/>
      <c r="I45" s="23"/>
      <c r="J45" s="23"/>
      <c r="K45" s="23"/>
      <c r="L45" s="98"/>
      <c r="N45" s="9" t="n">
        <f aca="false">E$22*O45+F$22*Q45+G$22*S45+H$22*U45+I$22*W45+J$22*Y45+K$22*AA45</f>
        <v>9.38779921078474</v>
      </c>
      <c r="O45" s="93" t="n">
        <f aca="false">O44*(1+P44)</f>
        <v>13.4783754154335</v>
      </c>
      <c r="P45" s="87" t="n">
        <f aca="false">P44*P$20</f>
        <v>0.0614713735450047</v>
      </c>
      <c r="Q45" s="93" t="n">
        <f aca="false">Q44*(1+R44)</f>
        <v>7.24627873300743</v>
      </c>
      <c r="R45" s="87" t="n">
        <f aca="false">R44*R$20</f>
        <v>0.0461035301587535</v>
      </c>
      <c r="S45" s="93" t="n">
        <f aca="false">S44*(1+T44)</f>
        <v>3.82283643546897</v>
      </c>
      <c r="T45" s="87" t="n">
        <f aca="false">T44*T$20</f>
        <v>0.0307356867725024</v>
      </c>
      <c r="U45" s="93" t="n">
        <f aca="false">U44*(1+V44)</f>
        <v>13.4783754154335</v>
      </c>
      <c r="V45" s="88" t="n">
        <f aca="false">V44*V$20</f>
        <v>0.0614713735450047</v>
      </c>
      <c r="W45" s="93" t="n">
        <f aca="false">W44*(1+X44)</f>
        <v>13.4783754154335</v>
      </c>
      <c r="X45" s="88" t="n">
        <f aca="false">X44*X$20</f>
        <v>0.0614713735450047</v>
      </c>
      <c r="Y45" s="93" t="n">
        <f aca="false">Y44*(1+Z44)</f>
        <v>2.94355750128331</v>
      </c>
      <c r="Z45" s="88" t="n">
        <f aca="false">Z44*Z$20</f>
        <v>0.0245885494180019</v>
      </c>
      <c r="AA45" s="93" t="n">
        <f aca="false">AA44*(1+AB44)</f>
        <v>3.82283643546897</v>
      </c>
      <c r="AB45" s="88" t="n">
        <f aca="false">AB44*AB$20</f>
        <v>0.0307356867725024</v>
      </c>
    </row>
    <row r="46" customFormat="false" ht="18" hidden="false" customHeight="true" outlineLevel="0" collapsed="false">
      <c r="B46" s="7" t="n">
        <f aca="false">1+B45</f>
        <v>24</v>
      </c>
      <c r="D46" s="97"/>
      <c r="E46" s="23"/>
      <c r="F46" s="23"/>
      <c r="G46" s="23"/>
      <c r="H46" s="23"/>
      <c r="I46" s="23"/>
      <c r="J46" s="23"/>
      <c r="K46" s="23"/>
      <c r="L46" s="98"/>
      <c r="N46" s="9" t="n">
        <f aca="false">E$22*O46+F$22*Q46+G$22*S46+H$22*U46+I$22*W46+J$22*Y46+K$22*AA46</f>
        <v>9.91351310798767</v>
      </c>
      <c r="O46" s="93" t="n">
        <f aca="false">O45*(1+P45)</f>
        <v>14.3069096653754</v>
      </c>
      <c r="P46" s="87" t="n">
        <f aca="false">P45*P$20</f>
        <v>0.0583978048677545</v>
      </c>
      <c r="Q46" s="93" t="n">
        <f aca="false">Q45*(1+R45)</f>
        <v>7.58035776311337</v>
      </c>
      <c r="R46" s="87" t="n">
        <f aca="false">R45*R$20</f>
        <v>0.0437983536508159</v>
      </c>
      <c r="S46" s="93" t="n">
        <f aca="false">S45*(1+T45)</f>
        <v>3.94033393873205</v>
      </c>
      <c r="T46" s="87" t="n">
        <f aca="false">T45*T$20</f>
        <v>0.0291989024338772</v>
      </c>
      <c r="U46" s="93" t="n">
        <f aca="false">U45*(1+V45)</f>
        <v>14.3069096653754</v>
      </c>
      <c r="V46" s="88" t="n">
        <f aca="false">V45*V$20</f>
        <v>0.0583978048677545</v>
      </c>
      <c r="W46" s="93" t="n">
        <f aca="false">W45*(1+X45)</f>
        <v>14.3069096653754</v>
      </c>
      <c r="X46" s="88" t="n">
        <f aca="false">X45*X$20</f>
        <v>0.0583978048677545</v>
      </c>
      <c r="Y46" s="93" t="n">
        <f aca="false">Y45*(1+Z45)</f>
        <v>3.01593531036834</v>
      </c>
      <c r="Z46" s="88" t="n">
        <f aca="false">Z45*Z$20</f>
        <v>0.0233591219471018</v>
      </c>
      <c r="AA46" s="93" t="n">
        <f aca="false">AA45*(1+AB45)</f>
        <v>3.94033393873205</v>
      </c>
      <c r="AB46" s="88" t="n">
        <f aca="false">AB45*AB$20</f>
        <v>0.0291989024338772</v>
      </c>
    </row>
    <row r="47" customFormat="false" ht="18" hidden="false" customHeight="true" outlineLevel="0" collapsed="false">
      <c r="B47" s="7" t="n">
        <f aca="false">1+B46</f>
        <v>25</v>
      </c>
      <c r="D47" s="97"/>
      <c r="E47" s="73" t="n">
        <f aca="false">E$22*O47/$N47</f>
        <v>0.362534469098139</v>
      </c>
      <c r="F47" s="73" t="n">
        <f aca="false">F$22*Q47/$N47</f>
        <v>0.0757741095103149</v>
      </c>
      <c r="G47" s="73" t="n">
        <f aca="false">G$22*S47/$N47</f>
        <v>0.0194185536256483</v>
      </c>
      <c r="H47" s="73" t="n">
        <f aca="false">H$22*U47/$N47</f>
        <v>0.145013787639256</v>
      </c>
      <c r="I47" s="73" t="n">
        <f aca="false">I$22*W47/$N47</f>
        <v>0.290027575278511</v>
      </c>
      <c r="J47" s="73" t="n">
        <f aca="false">J$22*Y47/$N47</f>
        <v>0.0295572903455375</v>
      </c>
      <c r="K47" s="73" t="n">
        <f aca="false">K$22*AA47/$N47</f>
        <v>0.0776742145025932</v>
      </c>
      <c r="L47" s="92" t="n">
        <f aca="false">SUM(E47:K47)</f>
        <v>1</v>
      </c>
      <c r="M47" s="92"/>
      <c r="N47" s="9" t="n">
        <f aca="false">E$22*O47+F$22*Q47+G$22*S47+H$22*U47+I$22*W47+J$22*Y47+K$22*AA47</f>
        <v>10.4420428090215</v>
      </c>
      <c r="O47" s="93" t="n">
        <f aca="false">O46*(1+P46)</f>
        <v>15.1424017842746</v>
      </c>
      <c r="P47" s="87" t="n">
        <f aca="false">P46*P$20</f>
        <v>0.0554779146243668</v>
      </c>
      <c r="Q47" s="93" t="n">
        <f aca="false">Q46*(1+R46)</f>
        <v>7.91236495322192</v>
      </c>
      <c r="R47" s="87" t="n">
        <f aca="false">R46*R$20</f>
        <v>0.0416084359682751</v>
      </c>
      <c r="S47" s="93" t="n">
        <f aca="false">S46*(1+T46)</f>
        <v>4.05538736496598</v>
      </c>
      <c r="T47" s="87" t="n">
        <f aca="false">T46*T$20</f>
        <v>0.0277389573121834</v>
      </c>
      <c r="U47" s="93" t="n">
        <f aca="false">U46*(1+V46)</f>
        <v>15.1424017842746</v>
      </c>
      <c r="V47" s="88" t="n">
        <f aca="false">V46*V$20</f>
        <v>0.0554779146243668</v>
      </c>
      <c r="W47" s="93" t="n">
        <f aca="false">W46*(1+X46)</f>
        <v>15.1424017842746</v>
      </c>
      <c r="X47" s="88" t="n">
        <f aca="false">X46*X$20</f>
        <v>0.0554779146243668</v>
      </c>
      <c r="Y47" s="93" t="n">
        <f aca="false">Y46*(1+Z46)</f>
        <v>3.08638491106781</v>
      </c>
      <c r="Z47" s="88" t="n">
        <f aca="false">Z46*Z$20</f>
        <v>0.0221911658497467</v>
      </c>
      <c r="AA47" s="93" t="n">
        <f aca="false">AA46*(1+AB46)</f>
        <v>4.05538736496598</v>
      </c>
      <c r="AB47" s="88" t="n">
        <f aca="false">AB46*AB$20</f>
        <v>0.0277389573121834</v>
      </c>
    </row>
    <row r="48" customFormat="false" ht="18" hidden="false" customHeight="true" outlineLevel="0" collapsed="false">
      <c r="B48" s="7" t="n">
        <f aca="false">1+B47</f>
        <v>26</v>
      </c>
      <c r="D48" s="97"/>
      <c r="E48" s="23"/>
      <c r="F48" s="23"/>
      <c r="G48" s="23"/>
      <c r="H48" s="23"/>
      <c r="I48" s="23"/>
      <c r="J48" s="23"/>
      <c r="K48" s="23"/>
      <c r="L48" s="98"/>
      <c r="N48" s="9" t="n">
        <f aca="false">E$22*O48+F$22*Q48+G$22*S48+H$22*U48+I$22*W48+J$22*Y48+K$22*AA48</f>
        <v>10.9719749046346</v>
      </c>
      <c r="O48" s="93" t="n">
        <f aca="false">O47*(1+P47)</f>
        <v>15.9824706576705</v>
      </c>
      <c r="P48" s="87" t="n">
        <f aca="false">P47*P$20</f>
        <v>0.0527040188931484</v>
      </c>
      <c r="Q48" s="93" t="n">
        <f aca="false">Q47*(1+R47)</f>
        <v>8.24158608373567</v>
      </c>
      <c r="R48" s="87" t="n">
        <f aca="false">R47*R$20</f>
        <v>0.0395280141698613</v>
      </c>
      <c r="S48" s="93" t="n">
        <f aca="false">S47*(1+T47)</f>
        <v>4.16787958196714</v>
      </c>
      <c r="T48" s="87" t="n">
        <f aca="false">T47*T$20</f>
        <v>0.0263520094465742</v>
      </c>
      <c r="U48" s="93" t="n">
        <f aca="false">U47*(1+V47)</f>
        <v>15.9824706576705</v>
      </c>
      <c r="V48" s="88" t="n">
        <f aca="false">V47*V$20</f>
        <v>0.0527040188931484</v>
      </c>
      <c r="W48" s="93" t="n">
        <f aca="false">W47*(1+X47)</f>
        <v>15.9824706576705</v>
      </c>
      <c r="X48" s="88" t="n">
        <f aca="false">X47*X$20</f>
        <v>0.0527040188931484</v>
      </c>
      <c r="Y48" s="93" t="n">
        <f aca="false">Y47*(1+Z47)</f>
        <v>3.15487539050547</v>
      </c>
      <c r="Z48" s="88" t="n">
        <f aca="false">Z47*Z$20</f>
        <v>0.0210816075572594</v>
      </c>
      <c r="AA48" s="93" t="n">
        <f aca="false">AA47*(1+AB47)</f>
        <v>4.16787958196714</v>
      </c>
      <c r="AB48" s="88" t="n">
        <f aca="false">AB47*AB$20</f>
        <v>0.0263520094465742</v>
      </c>
    </row>
    <row r="49" customFormat="false" ht="18" hidden="false" customHeight="true" outlineLevel="0" collapsed="false">
      <c r="B49" s="7" t="n">
        <f aca="false">1+B48</f>
        <v>27</v>
      </c>
      <c r="D49" s="97"/>
      <c r="E49" s="23"/>
      <c r="F49" s="23"/>
      <c r="G49" s="23"/>
      <c r="H49" s="23"/>
      <c r="I49" s="23"/>
      <c r="J49" s="23"/>
      <c r="K49" s="23"/>
      <c r="L49" s="98"/>
      <c r="N49" s="9" t="n">
        <f aca="false">E$22*O49+F$22*Q49+G$22*S49+H$22*U49+I$22*W49+J$22*Y49+K$22*AA49</f>
        <v>11.5019484823267</v>
      </c>
      <c r="O49" s="93" t="n">
        <f aca="false">O48*(1+P48)</f>
        <v>16.8248110931715</v>
      </c>
      <c r="P49" s="87" t="n">
        <f aca="false">P48*P$20</f>
        <v>0.050068817948491</v>
      </c>
      <c r="Q49" s="93" t="n">
        <f aca="false">Q48*(1+R48)</f>
        <v>8.56735961523571</v>
      </c>
      <c r="R49" s="87" t="n">
        <f aca="false">R48*R$20</f>
        <v>0.0375516134613682</v>
      </c>
      <c r="S49" s="93" t="n">
        <f aca="false">S48*(1+T48)</f>
        <v>4.27771158408332</v>
      </c>
      <c r="T49" s="87" t="n">
        <f aca="false">T48*T$20</f>
        <v>0.0250344089742455</v>
      </c>
      <c r="U49" s="93" t="n">
        <f aca="false">U48*(1+V48)</f>
        <v>16.8248110931715</v>
      </c>
      <c r="V49" s="88" t="n">
        <f aca="false">V48*V$20</f>
        <v>0.050068817948491</v>
      </c>
      <c r="W49" s="93" t="n">
        <f aca="false">W48*(1+X48)</f>
        <v>16.8248110931715</v>
      </c>
      <c r="X49" s="88" t="n">
        <f aca="false">X48*X$20</f>
        <v>0.050068817948491</v>
      </c>
      <c r="Y49" s="93" t="n">
        <f aca="false">Y48*(1+Z48)</f>
        <v>3.22138523538016</v>
      </c>
      <c r="Z49" s="88" t="n">
        <f aca="false">Z48*Z$20</f>
        <v>0.0200275271793964</v>
      </c>
      <c r="AA49" s="93" t="n">
        <f aca="false">AA48*(1+AB48)</f>
        <v>4.27771158408332</v>
      </c>
      <c r="AB49" s="88" t="n">
        <f aca="false">AB48*AB$20</f>
        <v>0.0250344089742455</v>
      </c>
    </row>
    <row r="50" customFormat="false" ht="18" hidden="false" customHeight="true" outlineLevel="0" collapsed="false">
      <c r="B50" s="7" t="n">
        <f aca="false">1+B49</f>
        <v>28</v>
      </c>
      <c r="D50" s="97"/>
      <c r="E50" s="23"/>
      <c r="F50" s="23"/>
      <c r="G50" s="23"/>
      <c r="H50" s="23"/>
      <c r="I50" s="23"/>
      <c r="J50" s="23"/>
      <c r="K50" s="23"/>
      <c r="L50" s="98"/>
      <c r="N50" s="9" t="n">
        <f aca="false">E$22*O50+F$22*Q50+G$22*S50+H$22*U50+I$22*W50+J$22*Y50+K$22*AA50</f>
        <v>12.0306635553484</v>
      </c>
      <c r="O50" s="93" t="n">
        <f aca="false">O49*(1+P49)</f>
        <v>17.6672094968133</v>
      </c>
      <c r="P50" s="87" t="n">
        <f aca="false">P49*P$20</f>
        <v>0.0475653770510664</v>
      </c>
      <c r="Q50" s="93" t="n">
        <f aca="false">Q49*(1+R49)</f>
        <v>8.88907779189158</v>
      </c>
      <c r="R50" s="87" t="n">
        <f aca="false">R49*R$20</f>
        <v>0.0356740327882998</v>
      </c>
      <c r="S50" s="93" t="n">
        <f aca="false">S49*(1+T49)</f>
        <v>4.38480156535313</v>
      </c>
      <c r="T50" s="87" t="n">
        <f aca="false">T49*T$20</f>
        <v>0.0237826885255332</v>
      </c>
      <c r="U50" s="93" t="n">
        <f aca="false">U49*(1+V49)</f>
        <v>17.6672094968133</v>
      </c>
      <c r="V50" s="88" t="n">
        <f aca="false">V49*V$20</f>
        <v>0.0475653770510664</v>
      </c>
      <c r="W50" s="93" t="n">
        <f aca="false">W49*(1+X49)</f>
        <v>17.6672094968133</v>
      </c>
      <c r="X50" s="88" t="n">
        <f aca="false">X49*X$20</f>
        <v>0.0475653770510664</v>
      </c>
      <c r="Y50" s="93" t="n">
        <f aca="false">Y49*(1+Z49)</f>
        <v>3.28590161573704</v>
      </c>
      <c r="Z50" s="88" t="n">
        <f aca="false">Z49*Z$20</f>
        <v>0.0190261508204266</v>
      </c>
      <c r="AA50" s="93" t="n">
        <f aca="false">AA49*(1+AB49)</f>
        <v>4.38480156535313</v>
      </c>
      <c r="AB50" s="88" t="n">
        <f aca="false">AB49*AB$20</f>
        <v>0.0237826885255332</v>
      </c>
    </row>
    <row r="51" customFormat="false" ht="18" hidden="false" customHeight="true" outlineLevel="0" collapsed="false">
      <c r="B51" s="7" t="n">
        <f aca="false">1+B50</f>
        <v>29</v>
      </c>
      <c r="D51" s="97"/>
      <c r="E51" s="23"/>
      <c r="F51" s="23"/>
      <c r="G51" s="23"/>
      <c r="H51" s="23"/>
      <c r="I51" s="23"/>
      <c r="J51" s="23"/>
      <c r="K51" s="23"/>
      <c r="L51" s="98"/>
      <c r="N51" s="9" t="n">
        <f aca="false">E$22*O51+F$22*Q51+G$22*S51+H$22*U51+I$22*W51+J$22*Y51+K$22*AA51</f>
        <v>12.5568879936858</v>
      </c>
      <c r="O51" s="93" t="n">
        <f aca="false">O50*(1+P50)</f>
        <v>18.5075569779694</v>
      </c>
      <c r="P51" s="87" t="n">
        <f aca="false">P50*P$20</f>
        <v>0.0451871081985131</v>
      </c>
      <c r="Q51" s="93" t="n">
        <f aca="false">Q50*(1+R50)</f>
        <v>9.20618704449726</v>
      </c>
      <c r="R51" s="87" t="n">
        <f aca="false">R50*R$20</f>
        <v>0.0338903311488848</v>
      </c>
      <c r="S51" s="93" t="n">
        <f aca="false">S50*(1+T50)</f>
        <v>4.4890839352282</v>
      </c>
      <c r="T51" s="87" t="n">
        <f aca="false">T50*T$20</f>
        <v>0.0225935540992566</v>
      </c>
      <c r="U51" s="93" t="n">
        <f aca="false">U50*(1+V50)</f>
        <v>18.5075569779694</v>
      </c>
      <c r="V51" s="88" t="n">
        <f aca="false">V50*V$20</f>
        <v>0.0451871081985131</v>
      </c>
      <c r="W51" s="93" t="n">
        <f aca="false">W50*(1+X50)</f>
        <v>18.5075569779694</v>
      </c>
      <c r="X51" s="88" t="n">
        <f aca="false">X50*X$20</f>
        <v>0.0451871081985131</v>
      </c>
      <c r="Y51" s="93" t="n">
        <f aca="false">Y50*(1+Z50)</f>
        <v>3.34841967545914</v>
      </c>
      <c r="Z51" s="88" t="n">
        <f aca="false">Z50*Z$20</f>
        <v>0.0180748432794052</v>
      </c>
      <c r="AA51" s="93" t="n">
        <f aca="false">AA50*(1+AB50)</f>
        <v>4.4890839352282</v>
      </c>
      <c r="AB51" s="88" t="n">
        <f aca="false">AB50*AB$20</f>
        <v>0.0225935540992566</v>
      </c>
    </row>
    <row r="52" customFormat="false" ht="18" hidden="false" customHeight="true" outlineLevel="0" collapsed="false">
      <c r="B52" s="7" t="n">
        <f aca="false">1+B51</f>
        <v>30</v>
      </c>
      <c r="D52" s="97"/>
      <c r="E52" s="73" t="n">
        <f aca="false">E$22*O52/$N52</f>
        <v>0.369737273246213</v>
      </c>
      <c r="F52" s="73" t="n">
        <f aca="false">F$22*Q52/$N52</f>
        <v>0.0727720072579989</v>
      </c>
      <c r="G52" s="73" t="n">
        <f aca="false">G$22*S52/$N52</f>
        <v>0.0175485350275089</v>
      </c>
      <c r="H52" s="73" t="n">
        <f aca="false">H$22*U52/$N52</f>
        <v>0.147894909298485</v>
      </c>
      <c r="I52" s="73" t="n">
        <f aca="false">I$22*W52/$N52</f>
        <v>0.295789818596971</v>
      </c>
      <c r="J52" s="73" t="n">
        <f aca="false">J$22*Y52/$N52</f>
        <v>0.0260633164627867</v>
      </c>
      <c r="K52" s="73" t="n">
        <f aca="false">K$22*AA52/$N52</f>
        <v>0.0701941401100357</v>
      </c>
      <c r="L52" s="92" t="n">
        <f aca="false">SUM(E52:K52)</f>
        <v>1</v>
      </c>
      <c r="M52" s="92"/>
      <c r="N52" s="9" t="n">
        <f aca="false">E$22*O52+F$22*Q52+G$22*S52+H$22*U52+I$22*W52+J$22*Y52+K$22*AA52</f>
        <v>13.0794630115244</v>
      </c>
      <c r="O52" s="93" t="n">
        <f aca="false">O51*(1+P51)</f>
        <v>19.343859957623</v>
      </c>
      <c r="P52" s="87" t="n">
        <f aca="false">P51*P$20</f>
        <v>0.0429277527885875</v>
      </c>
      <c r="Q52" s="93" t="n">
        <f aca="false">Q51*(1+R51)</f>
        <v>9.51818777205385</v>
      </c>
      <c r="R52" s="87" t="n">
        <f aca="false">R51*R$20</f>
        <v>0.0321958145914406</v>
      </c>
      <c r="S52" s="93" t="n">
        <f aca="false">S51*(1+T51)</f>
        <v>4.59050829597488</v>
      </c>
      <c r="T52" s="87" t="n">
        <f aca="false">T51*T$20</f>
        <v>0.0214638763942937</v>
      </c>
      <c r="U52" s="93" t="n">
        <f aca="false">U51*(1+V51)</f>
        <v>19.343859957623</v>
      </c>
      <c r="V52" s="88" t="n">
        <f aca="false">V51*V$20</f>
        <v>0.0429277527885875</v>
      </c>
      <c r="W52" s="93" t="n">
        <f aca="false">W51*(1+X51)</f>
        <v>19.343859957623</v>
      </c>
      <c r="X52" s="88" t="n">
        <f aca="false">X51*X$20</f>
        <v>0.0429277527885875</v>
      </c>
      <c r="Y52" s="93" t="n">
        <f aca="false">Y51*(1+Z51)</f>
        <v>3.40894183632674</v>
      </c>
      <c r="Z52" s="88" t="n">
        <f aca="false">Z51*Z$20</f>
        <v>0.017171101115435</v>
      </c>
      <c r="AA52" s="93" t="n">
        <f aca="false">AA51*(1+AB51)</f>
        <v>4.59050829597488</v>
      </c>
      <c r="AB52" s="88" t="n">
        <f aca="false">AB51*AB$20</f>
        <v>0.0214638763942937</v>
      </c>
    </row>
    <row r="53" customFormat="false" ht="18" hidden="false" customHeight="true" outlineLevel="0" collapsed="false">
      <c r="B53" s="7" t="n">
        <f aca="false">1+B52</f>
        <v>31</v>
      </c>
      <c r="D53" s="97"/>
      <c r="E53" s="23"/>
      <c r="F53" s="23"/>
      <c r="G53" s="23"/>
      <c r="H53" s="23"/>
      <c r="I53" s="23"/>
      <c r="J53" s="23"/>
      <c r="K53" s="23"/>
      <c r="L53" s="98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7.59"/>
    <col collapsed="false" customWidth="true" hidden="false" outlineLevel="0" max="2" min="2" style="43" width="13.58"/>
    <col collapsed="false" customWidth="true" hidden="false" outlineLevel="0" max="3" min="3" style="24" width="8.01"/>
    <col collapsed="false" customWidth="true" hidden="false" outlineLevel="0" max="4" min="4" style="75" width="11.72"/>
    <col collapsed="false" customWidth="true" hidden="false" outlineLevel="0" max="9" min="5" style="24" width="7.87"/>
  </cols>
  <sheetData>
    <row r="1" customFormat="false" ht="18" hidden="false" customHeight="true" outlineLevel="0" collapsed="false">
      <c r="B1" s="11"/>
      <c r="D1" s="97"/>
    </row>
    <row r="2" customFormat="false" ht="18" hidden="false" customHeight="true" outlineLevel="0" collapsed="false">
      <c r="A2" s="24" t="s">
        <v>0</v>
      </c>
      <c r="B2" s="11"/>
      <c r="D2" s="97"/>
    </row>
    <row r="3" customFormat="false" ht="18" hidden="false" customHeight="true" outlineLevel="0" collapsed="false">
      <c r="A3" s="24" t="s">
        <v>1</v>
      </c>
      <c r="B3" s="11" t="s">
        <v>2</v>
      </c>
      <c r="D3" s="97"/>
    </row>
    <row r="4" customFormat="false" ht="18" hidden="false" customHeight="true" outlineLevel="0" collapsed="false">
      <c r="A4" s="24" t="s">
        <v>3</v>
      </c>
      <c r="B4" s="11" t="s">
        <v>125</v>
      </c>
      <c r="D4" s="97"/>
    </row>
    <row r="5" customFormat="false" ht="18" hidden="false" customHeight="true" outlineLevel="0" collapsed="false">
      <c r="A5" s="24" t="s">
        <v>5</v>
      </c>
      <c r="B5" s="11" t="s">
        <v>140</v>
      </c>
      <c r="D5" s="97"/>
    </row>
    <row r="6" customFormat="false" ht="18" hidden="false" customHeight="true" outlineLevel="0" collapsed="false">
      <c r="A6" s="24" t="s">
        <v>7</v>
      </c>
      <c r="B6" s="11"/>
      <c r="D6" s="97"/>
    </row>
    <row r="7" customFormat="false" ht="18" hidden="false" customHeight="true" outlineLevel="0" collapsed="false">
      <c r="A7" s="24" t="s">
        <v>10</v>
      </c>
      <c r="B7" s="11"/>
      <c r="D7" s="97"/>
    </row>
    <row r="8" customFormat="false" ht="18" hidden="false" customHeight="true" outlineLevel="0" collapsed="false">
      <c r="A8" s="24" t="s">
        <v>12</v>
      </c>
      <c r="B8" s="11"/>
      <c r="D8" s="97"/>
    </row>
    <row r="9" customFormat="false" ht="18" hidden="false" customHeight="true" outlineLevel="0" collapsed="false">
      <c r="A9" s="24" t="s">
        <v>14</v>
      </c>
      <c r="B9" s="11"/>
      <c r="D9" s="97"/>
    </row>
    <row r="10" customFormat="false" ht="18" hidden="false" customHeight="true" outlineLevel="0" collapsed="false">
      <c r="A10" s="24" t="s">
        <v>15</v>
      </c>
      <c r="B10" s="12"/>
      <c r="D10" s="97"/>
    </row>
    <row r="11" customFormat="false" ht="18" hidden="false" customHeight="true" outlineLevel="0" collapsed="false">
      <c r="A11" s="24" t="s">
        <v>16</v>
      </c>
      <c r="B11" s="11"/>
      <c r="D11" s="97"/>
    </row>
    <row r="12" customFormat="false" ht="18" hidden="false" customHeight="true" outlineLevel="0" collapsed="false">
      <c r="B12" s="11"/>
      <c r="D12" s="97"/>
    </row>
    <row r="13" customFormat="false" ht="18" hidden="false" customHeight="true" outlineLevel="0" collapsed="false">
      <c r="B13" s="11"/>
      <c r="D13" s="97"/>
    </row>
    <row r="14" customFormat="false" ht="18" hidden="false" customHeight="true" outlineLevel="0" collapsed="false">
      <c r="B14" s="11"/>
      <c r="D14" s="97"/>
    </row>
    <row r="15" customFormat="false" ht="18" hidden="false" customHeight="true" outlineLevel="0" collapsed="false">
      <c r="B15" s="11"/>
      <c r="D15" s="97"/>
    </row>
    <row r="16" customFormat="false" ht="18" hidden="false" customHeight="true" outlineLevel="0" collapsed="false">
      <c r="B16" s="11"/>
      <c r="D16" s="97"/>
    </row>
    <row r="17" customFormat="false" ht="43" hidden="false" customHeight="true" outlineLevel="0" collapsed="false">
      <c r="B17" s="13" t="s">
        <v>17</v>
      </c>
      <c r="C17" s="14"/>
      <c r="D17" s="15" t="s">
        <v>18</v>
      </c>
      <c r="E17" s="14"/>
      <c r="F17" s="14"/>
      <c r="G17" s="14"/>
      <c r="H17" s="14"/>
      <c r="I17" s="14"/>
    </row>
    <row r="18" customFormat="false" ht="34.75" hidden="false" customHeight="true" outlineLevel="0" collapsed="false">
      <c r="A18" s="20" t="s">
        <v>28</v>
      </c>
      <c r="B18" s="11"/>
      <c r="D18" s="97"/>
      <c r="E18" s="14"/>
      <c r="F18" s="14"/>
      <c r="G18" s="14"/>
      <c r="H18" s="14"/>
    </row>
    <row r="19" customFormat="false" ht="18" hidden="false" customHeight="true" outlineLevel="0" collapsed="false">
      <c r="A19" s="20" t="s">
        <v>33</v>
      </c>
      <c r="B19" s="11"/>
      <c r="D19" s="97"/>
    </row>
    <row r="20" customFormat="false" ht="44" hidden="false" customHeight="true" outlineLevel="0" collapsed="false">
      <c r="A20" s="20" t="s">
        <v>141</v>
      </c>
      <c r="B20" s="11"/>
      <c r="D20" s="97"/>
      <c r="E20" s="99"/>
    </row>
    <row r="21" customFormat="false" ht="18" hidden="false" customHeight="true" outlineLevel="0" collapsed="false">
      <c r="A21" s="20"/>
      <c r="B21" s="11"/>
      <c r="D21" s="97"/>
    </row>
    <row r="22" customFormat="false" ht="18" hidden="false" customHeight="true" outlineLevel="0" collapsed="false">
      <c r="A22" s="20"/>
      <c r="B22" s="11"/>
      <c r="D22" s="97"/>
    </row>
    <row r="23" customFormat="false" ht="18" hidden="false" customHeight="true" outlineLevel="0" collapsed="false">
      <c r="B23" s="7" t="n">
        <v>0</v>
      </c>
      <c r="D23" s="8" t="n">
        <v>42917</v>
      </c>
      <c r="E23" s="100"/>
      <c r="F23" s="100"/>
      <c r="G23" s="101"/>
      <c r="H23" s="102"/>
    </row>
    <row r="24" customFormat="false" ht="18" hidden="false" customHeight="true" outlineLevel="0" collapsed="false">
      <c r="B24" s="7" t="n">
        <f aca="false">1+B23</f>
        <v>1</v>
      </c>
      <c r="D24" s="8" t="n">
        <v>43101</v>
      </c>
      <c r="E24" s="100"/>
      <c r="F24" s="100"/>
      <c r="G24" s="101"/>
    </row>
    <row r="25" customFormat="false" ht="18" hidden="false" customHeight="true" outlineLevel="0" collapsed="false">
      <c r="B25" s="7" t="n">
        <f aca="false">1+B24</f>
        <v>2</v>
      </c>
      <c r="D25" s="8" t="n">
        <v>43282</v>
      </c>
      <c r="E25" s="100"/>
      <c r="F25" s="100"/>
      <c r="G25" s="101"/>
    </row>
    <row r="26" customFormat="false" ht="18" hidden="false" customHeight="true" outlineLevel="0" collapsed="false">
      <c r="B26" s="7" t="n">
        <f aca="false">1+B25</f>
        <v>3</v>
      </c>
      <c r="D26" s="8" t="n">
        <v>43466</v>
      </c>
      <c r="E26" s="100"/>
      <c r="F26" s="100"/>
      <c r="G26" s="101"/>
    </row>
    <row r="27" customFormat="false" ht="18" hidden="false" customHeight="true" outlineLevel="0" collapsed="false">
      <c r="B27" s="7" t="n">
        <f aca="false">1+B26</f>
        <v>4</v>
      </c>
      <c r="D27" s="8" t="n">
        <v>43647</v>
      </c>
      <c r="E27" s="100"/>
      <c r="F27" s="100"/>
      <c r="G27" s="101"/>
    </row>
    <row r="28" customFormat="false" ht="18" hidden="false" customHeight="true" outlineLevel="0" collapsed="false">
      <c r="B28" s="7" t="n">
        <f aca="false">1+B27</f>
        <v>5</v>
      </c>
      <c r="D28" s="8" t="n">
        <v>43831</v>
      </c>
      <c r="E28" s="100"/>
      <c r="F28" s="100"/>
      <c r="G28" s="101"/>
    </row>
    <row r="29" customFormat="false" ht="18" hidden="false" customHeight="true" outlineLevel="0" collapsed="false">
      <c r="B29" s="7" t="n">
        <f aca="false">1+B28</f>
        <v>6</v>
      </c>
      <c r="D29" s="8" t="n">
        <v>44013</v>
      </c>
      <c r="E29" s="100"/>
      <c r="F29" s="100"/>
      <c r="G29" s="101"/>
    </row>
    <row r="30" customFormat="false" ht="18" hidden="false" customHeight="true" outlineLevel="0" collapsed="false">
      <c r="B30" s="7" t="n">
        <f aca="false">1+B29</f>
        <v>7</v>
      </c>
      <c r="D30" s="8" t="n">
        <v>44197</v>
      </c>
      <c r="E30" s="100"/>
      <c r="F30" s="100"/>
      <c r="G30" s="101"/>
    </row>
    <row r="31" customFormat="false" ht="18" hidden="false" customHeight="true" outlineLevel="0" collapsed="false">
      <c r="B31" s="7" t="n">
        <f aca="false">1+B30</f>
        <v>8</v>
      </c>
      <c r="D31" s="8" t="n">
        <v>44378</v>
      </c>
      <c r="E31" s="100"/>
      <c r="F31" s="100"/>
      <c r="G31" s="101"/>
    </row>
    <row r="32" customFormat="false" ht="18" hidden="false" customHeight="true" outlineLevel="0" collapsed="false">
      <c r="B32" s="7" t="n">
        <f aca="false">1+B31</f>
        <v>9</v>
      </c>
      <c r="D32" s="8" t="n">
        <v>44562</v>
      </c>
      <c r="E32" s="100"/>
      <c r="F32" s="100"/>
      <c r="G32" s="101"/>
      <c r="H32" s="102"/>
    </row>
    <row r="33" customFormat="false" ht="18" hidden="false" customHeight="true" outlineLevel="0" collapsed="false">
      <c r="B33" s="7" t="n">
        <f aca="false">1+B32</f>
        <v>10</v>
      </c>
      <c r="D33" s="8" t="n">
        <v>44743</v>
      </c>
      <c r="E33" s="100"/>
      <c r="F33" s="100"/>
      <c r="G33" s="101"/>
    </row>
    <row r="34" customFormat="false" ht="18" hidden="false" customHeight="true" outlineLevel="0" collapsed="false">
      <c r="B34" s="7" t="n">
        <f aca="false">1+B33</f>
        <v>11</v>
      </c>
      <c r="D34" s="8"/>
    </row>
    <row r="35" customFormat="false" ht="18" hidden="false" customHeight="true" outlineLevel="0" collapsed="false">
      <c r="B35" s="7" t="n">
        <f aca="false">1+B34</f>
        <v>12</v>
      </c>
      <c r="D35" s="8"/>
    </row>
    <row r="36" customFormat="false" ht="18" hidden="false" customHeight="true" outlineLevel="0" collapsed="false">
      <c r="B36" s="7" t="n">
        <f aca="false">1+B35</f>
        <v>13</v>
      </c>
      <c r="D36" s="8"/>
    </row>
    <row r="37" customFormat="false" ht="18" hidden="false" customHeight="true" outlineLevel="0" collapsed="false">
      <c r="B37" s="7" t="n">
        <f aca="false">1+B36</f>
        <v>14</v>
      </c>
      <c r="D37" s="8"/>
    </row>
    <row r="38" customFormat="false" ht="18" hidden="false" customHeight="true" outlineLevel="0" collapsed="false">
      <c r="B38" s="7" t="n">
        <f aca="false">1+B37</f>
        <v>15</v>
      </c>
      <c r="D38" s="8"/>
    </row>
    <row r="39" customFormat="false" ht="18" hidden="false" customHeight="true" outlineLevel="0" collapsed="false">
      <c r="B39" s="7" t="n">
        <f aca="false">1+B38</f>
        <v>16</v>
      </c>
      <c r="D39" s="8"/>
    </row>
    <row r="40" customFormat="false" ht="18" hidden="false" customHeight="true" outlineLevel="0" collapsed="false">
      <c r="B40" s="7" t="n">
        <f aca="false">1+B39</f>
        <v>17</v>
      </c>
      <c r="D40" s="8"/>
    </row>
    <row r="41" customFormat="false" ht="18" hidden="false" customHeight="true" outlineLevel="0" collapsed="false">
      <c r="B41" s="7" t="n">
        <f aca="false">1+B40</f>
        <v>18</v>
      </c>
      <c r="D41" s="8"/>
    </row>
    <row r="42" customFormat="false" ht="18" hidden="false" customHeight="true" outlineLevel="0" collapsed="false">
      <c r="B42" s="7" t="n">
        <f aca="false">1+B41</f>
        <v>19</v>
      </c>
      <c r="D42" s="8"/>
    </row>
    <row r="43" customFormat="false" ht="18" hidden="false" customHeight="true" outlineLevel="0" collapsed="false">
      <c r="B43" s="7" t="n">
        <f aca="false">1+B42</f>
        <v>20</v>
      </c>
      <c r="D43" s="8"/>
    </row>
    <row r="44" customFormat="false" ht="18" hidden="false" customHeight="true" outlineLevel="0" collapsed="false">
      <c r="B44" s="7" t="n">
        <f aca="false">1+B43</f>
        <v>21</v>
      </c>
      <c r="D44" s="8"/>
    </row>
    <row r="45" customFormat="false" ht="18" hidden="false" customHeight="true" outlineLevel="0" collapsed="false">
      <c r="B45" s="11"/>
      <c r="D45" s="97"/>
    </row>
    <row r="46" customFormat="false" ht="18" hidden="false" customHeight="true" outlineLevel="0" collapsed="false">
      <c r="B46" s="11"/>
      <c r="D46" s="97"/>
    </row>
    <row r="47" customFormat="false" ht="18" hidden="false" customHeight="true" outlineLevel="0" collapsed="false">
      <c r="B47" s="11"/>
      <c r="D47" s="97"/>
    </row>
    <row r="48" customFormat="false" ht="18" hidden="false" customHeight="true" outlineLevel="0" collapsed="false">
      <c r="B48" s="11"/>
      <c r="D48" s="97"/>
    </row>
    <row r="49" customFormat="false" ht="18" hidden="false" customHeight="true" outlineLevel="0" collapsed="false">
      <c r="B49" s="11"/>
      <c r="D49" s="97"/>
    </row>
    <row r="50" customFormat="false" ht="18" hidden="false" customHeight="true" outlineLevel="0" collapsed="false">
      <c r="B50" s="11"/>
      <c r="D50" s="97"/>
    </row>
    <row r="51" customFormat="false" ht="18" hidden="false" customHeight="true" outlineLevel="0" collapsed="false">
      <c r="B51" s="11"/>
      <c r="D51" s="97"/>
    </row>
    <row r="52" customFormat="false" ht="18" hidden="false" customHeight="true" outlineLevel="0" collapsed="false">
      <c r="B52" s="11"/>
      <c r="D52" s="97"/>
    </row>
    <row r="53" customFormat="false" ht="18" hidden="false" customHeight="true" outlineLevel="0" collapsed="false">
      <c r="B53" s="11"/>
      <c r="D53" s="97"/>
    </row>
    <row r="54" customFormat="false" ht="18" hidden="false" customHeight="true" outlineLevel="0" collapsed="false">
      <c r="A54" s="103"/>
      <c r="B54" s="11"/>
      <c r="C54" s="14"/>
      <c r="D54" s="15"/>
      <c r="E54" s="14"/>
      <c r="F54" s="14"/>
      <c r="G54" s="14"/>
      <c r="H54" s="14"/>
      <c r="I54" s="14"/>
    </row>
    <row r="55" customFormat="false" ht="18" hidden="false" customHeight="true" outlineLevel="0" collapsed="false">
      <c r="B55" s="12"/>
      <c r="D55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7.59"/>
    <col collapsed="false" customWidth="true" hidden="false" outlineLevel="0" max="2" min="2" style="2" width="13.58"/>
    <col collapsed="false" customWidth="true" hidden="false" outlineLevel="0" max="3" min="3" style="5" width="8.01"/>
    <col collapsed="false" customWidth="true" hidden="false" outlineLevel="0" max="4" min="4" style="3" width="11.72"/>
    <col collapsed="false" customWidth="true" hidden="false" outlineLevel="0" max="5" min="5" style="24" width="13.02"/>
  </cols>
  <sheetData>
    <row r="1" customFormat="false" ht="18" hidden="false" customHeight="true" outlineLevel="0" collapsed="false">
      <c r="B1" s="7"/>
      <c r="C1" s="10"/>
      <c r="D1" s="8"/>
    </row>
    <row r="2" customFormat="false" ht="18" hidden="false" customHeight="true" outlineLevel="0" collapsed="false">
      <c r="A2" s="24" t="s">
        <v>0</v>
      </c>
      <c r="B2" s="7"/>
      <c r="C2" s="10"/>
      <c r="D2" s="8"/>
    </row>
    <row r="3" customFormat="false" ht="18" hidden="false" customHeight="true" outlineLevel="0" collapsed="false">
      <c r="A3" s="24" t="s">
        <v>1</v>
      </c>
      <c r="B3" s="7" t="s">
        <v>2</v>
      </c>
      <c r="C3" s="10"/>
      <c r="D3" s="8"/>
    </row>
    <row r="4" customFormat="false" ht="18" hidden="false" customHeight="true" outlineLevel="0" collapsed="false">
      <c r="A4" s="24" t="s">
        <v>3</v>
      </c>
      <c r="B4" s="11" t="s">
        <v>4</v>
      </c>
      <c r="C4" s="10"/>
      <c r="D4" s="8"/>
    </row>
    <row r="5" customFormat="false" ht="18" hidden="false" customHeight="true" outlineLevel="0" collapsed="false">
      <c r="A5" s="24" t="s">
        <v>5</v>
      </c>
      <c r="B5" s="7" t="s">
        <v>91</v>
      </c>
      <c r="C5" s="10"/>
      <c r="D5" s="8"/>
    </row>
    <row r="6" customFormat="false" ht="18" hidden="false" customHeight="true" outlineLevel="0" collapsed="false">
      <c r="A6" s="24" t="s">
        <v>7</v>
      </c>
      <c r="B6" s="7" t="s">
        <v>142</v>
      </c>
      <c r="C6" s="10"/>
      <c r="D6" s="8"/>
    </row>
    <row r="7" customFormat="false" ht="18" hidden="false" customHeight="true" outlineLevel="0" collapsed="false">
      <c r="A7" s="24" t="s">
        <v>10</v>
      </c>
      <c r="B7" s="7" t="s">
        <v>11</v>
      </c>
      <c r="C7" s="10"/>
      <c r="D7" s="8"/>
    </row>
    <row r="8" customFormat="false" ht="18" hidden="false" customHeight="true" outlineLevel="0" collapsed="false">
      <c r="A8" s="24" t="s">
        <v>12</v>
      </c>
      <c r="B8" s="7" t="s">
        <v>13</v>
      </c>
      <c r="C8" s="10"/>
      <c r="D8" s="8"/>
    </row>
    <row r="9" customFormat="false" ht="18" hidden="false" customHeight="true" outlineLevel="0" collapsed="false">
      <c r="A9" s="24" t="s">
        <v>14</v>
      </c>
      <c r="B9" s="7"/>
      <c r="C9" s="10"/>
      <c r="D9" s="8"/>
    </row>
    <row r="10" customFormat="false" ht="18" hidden="false" customHeight="true" outlineLevel="0" collapsed="false">
      <c r="A10" s="24" t="s">
        <v>15</v>
      </c>
      <c r="B10" s="7"/>
      <c r="C10" s="10"/>
      <c r="D10" s="8"/>
    </row>
    <row r="11" customFormat="false" ht="18" hidden="false" customHeight="true" outlineLevel="0" collapsed="false">
      <c r="A11" s="24" t="s">
        <v>16</v>
      </c>
      <c r="B11" s="7"/>
      <c r="C11" s="10"/>
      <c r="D11" s="8"/>
    </row>
    <row r="12" customFormat="false" ht="18" hidden="false" customHeight="true" outlineLevel="0" collapsed="false">
      <c r="B12" s="7"/>
      <c r="C12" s="10"/>
      <c r="D12" s="8"/>
    </row>
    <row r="13" customFormat="false" ht="18" hidden="false" customHeight="true" outlineLevel="0" collapsed="false">
      <c r="B13" s="7"/>
      <c r="C13" s="10"/>
      <c r="D13" s="8"/>
    </row>
    <row r="14" customFormat="false" ht="18" hidden="false" customHeight="true" outlineLevel="0" collapsed="false">
      <c r="B14" s="7"/>
      <c r="C14" s="10"/>
      <c r="D14" s="8"/>
    </row>
    <row r="15" customFormat="false" ht="18" hidden="false" customHeight="true" outlineLevel="0" collapsed="false">
      <c r="B15" s="7"/>
      <c r="C15" s="10"/>
      <c r="D15" s="8"/>
    </row>
    <row r="16" customFormat="false" ht="18" hidden="false" customHeight="true" outlineLevel="0" collapsed="false">
      <c r="B16" s="7"/>
      <c r="C16" s="10"/>
      <c r="D16" s="8"/>
    </row>
    <row r="17" customFormat="false" ht="206.5" hidden="false" customHeight="true" outlineLevel="0" collapsed="false">
      <c r="B17" s="7" t="s">
        <v>17</v>
      </c>
      <c r="C17" s="10" t="s">
        <v>139</v>
      </c>
      <c r="D17" s="8" t="s">
        <v>18</v>
      </c>
      <c r="E17" s="24" t="s">
        <v>143</v>
      </c>
    </row>
    <row r="18" customFormat="false" ht="18" hidden="false" customHeight="true" outlineLevel="0" collapsed="false">
      <c r="A18" s="20" t="s">
        <v>28</v>
      </c>
      <c r="B18" s="7"/>
      <c r="C18" s="10"/>
      <c r="D18" s="8"/>
    </row>
    <row r="19" customFormat="false" ht="18" hidden="false" customHeight="true" outlineLevel="0" collapsed="false">
      <c r="A19" s="20" t="s">
        <v>33</v>
      </c>
      <c r="B19" s="7"/>
      <c r="C19" s="10"/>
      <c r="D19" s="8"/>
    </row>
    <row r="20" customFormat="false" ht="18" hidden="false" customHeight="true" outlineLevel="0" collapsed="false">
      <c r="B20" s="7" t="n">
        <v>1</v>
      </c>
      <c r="C20" s="10" t="n">
        <v>2020</v>
      </c>
      <c r="D20" s="8" t="n">
        <f aca="false">DATEVALUE(CONCATENATE("01/01/",C20))</f>
        <v>43831</v>
      </c>
    </row>
    <row r="21" customFormat="false" ht="18" hidden="false" customHeight="true" outlineLevel="0" collapsed="false">
      <c r="B21" s="7" t="n">
        <f aca="false">1+B20</f>
        <v>2</v>
      </c>
      <c r="C21" s="10" t="n">
        <f aca="false">C20+1</f>
        <v>2021</v>
      </c>
      <c r="D21" s="8" t="n">
        <f aca="false">DATEVALUE(CONCATENATE("01/01/",C21))</f>
        <v>44197</v>
      </c>
    </row>
    <row r="22" customFormat="false" ht="18" hidden="false" customHeight="true" outlineLevel="0" collapsed="false">
      <c r="B22" s="7" t="n">
        <f aca="false">1+B21</f>
        <v>3</v>
      </c>
      <c r="C22" s="10" t="n">
        <f aca="false">C21+1</f>
        <v>2022</v>
      </c>
      <c r="D22" s="8" t="n">
        <f aca="false">DATEVALUE(CONCATENATE("01/01/",C22))</f>
        <v>44562</v>
      </c>
    </row>
    <row r="23" customFormat="false" ht="18" hidden="false" customHeight="true" outlineLevel="0" collapsed="false">
      <c r="B23" s="7" t="n">
        <f aca="false">1+B22</f>
        <v>4</v>
      </c>
      <c r="C23" s="10" t="n">
        <f aca="false">C22+1</f>
        <v>2023</v>
      </c>
      <c r="D23" s="8" t="n">
        <f aca="false">DATEVALUE(CONCATENATE("01/01/",C23))</f>
        <v>44927</v>
      </c>
    </row>
    <row r="24" customFormat="false" ht="18" hidden="false" customHeight="true" outlineLevel="0" collapsed="false">
      <c r="B24" s="7" t="n">
        <f aca="false">1+B23</f>
        <v>5</v>
      </c>
      <c r="C24" s="10" t="n">
        <f aca="false">C23+1</f>
        <v>2024</v>
      </c>
      <c r="D24" s="8" t="n">
        <f aca="false">DATEVALUE(CONCATENATE("01/01/",C24))</f>
        <v>45292</v>
      </c>
    </row>
    <row r="25" customFormat="false" ht="18" hidden="false" customHeight="true" outlineLevel="0" collapsed="false">
      <c r="B25" s="7" t="n">
        <f aca="false">1+B24</f>
        <v>6</v>
      </c>
      <c r="C25" s="10" t="n">
        <f aca="false">C24+1</f>
        <v>2025</v>
      </c>
      <c r="D25" s="8" t="n">
        <f aca="false">DATEVALUE(CONCATENATE("01/01/",C25))</f>
        <v>45658</v>
      </c>
    </row>
    <row r="26" customFormat="false" ht="18" hidden="false" customHeight="true" outlineLevel="0" collapsed="false">
      <c r="B26" s="7" t="n">
        <f aca="false">1+B25</f>
        <v>7</v>
      </c>
      <c r="C26" s="10" t="n">
        <f aca="false">C25+1</f>
        <v>2026</v>
      </c>
      <c r="D26" s="8" t="n">
        <f aca="false">DATEVALUE(CONCATENATE("01/01/",C26))</f>
        <v>46023</v>
      </c>
    </row>
    <row r="27" customFormat="false" ht="18" hidden="false" customHeight="true" outlineLevel="0" collapsed="false">
      <c r="B27" s="7" t="n">
        <f aca="false">1+B26</f>
        <v>8</v>
      </c>
      <c r="C27" s="10" t="n">
        <f aca="false">C26+1</f>
        <v>2027</v>
      </c>
      <c r="D27" s="8" t="n">
        <f aca="false">DATEVALUE(CONCATENATE("01/01/",C27))</f>
        <v>46388</v>
      </c>
    </row>
    <row r="28" customFormat="false" ht="18" hidden="false" customHeight="true" outlineLevel="0" collapsed="false">
      <c r="B28" s="7" t="n">
        <f aca="false">1+B27</f>
        <v>9</v>
      </c>
      <c r="C28" s="10" t="n">
        <f aca="false">C27+1</f>
        <v>2028</v>
      </c>
      <c r="D28" s="8" t="n">
        <f aca="false">DATEVALUE(CONCATENATE("01/01/",C28))</f>
        <v>46753</v>
      </c>
    </row>
    <row r="29" customFormat="false" ht="18" hidden="false" customHeight="true" outlineLevel="0" collapsed="false">
      <c r="B29" s="7" t="n">
        <f aca="false">1+B28</f>
        <v>10</v>
      </c>
      <c r="C29" s="10" t="n">
        <f aca="false">C28+1</f>
        <v>2029</v>
      </c>
      <c r="D29" s="8" t="n">
        <f aca="false">DATEVALUE(CONCATENATE("01/01/",C29))</f>
        <v>47119</v>
      </c>
    </row>
    <row r="30" customFormat="false" ht="18" hidden="false" customHeight="true" outlineLevel="0" collapsed="false">
      <c r="B30" s="7" t="n">
        <f aca="false">1+B29</f>
        <v>11</v>
      </c>
      <c r="C30" s="10" t="n">
        <f aca="false">C29+1</f>
        <v>2030</v>
      </c>
      <c r="D30" s="8" t="n">
        <f aca="false">DATEVALUE(CONCATENATE("01/01/",C30))</f>
        <v>47484</v>
      </c>
    </row>
    <row r="31" customFormat="false" ht="18" hidden="false" customHeight="true" outlineLevel="0" collapsed="false">
      <c r="B31" s="7" t="n">
        <f aca="false">1+B30</f>
        <v>12</v>
      </c>
      <c r="C31" s="10" t="n">
        <f aca="false">C30+1</f>
        <v>2031</v>
      </c>
      <c r="D31" s="8" t="n">
        <f aca="false">DATEVALUE(CONCATENATE("01/01/",C31))</f>
        <v>47849</v>
      </c>
    </row>
    <row r="32" customFormat="false" ht="18" hidden="false" customHeight="true" outlineLevel="0" collapsed="false">
      <c r="B32" s="7" t="n">
        <f aca="false">1+B31</f>
        <v>13</v>
      </c>
      <c r="C32" s="10" t="n">
        <f aca="false">C31+1</f>
        <v>2032</v>
      </c>
      <c r="D32" s="8" t="n">
        <f aca="false">DATEVALUE(CONCATENATE("01/01/",C32))</f>
        <v>48214</v>
      </c>
    </row>
    <row r="33" customFormat="false" ht="18" hidden="false" customHeight="true" outlineLevel="0" collapsed="false">
      <c r="B33" s="7" t="n">
        <f aca="false">1+B32</f>
        <v>14</v>
      </c>
      <c r="C33" s="10" t="n">
        <f aca="false">C32+1</f>
        <v>2033</v>
      </c>
      <c r="D33" s="8" t="n">
        <f aca="false">DATEVALUE(CONCATENATE("01/01/",C33))</f>
        <v>48580</v>
      </c>
    </row>
    <row r="34" customFormat="false" ht="18" hidden="false" customHeight="true" outlineLevel="0" collapsed="false">
      <c r="B34" s="7" t="n">
        <f aca="false">1+B33</f>
        <v>15</v>
      </c>
      <c r="C34" s="10" t="n">
        <f aca="false">C33+1</f>
        <v>2034</v>
      </c>
      <c r="D34" s="8" t="n">
        <f aca="false">DATEVALUE(CONCATENATE("01/01/",C34))</f>
        <v>48945</v>
      </c>
    </row>
    <row r="35" customFormat="false" ht="18" hidden="false" customHeight="true" outlineLevel="0" collapsed="false">
      <c r="B35" s="7" t="n">
        <f aca="false">1+B34</f>
        <v>16</v>
      </c>
      <c r="C35" s="10" t="n">
        <f aca="false">C34+1</f>
        <v>2035</v>
      </c>
      <c r="D35" s="8" t="n">
        <f aca="false">DATEVALUE(CONCATENATE("01/01/",C35))</f>
        <v>49310</v>
      </c>
    </row>
    <row r="36" customFormat="false" ht="18" hidden="false" customHeight="true" outlineLevel="0" collapsed="false">
      <c r="B36" s="7" t="n">
        <f aca="false">1+B35</f>
        <v>17</v>
      </c>
      <c r="C36" s="10" t="n">
        <f aca="false">C35+1</f>
        <v>2036</v>
      </c>
      <c r="D36" s="8" t="n">
        <f aca="false">DATEVALUE(CONCATENATE("01/01/",C36))</f>
        <v>49675</v>
      </c>
    </row>
    <row r="37" customFormat="false" ht="18" hidden="false" customHeight="true" outlineLevel="0" collapsed="false">
      <c r="B37" s="7" t="n">
        <f aca="false">1+B36</f>
        <v>18</v>
      </c>
      <c r="C37" s="10" t="n">
        <f aca="false">C36+1</f>
        <v>2037</v>
      </c>
      <c r="D37" s="8" t="n">
        <f aca="false">DATEVALUE(CONCATENATE("01/01/",C37))</f>
        <v>50041</v>
      </c>
    </row>
    <row r="38" customFormat="false" ht="18" hidden="false" customHeight="true" outlineLevel="0" collapsed="false">
      <c r="B38" s="7" t="n">
        <f aca="false">1+B37</f>
        <v>19</v>
      </c>
      <c r="C38" s="10" t="n">
        <f aca="false">C37+1</f>
        <v>2038</v>
      </c>
      <c r="D38" s="8" t="n">
        <f aca="false">DATEVALUE(CONCATENATE("01/01/",C38))</f>
        <v>50406</v>
      </c>
    </row>
    <row r="39" customFormat="false" ht="18" hidden="false" customHeight="true" outlineLevel="0" collapsed="false">
      <c r="B39" s="7" t="n">
        <f aca="false">1+B38</f>
        <v>20</v>
      </c>
      <c r="C39" s="10" t="n">
        <f aca="false">C38+1</f>
        <v>2039</v>
      </c>
      <c r="D39" s="8" t="n">
        <f aca="false">DATEVALUE(CONCATENATE("01/01/",C39))</f>
        <v>50771</v>
      </c>
    </row>
    <row r="40" customFormat="false" ht="18" hidden="false" customHeight="true" outlineLevel="0" collapsed="false">
      <c r="B40" s="7" t="n">
        <f aca="false">1+B39</f>
        <v>21</v>
      </c>
      <c r="C40" s="10" t="n">
        <f aca="false">C39+1</f>
        <v>2040</v>
      </c>
      <c r="D40" s="8" t="n">
        <f aca="false">DATEVALUE(CONCATENATE("01/01/",C40))</f>
        <v>51136</v>
      </c>
    </row>
    <row r="41" customFormat="false" ht="18" hidden="false" customHeight="true" outlineLevel="0" collapsed="false">
      <c r="B41" s="7" t="n">
        <f aca="false">1+B40</f>
        <v>22</v>
      </c>
      <c r="C41" s="10" t="n">
        <f aca="false">C40+1</f>
        <v>2041</v>
      </c>
      <c r="D41" s="8" t="n">
        <f aca="false">DATEVALUE(CONCATENATE("01/01/",C41))</f>
        <v>51502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3" activeCellId="0" sqref="H23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.58"/>
    <col collapsed="false" customWidth="true" hidden="false" outlineLevel="0" max="2" min="2" style="44" width="7.15"/>
    <col collapsed="false" customWidth="true" hidden="false" outlineLevel="0" max="3" min="3" style="46" width="15.74"/>
    <col collapsed="false" customWidth="true" hidden="false" outlineLevel="0" max="4" min="4" style="1" width="18.58"/>
    <col collapsed="false" customWidth="true" hidden="false" outlineLevel="0" max="9" min="5" style="1" width="13.15"/>
  </cols>
  <sheetData>
    <row r="1" customFormat="false" ht="18" hidden="false" customHeight="true" outlineLevel="0" collapsed="false">
      <c r="B1" s="38"/>
      <c r="C1" s="47"/>
      <c r="D1" s="6"/>
      <c r="E1" s="6"/>
      <c r="F1" s="6"/>
      <c r="G1" s="6"/>
      <c r="H1" s="6"/>
      <c r="I1" s="6"/>
    </row>
    <row r="2" customFormat="false" ht="18" hidden="false" customHeight="true" outlineLevel="0" collapsed="false">
      <c r="B2" s="104" t="s">
        <v>144</v>
      </c>
      <c r="C2" s="47"/>
      <c r="D2" s="105" t="s">
        <v>28</v>
      </c>
      <c r="E2" s="6"/>
      <c r="F2" s="6"/>
      <c r="G2" s="6"/>
      <c r="H2" s="6"/>
      <c r="I2" s="6"/>
    </row>
    <row r="3" customFormat="false" ht="18" hidden="false" customHeight="true" outlineLevel="0" collapsed="false">
      <c r="B3" s="38"/>
      <c r="C3" s="47"/>
      <c r="D3" s="6"/>
      <c r="E3" s="6"/>
      <c r="F3" s="6"/>
      <c r="G3" s="6"/>
      <c r="H3" s="6"/>
      <c r="I3" s="6"/>
    </row>
    <row r="4" customFormat="false" ht="18" hidden="false" customHeight="true" outlineLevel="0" collapsed="false">
      <c r="B4" s="106" t="s">
        <v>145</v>
      </c>
      <c r="C4" s="107" t="n">
        <v>6.022E+023</v>
      </c>
      <c r="D4" s="108"/>
      <c r="E4" s="109" t="s">
        <v>146</v>
      </c>
      <c r="F4" s="6"/>
      <c r="G4" s="6"/>
      <c r="H4" s="6"/>
      <c r="I4" s="6"/>
    </row>
    <row r="5" customFormat="false" ht="18" hidden="false" customHeight="true" outlineLevel="0" collapsed="false">
      <c r="B5" s="106" t="s">
        <v>147</v>
      </c>
      <c r="C5" s="108" t="n">
        <v>1.60217657E-019</v>
      </c>
      <c r="D5" s="109" t="s">
        <v>148</v>
      </c>
      <c r="E5" s="109" t="s">
        <v>149</v>
      </c>
      <c r="F5" s="6"/>
      <c r="G5" s="6"/>
      <c r="H5" s="6"/>
      <c r="I5" s="6"/>
    </row>
    <row r="6" customFormat="false" ht="18" hidden="false" customHeight="true" outlineLevel="0" collapsed="false">
      <c r="B6" s="106" t="s">
        <v>88</v>
      </c>
      <c r="C6" s="107" t="n">
        <v>6.241E+018</v>
      </c>
      <c r="D6" s="109" t="s">
        <v>147</v>
      </c>
      <c r="E6" s="109" t="s">
        <v>148</v>
      </c>
      <c r="F6" s="6"/>
      <c r="G6" s="6"/>
      <c r="H6" s="6"/>
      <c r="I6" s="6"/>
    </row>
    <row r="7" customFormat="false" ht="18" hidden="false" customHeight="true" outlineLevel="0" collapsed="false">
      <c r="B7" s="106" t="s">
        <v>145</v>
      </c>
      <c r="C7" s="110" t="n">
        <v>1</v>
      </c>
      <c r="D7" s="109" t="s">
        <v>150</v>
      </c>
      <c r="E7" s="109" t="s">
        <v>151</v>
      </c>
      <c r="F7" s="6"/>
      <c r="G7" s="6"/>
      <c r="H7" s="6"/>
      <c r="I7" s="6"/>
    </row>
    <row r="8" customFormat="false" ht="18" hidden="false" customHeight="true" outlineLevel="0" collapsed="false">
      <c r="B8" s="38"/>
      <c r="C8" s="111" t="n">
        <v>8.205746E-005</v>
      </c>
      <c r="D8" s="109" t="s">
        <v>152</v>
      </c>
      <c r="E8" s="109" t="s">
        <v>153</v>
      </c>
      <c r="F8" s="6"/>
      <c r="G8" s="6"/>
      <c r="H8" s="6"/>
      <c r="I8" s="6"/>
    </row>
    <row r="9" customFormat="false" ht="18" hidden="false" customHeight="true" outlineLevel="0" collapsed="false">
      <c r="B9" s="38"/>
      <c r="C9" s="112" t="n">
        <v>0.208</v>
      </c>
      <c r="D9" s="6"/>
      <c r="E9" s="109" t="s">
        <v>154</v>
      </c>
      <c r="F9" s="6"/>
      <c r="G9" s="6"/>
      <c r="H9" s="6"/>
      <c r="I9" s="6"/>
    </row>
    <row r="10" customFormat="false" ht="18" hidden="false" customHeight="true" outlineLevel="0" collapsed="false">
      <c r="B10" s="38"/>
      <c r="C10" s="113" t="n">
        <f aca="false">1*C8*300/1*1000</f>
        <v>24.617238</v>
      </c>
      <c r="D10" s="109" t="s">
        <v>155</v>
      </c>
      <c r="E10" s="109" t="s">
        <v>156</v>
      </c>
      <c r="F10" s="6"/>
      <c r="G10" s="6"/>
      <c r="H10" s="6"/>
      <c r="I10" s="6"/>
    </row>
    <row r="11" customFormat="false" ht="18" hidden="false" customHeight="true" outlineLevel="0" collapsed="false">
      <c r="B11" s="38"/>
      <c r="C11" s="47"/>
      <c r="D11" s="6"/>
      <c r="E11" s="6"/>
      <c r="F11" s="6"/>
      <c r="G11" s="6"/>
      <c r="H11" s="6"/>
      <c r="I11" s="6"/>
    </row>
    <row r="12" customFormat="false" ht="18" hidden="false" customHeight="true" outlineLevel="0" collapsed="false">
      <c r="B12" s="38"/>
      <c r="C12" s="47"/>
      <c r="D12" s="6"/>
      <c r="E12" s="6"/>
      <c r="F12" s="6"/>
      <c r="G12" s="6"/>
      <c r="H12" s="6"/>
      <c r="I12" s="6"/>
    </row>
    <row r="13" customFormat="false" ht="18" hidden="false" customHeight="true" outlineLevel="0" collapsed="false">
      <c r="B13" s="114" t="s">
        <v>157</v>
      </c>
      <c r="C13" s="115"/>
      <c r="D13" s="116"/>
      <c r="E13" s="117"/>
      <c r="F13" s="116"/>
      <c r="G13" s="116"/>
      <c r="H13" s="116"/>
      <c r="I13" s="116"/>
    </row>
    <row r="14" customFormat="false" ht="18" hidden="false" customHeight="true" outlineLevel="0" collapsed="false">
      <c r="B14" s="38"/>
      <c r="C14" s="118" t="n">
        <v>1.15</v>
      </c>
      <c r="D14" s="119" t="s">
        <v>82</v>
      </c>
      <c r="E14" s="109" t="s">
        <v>158</v>
      </c>
      <c r="F14" s="6"/>
      <c r="G14" s="6"/>
      <c r="H14" s="6"/>
      <c r="I14" s="6"/>
    </row>
    <row r="15" customFormat="false" ht="18" hidden="false" customHeight="true" outlineLevel="0" collapsed="false">
      <c r="B15" s="38"/>
      <c r="C15" s="120" t="n">
        <f aca="false">1000/C14</f>
        <v>869.565217391304</v>
      </c>
      <c r="D15" s="121" t="s">
        <v>83</v>
      </c>
      <c r="E15" s="109" t="s">
        <v>159</v>
      </c>
      <c r="F15" s="6"/>
      <c r="G15" s="6"/>
      <c r="H15" s="6"/>
      <c r="I15" s="6"/>
    </row>
    <row r="16" customFormat="false" ht="18" hidden="false" customHeight="true" outlineLevel="0" collapsed="false">
      <c r="B16" s="38"/>
      <c r="C16" s="107" t="n">
        <f aca="false">C15*C6*3600</f>
        <v>1.95370434782609E+025</v>
      </c>
      <c r="D16" s="6"/>
      <c r="E16" s="109" t="s">
        <v>160</v>
      </c>
      <c r="F16" s="6"/>
      <c r="G16" s="6"/>
      <c r="H16" s="6"/>
      <c r="I16" s="6"/>
    </row>
    <row r="17" customFormat="false" ht="18" hidden="false" customHeight="true" outlineLevel="0" collapsed="false">
      <c r="B17" s="38"/>
      <c r="C17" s="122" t="n">
        <v>4</v>
      </c>
      <c r="D17" s="6"/>
      <c r="E17" s="109" t="s">
        <v>161</v>
      </c>
      <c r="F17" s="6"/>
      <c r="G17" s="6"/>
      <c r="H17" s="6"/>
      <c r="I17" s="6"/>
    </row>
    <row r="18" customFormat="false" ht="18" hidden="false" customHeight="true" outlineLevel="0" collapsed="false">
      <c r="B18" s="38"/>
      <c r="C18" s="107" t="n">
        <f aca="false">C16/C17</f>
        <v>4.88426086956522E+024</v>
      </c>
      <c r="D18" s="6"/>
      <c r="E18" s="109" t="s">
        <v>162</v>
      </c>
      <c r="F18" s="6"/>
      <c r="G18" s="6"/>
      <c r="H18" s="6"/>
      <c r="I18" s="6"/>
    </row>
    <row r="19" customFormat="false" ht="18" hidden="false" customHeight="true" outlineLevel="0" collapsed="false">
      <c r="B19" s="38"/>
      <c r="C19" s="123" t="n">
        <f aca="false">C18/C4</f>
        <v>8.11069556553507</v>
      </c>
      <c r="D19" s="6"/>
      <c r="E19" s="109" t="s">
        <v>163</v>
      </c>
      <c r="F19" s="6"/>
      <c r="G19" s="6"/>
      <c r="H19" s="6"/>
      <c r="I19" s="6"/>
    </row>
    <row r="20" customFormat="false" ht="18" hidden="false" customHeight="true" outlineLevel="0" collapsed="false">
      <c r="B20" s="38"/>
      <c r="C20" s="123" t="n">
        <f aca="false">C19*C8*300/1</f>
        <v>0.199662923082321</v>
      </c>
      <c r="D20" s="109" t="s">
        <v>164</v>
      </c>
      <c r="E20" s="109" t="s">
        <v>165</v>
      </c>
      <c r="F20" s="6"/>
      <c r="G20" s="6"/>
      <c r="H20" s="6"/>
      <c r="I20" s="6"/>
    </row>
    <row r="21" customFormat="false" ht="18" hidden="false" customHeight="true" outlineLevel="0" collapsed="false">
      <c r="B21" s="38"/>
      <c r="C21" s="123" t="n">
        <f aca="false">C20/C9</f>
        <v>0.959917899434237</v>
      </c>
      <c r="D21" s="109" t="s">
        <v>164</v>
      </c>
      <c r="E21" s="109" t="s">
        <v>166</v>
      </c>
      <c r="F21" s="6"/>
      <c r="G21" s="6"/>
      <c r="H21" s="6"/>
      <c r="I21" s="6"/>
    </row>
    <row r="22" customFormat="false" ht="18" hidden="false" customHeight="true" outlineLevel="0" collapsed="false">
      <c r="B22" s="38"/>
      <c r="C22" s="47"/>
      <c r="D22" s="6"/>
      <c r="E22" s="6"/>
      <c r="F22" s="6"/>
      <c r="G22" s="6"/>
      <c r="H22" s="6"/>
      <c r="I22" s="6"/>
    </row>
    <row r="23" customFormat="false" ht="18" hidden="false" customHeight="true" outlineLevel="0" collapsed="false">
      <c r="B23" s="124" t="s">
        <v>167</v>
      </c>
      <c r="C23" s="125"/>
      <c r="D23" s="126"/>
      <c r="E23" s="126"/>
      <c r="F23" s="126"/>
      <c r="G23" s="126"/>
      <c r="H23" s="126"/>
      <c r="I23" s="127"/>
    </row>
    <row r="24" customFormat="false" ht="18" hidden="false" customHeight="true" outlineLevel="0" collapsed="false">
      <c r="B24" s="128"/>
      <c r="C24" s="129" t="n">
        <v>10</v>
      </c>
      <c r="D24" s="130" t="s">
        <v>84</v>
      </c>
      <c r="E24" s="109" t="s">
        <v>168</v>
      </c>
      <c r="F24" s="6"/>
      <c r="G24" s="6"/>
      <c r="H24" s="6"/>
      <c r="I24" s="131"/>
    </row>
    <row r="25" customFormat="false" ht="18" hidden="false" customHeight="true" outlineLevel="0" collapsed="false">
      <c r="B25" s="128"/>
      <c r="C25" s="113" t="n">
        <f aca="false">C24/C14</f>
        <v>8.69565217391305</v>
      </c>
      <c r="D25" s="109" t="s">
        <v>83</v>
      </c>
      <c r="E25" s="109" t="s">
        <v>168</v>
      </c>
      <c r="F25" s="6"/>
      <c r="G25" s="6"/>
      <c r="H25" s="6"/>
      <c r="I25" s="131"/>
    </row>
    <row r="26" customFormat="false" ht="18" hidden="false" customHeight="true" outlineLevel="0" collapsed="false">
      <c r="B26" s="128"/>
      <c r="C26" s="113" t="n">
        <v>100</v>
      </c>
      <c r="D26" s="109" t="s">
        <v>87</v>
      </c>
      <c r="E26" s="109" t="s">
        <v>169</v>
      </c>
      <c r="F26" s="6"/>
      <c r="G26" s="6"/>
      <c r="H26" s="6"/>
      <c r="I26" s="131"/>
    </row>
    <row r="27" customFormat="false" ht="18" hidden="false" customHeight="true" outlineLevel="0" collapsed="false">
      <c r="B27" s="128"/>
      <c r="C27" s="113" t="n">
        <v>1.7</v>
      </c>
      <c r="D27" s="109" t="s">
        <v>86</v>
      </c>
      <c r="E27" s="109" t="s">
        <v>170</v>
      </c>
      <c r="F27" s="6"/>
      <c r="G27" s="6"/>
      <c r="H27" s="6"/>
      <c r="I27" s="131"/>
    </row>
    <row r="28" customFormat="false" ht="18" hidden="false" customHeight="true" outlineLevel="0" collapsed="false">
      <c r="B28" s="128"/>
      <c r="C28" s="132" t="n">
        <f aca="false">C26*C27</f>
        <v>170</v>
      </c>
      <c r="D28" s="109" t="s">
        <v>171</v>
      </c>
      <c r="E28" s="109" t="s">
        <v>172</v>
      </c>
      <c r="F28" s="6"/>
      <c r="G28" s="6"/>
      <c r="H28" s="6"/>
      <c r="I28" s="131"/>
    </row>
    <row r="29" customFormat="false" ht="18" hidden="false" customHeight="true" outlineLevel="0" collapsed="false">
      <c r="B29" s="128"/>
      <c r="C29" s="123" t="n">
        <f aca="false">C24/C26/C27</f>
        <v>0.0588235294117647</v>
      </c>
      <c r="D29" s="109" t="s">
        <v>155</v>
      </c>
      <c r="E29" s="109" t="s">
        <v>173</v>
      </c>
      <c r="F29" s="6"/>
      <c r="G29" s="6"/>
      <c r="H29" s="6"/>
      <c r="I29" s="131"/>
    </row>
    <row r="30" customFormat="false" ht="18" hidden="false" customHeight="true" outlineLevel="0" collapsed="false">
      <c r="B30" s="128"/>
      <c r="C30" s="113" t="n">
        <f aca="false">C20*1000*C25/C15</f>
        <v>1.99662923082321</v>
      </c>
      <c r="D30" s="109" t="s">
        <v>155</v>
      </c>
      <c r="E30" s="109" t="s">
        <v>174</v>
      </c>
      <c r="F30" s="6"/>
      <c r="G30" s="6"/>
      <c r="H30" s="6"/>
      <c r="I30" s="131"/>
    </row>
    <row r="31" customFormat="false" ht="18" hidden="false" customHeight="true" outlineLevel="0" collapsed="false">
      <c r="B31" s="128"/>
      <c r="C31" s="132" t="n">
        <f aca="false">C30/C29</f>
        <v>33.9426969239946</v>
      </c>
      <c r="D31" s="109" t="s">
        <v>175</v>
      </c>
      <c r="E31" s="109" t="s">
        <v>176</v>
      </c>
      <c r="F31" s="6"/>
      <c r="G31" s="6"/>
      <c r="H31" s="6"/>
      <c r="I31" s="131"/>
    </row>
    <row r="32" customFormat="false" ht="18" hidden="false" customHeight="true" outlineLevel="0" collapsed="false">
      <c r="B32" s="128"/>
      <c r="C32" s="132" t="n">
        <f aca="false">C31+1</f>
        <v>34.9426969239946</v>
      </c>
      <c r="D32" s="109" t="s">
        <v>175</v>
      </c>
      <c r="E32" s="109" t="s">
        <v>177</v>
      </c>
      <c r="F32" s="6"/>
      <c r="G32" s="6"/>
      <c r="H32" s="6"/>
      <c r="I32" s="131"/>
    </row>
    <row r="33" customFormat="false" ht="18" hidden="false" customHeight="true" outlineLevel="0" collapsed="false">
      <c r="B33" s="133" t="n">
        <f aca="false">1/C32</f>
        <v>0.0286182833046672</v>
      </c>
      <c r="C33" s="132" t="n">
        <f aca="false">C$26*C$27/C32</f>
        <v>4.86510816179342</v>
      </c>
      <c r="D33" s="109" t="s">
        <v>171</v>
      </c>
      <c r="E33" s="109" t="s">
        <v>178</v>
      </c>
      <c r="F33" s="6"/>
      <c r="G33" s="6"/>
      <c r="H33" s="6"/>
      <c r="I33" s="131"/>
    </row>
    <row r="34" customFormat="false" ht="18" hidden="false" customHeight="true" outlineLevel="0" collapsed="false">
      <c r="B34" s="128"/>
      <c r="C34" s="47"/>
      <c r="D34" s="6"/>
      <c r="E34" s="6"/>
      <c r="F34" s="6"/>
      <c r="G34" s="6"/>
      <c r="H34" s="6"/>
      <c r="I34" s="131"/>
    </row>
    <row r="35" customFormat="false" ht="18" hidden="false" customHeight="true" outlineLevel="0" collapsed="false">
      <c r="B35" s="128"/>
      <c r="C35" s="134" t="n">
        <v>10</v>
      </c>
      <c r="D35" s="135" t="s">
        <v>179</v>
      </c>
      <c r="E35" s="109" t="s">
        <v>180</v>
      </c>
      <c r="F35" s="6"/>
      <c r="G35" s="6"/>
      <c r="H35" s="6"/>
      <c r="I35" s="131"/>
    </row>
    <row r="36" customFormat="false" ht="18" hidden="false" customHeight="true" outlineLevel="0" collapsed="false">
      <c r="B36" s="128"/>
      <c r="C36" s="123" t="n">
        <f aca="false">C$30/C35</f>
        <v>0.199662923082321</v>
      </c>
      <c r="D36" s="109" t="s">
        <v>155</v>
      </c>
      <c r="E36" s="109" t="s">
        <v>174</v>
      </c>
      <c r="F36" s="6"/>
      <c r="G36" s="6"/>
      <c r="H36" s="6"/>
      <c r="I36" s="131"/>
    </row>
    <row r="37" customFormat="false" ht="18" hidden="false" customHeight="true" outlineLevel="0" collapsed="false">
      <c r="B37" s="128"/>
      <c r="C37" s="113" t="n">
        <f aca="false">C36/C$29</f>
        <v>3.39426969239946</v>
      </c>
      <c r="D37" s="109" t="s">
        <v>175</v>
      </c>
      <c r="E37" s="109" t="s">
        <v>176</v>
      </c>
      <c r="F37" s="6"/>
      <c r="G37" s="6"/>
      <c r="H37" s="6"/>
      <c r="I37" s="131"/>
    </row>
    <row r="38" customFormat="false" ht="18" hidden="false" customHeight="true" outlineLevel="0" collapsed="false">
      <c r="B38" s="128"/>
      <c r="C38" s="136" t="n">
        <f aca="false">C37+1</f>
        <v>4.39426969239946</v>
      </c>
      <c r="D38" s="105" t="s">
        <v>175</v>
      </c>
      <c r="E38" s="109" t="s">
        <v>177</v>
      </c>
      <c r="F38" s="6"/>
      <c r="G38" s="6"/>
      <c r="H38" s="6"/>
      <c r="I38" s="131"/>
    </row>
    <row r="39" customFormat="false" ht="18" hidden="false" customHeight="true" outlineLevel="0" collapsed="false">
      <c r="B39" s="133" t="n">
        <f aca="false">1/C38</f>
        <v>0.227569100214684</v>
      </c>
      <c r="C39" s="132" t="n">
        <f aca="false">C$26*C$27/C38</f>
        <v>38.6867470364962</v>
      </c>
      <c r="D39" s="109" t="s">
        <v>171</v>
      </c>
      <c r="E39" s="109" t="s">
        <v>178</v>
      </c>
      <c r="F39" s="6"/>
      <c r="G39" s="6"/>
      <c r="H39" s="6"/>
      <c r="I39" s="131"/>
    </row>
    <row r="40" customFormat="false" ht="18" hidden="false" customHeight="true" outlineLevel="0" collapsed="false">
      <c r="B40" s="128"/>
      <c r="C40" s="47"/>
      <c r="D40" s="6"/>
      <c r="E40" s="6"/>
      <c r="F40" s="6"/>
      <c r="G40" s="6"/>
      <c r="H40" s="6"/>
      <c r="I40" s="131"/>
    </row>
    <row r="41" customFormat="false" ht="18" hidden="false" customHeight="true" outlineLevel="0" collapsed="false">
      <c r="B41" s="128"/>
      <c r="C41" s="134" t="n">
        <v>30</v>
      </c>
      <c r="D41" s="135" t="s">
        <v>179</v>
      </c>
      <c r="E41" s="109" t="s">
        <v>180</v>
      </c>
      <c r="F41" s="6"/>
      <c r="G41" s="6"/>
      <c r="H41" s="6"/>
      <c r="I41" s="131"/>
    </row>
    <row r="42" customFormat="false" ht="18" hidden="false" customHeight="true" outlineLevel="0" collapsed="false">
      <c r="B42" s="128"/>
      <c r="C42" s="123" t="n">
        <f aca="false">C$30/C41</f>
        <v>0.0665543076941071</v>
      </c>
      <c r="D42" s="109" t="s">
        <v>155</v>
      </c>
      <c r="E42" s="109" t="s">
        <v>174</v>
      </c>
      <c r="F42" s="6"/>
      <c r="G42" s="6"/>
      <c r="H42" s="6"/>
      <c r="I42" s="131"/>
    </row>
    <row r="43" customFormat="false" ht="18" hidden="false" customHeight="true" outlineLevel="0" collapsed="false">
      <c r="B43" s="128"/>
      <c r="C43" s="113" t="n">
        <f aca="false">C42/C$29</f>
        <v>1.13142323079982</v>
      </c>
      <c r="D43" s="109" t="s">
        <v>175</v>
      </c>
      <c r="E43" s="109" t="s">
        <v>176</v>
      </c>
      <c r="F43" s="6"/>
      <c r="G43" s="6"/>
      <c r="H43" s="6"/>
      <c r="I43" s="131"/>
    </row>
    <row r="44" customFormat="false" ht="18" hidden="false" customHeight="true" outlineLevel="0" collapsed="false">
      <c r="B44" s="128"/>
      <c r="C44" s="136" t="n">
        <f aca="false">C43+1</f>
        <v>2.13142323079982</v>
      </c>
      <c r="D44" s="105" t="s">
        <v>175</v>
      </c>
      <c r="E44" s="109" t="s">
        <v>177</v>
      </c>
      <c r="F44" s="6"/>
      <c r="G44" s="6"/>
      <c r="H44" s="6"/>
      <c r="I44" s="131"/>
    </row>
    <row r="45" customFormat="false" ht="18" hidden="false" customHeight="true" outlineLevel="0" collapsed="false">
      <c r="B45" s="133" t="n">
        <f aca="false">1/C44</f>
        <v>0.469170076383538</v>
      </c>
      <c r="C45" s="132" t="n">
        <f aca="false">C$26*C$27/C44</f>
        <v>79.7589129852015</v>
      </c>
      <c r="D45" s="109" t="s">
        <v>171</v>
      </c>
      <c r="E45" s="109" t="s">
        <v>178</v>
      </c>
      <c r="F45" s="6"/>
      <c r="G45" s="6"/>
      <c r="H45" s="6"/>
      <c r="I45" s="131"/>
    </row>
    <row r="46" customFormat="false" ht="18" hidden="false" customHeight="true" outlineLevel="0" collapsed="false">
      <c r="B46" s="128"/>
      <c r="C46" s="47"/>
      <c r="D46" s="6"/>
      <c r="E46" s="6"/>
      <c r="F46" s="6"/>
      <c r="G46" s="6"/>
      <c r="H46" s="6"/>
      <c r="I46" s="131"/>
    </row>
    <row r="47" customFormat="false" ht="18" hidden="false" customHeight="true" outlineLevel="0" collapsed="false">
      <c r="B47" s="128"/>
      <c r="C47" s="134" t="n">
        <v>100</v>
      </c>
      <c r="D47" s="135" t="s">
        <v>179</v>
      </c>
      <c r="E47" s="109" t="s">
        <v>180</v>
      </c>
      <c r="F47" s="6"/>
      <c r="G47" s="6"/>
      <c r="H47" s="6"/>
      <c r="I47" s="131"/>
    </row>
    <row r="48" customFormat="false" ht="18" hidden="false" customHeight="true" outlineLevel="0" collapsed="false">
      <c r="B48" s="128"/>
      <c r="C48" s="123" t="n">
        <f aca="false">C$30/C47</f>
        <v>0.0199662923082321</v>
      </c>
      <c r="D48" s="109" t="s">
        <v>155</v>
      </c>
      <c r="E48" s="109" t="s">
        <v>174</v>
      </c>
      <c r="F48" s="6"/>
      <c r="G48" s="6"/>
      <c r="H48" s="6"/>
      <c r="I48" s="131"/>
    </row>
    <row r="49" customFormat="false" ht="18" hidden="false" customHeight="true" outlineLevel="0" collapsed="false">
      <c r="B49" s="128"/>
      <c r="C49" s="113" t="n">
        <f aca="false">C48/C$29</f>
        <v>0.339426969239946</v>
      </c>
      <c r="D49" s="109" t="s">
        <v>175</v>
      </c>
      <c r="E49" s="109" t="s">
        <v>176</v>
      </c>
      <c r="F49" s="6"/>
      <c r="G49" s="6"/>
      <c r="H49" s="6"/>
      <c r="I49" s="131"/>
    </row>
    <row r="50" customFormat="false" ht="18" hidden="false" customHeight="true" outlineLevel="0" collapsed="false">
      <c r="B50" s="128"/>
      <c r="C50" s="136" t="n">
        <f aca="false">C49+1</f>
        <v>1.33942696923995</v>
      </c>
      <c r="D50" s="105" t="s">
        <v>175</v>
      </c>
      <c r="E50" s="109" t="s">
        <v>177</v>
      </c>
      <c r="F50" s="6"/>
      <c r="G50" s="6"/>
      <c r="H50" s="6"/>
      <c r="I50" s="131"/>
    </row>
    <row r="51" customFormat="false" ht="18" hidden="false" customHeight="true" outlineLevel="0" collapsed="false">
      <c r="B51" s="133" t="n">
        <f aca="false">1/C50</f>
        <v>0.746587923765225</v>
      </c>
      <c r="C51" s="132" t="n">
        <f aca="false">C$26*C$27/C50</f>
        <v>126.919947040088</v>
      </c>
      <c r="D51" s="109" t="s">
        <v>171</v>
      </c>
      <c r="E51" s="109" t="s">
        <v>178</v>
      </c>
      <c r="F51" s="6"/>
      <c r="G51" s="6"/>
      <c r="H51" s="6"/>
      <c r="I51" s="131"/>
    </row>
    <row r="52" customFormat="false" ht="18" hidden="false" customHeight="true" outlineLevel="0" collapsed="false">
      <c r="B52" s="137"/>
      <c r="C52" s="138"/>
      <c r="D52" s="139"/>
      <c r="E52" s="139"/>
      <c r="F52" s="139"/>
      <c r="G52" s="139"/>
      <c r="H52" s="139"/>
      <c r="I52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5.15"/>
    <col collapsed="false" customWidth="true" hidden="false" outlineLevel="0" max="2" min="2" style="24" width="5.29"/>
    <col collapsed="false" customWidth="true" hidden="false" outlineLevel="0" max="3" min="3" style="1" width="13.02"/>
    <col collapsed="false" customWidth="true" hidden="false" outlineLevel="0" max="4" min="4" style="24" width="13.02"/>
    <col collapsed="false" customWidth="false" hidden="false" outlineLevel="0" max="5" min="5" style="22" width="8.72"/>
    <col collapsed="false" customWidth="false" hidden="false" outlineLevel="0" max="6" min="6" style="24" width="8.72"/>
    <col collapsed="false" customWidth="true" hidden="false" outlineLevel="0" max="7" min="7" style="2" width="14.58"/>
    <col collapsed="false" customWidth="true" hidden="false" outlineLevel="0" max="8" min="8" style="2" width="13.02"/>
    <col collapsed="false" customWidth="true" hidden="false" outlineLevel="0" max="9" min="9" style="24" width="13.02"/>
    <col collapsed="false" customWidth="true" hidden="false" outlineLevel="0" max="11" min="10" style="2" width="13.02"/>
    <col collapsed="false" customWidth="true" hidden="false" outlineLevel="0" max="12" min="12" style="24" width="13.02"/>
    <col collapsed="false" customWidth="true" hidden="false" outlineLevel="0" max="13" min="13" style="2" width="13.02"/>
    <col collapsed="false" customWidth="true" hidden="false" outlineLevel="0" max="14" min="14" style="24" width="13.02"/>
    <col collapsed="false" customWidth="true" hidden="false" outlineLevel="0" max="15" min="15" style="2" width="13.02"/>
    <col collapsed="false" customWidth="true" hidden="false" outlineLevel="0" max="16" min="16" style="24" width="13.02"/>
    <col collapsed="false" customWidth="true" hidden="false" outlineLevel="0" max="17" min="17" style="46" width="13.02"/>
    <col collapsed="false" customWidth="true" hidden="false" outlineLevel="0" max="18" min="18" style="24" width="16"/>
    <col collapsed="false" customWidth="true" hidden="false" outlineLevel="0" max="19" min="19" style="57" width="13.02"/>
    <col collapsed="false" customWidth="true" hidden="false" outlineLevel="0" max="20" min="20" style="24" width="13.02"/>
  </cols>
  <sheetData>
    <row r="1" customFormat="false" ht="18" hidden="false" customHeight="true" outlineLevel="0" collapsed="false">
      <c r="C1" s="6"/>
      <c r="E1" s="23"/>
      <c r="G1" s="7"/>
      <c r="H1" s="7"/>
      <c r="J1" s="7"/>
      <c r="K1" s="7"/>
      <c r="M1" s="7"/>
      <c r="O1" s="7"/>
      <c r="Q1" s="47"/>
      <c r="S1" s="60"/>
    </row>
    <row r="2" customFormat="false" ht="18" hidden="false" customHeight="true" outlineLevel="0" collapsed="false">
      <c r="C2" s="6"/>
      <c r="E2" s="23"/>
      <c r="G2" s="7"/>
      <c r="H2" s="7"/>
      <c r="J2" s="7"/>
      <c r="K2" s="7"/>
      <c r="M2" s="7"/>
      <c r="O2" s="7"/>
      <c r="Q2" s="47"/>
      <c r="S2" s="60"/>
    </row>
    <row r="3" customFormat="false" ht="18" hidden="false" customHeight="true" outlineLevel="0" collapsed="false">
      <c r="A3" s="141" t="s">
        <v>181</v>
      </c>
      <c r="C3" s="6"/>
      <c r="E3" s="23"/>
      <c r="G3" s="7"/>
      <c r="H3" s="7"/>
      <c r="J3" s="7"/>
      <c r="K3" s="7"/>
      <c r="M3" s="7"/>
      <c r="O3" s="7"/>
      <c r="Q3" s="47"/>
      <c r="S3" s="60"/>
    </row>
    <row r="4" customFormat="false" ht="18" hidden="false" customHeight="true" outlineLevel="0" collapsed="false">
      <c r="B4" s="103" t="s">
        <v>182</v>
      </c>
      <c r="C4" s="6"/>
      <c r="E4" s="23"/>
      <c r="G4" s="7"/>
      <c r="H4" s="7"/>
      <c r="J4" s="7"/>
      <c r="K4" s="7"/>
      <c r="M4" s="7"/>
      <c r="O4" s="7"/>
      <c r="Q4" s="47"/>
      <c r="S4" s="60"/>
    </row>
    <row r="5" customFormat="false" ht="18" hidden="false" customHeight="true" outlineLevel="0" collapsed="false">
      <c r="C5" s="6"/>
      <c r="E5" s="23"/>
      <c r="G5" s="7"/>
      <c r="H5" s="7"/>
      <c r="J5" s="7"/>
      <c r="K5" s="7"/>
      <c r="M5" s="7"/>
      <c r="O5" s="7"/>
      <c r="Q5" s="47"/>
      <c r="S5" s="60"/>
    </row>
    <row r="6" customFormat="false" ht="18" hidden="false" customHeight="true" outlineLevel="0" collapsed="false">
      <c r="C6" s="6"/>
      <c r="E6" s="23"/>
      <c r="G6" s="7"/>
      <c r="H6" s="7"/>
      <c r="J6" s="7"/>
      <c r="K6" s="7"/>
      <c r="M6" s="7"/>
      <c r="O6" s="7"/>
      <c r="Q6" s="47"/>
      <c r="S6" s="60"/>
    </row>
    <row r="7" customFormat="false" ht="18" hidden="false" customHeight="true" outlineLevel="0" collapsed="false">
      <c r="A7" s="141" t="s">
        <v>183</v>
      </c>
      <c r="C7" s="6"/>
      <c r="E7" s="23"/>
      <c r="G7" s="7"/>
      <c r="H7" s="7"/>
      <c r="J7" s="7"/>
      <c r="K7" s="7"/>
      <c r="M7" s="7"/>
      <c r="O7" s="7"/>
      <c r="Q7" s="47"/>
      <c r="S7" s="60"/>
    </row>
    <row r="8" customFormat="false" ht="18" hidden="false" customHeight="true" outlineLevel="0" collapsed="false">
      <c r="C8" s="6"/>
      <c r="E8" s="23"/>
      <c r="G8" s="7"/>
      <c r="H8" s="7"/>
      <c r="J8" s="7"/>
      <c r="K8" s="7"/>
      <c r="M8" s="7"/>
      <c r="O8" s="7"/>
      <c r="Q8" s="47"/>
      <c r="S8" s="60"/>
    </row>
    <row r="9" customFormat="false" ht="18" hidden="false" customHeight="true" outlineLevel="0" collapsed="false">
      <c r="B9" s="103" t="s">
        <v>184</v>
      </c>
      <c r="C9" s="6"/>
      <c r="E9" s="23"/>
      <c r="G9" s="7"/>
      <c r="H9" s="7"/>
      <c r="J9" s="7"/>
      <c r="K9" s="7"/>
      <c r="M9" s="7"/>
      <c r="O9" s="7"/>
      <c r="Q9" s="47"/>
      <c r="S9" s="60"/>
    </row>
    <row r="10" customFormat="false" ht="18" hidden="false" customHeight="true" outlineLevel="0" collapsed="false">
      <c r="C10" s="6" t="s">
        <v>185</v>
      </c>
      <c r="E10" s="23"/>
      <c r="G10" s="7"/>
      <c r="H10" s="7"/>
      <c r="J10" s="7"/>
      <c r="K10" s="7"/>
      <c r="M10" s="7"/>
      <c r="O10" s="7"/>
      <c r="Q10" s="47"/>
      <c r="S10" s="60"/>
    </row>
    <row r="11" customFormat="false" ht="18" hidden="false" customHeight="true" outlineLevel="0" collapsed="false">
      <c r="C11" s="6"/>
      <c r="E11" s="23"/>
      <c r="G11" s="7"/>
      <c r="H11" s="7"/>
      <c r="J11" s="7"/>
      <c r="K11" s="7"/>
      <c r="M11" s="7"/>
      <c r="O11" s="7"/>
      <c r="Q11" s="47"/>
      <c r="S11" s="60"/>
    </row>
    <row r="12" customFormat="false" ht="18" hidden="false" customHeight="true" outlineLevel="0" collapsed="false">
      <c r="B12" s="103" t="s">
        <v>186</v>
      </c>
      <c r="C12" s="6"/>
      <c r="E12" s="23"/>
      <c r="G12" s="7"/>
      <c r="H12" s="7"/>
      <c r="J12" s="7"/>
      <c r="K12" s="7"/>
      <c r="M12" s="7"/>
      <c r="O12" s="7"/>
      <c r="Q12" s="47"/>
      <c r="S12" s="60"/>
    </row>
    <row r="13" customFormat="false" ht="18" hidden="false" customHeight="true" outlineLevel="0" collapsed="false">
      <c r="C13" s="6"/>
      <c r="E13" s="23"/>
      <c r="G13" s="7"/>
      <c r="H13" s="7"/>
      <c r="J13" s="7"/>
      <c r="K13" s="7"/>
      <c r="M13" s="7"/>
      <c r="O13" s="7"/>
      <c r="Q13" s="47"/>
      <c r="S13" s="60"/>
    </row>
    <row r="14" customFormat="false" ht="18" hidden="false" customHeight="true" outlineLevel="0" collapsed="false">
      <c r="B14" s="103" t="s">
        <v>187</v>
      </c>
      <c r="C14" s="6"/>
      <c r="E14" s="23"/>
      <c r="G14" s="7"/>
      <c r="H14" s="7"/>
      <c r="J14" s="7"/>
      <c r="K14" s="7"/>
      <c r="M14" s="7"/>
      <c r="O14" s="7"/>
      <c r="Q14" s="47"/>
      <c r="S14" s="60"/>
    </row>
    <row r="15" customFormat="false" ht="18" hidden="false" customHeight="true" outlineLevel="0" collapsed="false">
      <c r="C15" s="6"/>
      <c r="E15" s="23"/>
      <c r="G15" s="7"/>
      <c r="H15" s="7"/>
      <c r="J15" s="7"/>
      <c r="K15" s="7"/>
      <c r="M15" s="7"/>
      <c r="O15" s="7"/>
      <c r="Q15" s="47"/>
      <c r="S15" s="60"/>
    </row>
    <row r="16" customFormat="false" ht="18" hidden="false" customHeight="true" outlineLevel="0" collapsed="false">
      <c r="B16" s="103" t="s">
        <v>188</v>
      </c>
      <c r="C16" s="6"/>
      <c r="E16" s="23"/>
      <c r="G16" s="7"/>
      <c r="H16" s="7"/>
      <c r="J16" s="7"/>
      <c r="K16" s="7"/>
      <c r="M16" s="7"/>
      <c r="O16" s="7"/>
      <c r="Q16" s="47"/>
      <c r="S16" s="60"/>
    </row>
    <row r="17" customFormat="false" ht="18" hidden="false" customHeight="true" outlineLevel="0" collapsed="false">
      <c r="C17" s="6"/>
      <c r="E17" s="23"/>
      <c r="G17" s="7"/>
      <c r="H17" s="7"/>
      <c r="J17" s="7"/>
      <c r="K17" s="7"/>
      <c r="M17" s="7"/>
      <c r="O17" s="7"/>
      <c r="Q17" s="47"/>
      <c r="S17" s="60"/>
    </row>
    <row r="18" customFormat="false" ht="18" hidden="false" customHeight="true" outlineLevel="0" collapsed="false">
      <c r="C18" s="6"/>
      <c r="E18" s="23"/>
      <c r="G18" s="7"/>
      <c r="H18" s="7"/>
      <c r="J18" s="7"/>
      <c r="K18" s="7"/>
      <c r="M18" s="7"/>
      <c r="O18" s="7"/>
      <c r="Q18" s="47"/>
      <c r="S18" s="60"/>
    </row>
    <row r="19" customFormat="false" ht="18" hidden="false" customHeight="true" outlineLevel="0" collapsed="false">
      <c r="A19" s="141" t="s">
        <v>189</v>
      </c>
      <c r="C19" s="6"/>
      <c r="E19" s="23"/>
      <c r="G19" s="7"/>
      <c r="H19" s="7"/>
      <c r="J19" s="7"/>
      <c r="K19" s="7"/>
      <c r="M19" s="7"/>
      <c r="O19" s="7"/>
      <c r="Q19" s="47"/>
      <c r="S19" s="60"/>
    </row>
    <row r="20" customFormat="false" ht="18" hidden="false" customHeight="true" outlineLevel="0" collapsed="false">
      <c r="C20" s="142" t="s">
        <v>190</v>
      </c>
      <c r="E20" s="23"/>
      <c r="G20" s="7"/>
      <c r="H20" s="7"/>
      <c r="J20" s="7"/>
      <c r="K20" s="7"/>
      <c r="M20" s="7"/>
      <c r="O20" s="7"/>
      <c r="Q20" s="47"/>
      <c r="S20" s="60"/>
    </row>
    <row r="21" customFormat="false" ht="18" hidden="false" customHeight="true" outlineLevel="0" collapsed="false">
      <c r="C21" s="142" t="s">
        <v>191</v>
      </c>
      <c r="E21" s="23"/>
      <c r="G21" s="7"/>
      <c r="H21" s="7"/>
      <c r="J21" s="7"/>
      <c r="K21" s="7"/>
      <c r="M21" s="7"/>
      <c r="O21" s="7"/>
      <c r="Q21" s="47"/>
      <c r="S21" s="60"/>
    </row>
    <row r="22" customFormat="false" ht="18" hidden="false" customHeight="true" outlineLevel="0" collapsed="false">
      <c r="C22" s="6"/>
      <c r="E22" s="143"/>
      <c r="F22" s="99"/>
      <c r="G22" s="7"/>
      <c r="H22" s="7"/>
      <c r="J22" s="7"/>
      <c r="K22" s="7"/>
      <c r="M22" s="7"/>
      <c r="O22" s="7"/>
      <c r="Q22" s="47"/>
      <c r="S22" s="60"/>
    </row>
    <row r="23" customFormat="false" ht="18" hidden="false" customHeight="true" outlineLevel="0" collapsed="false">
      <c r="C23" s="6" t="s">
        <v>192</v>
      </c>
      <c r="E23" s="23"/>
      <c r="G23" s="7"/>
      <c r="H23" s="7"/>
      <c r="J23" s="7"/>
      <c r="K23" s="7"/>
      <c r="M23" s="7"/>
      <c r="O23" s="7"/>
      <c r="Q23" s="47"/>
      <c r="S23" s="60"/>
    </row>
    <row r="24" customFormat="false" ht="18" hidden="false" customHeight="true" outlineLevel="0" collapsed="false">
      <c r="C24" s="6"/>
      <c r="D24" s="24" t="s">
        <v>193</v>
      </c>
      <c r="E24" s="23"/>
      <c r="G24" s="7"/>
      <c r="H24" s="7"/>
      <c r="J24" s="7"/>
      <c r="K24" s="7"/>
      <c r="M24" s="7"/>
      <c r="O24" s="7"/>
      <c r="Q24" s="47"/>
      <c r="S24" s="60"/>
    </row>
    <row r="25" customFormat="false" ht="18" hidden="false" customHeight="true" outlineLevel="0" collapsed="false">
      <c r="C25" s="6"/>
      <c r="D25" s="24" t="s">
        <v>194</v>
      </c>
      <c r="E25" s="23"/>
      <c r="G25" s="7"/>
      <c r="H25" s="7"/>
      <c r="J25" s="7"/>
      <c r="K25" s="7"/>
      <c r="M25" s="7"/>
      <c r="O25" s="7"/>
      <c r="Q25" s="47"/>
      <c r="S25" s="60"/>
    </row>
    <row r="26" customFormat="false" ht="18" hidden="false" customHeight="true" outlineLevel="0" collapsed="false">
      <c r="C26" s="6"/>
      <c r="E26" s="23"/>
      <c r="G26" s="7"/>
      <c r="H26" s="7"/>
      <c r="J26" s="7"/>
      <c r="K26" s="7"/>
      <c r="M26" s="7"/>
      <c r="O26" s="7"/>
      <c r="Q26" s="47"/>
      <c r="S26" s="60"/>
    </row>
    <row r="27" customFormat="false" ht="18" hidden="false" customHeight="true" outlineLevel="0" collapsed="false">
      <c r="C27" s="6"/>
      <c r="E27" s="23"/>
      <c r="G27" s="10" t="s">
        <v>195</v>
      </c>
      <c r="H27" s="10"/>
      <c r="J27" s="7"/>
      <c r="K27" s="7"/>
      <c r="M27" s="7"/>
      <c r="O27" s="7"/>
      <c r="Q27" s="47"/>
      <c r="S27" s="60"/>
    </row>
    <row r="28" customFormat="false" ht="18" hidden="false" customHeight="true" outlineLevel="0" collapsed="false">
      <c r="C28" s="6"/>
      <c r="E28" s="23"/>
      <c r="G28" s="11" t="s">
        <v>196</v>
      </c>
      <c r="H28" s="11" t="s">
        <v>197</v>
      </c>
      <c r="J28" s="7"/>
      <c r="K28" s="7" t="n">
        <f aca="false">365*24</f>
        <v>8760</v>
      </c>
      <c r="L28" s="24" t="s">
        <v>198</v>
      </c>
      <c r="M28" s="7"/>
      <c r="O28" s="7"/>
      <c r="Q28" s="47"/>
      <c r="S28" s="60"/>
    </row>
    <row r="29" customFormat="false" ht="18" hidden="false" customHeight="true" outlineLevel="0" collapsed="false">
      <c r="C29" s="6"/>
      <c r="E29" s="23"/>
      <c r="G29" s="11" t="s">
        <v>199</v>
      </c>
      <c r="H29" s="11" t="s">
        <v>200</v>
      </c>
      <c r="J29" s="7"/>
      <c r="K29" s="7"/>
      <c r="M29" s="7"/>
      <c r="O29" s="7"/>
      <c r="Q29" s="47"/>
      <c r="S29" s="60"/>
    </row>
    <row r="30" customFormat="false" ht="18" hidden="false" customHeight="true" outlineLevel="0" collapsed="false">
      <c r="C30" s="6"/>
      <c r="E30" s="38" t="s">
        <v>201</v>
      </c>
      <c r="G30" s="7"/>
      <c r="H30" s="98" t="n">
        <v>0.75</v>
      </c>
      <c r="I30" s="18" t="s">
        <v>202</v>
      </c>
      <c r="J30" s="10" t="n">
        <v>1350</v>
      </c>
      <c r="K30" s="11" t="s">
        <v>203</v>
      </c>
      <c r="M30" s="7"/>
      <c r="O30" s="7"/>
      <c r="Q30" s="47"/>
      <c r="S30" s="60"/>
    </row>
    <row r="31" customFormat="false" ht="18" hidden="false" customHeight="true" outlineLevel="0" collapsed="false">
      <c r="C31" s="6" t="s">
        <v>204</v>
      </c>
      <c r="E31" s="23" t="n">
        <f aca="false">G31/G$31</f>
        <v>1</v>
      </c>
      <c r="F31" s="27"/>
      <c r="G31" s="7" t="n">
        <v>2250</v>
      </c>
      <c r="H31" s="98"/>
      <c r="J31" s="7"/>
      <c r="K31" s="7"/>
      <c r="M31" s="7"/>
      <c r="O31" s="7"/>
      <c r="Q31" s="47"/>
      <c r="S31" s="60"/>
    </row>
    <row r="32" customFormat="false" ht="18" hidden="false" customHeight="true" outlineLevel="0" collapsed="false">
      <c r="C32" s="6" t="s">
        <v>205</v>
      </c>
      <c r="E32" s="23" t="n">
        <f aca="false">G32/G$31</f>
        <v>0.711111111111111</v>
      </c>
      <c r="F32" s="27"/>
      <c r="G32" s="7" t="n">
        <v>1600</v>
      </c>
      <c r="H32" s="7"/>
      <c r="J32" s="7"/>
      <c r="K32" s="7"/>
      <c r="M32" s="7"/>
      <c r="O32" s="7"/>
      <c r="Q32" s="47"/>
      <c r="S32" s="60"/>
    </row>
    <row r="33" customFormat="false" ht="18" hidden="false" customHeight="true" outlineLevel="0" collapsed="false">
      <c r="C33" s="6" t="s">
        <v>206</v>
      </c>
      <c r="E33" s="23" t="n">
        <f aca="false">G33/G$31</f>
        <v>0.848888888888889</v>
      </c>
      <c r="F33" s="27"/>
      <c r="G33" s="7" t="n">
        <v>1910</v>
      </c>
      <c r="H33" s="7" t="n">
        <v>1450</v>
      </c>
      <c r="J33" s="7"/>
      <c r="K33" s="7"/>
      <c r="M33" s="7"/>
      <c r="O33" s="7"/>
      <c r="Q33" s="47"/>
      <c r="S33" s="144" t="s">
        <v>207</v>
      </c>
    </row>
    <row r="34" customFormat="false" ht="18" hidden="false" customHeight="true" outlineLevel="0" collapsed="false">
      <c r="C34" s="6" t="s">
        <v>208</v>
      </c>
      <c r="E34" s="23" t="n">
        <f aca="false">G34/G$31</f>
        <v>0.955555555555556</v>
      </c>
      <c r="F34" s="27"/>
      <c r="G34" s="7" t="n">
        <v>2150</v>
      </c>
      <c r="H34" s="7" t="n">
        <v>1696</v>
      </c>
      <c r="J34" s="145" t="s">
        <v>209</v>
      </c>
      <c r="K34" s="11" t="s">
        <v>210</v>
      </c>
      <c r="M34" s="7" t="n">
        <v>780</v>
      </c>
      <c r="N34" s="24" t="s">
        <v>211</v>
      </c>
      <c r="O34" s="7" t="n">
        <v>6300</v>
      </c>
      <c r="P34" s="24" t="s">
        <v>212</v>
      </c>
      <c r="Q34" s="146" t="n">
        <f aca="false">M34*1000/O34</f>
        <v>123.809523809524</v>
      </c>
      <c r="R34" s="24" t="s">
        <v>213</v>
      </c>
      <c r="S34" s="60" t="n">
        <f aca="false">Q34/G34</f>
        <v>0.0575858250276855</v>
      </c>
      <c r="T34" s="147"/>
    </row>
    <row r="35" customFormat="false" ht="18" hidden="false" customHeight="true" outlineLevel="0" collapsed="false">
      <c r="C35" s="6" t="s">
        <v>214</v>
      </c>
      <c r="E35" s="23" t="n">
        <f aca="false">G35/G$31</f>
        <v>0.533333333333333</v>
      </c>
      <c r="F35" s="27"/>
      <c r="G35" s="7" t="n">
        <v>1200</v>
      </c>
      <c r="H35" s="7"/>
      <c r="J35" s="7"/>
      <c r="K35" s="7"/>
      <c r="M35" s="7"/>
      <c r="O35" s="7"/>
      <c r="Q35" s="47"/>
      <c r="S35" s="60"/>
    </row>
    <row r="36" customFormat="false" ht="18" hidden="false" customHeight="true" outlineLevel="0" collapsed="false">
      <c r="C36" s="6" t="s">
        <v>215</v>
      </c>
      <c r="E36" s="23" t="n">
        <f aca="false">G36/G$31</f>
        <v>0.444444444444444</v>
      </c>
      <c r="F36" s="27"/>
      <c r="G36" s="7" t="n">
        <v>1000</v>
      </c>
      <c r="H36" s="7"/>
      <c r="J36" s="7"/>
      <c r="K36" s="7"/>
      <c r="M36" s="7"/>
      <c r="O36" s="7"/>
      <c r="Q36" s="47"/>
      <c r="S36" s="60"/>
    </row>
    <row r="37" customFormat="false" ht="18" hidden="false" customHeight="true" outlineLevel="0" collapsed="false">
      <c r="C37" s="6" t="s">
        <v>216</v>
      </c>
      <c r="E37" s="23" t="n">
        <f aca="false">G37/G$31</f>
        <v>0.622222222222222</v>
      </c>
      <c r="F37" s="27"/>
      <c r="G37" s="7" t="n">
        <v>1400</v>
      </c>
      <c r="H37" s="7"/>
      <c r="J37" s="148" t="s">
        <v>217</v>
      </c>
      <c r="K37" s="7"/>
      <c r="M37" s="7"/>
      <c r="O37" s="7"/>
      <c r="Q37" s="47"/>
      <c r="S37" s="60"/>
    </row>
    <row r="38" customFormat="false" ht="18" hidden="false" customHeight="true" outlineLevel="0" collapsed="false">
      <c r="C38" s="6" t="s">
        <v>218</v>
      </c>
      <c r="E38" s="23" t="n">
        <f aca="false">G38/G$31</f>
        <v>0.888888888888889</v>
      </c>
      <c r="F38" s="27"/>
      <c r="G38" s="7" t="n">
        <v>2000</v>
      </c>
      <c r="H38" s="7" t="n">
        <v>1500</v>
      </c>
      <c r="J38" s="148" t="s">
        <v>219</v>
      </c>
      <c r="K38" s="7"/>
      <c r="M38" s="7"/>
      <c r="O38" s="7"/>
      <c r="Q38" s="47"/>
      <c r="S38" s="60"/>
    </row>
    <row r="39" customFormat="false" ht="18" hidden="false" customHeight="true" outlineLevel="0" collapsed="false">
      <c r="C39" s="6" t="s">
        <v>220</v>
      </c>
      <c r="E39" s="23" t="n">
        <f aca="false">G39/G$31</f>
        <v>0.888888888888889</v>
      </c>
      <c r="F39" s="27"/>
      <c r="G39" s="7" t="n">
        <v>2000</v>
      </c>
      <c r="H39" s="7"/>
      <c r="J39" s="7"/>
      <c r="K39" s="7"/>
      <c r="M39" s="7"/>
      <c r="O39" s="7"/>
      <c r="Q39" s="47"/>
      <c r="S39" s="60"/>
    </row>
    <row r="40" customFormat="false" ht="18" hidden="false" customHeight="true" outlineLevel="0" collapsed="false">
      <c r="C40" s="6" t="s">
        <v>221</v>
      </c>
      <c r="E40" s="23" t="n">
        <f aca="false">G40/G$31</f>
        <v>0.8</v>
      </c>
      <c r="F40" s="27"/>
      <c r="G40" s="7" t="n">
        <v>1800</v>
      </c>
      <c r="H40" s="7"/>
      <c r="J40" s="7"/>
      <c r="K40" s="7"/>
      <c r="M40" s="7"/>
      <c r="O40" s="7"/>
      <c r="Q40" s="47"/>
      <c r="S40" s="60"/>
    </row>
    <row r="41" customFormat="false" ht="18" hidden="false" customHeight="true" outlineLevel="0" collapsed="false">
      <c r="C41" s="6" t="s">
        <v>222</v>
      </c>
      <c r="E41" s="23" t="n">
        <f aca="false">G41/G$31</f>
        <v>0.977777777777778</v>
      </c>
      <c r="F41" s="27"/>
      <c r="G41" s="7" t="n">
        <v>2200</v>
      </c>
      <c r="H41" s="7"/>
      <c r="J41" s="7"/>
      <c r="K41" s="7"/>
      <c r="M41" s="7"/>
      <c r="O41" s="7"/>
      <c r="Q41" s="47"/>
      <c r="S41" s="60"/>
    </row>
    <row r="42" customFormat="false" ht="18" hidden="false" customHeight="true" outlineLevel="0" collapsed="false">
      <c r="C42" s="6" t="s">
        <v>223</v>
      </c>
      <c r="E42" s="23" t="n">
        <f aca="false">G42/G$31</f>
        <v>0.888888888888889</v>
      </c>
      <c r="F42" s="27"/>
      <c r="G42" s="7" t="n">
        <v>2000</v>
      </c>
      <c r="H42" s="7"/>
      <c r="J42" s="7"/>
      <c r="K42" s="7"/>
      <c r="M42" s="7"/>
      <c r="O42" s="7"/>
      <c r="Q42" s="47"/>
      <c r="S42" s="60"/>
    </row>
    <row r="43" customFormat="false" ht="18" hidden="false" customHeight="true" outlineLevel="0" collapsed="false">
      <c r="C43" s="6" t="s">
        <v>224</v>
      </c>
      <c r="E43" s="23" t="n">
        <f aca="false">G43/G$31</f>
        <v>0.888888888888889</v>
      </c>
      <c r="F43" s="27"/>
      <c r="G43" s="7" t="n">
        <v>2000</v>
      </c>
      <c r="H43" s="7"/>
      <c r="J43" s="7"/>
      <c r="K43" s="7"/>
      <c r="M43" s="7"/>
      <c r="O43" s="7"/>
      <c r="Q43" s="47"/>
      <c r="S43" s="60"/>
    </row>
    <row r="44" customFormat="false" ht="18" hidden="false" customHeight="true" outlineLevel="0" collapsed="false">
      <c r="C44" s="6" t="s">
        <v>225</v>
      </c>
      <c r="E44" s="23" t="n">
        <f aca="false">G44/G$31</f>
        <v>0.711111111111111</v>
      </c>
      <c r="F44" s="27"/>
      <c r="G44" s="7" t="n">
        <v>1600</v>
      </c>
      <c r="H44" s="7"/>
      <c r="J44" s="7"/>
      <c r="K44" s="7"/>
      <c r="M44" s="7"/>
      <c r="O44" s="7"/>
      <c r="Q44" s="47"/>
      <c r="S44" s="60"/>
    </row>
    <row r="45" customFormat="false" ht="18" hidden="false" customHeight="true" outlineLevel="0" collapsed="false">
      <c r="C45" s="6" t="s">
        <v>226</v>
      </c>
      <c r="E45" s="23" t="n">
        <f aca="false">G45/G$31</f>
        <v>0.488888888888889</v>
      </c>
      <c r="F45" s="27"/>
      <c r="G45" s="7" t="n">
        <v>1100</v>
      </c>
      <c r="H45" s="7"/>
      <c r="J45" s="7"/>
      <c r="K45" s="7"/>
      <c r="M45" s="7"/>
      <c r="O45" s="7"/>
      <c r="Q45" s="47"/>
      <c r="S45" s="60"/>
    </row>
    <row r="46" customFormat="false" ht="18" hidden="false" customHeight="true" outlineLevel="0" collapsed="false">
      <c r="C46" s="6" t="s">
        <v>227</v>
      </c>
      <c r="E46" s="23" t="n">
        <f aca="false">G46/G$31</f>
        <v>0.444444444444444</v>
      </c>
      <c r="F46" s="27"/>
      <c r="G46" s="7" t="n">
        <v>1000</v>
      </c>
      <c r="H46" s="7"/>
      <c r="J46" s="7"/>
      <c r="K46" s="7"/>
      <c r="M46" s="7"/>
      <c r="O46" s="7"/>
      <c r="Q46" s="47"/>
      <c r="S46" s="60"/>
    </row>
    <row r="47" customFormat="false" ht="18" hidden="false" customHeight="true" outlineLevel="0" collapsed="false">
      <c r="C47" s="6" t="s">
        <v>228</v>
      </c>
      <c r="E47" s="23" t="n">
        <f aca="false">G47/G$31</f>
        <v>0.444444444444444</v>
      </c>
      <c r="F47" s="27"/>
      <c r="G47" s="7" t="n">
        <v>1000</v>
      </c>
      <c r="H47" s="7"/>
      <c r="J47" s="7"/>
      <c r="K47" s="7"/>
      <c r="M47" s="7"/>
      <c r="O47" s="7"/>
      <c r="Q47" s="47"/>
      <c r="S47" s="60"/>
    </row>
    <row r="48" customFormat="false" ht="18" hidden="false" customHeight="true" outlineLevel="0" collapsed="false">
      <c r="C48" s="6" t="s">
        <v>229</v>
      </c>
      <c r="E48" s="23" t="n">
        <f aca="false">G48/G$31</f>
        <v>0.488888888888889</v>
      </c>
      <c r="F48" s="27"/>
      <c r="G48" s="7" t="n">
        <v>1100</v>
      </c>
      <c r="H48" s="7"/>
      <c r="J48" s="7"/>
      <c r="K48" s="7"/>
      <c r="M48" s="7"/>
      <c r="O48" s="7"/>
      <c r="Q48" s="47"/>
      <c r="S48" s="60"/>
    </row>
    <row r="49" customFormat="false" ht="18" hidden="false" customHeight="true" outlineLevel="0" collapsed="false">
      <c r="C49" s="6" t="s">
        <v>230</v>
      </c>
      <c r="E49" s="23" t="n">
        <f aca="false">G49/G$31</f>
        <v>0.488888888888889</v>
      </c>
      <c r="F49" s="27"/>
      <c r="G49" s="7" t="n">
        <v>1100</v>
      </c>
      <c r="H49" s="7"/>
      <c r="J49" s="7"/>
      <c r="K49" s="7"/>
      <c r="M49" s="7"/>
      <c r="O49" s="7"/>
      <c r="Q49" s="47"/>
      <c r="S49" s="60"/>
    </row>
    <row r="50" customFormat="false" ht="18" hidden="false" customHeight="true" outlineLevel="0" collapsed="false">
      <c r="C50" s="6" t="s">
        <v>231</v>
      </c>
      <c r="E50" s="23" t="n">
        <f aca="false">G50/G$31</f>
        <v>1.33333333333333</v>
      </c>
      <c r="G50" s="7" t="n">
        <v>3000</v>
      </c>
      <c r="H50" s="11" t="s">
        <v>232</v>
      </c>
      <c r="J50" s="7"/>
      <c r="K50" s="7"/>
      <c r="M50" s="7"/>
      <c r="O50" s="7"/>
      <c r="Q50" s="47"/>
      <c r="S50" s="60"/>
    </row>
    <row r="51" customFormat="false" ht="18" hidden="false" customHeight="true" outlineLevel="0" collapsed="false">
      <c r="C51" s="6"/>
      <c r="E51" s="23"/>
      <c r="G51" s="7"/>
      <c r="H51" s="7"/>
      <c r="J51" s="7"/>
      <c r="K51" s="7"/>
      <c r="M51" s="7"/>
      <c r="O51" s="7"/>
      <c r="Q51" s="47"/>
      <c r="S51" s="60"/>
    </row>
    <row r="52" customFormat="false" ht="18" hidden="false" customHeight="true" outlineLevel="0" collapsed="false">
      <c r="B52" s="103" t="s">
        <v>233</v>
      </c>
      <c r="C52" s="6"/>
      <c r="E52" s="23"/>
      <c r="G52" s="7"/>
      <c r="H52" s="7"/>
      <c r="J52" s="7"/>
      <c r="K52" s="7"/>
      <c r="M52" s="7"/>
      <c r="O52" s="7"/>
      <c r="Q52" s="47"/>
      <c r="S52" s="60"/>
    </row>
    <row r="53" customFormat="false" ht="18" hidden="false" customHeight="true" outlineLevel="0" collapsed="false">
      <c r="C53" s="147" t="s">
        <v>234</v>
      </c>
      <c r="E53" s="23"/>
      <c r="G53" s="7"/>
      <c r="H53" s="7"/>
      <c r="J53" s="7"/>
      <c r="K53" s="7"/>
      <c r="M53" s="7"/>
      <c r="O53" s="7"/>
      <c r="Q53" s="47"/>
      <c r="S53" s="60"/>
    </row>
    <row r="54" customFormat="false" ht="18" hidden="false" customHeight="true" outlineLevel="0" collapsed="false">
      <c r="C54" s="147" t="s">
        <v>235</v>
      </c>
      <c r="E54" s="23"/>
      <c r="G54" s="7"/>
      <c r="H54" s="7"/>
      <c r="J54" s="7"/>
      <c r="K54" s="7"/>
      <c r="M54" s="7"/>
      <c r="O54" s="7"/>
      <c r="Q54" s="47"/>
      <c r="S54" s="60"/>
    </row>
    <row r="55" customFormat="false" ht="18" hidden="false" customHeight="true" outlineLevel="0" collapsed="false">
      <c r="C55" s="147" t="s">
        <v>236</v>
      </c>
      <c r="E55" s="23"/>
      <c r="G55" s="7"/>
      <c r="H55" s="7"/>
      <c r="J55" s="7"/>
      <c r="K55" s="7"/>
      <c r="M55" s="7"/>
      <c r="O55" s="7"/>
      <c r="Q55" s="47"/>
      <c r="S55" s="60"/>
    </row>
    <row r="56" customFormat="false" ht="18" hidden="false" customHeight="true" outlineLevel="0" collapsed="false">
      <c r="C56" s="6" t="s">
        <v>237</v>
      </c>
      <c r="E56" s="23"/>
      <c r="G56" s="7"/>
      <c r="H56" s="7"/>
      <c r="J56" s="7"/>
      <c r="K56" s="7"/>
      <c r="M56" s="7"/>
      <c r="O56" s="7"/>
      <c r="Q56" s="47"/>
      <c r="S56" s="60"/>
    </row>
    <row r="57" customFormat="false" ht="18" hidden="false" customHeight="true" outlineLevel="0" collapsed="false">
      <c r="C57" s="6"/>
      <c r="E57" s="23"/>
      <c r="G57" s="7"/>
      <c r="H57" s="7"/>
      <c r="J57" s="7"/>
      <c r="K57" s="7"/>
      <c r="M57" s="7"/>
      <c r="O57" s="7"/>
      <c r="Q57" s="47"/>
      <c r="S57" s="60"/>
    </row>
    <row r="58" customFormat="false" ht="18" hidden="false" customHeight="true" outlineLevel="0" collapsed="false">
      <c r="B58" s="149" t="s">
        <v>238</v>
      </c>
      <c r="C58" s="150"/>
      <c r="D58" s="150"/>
      <c r="E58" s="151"/>
      <c r="F58" s="150"/>
      <c r="G58" s="152"/>
      <c r="H58" s="152"/>
      <c r="I58" s="150"/>
      <c r="J58" s="152"/>
      <c r="K58" s="152"/>
      <c r="M58" s="7"/>
      <c r="O58" s="7"/>
      <c r="Q58" s="47"/>
      <c r="S58" s="60"/>
    </row>
    <row r="59" customFormat="false" ht="18" hidden="false" customHeight="true" outlineLevel="0" collapsed="false">
      <c r="B59" s="149"/>
      <c r="C59" s="153" t="s">
        <v>239</v>
      </c>
      <c r="D59" s="150"/>
      <c r="E59" s="151"/>
      <c r="F59" s="150"/>
      <c r="G59" s="152"/>
      <c r="H59" s="152"/>
      <c r="I59" s="150"/>
      <c r="J59" s="152"/>
      <c r="K59" s="152"/>
      <c r="M59" s="7"/>
      <c r="O59" s="7"/>
      <c r="Q59" s="47"/>
      <c r="S59" s="60"/>
    </row>
    <row r="60" customFormat="false" ht="18" hidden="false" customHeight="true" outlineLevel="0" collapsed="false">
      <c r="B60" s="149"/>
      <c r="C60" s="154" t="s">
        <v>240</v>
      </c>
      <c r="D60" s="150"/>
      <c r="E60" s="151"/>
      <c r="F60" s="150"/>
      <c r="G60" s="152"/>
      <c r="H60" s="152"/>
      <c r="I60" s="150"/>
      <c r="J60" s="152"/>
      <c r="K60" s="152"/>
      <c r="M60" s="7"/>
      <c r="O60" s="7"/>
      <c r="Q60" s="47"/>
      <c r="S60" s="60"/>
    </row>
    <row r="61" customFormat="false" ht="18" hidden="false" customHeight="true" outlineLevel="0" collapsed="false">
      <c r="C61" s="6"/>
      <c r="E61" s="23"/>
      <c r="G61" s="7"/>
      <c r="H61" s="7"/>
      <c r="J61" s="7"/>
      <c r="K61" s="7"/>
      <c r="M61" s="7"/>
      <c r="O61" s="7"/>
      <c r="Q61" s="47"/>
      <c r="S61" s="60"/>
    </row>
    <row r="62" customFormat="false" ht="18" hidden="false" customHeight="true" outlineLevel="0" collapsed="false">
      <c r="A62" s="141" t="s">
        <v>241</v>
      </c>
      <c r="C62" s="6"/>
      <c r="E62" s="23"/>
      <c r="G62" s="7"/>
      <c r="H62" s="7"/>
      <c r="J62" s="7"/>
      <c r="K62" s="7"/>
      <c r="M62" s="7"/>
      <c r="O62" s="7"/>
      <c r="Q62" s="47"/>
      <c r="S62" s="60"/>
    </row>
    <row r="63" customFormat="false" ht="18" hidden="false" customHeight="true" outlineLevel="0" collapsed="false">
      <c r="C63" s="147" t="s">
        <v>242</v>
      </c>
      <c r="E63" s="23"/>
      <c r="G63" s="7"/>
      <c r="H63" s="7"/>
      <c r="J63" s="7"/>
      <c r="K63" s="7"/>
      <c r="M63" s="7"/>
      <c r="O63" s="7"/>
      <c r="Q63" s="47"/>
      <c r="S63" s="60"/>
    </row>
  </sheetData>
  <mergeCells count="1">
    <mergeCell ref="G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1" activeCellId="0" sqref="E21"/>
    </sheetView>
  </sheetViews>
  <sheetFormatPr defaultColWidth="8.757812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9" min="5" style="22" width="12.57"/>
    <col collapsed="false" customWidth="true" hidden="false" outlineLevel="0" max="13" min="10" style="2" width="12.57"/>
  </cols>
  <sheetData>
    <row r="1" customFormat="false" ht="17.25" hidden="false" customHeight="true" outlineLevel="0" collapsed="false">
      <c r="A1" s="6"/>
      <c r="B1" s="7"/>
      <c r="C1" s="6"/>
      <c r="D1" s="8"/>
      <c r="E1" s="23"/>
      <c r="F1" s="23"/>
      <c r="G1" s="23"/>
      <c r="H1" s="23"/>
      <c r="I1" s="23"/>
      <c r="J1" s="7"/>
      <c r="K1" s="7"/>
      <c r="L1" s="7"/>
      <c r="M1" s="7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23"/>
      <c r="F2" s="23"/>
      <c r="G2" s="23"/>
      <c r="H2" s="23"/>
      <c r="I2" s="23"/>
      <c r="J2" s="7"/>
      <c r="K2" s="7"/>
      <c r="L2" s="7"/>
      <c r="M2" s="7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23"/>
      <c r="F3" s="23"/>
      <c r="G3" s="23"/>
      <c r="H3" s="23"/>
      <c r="I3" s="23"/>
      <c r="J3" s="7"/>
      <c r="K3" s="7"/>
      <c r="L3" s="7"/>
      <c r="M3" s="7"/>
    </row>
    <row r="4" customFormat="false" ht="17.25" hidden="false" customHeight="true" outlineLevel="0" collapsed="false">
      <c r="A4" s="6" t="s">
        <v>3</v>
      </c>
      <c r="B4" s="11" t="s">
        <v>4</v>
      </c>
      <c r="C4" s="6"/>
      <c r="D4" s="8"/>
      <c r="E4" s="23"/>
      <c r="F4" s="23"/>
      <c r="G4" s="23"/>
      <c r="H4" s="23"/>
      <c r="I4" s="23"/>
      <c r="J4" s="7"/>
      <c r="K4" s="7"/>
      <c r="L4" s="7"/>
      <c r="M4" s="7"/>
    </row>
    <row r="5" customFormat="false" ht="17.25" hidden="false" customHeight="true" outlineLevel="0" collapsed="false">
      <c r="A5" s="6" t="s">
        <v>5</v>
      </c>
      <c r="B5" s="7" t="s">
        <v>6</v>
      </c>
      <c r="C5" s="6"/>
      <c r="D5" s="8"/>
      <c r="E5" s="23"/>
      <c r="F5" s="23"/>
      <c r="G5" s="23"/>
      <c r="H5" s="23"/>
      <c r="I5" s="23"/>
      <c r="J5" s="7"/>
      <c r="K5" s="7"/>
      <c r="L5" s="7"/>
      <c r="M5" s="7"/>
    </row>
    <row r="6" customFormat="false" ht="17.25" hidden="false" customHeight="true" outlineLevel="0" collapsed="false">
      <c r="A6" s="6" t="s">
        <v>7</v>
      </c>
      <c r="B6" s="7"/>
      <c r="C6" s="6"/>
      <c r="D6" s="8"/>
      <c r="E6" s="23"/>
      <c r="F6" s="23"/>
      <c r="G6" s="23"/>
      <c r="H6" s="23"/>
      <c r="I6" s="23"/>
      <c r="J6" s="7"/>
      <c r="K6" s="7"/>
      <c r="L6" s="7"/>
      <c r="M6" s="7"/>
    </row>
    <row r="7" customFormat="false" ht="17.25" hidden="false" customHeight="true" outlineLevel="0" collapsed="false">
      <c r="A7" s="6" t="s">
        <v>8</v>
      </c>
      <c r="B7" s="7" t="s">
        <v>36</v>
      </c>
      <c r="C7" s="6"/>
      <c r="D7" s="8"/>
      <c r="E7" s="23"/>
      <c r="F7" s="23"/>
      <c r="G7" s="23"/>
      <c r="H7" s="23"/>
      <c r="I7" s="23"/>
      <c r="J7" s="7"/>
      <c r="K7" s="7"/>
      <c r="L7" s="7"/>
      <c r="M7" s="7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7"/>
      <c r="E8" s="23"/>
      <c r="F8" s="23"/>
      <c r="G8" s="23"/>
      <c r="H8" s="23"/>
      <c r="I8" s="23"/>
      <c r="J8" s="7"/>
      <c r="K8" s="7"/>
      <c r="L8" s="7"/>
      <c r="M8" s="7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23"/>
      <c r="F9" s="23"/>
      <c r="G9" s="23"/>
      <c r="H9" s="23"/>
      <c r="I9" s="23"/>
      <c r="J9" s="7"/>
      <c r="K9" s="7"/>
      <c r="L9" s="7"/>
      <c r="M9" s="7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23"/>
      <c r="F10" s="23"/>
      <c r="G10" s="23"/>
      <c r="H10" s="23"/>
      <c r="I10" s="23"/>
      <c r="J10" s="7"/>
      <c r="K10" s="7"/>
      <c r="L10" s="7"/>
      <c r="M10" s="7"/>
    </row>
    <row r="11" customFormat="false" ht="17.25" hidden="false" customHeight="true" outlineLevel="0" collapsed="false">
      <c r="A11" s="6" t="s">
        <v>15</v>
      </c>
      <c r="B11" s="12"/>
      <c r="C11" s="6"/>
      <c r="D11" s="8"/>
      <c r="E11" s="23"/>
      <c r="F11" s="23"/>
      <c r="G11" s="23"/>
      <c r="H11" s="23"/>
      <c r="I11" s="23"/>
      <c r="J11" s="7"/>
      <c r="K11" s="7"/>
      <c r="L11" s="7"/>
      <c r="M11" s="7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23"/>
      <c r="F12" s="23"/>
      <c r="G12" s="23"/>
      <c r="H12" s="23"/>
      <c r="I12" s="23"/>
      <c r="J12" s="7"/>
      <c r="K12" s="7"/>
      <c r="L12" s="7"/>
      <c r="M12" s="7"/>
    </row>
    <row r="13" customFormat="false" ht="17.25" hidden="false" customHeight="true" outlineLevel="0" collapsed="false">
      <c r="A13" s="6"/>
      <c r="B13" s="7"/>
      <c r="C13" s="6"/>
      <c r="D13" s="8"/>
      <c r="E13" s="23"/>
      <c r="F13" s="23"/>
      <c r="G13" s="23"/>
      <c r="H13" s="23"/>
      <c r="I13" s="23"/>
      <c r="J13" s="7"/>
      <c r="K13" s="7"/>
      <c r="L13" s="7"/>
      <c r="M13" s="7"/>
    </row>
    <row r="14" customFormat="false" ht="17.25" hidden="false" customHeight="true" outlineLevel="0" collapsed="false">
      <c r="A14" s="6"/>
      <c r="B14" s="7"/>
      <c r="C14" s="6"/>
      <c r="D14" s="8"/>
      <c r="E14" s="23"/>
      <c r="F14" s="23"/>
      <c r="G14" s="23"/>
      <c r="H14" s="23"/>
      <c r="I14" s="23"/>
      <c r="J14" s="7"/>
      <c r="K14" s="7"/>
      <c r="L14" s="7"/>
      <c r="M14" s="7"/>
    </row>
    <row r="15" customFormat="false" ht="17.25" hidden="false" customHeight="true" outlineLevel="0" collapsed="false">
      <c r="A15" s="6"/>
      <c r="B15" s="7"/>
      <c r="C15" s="6"/>
      <c r="D15" s="8"/>
      <c r="E15" s="23"/>
      <c r="F15" s="23"/>
      <c r="G15" s="23"/>
      <c r="H15" s="23"/>
      <c r="I15" s="23"/>
      <c r="J15" s="7"/>
      <c r="K15" s="7"/>
      <c r="L15" s="7"/>
      <c r="M15" s="7"/>
    </row>
    <row r="16" customFormat="false" ht="17.25" hidden="false" customHeight="true" outlineLevel="0" collapsed="false">
      <c r="A16" s="6"/>
      <c r="B16" s="7"/>
      <c r="C16" s="6"/>
      <c r="D16" s="8"/>
      <c r="E16" s="23"/>
      <c r="F16" s="23"/>
      <c r="G16" s="23"/>
      <c r="H16" s="23"/>
      <c r="I16" s="23"/>
      <c r="J16" s="7"/>
      <c r="K16" s="7"/>
      <c r="L16" s="7"/>
      <c r="M16" s="7"/>
    </row>
    <row r="17" customFormat="false" ht="17.25" hidden="false" customHeight="true" outlineLevel="0" collapsed="false">
      <c r="A17" s="6"/>
      <c r="B17" s="13" t="s">
        <v>17</v>
      </c>
      <c r="C17" s="14"/>
      <c r="D17" s="15" t="s">
        <v>18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  <c r="J17" s="16" t="s">
        <v>24</v>
      </c>
      <c r="K17" s="16" t="s">
        <v>25</v>
      </c>
      <c r="L17" s="17" t="s">
        <v>26</v>
      </c>
      <c r="M17" s="10" t="s">
        <v>27</v>
      </c>
    </row>
    <row r="18" s="19" customFormat="true" ht="17.25" hidden="false" customHeight="true" outlineLevel="0" collapsed="false">
      <c r="A18" s="18" t="s">
        <v>28</v>
      </c>
      <c r="B18" s="10"/>
      <c r="C18" s="18"/>
      <c r="D18" s="8"/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10" t="s">
        <v>30</v>
      </c>
      <c r="K18" s="10" t="s">
        <v>30</v>
      </c>
      <c r="L18" s="10" t="s">
        <v>31</v>
      </c>
      <c r="M18" s="10" t="s">
        <v>32</v>
      </c>
    </row>
    <row r="19" customFormat="false" ht="17.25" hidden="false" customHeight="true" outlineLevel="0" collapsed="false">
      <c r="A19" s="20" t="s">
        <v>33</v>
      </c>
      <c r="B19" s="7"/>
      <c r="C19" s="6"/>
      <c r="D19" s="8"/>
      <c r="E19" s="9" t="s">
        <v>34</v>
      </c>
      <c r="F19" s="9" t="s">
        <v>34</v>
      </c>
      <c r="G19" s="9" t="s">
        <v>34</v>
      </c>
      <c r="H19" s="9" t="s">
        <v>34</v>
      </c>
      <c r="I19" s="9" t="s">
        <v>34</v>
      </c>
      <c r="J19" s="10" t="s">
        <v>35</v>
      </c>
      <c r="K19" s="10" t="s">
        <v>35</v>
      </c>
      <c r="L19" s="10" t="s">
        <v>34</v>
      </c>
      <c r="M19" s="10" t="s">
        <v>34</v>
      </c>
    </row>
    <row r="20" s="19" customFormat="true" ht="17.25" hidden="false" customHeight="true" outlineLevel="0" collapsed="false">
      <c r="A20" s="18"/>
      <c r="B20" s="10" t="n">
        <v>0</v>
      </c>
      <c r="C20" s="18"/>
      <c r="D20" s="8" t="n">
        <v>44713</v>
      </c>
      <c r="E20" s="9" t="n">
        <v>0.85</v>
      </c>
      <c r="F20" s="9" t="n">
        <v>0.7</v>
      </c>
      <c r="G20" s="9" t="n">
        <v>0.04</v>
      </c>
      <c r="H20" s="9" t="n">
        <v>0</v>
      </c>
      <c r="I20" s="9" t="n">
        <v>0.29</v>
      </c>
      <c r="J20" s="21" t="n">
        <v>25</v>
      </c>
      <c r="K20" s="10" t="n">
        <v>10</v>
      </c>
      <c r="L20" s="10" t="n">
        <v>10</v>
      </c>
      <c r="M20" s="10" t="n">
        <v>20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9"/>
      <c r="F21" s="9"/>
      <c r="G21" s="9"/>
      <c r="H21" s="9"/>
      <c r="I21" s="9"/>
      <c r="J21" s="10"/>
      <c r="K21" s="10"/>
      <c r="L21" s="10"/>
      <c r="M21" s="10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9"/>
      <c r="F22" s="9"/>
      <c r="G22" s="9"/>
      <c r="H22" s="9"/>
      <c r="I22" s="9"/>
      <c r="J22" s="10"/>
      <c r="K22" s="10"/>
      <c r="L22" s="10"/>
      <c r="M22" s="10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9"/>
      <c r="F23" s="9"/>
      <c r="G23" s="9"/>
      <c r="H23" s="9"/>
      <c r="I23" s="9"/>
      <c r="J23" s="10"/>
      <c r="K23" s="10"/>
      <c r="L23" s="10"/>
      <c r="M23" s="10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9"/>
      <c r="F24" s="9"/>
      <c r="G24" s="9"/>
      <c r="H24" s="9"/>
      <c r="I24" s="9"/>
      <c r="J24" s="10"/>
      <c r="K24" s="10"/>
      <c r="L24" s="10"/>
      <c r="M24" s="10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9"/>
      <c r="F25" s="9"/>
      <c r="G25" s="9"/>
      <c r="H25" s="9"/>
      <c r="I25" s="9"/>
      <c r="J25" s="10"/>
      <c r="K25" s="10"/>
      <c r="L25" s="10"/>
      <c r="M25" s="10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9"/>
      <c r="F26" s="9"/>
      <c r="G26" s="9"/>
      <c r="H26" s="9"/>
      <c r="I26" s="9"/>
      <c r="J26" s="10"/>
      <c r="K26" s="10"/>
      <c r="L26" s="10"/>
      <c r="M26" s="10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9"/>
      <c r="F27" s="9"/>
      <c r="G27" s="9"/>
      <c r="H27" s="9"/>
      <c r="I27" s="9"/>
      <c r="J27" s="10"/>
      <c r="K27" s="10"/>
      <c r="L27" s="10"/>
      <c r="M27" s="10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9"/>
      <c r="F28" s="9"/>
      <c r="G28" s="9"/>
      <c r="H28" s="9"/>
      <c r="I28" s="9"/>
      <c r="J28" s="10"/>
      <c r="K28" s="10"/>
      <c r="L28" s="10"/>
      <c r="M28" s="10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9"/>
      <c r="F29" s="9"/>
      <c r="G29" s="9"/>
      <c r="H29" s="9"/>
      <c r="I29" s="9"/>
      <c r="J29" s="10" t="n">
        <v>39</v>
      </c>
      <c r="K29" s="10" t="n">
        <v>28</v>
      </c>
      <c r="L29" s="10"/>
      <c r="M29" s="10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9"/>
      <c r="F30" s="9"/>
      <c r="G30" s="9"/>
      <c r="H30" s="9"/>
      <c r="I30" s="9"/>
      <c r="J30" s="10"/>
      <c r="K30" s="10"/>
      <c r="L30" s="10"/>
      <c r="M30" s="10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9"/>
      <c r="F31" s="9"/>
      <c r="G31" s="9"/>
      <c r="H31" s="9"/>
      <c r="I31" s="9"/>
      <c r="J31" s="10"/>
      <c r="K31" s="10"/>
      <c r="L31" s="10"/>
      <c r="M31" s="10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9"/>
      <c r="F32" s="9"/>
      <c r="G32" s="9"/>
      <c r="H32" s="9"/>
      <c r="I32" s="9"/>
      <c r="J32" s="10"/>
      <c r="K32" s="10"/>
      <c r="L32" s="10"/>
      <c r="M32" s="10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9"/>
      <c r="F33" s="9"/>
      <c r="G33" s="9"/>
      <c r="H33" s="9"/>
      <c r="I33" s="9"/>
      <c r="J33" s="10"/>
      <c r="K33" s="10"/>
      <c r="L33" s="10"/>
      <c r="M33" s="10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9"/>
      <c r="F34" s="9"/>
      <c r="G34" s="9"/>
      <c r="H34" s="9"/>
      <c r="I34" s="9"/>
      <c r="J34" s="10"/>
      <c r="K34" s="10"/>
      <c r="L34" s="10"/>
      <c r="M34" s="10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9"/>
      <c r="F35" s="9"/>
      <c r="G35" s="9"/>
      <c r="H35" s="9"/>
      <c r="I35" s="9"/>
      <c r="J35" s="10"/>
      <c r="K35" s="10"/>
      <c r="L35" s="10"/>
      <c r="M35" s="10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9"/>
      <c r="F36" s="9"/>
      <c r="G36" s="9"/>
      <c r="H36" s="9"/>
      <c r="I36" s="9"/>
      <c r="J36" s="10"/>
      <c r="K36" s="10"/>
      <c r="L36" s="10"/>
      <c r="M36" s="10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9"/>
      <c r="F37" s="9"/>
      <c r="G37" s="9"/>
      <c r="H37" s="9"/>
      <c r="I37" s="9"/>
      <c r="J37" s="10"/>
      <c r="K37" s="10"/>
      <c r="L37" s="10"/>
      <c r="M37" s="10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9"/>
      <c r="F38" s="9"/>
      <c r="G38" s="9"/>
      <c r="H38" s="9"/>
      <c r="I38" s="9"/>
      <c r="J38" s="10"/>
      <c r="K38" s="10"/>
      <c r="L38" s="10"/>
      <c r="M38" s="10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9"/>
      <c r="F39" s="9"/>
      <c r="G39" s="9"/>
      <c r="H39" s="9"/>
      <c r="I39" s="9"/>
      <c r="J39" s="10"/>
      <c r="K39" s="10"/>
      <c r="L39" s="10"/>
      <c r="M39" s="10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9"/>
      <c r="F40" s="9"/>
      <c r="G40" s="9"/>
      <c r="H40" s="9"/>
      <c r="I40" s="9"/>
      <c r="J40" s="10"/>
      <c r="K40" s="10"/>
      <c r="L40" s="10"/>
      <c r="M40" s="10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9"/>
      <c r="F41" s="9"/>
      <c r="G41" s="9"/>
      <c r="H41" s="9"/>
      <c r="I41" s="9"/>
      <c r="J41" s="10"/>
      <c r="K41" s="10"/>
      <c r="L41" s="10"/>
      <c r="M4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6" min="5" style="25" width="12.57"/>
    <col collapsed="false" customWidth="true" hidden="false" outlineLevel="0" max="8" min="7" style="2" width="12.57"/>
    <col collapsed="false" customWidth="true" hidden="false" outlineLevel="0" max="9" min="9" style="25" width="12.57"/>
    <col collapsed="false" customWidth="true" hidden="false" outlineLevel="0" max="10" min="10" style="2" width="12.57"/>
    <col collapsed="false" customWidth="true" hidden="false" outlineLevel="0" max="11" min="11" style="25" width="12.57"/>
    <col collapsed="false" customWidth="true" hidden="false" outlineLevel="0" max="12" min="12" style="26" width="12.57"/>
  </cols>
  <sheetData>
    <row r="1" customFormat="false" ht="18.75" hidden="false" customHeight="true" outlineLevel="0" collapsed="false">
      <c r="B1" s="7"/>
      <c r="D1" s="8"/>
      <c r="E1" s="27"/>
      <c r="F1" s="23"/>
      <c r="G1" s="7"/>
      <c r="H1" s="7"/>
      <c r="I1" s="27"/>
      <c r="J1" s="7"/>
      <c r="K1" s="27"/>
      <c r="L1" s="28"/>
    </row>
    <row r="2" customFormat="false" ht="18.75" hidden="false" customHeight="true" outlineLevel="0" collapsed="false">
      <c r="A2" s="24" t="s">
        <v>0</v>
      </c>
      <c r="B2" s="7"/>
      <c r="D2" s="8"/>
      <c r="E2" s="27"/>
      <c r="F2" s="23"/>
      <c r="G2" s="7"/>
      <c r="H2" s="7"/>
      <c r="I2" s="27"/>
      <c r="J2" s="7"/>
      <c r="K2" s="27"/>
      <c r="L2" s="28"/>
    </row>
    <row r="3" customFormat="false" ht="18.75" hidden="false" customHeight="true" outlineLevel="0" collapsed="false">
      <c r="A3" s="24" t="s">
        <v>1</v>
      </c>
      <c r="B3" s="7" t="s">
        <v>2</v>
      </c>
      <c r="D3" s="8"/>
      <c r="E3" s="27"/>
      <c r="F3" s="23"/>
      <c r="G3" s="7"/>
      <c r="H3" s="7"/>
      <c r="I3" s="27"/>
      <c r="J3" s="7"/>
      <c r="K3" s="27"/>
      <c r="L3" s="28"/>
    </row>
    <row r="4" customFormat="false" ht="18.75" hidden="false" customHeight="true" outlineLevel="0" collapsed="false">
      <c r="A4" s="24" t="s">
        <v>3</v>
      </c>
      <c r="B4" s="11" t="s">
        <v>4</v>
      </c>
      <c r="D4" s="8"/>
      <c r="E4" s="27"/>
      <c r="F4" s="23"/>
      <c r="G4" s="7"/>
      <c r="H4" s="7"/>
      <c r="I4" s="27"/>
      <c r="J4" s="7"/>
      <c r="K4" s="27"/>
      <c r="L4" s="28"/>
    </row>
    <row r="5" customFormat="false" ht="18.75" hidden="false" customHeight="true" outlineLevel="0" collapsed="false">
      <c r="A5" s="24" t="s">
        <v>5</v>
      </c>
      <c r="B5" s="7" t="s">
        <v>37</v>
      </c>
      <c r="D5" s="8"/>
      <c r="E5" s="27"/>
      <c r="F5" s="23"/>
      <c r="G5" s="7"/>
      <c r="H5" s="7"/>
      <c r="I5" s="27"/>
      <c r="J5" s="7"/>
      <c r="K5" s="27"/>
      <c r="L5" s="28"/>
    </row>
    <row r="6" customFormat="false" ht="18.75" hidden="false" customHeight="true" outlineLevel="0" collapsed="false">
      <c r="A6" s="24" t="s">
        <v>7</v>
      </c>
      <c r="B6" s="7" t="s">
        <v>6</v>
      </c>
      <c r="D6" s="8"/>
      <c r="E6" s="27"/>
      <c r="F6" s="23"/>
      <c r="G6" s="7"/>
      <c r="H6" s="7"/>
      <c r="I6" s="27"/>
      <c r="J6" s="7"/>
      <c r="K6" s="27"/>
      <c r="L6" s="28"/>
    </row>
    <row r="7" customFormat="false" ht="18.75" hidden="false" customHeight="true" outlineLevel="0" collapsed="false">
      <c r="A7" s="24" t="s">
        <v>8</v>
      </c>
      <c r="B7" s="7" t="s">
        <v>36</v>
      </c>
      <c r="D7" s="8"/>
      <c r="E7" s="27"/>
      <c r="F7" s="23"/>
      <c r="G7" s="7"/>
      <c r="H7" s="7"/>
      <c r="I7" s="27"/>
      <c r="J7" s="7"/>
      <c r="K7" s="27"/>
      <c r="L7" s="28"/>
    </row>
    <row r="8" customFormat="false" ht="18.75" hidden="false" customHeight="true" outlineLevel="0" collapsed="false">
      <c r="A8" s="24" t="s">
        <v>10</v>
      </c>
      <c r="B8" s="7" t="s">
        <v>11</v>
      </c>
      <c r="D8" s="8"/>
      <c r="E8" s="27"/>
      <c r="F8" s="23"/>
      <c r="G8" s="7"/>
      <c r="H8" s="7"/>
      <c r="I8" s="27"/>
      <c r="J8" s="7"/>
      <c r="K8" s="27"/>
      <c r="L8" s="28"/>
    </row>
    <row r="9" customFormat="false" ht="18.75" hidden="false" customHeight="true" outlineLevel="0" collapsed="false">
      <c r="A9" s="24" t="s">
        <v>12</v>
      </c>
      <c r="B9" s="7" t="s">
        <v>13</v>
      </c>
      <c r="D9" s="8"/>
      <c r="E9" s="27"/>
      <c r="F9" s="23"/>
      <c r="G9" s="7"/>
      <c r="H9" s="7"/>
      <c r="I9" s="27"/>
      <c r="J9" s="7"/>
      <c r="K9" s="27"/>
      <c r="L9" s="28"/>
    </row>
    <row r="10" customFormat="false" ht="18.75" hidden="false" customHeight="true" outlineLevel="0" collapsed="false">
      <c r="A10" s="24" t="s">
        <v>14</v>
      </c>
      <c r="B10" s="7"/>
      <c r="D10" s="8"/>
      <c r="E10" s="27"/>
      <c r="F10" s="23"/>
      <c r="G10" s="7"/>
      <c r="H10" s="7"/>
      <c r="I10" s="27"/>
      <c r="J10" s="7"/>
      <c r="K10" s="27"/>
      <c r="L10" s="28"/>
    </row>
    <row r="11" customFormat="false" ht="18.75" hidden="false" customHeight="true" outlineLevel="0" collapsed="false">
      <c r="A11" s="24" t="s">
        <v>15</v>
      </c>
      <c r="B11" s="12"/>
      <c r="D11" s="8"/>
      <c r="E11" s="27"/>
      <c r="F11" s="23"/>
      <c r="G11" s="7"/>
      <c r="H11" s="7"/>
      <c r="I11" s="27"/>
      <c r="J11" s="7"/>
      <c r="K11" s="27"/>
      <c r="L11" s="28"/>
    </row>
    <row r="12" customFormat="false" ht="18.75" hidden="false" customHeight="true" outlineLevel="0" collapsed="false">
      <c r="A12" s="24" t="s">
        <v>16</v>
      </c>
      <c r="B12" s="7"/>
      <c r="D12" s="8"/>
      <c r="E12" s="27"/>
      <c r="F12" s="23"/>
      <c r="G12" s="7"/>
      <c r="H12" s="7"/>
      <c r="I12" s="27"/>
      <c r="J12" s="7"/>
      <c r="K12" s="27"/>
      <c r="L12" s="28"/>
    </row>
    <row r="13" customFormat="false" ht="18.75" hidden="false" customHeight="true" outlineLevel="0" collapsed="false">
      <c r="B13" s="7"/>
      <c r="D13" s="8"/>
      <c r="E13" s="27"/>
      <c r="F13" s="23"/>
      <c r="G13" s="7"/>
      <c r="H13" s="7"/>
      <c r="I13" s="27"/>
      <c r="J13" s="7"/>
      <c r="K13" s="27"/>
      <c r="L13" s="28"/>
    </row>
    <row r="14" customFormat="false" ht="18.75" hidden="false" customHeight="true" outlineLevel="0" collapsed="false">
      <c r="B14" s="7"/>
      <c r="D14" s="8"/>
      <c r="E14" s="27"/>
      <c r="F14" s="23"/>
      <c r="G14" s="7"/>
      <c r="H14" s="7"/>
      <c r="I14" s="27"/>
      <c r="J14" s="7"/>
      <c r="K14" s="27"/>
      <c r="L14" s="28"/>
    </row>
    <row r="15" customFormat="false" ht="18.75" hidden="false" customHeight="true" outlineLevel="0" collapsed="false">
      <c r="B15" s="7"/>
      <c r="D15" s="8"/>
      <c r="E15" s="27"/>
      <c r="F15" s="23"/>
      <c r="G15" s="7"/>
      <c r="H15" s="7"/>
      <c r="I15" s="27"/>
      <c r="J15" s="7"/>
      <c r="K15" s="27"/>
      <c r="L15" s="28"/>
    </row>
    <row r="16" customFormat="false" ht="18.75" hidden="false" customHeight="true" outlineLevel="0" collapsed="false">
      <c r="B16" s="7"/>
      <c r="D16" s="8"/>
      <c r="E16" s="27"/>
      <c r="F16" s="23"/>
      <c r="G16" s="7"/>
      <c r="H16" s="7"/>
      <c r="I16" s="27"/>
      <c r="J16" s="7"/>
      <c r="K16" s="27"/>
      <c r="L16" s="28"/>
    </row>
    <row r="17" customFormat="false" ht="18.75" hidden="false" customHeight="true" outlineLevel="0" collapsed="false">
      <c r="B17" s="13" t="s">
        <v>17</v>
      </c>
      <c r="C17" s="14"/>
      <c r="D17" s="15" t="s">
        <v>18</v>
      </c>
      <c r="E17" s="29" t="s">
        <v>38</v>
      </c>
      <c r="F17" s="29" t="s">
        <v>39</v>
      </c>
      <c r="G17" s="13" t="s">
        <v>40</v>
      </c>
      <c r="H17" s="13" t="s">
        <v>41</v>
      </c>
      <c r="I17" s="29" t="s">
        <v>42</v>
      </c>
      <c r="J17" s="13" t="s">
        <v>43</v>
      </c>
      <c r="K17" s="30" t="s">
        <v>44</v>
      </c>
      <c r="L17" s="31" t="s">
        <v>45</v>
      </c>
    </row>
    <row r="18" customFormat="false" ht="18.75" hidden="false" customHeight="true" outlineLevel="0" collapsed="false">
      <c r="A18" s="20" t="s">
        <v>28</v>
      </c>
      <c r="B18" s="7"/>
      <c r="D18" s="8"/>
      <c r="E18" s="32"/>
      <c r="F18" s="9"/>
      <c r="G18" s="10"/>
      <c r="H18" s="10"/>
      <c r="I18" s="32"/>
      <c r="J18" s="10" t="s">
        <v>46</v>
      </c>
      <c r="K18" s="33" t="s">
        <v>46</v>
      </c>
      <c r="L18" s="34" t="s">
        <v>46</v>
      </c>
    </row>
    <row r="19" customFormat="false" ht="18.75" hidden="false" customHeight="true" outlineLevel="0" collapsed="false">
      <c r="A19" s="20" t="s">
        <v>33</v>
      </c>
      <c r="B19" s="7"/>
      <c r="D19" s="8"/>
      <c r="E19" s="32" t="s">
        <v>34</v>
      </c>
      <c r="F19" s="32" t="s">
        <v>34</v>
      </c>
      <c r="G19" s="10" t="s">
        <v>34</v>
      </c>
      <c r="H19" s="10" t="s">
        <v>34</v>
      </c>
      <c r="I19" s="32" t="s">
        <v>34</v>
      </c>
      <c r="J19" s="7" t="s">
        <v>34</v>
      </c>
      <c r="K19" s="33" t="s">
        <v>34</v>
      </c>
      <c r="L19" s="34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35" t="n">
        <v>40</v>
      </c>
      <c r="F20" s="35" t="n">
        <v>8</v>
      </c>
      <c r="G20" s="36" t="n">
        <v>8</v>
      </c>
      <c r="H20" s="21" t="n">
        <v>10</v>
      </c>
      <c r="I20" s="35" t="n">
        <v>5</v>
      </c>
      <c r="J20" s="36" t="n">
        <v>4</v>
      </c>
      <c r="K20" s="27" t="n">
        <v>1.3</v>
      </c>
      <c r="L20" s="28" t="n">
        <v>0.8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27"/>
      <c r="F21" s="23"/>
      <c r="G21" s="7"/>
      <c r="H21" s="7"/>
      <c r="I21" s="27"/>
      <c r="J21" s="7"/>
      <c r="K21" s="27"/>
      <c r="L21" s="28"/>
    </row>
    <row r="22" customFormat="false" ht="18.75" hidden="false" customHeight="true" outlineLevel="0" collapsed="false">
      <c r="B22" s="7" t="n">
        <f aca="false">1+B21</f>
        <v>2</v>
      </c>
      <c r="D22" s="8"/>
      <c r="E22" s="27"/>
      <c r="F22" s="23"/>
      <c r="G22" s="7"/>
      <c r="H22" s="7"/>
      <c r="I22" s="27"/>
      <c r="J22" s="7"/>
      <c r="K22" s="27"/>
      <c r="L22" s="28"/>
    </row>
    <row r="23" customFormat="false" ht="18.75" hidden="false" customHeight="true" outlineLevel="0" collapsed="false">
      <c r="B23" s="7" t="n">
        <f aca="false">1+B22</f>
        <v>3</v>
      </c>
      <c r="D23" s="8"/>
      <c r="E23" s="27"/>
      <c r="F23" s="23"/>
      <c r="G23" s="7"/>
      <c r="H23" s="7"/>
      <c r="I23" s="27"/>
      <c r="J23" s="7"/>
      <c r="K23" s="27"/>
      <c r="L23" s="28"/>
    </row>
    <row r="24" customFormat="false" ht="18.75" hidden="false" customHeight="true" outlineLevel="0" collapsed="false">
      <c r="B24" s="7" t="n">
        <f aca="false">1+B23</f>
        <v>4</v>
      </c>
      <c r="D24" s="8"/>
      <c r="E24" s="27"/>
      <c r="F24" s="23"/>
      <c r="G24" s="7"/>
      <c r="H24" s="7"/>
      <c r="I24" s="27"/>
      <c r="J24" s="7"/>
      <c r="K24" s="27"/>
      <c r="L24" s="28"/>
    </row>
    <row r="25" customFormat="false" ht="18.75" hidden="false" customHeight="true" outlineLevel="0" collapsed="false">
      <c r="B25" s="7" t="n">
        <f aca="false">1+B24</f>
        <v>5</v>
      </c>
      <c r="D25" s="8"/>
      <c r="E25" s="27"/>
      <c r="F25" s="23"/>
      <c r="G25" s="7"/>
      <c r="H25" s="7"/>
      <c r="I25" s="27"/>
      <c r="J25" s="7"/>
      <c r="K25" s="27"/>
      <c r="L25" s="28"/>
    </row>
    <row r="26" customFormat="false" ht="18.75" hidden="false" customHeight="true" outlineLevel="0" collapsed="false">
      <c r="B26" s="7" t="n">
        <f aca="false">1+B25</f>
        <v>6</v>
      </c>
      <c r="D26" s="8"/>
      <c r="E26" s="27"/>
      <c r="F26" s="23"/>
      <c r="G26" s="7"/>
      <c r="H26" s="7"/>
      <c r="I26" s="27"/>
      <c r="J26" s="7"/>
      <c r="K26" s="27"/>
      <c r="L26" s="28"/>
    </row>
    <row r="27" customFormat="false" ht="18.75" hidden="false" customHeight="true" outlineLevel="0" collapsed="false">
      <c r="B27" s="7" t="n">
        <f aca="false">1+B26</f>
        <v>7</v>
      </c>
      <c r="D27" s="8"/>
      <c r="E27" s="27"/>
      <c r="F27" s="23"/>
      <c r="G27" s="7"/>
      <c r="H27" s="7"/>
      <c r="I27" s="27"/>
      <c r="J27" s="7"/>
      <c r="K27" s="27"/>
      <c r="L27" s="28"/>
    </row>
    <row r="28" customFormat="false" ht="18.75" hidden="false" customHeight="true" outlineLevel="0" collapsed="false">
      <c r="B28" s="7" t="n">
        <f aca="false">1+B27</f>
        <v>8</v>
      </c>
      <c r="D28" s="8"/>
      <c r="E28" s="27"/>
      <c r="F28" s="23"/>
      <c r="G28" s="7"/>
      <c r="H28" s="7"/>
      <c r="I28" s="27"/>
      <c r="J28" s="7"/>
      <c r="K28" s="27"/>
      <c r="L28" s="28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35"/>
      <c r="F29" s="37"/>
      <c r="G29" s="36"/>
      <c r="H29" s="21"/>
      <c r="I29" s="35"/>
      <c r="J29" s="36"/>
      <c r="K29" s="27"/>
      <c r="L29" s="28"/>
    </row>
    <row r="30" customFormat="false" ht="18.75" hidden="false" customHeight="true" outlineLevel="0" collapsed="false">
      <c r="B30" s="7" t="n">
        <f aca="false">1+B29</f>
        <v>10</v>
      </c>
      <c r="D30" s="8"/>
      <c r="E30" s="27"/>
      <c r="F30" s="23"/>
      <c r="G30" s="7"/>
      <c r="H30" s="7"/>
      <c r="I30" s="27"/>
      <c r="J30" s="7"/>
      <c r="K30" s="27"/>
      <c r="L30" s="28"/>
    </row>
    <row r="31" customFormat="false" ht="18.75" hidden="false" customHeight="true" outlineLevel="0" collapsed="false">
      <c r="B31" s="7" t="n">
        <f aca="false">1+B30</f>
        <v>11</v>
      </c>
      <c r="D31" s="8"/>
      <c r="E31" s="27"/>
      <c r="F31" s="23"/>
      <c r="G31" s="7"/>
      <c r="H31" s="7"/>
      <c r="I31" s="27"/>
      <c r="J31" s="7"/>
      <c r="K31" s="27"/>
      <c r="L31" s="28"/>
    </row>
    <row r="32" customFormat="false" ht="18.75" hidden="false" customHeight="true" outlineLevel="0" collapsed="false">
      <c r="B32" s="7" t="n">
        <f aca="false">1+B31</f>
        <v>12</v>
      </c>
      <c r="D32" s="8"/>
      <c r="E32" s="27"/>
      <c r="F32" s="23"/>
      <c r="G32" s="7"/>
      <c r="H32" s="7"/>
      <c r="I32" s="27"/>
      <c r="J32" s="7"/>
      <c r="K32" s="27"/>
      <c r="L32" s="28"/>
    </row>
    <row r="33" customFormat="false" ht="18.75" hidden="false" customHeight="true" outlineLevel="0" collapsed="false">
      <c r="B33" s="7" t="n">
        <f aca="false">1+B32</f>
        <v>13</v>
      </c>
      <c r="D33" s="8"/>
      <c r="E33" s="27"/>
      <c r="F33" s="23"/>
      <c r="G33" s="7"/>
      <c r="H33" s="7"/>
      <c r="I33" s="27"/>
      <c r="J33" s="7"/>
      <c r="K33" s="27"/>
      <c r="L33" s="28"/>
    </row>
    <row r="34" customFormat="false" ht="18.75" hidden="false" customHeight="true" outlineLevel="0" collapsed="false">
      <c r="B34" s="7" t="n">
        <f aca="false">1+B33</f>
        <v>14</v>
      </c>
      <c r="D34" s="8"/>
      <c r="E34" s="27"/>
      <c r="F34" s="23"/>
      <c r="G34" s="7"/>
      <c r="H34" s="7"/>
      <c r="I34" s="27"/>
      <c r="J34" s="7"/>
      <c r="K34" s="27"/>
      <c r="L34" s="28"/>
    </row>
    <row r="35" customFormat="false" ht="18.75" hidden="false" customHeight="true" outlineLevel="0" collapsed="false">
      <c r="B35" s="7" t="n">
        <f aca="false">1+B34</f>
        <v>15</v>
      </c>
      <c r="D35" s="8"/>
      <c r="E35" s="27"/>
      <c r="F35" s="23"/>
      <c r="G35" s="7"/>
      <c r="H35" s="7"/>
      <c r="I35" s="27"/>
      <c r="J35" s="7"/>
      <c r="K35" s="27"/>
      <c r="L35" s="28"/>
    </row>
    <row r="36" customFormat="false" ht="18.75" hidden="false" customHeight="true" outlineLevel="0" collapsed="false">
      <c r="B36" s="7" t="n">
        <f aca="false">1+B35</f>
        <v>16</v>
      </c>
      <c r="D36" s="8"/>
      <c r="E36" s="27"/>
      <c r="F36" s="23"/>
      <c r="G36" s="7"/>
      <c r="H36" s="7"/>
      <c r="I36" s="27"/>
      <c r="J36" s="7"/>
      <c r="K36" s="27"/>
      <c r="L36" s="28"/>
    </row>
    <row r="37" customFormat="false" ht="17.25" hidden="false" customHeight="true" outlineLevel="0" collapsed="false">
      <c r="B37" s="7" t="n">
        <f aca="false">1+B36</f>
        <v>17</v>
      </c>
      <c r="D37" s="8"/>
      <c r="E37" s="27"/>
      <c r="F37" s="23"/>
      <c r="G37" s="7"/>
      <c r="H37" s="7"/>
      <c r="I37" s="27"/>
      <c r="J37" s="7"/>
      <c r="K37" s="27"/>
      <c r="L37" s="28"/>
    </row>
    <row r="38" customFormat="false" ht="17.25" hidden="false" customHeight="true" outlineLevel="0" collapsed="false">
      <c r="B38" s="7" t="n">
        <f aca="false">1+B37</f>
        <v>18</v>
      </c>
      <c r="D38" s="8"/>
      <c r="E38" s="27"/>
      <c r="F38" s="23"/>
      <c r="G38" s="7"/>
      <c r="H38" s="7"/>
      <c r="I38" s="27"/>
      <c r="J38" s="7"/>
      <c r="K38" s="27"/>
      <c r="L38" s="28"/>
    </row>
    <row r="39" customFormat="false" ht="17.25" hidden="false" customHeight="true" outlineLevel="0" collapsed="false">
      <c r="B39" s="7" t="n">
        <f aca="false">1+B38</f>
        <v>19</v>
      </c>
      <c r="D39" s="8"/>
      <c r="E39" s="27"/>
      <c r="F39" s="23"/>
      <c r="G39" s="7"/>
      <c r="H39" s="7"/>
      <c r="I39" s="27"/>
      <c r="J39" s="7"/>
      <c r="K39" s="27"/>
      <c r="L39" s="28"/>
    </row>
    <row r="40" customFormat="false" ht="17.25" hidden="false" customHeight="true" outlineLevel="0" collapsed="false">
      <c r="B40" s="7" t="n">
        <f aca="false">1+B39</f>
        <v>20</v>
      </c>
      <c r="D40" s="8"/>
      <c r="E40" s="27"/>
      <c r="F40" s="23"/>
      <c r="G40" s="7"/>
      <c r="H40" s="7"/>
      <c r="I40" s="27"/>
      <c r="J40" s="7"/>
      <c r="K40" s="27"/>
      <c r="L40" s="28"/>
    </row>
    <row r="41" customFormat="false" ht="17.25" hidden="false" customHeight="true" outlineLevel="0" collapsed="false">
      <c r="B41" s="7" t="n">
        <f aca="false">1+B40</f>
        <v>21</v>
      </c>
      <c r="D41" s="8"/>
      <c r="E41" s="27"/>
      <c r="F41" s="23"/>
      <c r="G41" s="7"/>
      <c r="H41" s="7"/>
      <c r="I41" s="27"/>
      <c r="J41" s="7"/>
      <c r="K41" s="27"/>
      <c r="L41" s="28"/>
    </row>
    <row r="42" customFormat="false" ht="17.25" hidden="false" customHeight="true" outlineLevel="0" collapsed="false">
      <c r="B42" s="7"/>
      <c r="D42" s="8"/>
      <c r="E42" s="27"/>
      <c r="F42" s="23"/>
      <c r="G42" s="7"/>
      <c r="H42" s="7"/>
      <c r="I42" s="27"/>
      <c r="J42" s="7"/>
      <c r="K42" s="27"/>
      <c r="L42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6" min="5" style="25" width="12.57"/>
    <col collapsed="false" customWidth="true" hidden="false" outlineLevel="0" max="8" min="7" style="2" width="12.57"/>
    <col collapsed="false" customWidth="true" hidden="false" outlineLevel="0" max="9" min="9" style="25" width="12.57"/>
    <col collapsed="false" customWidth="true" hidden="false" outlineLevel="0" max="10" min="10" style="2" width="12.57"/>
    <col collapsed="false" customWidth="true" hidden="false" outlineLevel="0" max="11" min="11" style="25" width="12.57"/>
    <col collapsed="false" customWidth="true" hidden="false" outlineLevel="0" max="12" min="12" style="26" width="12.57"/>
  </cols>
  <sheetData>
    <row r="1" customFormat="false" ht="18.75" hidden="false" customHeight="true" outlineLevel="0" collapsed="false">
      <c r="B1" s="7"/>
      <c r="D1" s="8"/>
      <c r="E1" s="27"/>
      <c r="F1" s="23"/>
      <c r="G1" s="7"/>
      <c r="H1" s="7"/>
      <c r="I1" s="27"/>
      <c r="J1" s="7"/>
      <c r="K1" s="27"/>
      <c r="L1" s="28"/>
    </row>
    <row r="2" customFormat="false" ht="18.75" hidden="false" customHeight="true" outlineLevel="0" collapsed="false">
      <c r="A2" s="24" t="s">
        <v>0</v>
      </c>
      <c r="B2" s="7"/>
      <c r="D2" s="8"/>
      <c r="E2" s="27"/>
      <c r="F2" s="23"/>
      <c r="G2" s="7"/>
      <c r="H2" s="7"/>
      <c r="I2" s="27"/>
      <c r="J2" s="7"/>
      <c r="K2" s="27"/>
      <c r="L2" s="28"/>
    </row>
    <row r="3" customFormat="false" ht="18.75" hidden="false" customHeight="true" outlineLevel="0" collapsed="false">
      <c r="A3" s="24" t="s">
        <v>1</v>
      </c>
      <c r="B3" s="7" t="s">
        <v>2</v>
      </c>
      <c r="D3" s="8"/>
      <c r="E3" s="27"/>
      <c r="F3" s="23"/>
      <c r="G3" s="7"/>
      <c r="H3" s="7"/>
      <c r="I3" s="27"/>
      <c r="J3" s="7"/>
      <c r="K3" s="27"/>
      <c r="L3" s="28"/>
    </row>
    <row r="4" customFormat="false" ht="18.75" hidden="false" customHeight="true" outlineLevel="0" collapsed="false">
      <c r="A4" s="24" t="s">
        <v>3</v>
      </c>
      <c r="B4" s="11" t="s">
        <v>4</v>
      </c>
      <c r="D4" s="8"/>
      <c r="E4" s="27"/>
      <c r="F4" s="23"/>
      <c r="G4" s="7"/>
      <c r="H4" s="7"/>
      <c r="I4" s="27"/>
      <c r="J4" s="7"/>
      <c r="K4" s="27"/>
      <c r="L4" s="28"/>
    </row>
    <row r="5" customFormat="false" ht="18.75" hidden="false" customHeight="true" outlineLevel="0" collapsed="false">
      <c r="A5" s="24" t="s">
        <v>5</v>
      </c>
      <c r="B5" s="7" t="s">
        <v>37</v>
      </c>
      <c r="D5" s="8"/>
      <c r="E5" s="27"/>
      <c r="F5" s="23"/>
      <c r="G5" s="7"/>
      <c r="H5" s="7"/>
      <c r="I5" s="27"/>
      <c r="J5" s="7"/>
      <c r="K5" s="27"/>
      <c r="L5" s="28"/>
    </row>
    <row r="6" customFormat="false" ht="18.75" hidden="false" customHeight="true" outlineLevel="0" collapsed="false">
      <c r="A6" s="24" t="s">
        <v>7</v>
      </c>
      <c r="B6" s="7" t="s">
        <v>6</v>
      </c>
      <c r="D6" s="8"/>
      <c r="E6" s="27"/>
      <c r="F6" s="23"/>
      <c r="G6" s="7"/>
      <c r="H6" s="7"/>
      <c r="I6" s="27"/>
      <c r="J6" s="7"/>
      <c r="K6" s="27"/>
      <c r="L6" s="28"/>
    </row>
    <row r="7" customFormat="false" ht="18.75" hidden="false" customHeight="true" outlineLevel="0" collapsed="false">
      <c r="A7" s="24" t="s">
        <v>8</v>
      </c>
      <c r="B7" s="7" t="s">
        <v>9</v>
      </c>
      <c r="D7" s="8"/>
      <c r="E7" s="27"/>
      <c r="F7" s="23"/>
      <c r="G7" s="7"/>
      <c r="H7" s="7"/>
      <c r="I7" s="27"/>
      <c r="J7" s="7"/>
      <c r="K7" s="27"/>
      <c r="L7" s="28"/>
    </row>
    <row r="8" customFormat="false" ht="18.75" hidden="false" customHeight="true" outlineLevel="0" collapsed="false">
      <c r="A8" s="24" t="s">
        <v>10</v>
      </c>
      <c r="B8" s="7" t="s">
        <v>11</v>
      </c>
      <c r="D8" s="8"/>
      <c r="E8" s="27"/>
      <c r="F8" s="23"/>
      <c r="G8" s="7"/>
      <c r="H8" s="7"/>
      <c r="I8" s="27"/>
      <c r="J8" s="7"/>
      <c r="K8" s="27"/>
      <c r="L8" s="28"/>
    </row>
    <row r="9" customFormat="false" ht="18.75" hidden="false" customHeight="true" outlineLevel="0" collapsed="false">
      <c r="A9" s="24" t="s">
        <v>12</v>
      </c>
      <c r="B9" s="7" t="s">
        <v>13</v>
      </c>
      <c r="D9" s="8"/>
      <c r="E9" s="27"/>
      <c r="F9" s="23"/>
      <c r="G9" s="7"/>
      <c r="H9" s="7"/>
      <c r="I9" s="27"/>
      <c r="J9" s="7"/>
      <c r="K9" s="27"/>
      <c r="L9" s="28"/>
    </row>
    <row r="10" customFormat="false" ht="18.75" hidden="false" customHeight="true" outlineLevel="0" collapsed="false">
      <c r="A10" s="24" t="s">
        <v>14</v>
      </c>
      <c r="B10" s="7"/>
      <c r="D10" s="8"/>
      <c r="E10" s="27"/>
      <c r="F10" s="23"/>
      <c r="G10" s="7"/>
      <c r="H10" s="7"/>
      <c r="I10" s="27"/>
      <c r="J10" s="7"/>
      <c r="K10" s="27"/>
      <c r="L10" s="28"/>
    </row>
    <row r="11" customFormat="false" ht="18.75" hidden="false" customHeight="true" outlineLevel="0" collapsed="false">
      <c r="A11" s="24" t="s">
        <v>15</v>
      </c>
      <c r="B11" s="12"/>
      <c r="D11" s="8"/>
      <c r="E11" s="27"/>
      <c r="F11" s="23"/>
      <c r="G11" s="7"/>
      <c r="H11" s="7"/>
      <c r="I11" s="27"/>
      <c r="J11" s="7"/>
      <c r="K11" s="27"/>
      <c r="L11" s="28"/>
    </row>
    <row r="12" customFormat="false" ht="18.75" hidden="false" customHeight="true" outlineLevel="0" collapsed="false">
      <c r="A12" s="24" t="s">
        <v>16</v>
      </c>
      <c r="B12" s="7"/>
      <c r="D12" s="8"/>
      <c r="E12" s="27"/>
      <c r="F12" s="23"/>
      <c r="G12" s="7"/>
      <c r="H12" s="7"/>
      <c r="I12" s="27"/>
      <c r="J12" s="7"/>
      <c r="K12" s="27"/>
      <c r="L12" s="28"/>
    </row>
    <row r="13" customFormat="false" ht="18.75" hidden="false" customHeight="true" outlineLevel="0" collapsed="false">
      <c r="B13" s="7"/>
      <c r="D13" s="8"/>
      <c r="E13" s="27"/>
      <c r="F13" s="23"/>
      <c r="G13" s="7"/>
      <c r="H13" s="7"/>
      <c r="I13" s="27"/>
      <c r="J13" s="7"/>
      <c r="K13" s="27"/>
      <c r="L13" s="28"/>
    </row>
    <row r="14" customFormat="false" ht="18.75" hidden="false" customHeight="true" outlineLevel="0" collapsed="false">
      <c r="B14" s="7"/>
      <c r="D14" s="8"/>
      <c r="E14" s="27"/>
      <c r="F14" s="23"/>
      <c r="G14" s="7"/>
      <c r="H14" s="7"/>
      <c r="I14" s="27"/>
      <c r="J14" s="7"/>
      <c r="K14" s="27"/>
      <c r="L14" s="28"/>
    </row>
    <row r="15" customFormat="false" ht="18.75" hidden="false" customHeight="true" outlineLevel="0" collapsed="false">
      <c r="B15" s="7"/>
      <c r="D15" s="8"/>
      <c r="E15" s="27"/>
      <c r="F15" s="23"/>
      <c r="G15" s="7"/>
      <c r="H15" s="7"/>
      <c r="I15" s="27"/>
      <c r="J15" s="7"/>
      <c r="K15" s="27"/>
      <c r="L15" s="28"/>
    </row>
    <row r="16" customFormat="false" ht="18.75" hidden="false" customHeight="true" outlineLevel="0" collapsed="false">
      <c r="B16" s="7"/>
      <c r="D16" s="8"/>
      <c r="E16" s="27"/>
      <c r="F16" s="23"/>
      <c r="G16" s="7"/>
      <c r="H16" s="7"/>
      <c r="I16" s="27"/>
      <c r="J16" s="7"/>
      <c r="K16" s="27"/>
      <c r="L16" s="28"/>
    </row>
    <row r="17" customFormat="false" ht="18.75" hidden="false" customHeight="true" outlineLevel="0" collapsed="false">
      <c r="B17" s="13" t="s">
        <v>17</v>
      </c>
      <c r="C17" s="14"/>
      <c r="D17" s="15" t="s">
        <v>18</v>
      </c>
      <c r="E17" s="29" t="s">
        <v>38</v>
      </c>
      <c r="F17" s="29" t="s">
        <v>39</v>
      </c>
      <c r="G17" s="13" t="s">
        <v>40</v>
      </c>
      <c r="H17" s="13" t="s">
        <v>41</v>
      </c>
      <c r="I17" s="29" t="s">
        <v>42</v>
      </c>
      <c r="J17" s="13" t="s">
        <v>43</v>
      </c>
      <c r="K17" s="30" t="s">
        <v>44</v>
      </c>
      <c r="L17" s="31" t="s">
        <v>45</v>
      </c>
    </row>
    <row r="18" customFormat="false" ht="18.75" hidden="false" customHeight="true" outlineLevel="0" collapsed="false">
      <c r="A18" s="20" t="s">
        <v>28</v>
      </c>
      <c r="B18" s="7"/>
      <c r="D18" s="8"/>
      <c r="E18" s="32"/>
      <c r="F18" s="9"/>
      <c r="G18" s="10"/>
      <c r="H18" s="10"/>
      <c r="I18" s="32"/>
      <c r="J18" s="10" t="s">
        <v>46</v>
      </c>
      <c r="K18" s="33" t="s">
        <v>46</v>
      </c>
      <c r="L18" s="34" t="s">
        <v>46</v>
      </c>
    </row>
    <row r="19" customFormat="false" ht="18.75" hidden="false" customHeight="true" outlineLevel="0" collapsed="false">
      <c r="A19" s="20" t="s">
        <v>33</v>
      </c>
      <c r="B19" s="7"/>
      <c r="D19" s="8"/>
      <c r="E19" s="32" t="s">
        <v>34</v>
      </c>
      <c r="F19" s="32" t="s">
        <v>34</v>
      </c>
      <c r="G19" s="10" t="s">
        <v>34</v>
      </c>
      <c r="H19" s="10" t="s">
        <v>34</v>
      </c>
      <c r="I19" s="32" t="s">
        <v>34</v>
      </c>
      <c r="J19" s="7" t="s">
        <v>34</v>
      </c>
      <c r="K19" s="33" t="s">
        <v>34</v>
      </c>
      <c r="L19" s="34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35" t="n">
        <v>40</v>
      </c>
      <c r="F20" s="35" t="n">
        <v>8</v>
      </c>
      <c r="G20" s="36" t="n">
        <v>8</v>
      </c>
      <c r="H20" s="21" t="n">
        <v>10</v>
      </c>
      <c r="I20" s="35" t="n">
        <v>5</v>
      </c>
      <c r="J20" s="36" t="n">
        <v>4</v>
      </c>
      <c r="K20" s="27" t="n">
        <v>1.3</v>
      </c>
      <c r="L20" s="28" t="n">
        <v>0.8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27"/>
      <c r="F21" s="23"/>
      <c r="G21" s="7"/>
      <c r="H21" s="7"/>
      <c r="I21" s="27"/>
      <c r="J21" s="7"/>
      <c r="K21" s="27"/>
      <c r="L21" s="28"/>
    </row>
    <row r="22" customFormat="false" ht="18.75" hidden="false" customHeight="true" outlineLevel="0" collapsed="false">
      <c r="B22" s="7" t="n">
        <f aca="false">1+B21</f>
        <v>2</v>
      </c>
      <c r="D22" s="8"/>
      <c r="E22" s="27"/>
      <c r="F22" s="23"/>
      <c r="G22" s="7"/>
      <c r="H22" s="7"/>
      <c r="I22" s="27"/>
      <c r="J22" s="7"/>
      <c r="K22" s="27"/>
      <c r="L22" s="28"/>
    </row>
    <row r="23" customFormat="false" ht="18.75" hidden="false" customHeight="true" outlineLevel="0" collapsed="false">
      <c r="B23" s="7" t="n">
        <f aca="false">1+B22</f>
        <v>3</v>
      </c>
      <c r="D23" s="8"/>
      <c r="E23" s="27"/>
      <c r="F23" s="23"/>
      <c r="G23" s="7"/>
      <c r="H23" s="7"/>
      <c r="I23" s="27"/>
      <c r="J23" s="7"/>
      <c r="K23" s="27"/>
      <c r="L23" s="28"/>
    </row>
    <row r="24" customFormat="false" ht="18.75" hidden="false" customHeight="true" outlineLevel="0" collapsed="false">
      <c r="B24" s="7" t="n">
        <f aca="false">1+B23</f>
        <v>4</v>
      </c>
      <c r="D24" s="8"/>
      <c r="E24" s="27"/>
      <c r="F24" s="23"/>
      <c r="G24" s="7"/>
      <c r="H24" s="7"/>
      <c r="I24" s="27"/>
      <c r="J24" s="7"/>
      <c r="K24" s="27"/>
      <c r="L24" s="28"/>
    </row>
    <row r="25" customFormat="false" ht="18.75" hidden="false" customHeight="true" outlineLevel="0" collapsed="false">
      <c r="B25" s="7" t="n">
        <f aca="false">1+B24</f>
        <v>5</v>
      </c>
      <c r="D25" s="8"/>
      <c r="E25" s="27"/>
      <c r="F25" s="23"/>
      <c r="G25" s="7"/>
      <c r="H25" s="7"/>
      <c r="I25" s="27"/>
      <c r="J25" s="7"/>
      <c r="K25" s="27"/>
      <c r="L25" s="28"/>
    </row>
    <row r="26" customFormat="false" ht="18.75" hidden="false" customHeight="true" outlineLevel="0" collapsed="false">
      <c r="B26" s="7" t="n">
        <f aca="false">1+B25</f>
        <v>6</v>
      </c>
      <c r="D26" s="8"/>
      <c r="E26" s="27"/>
      <c r="F26" s="23"/>
      <c r="G26" s="7"/>
      <c r="H26" s="7"/>
      <c r="I26" s="27"/>
      <c r="J26" s="7"/>
      <c r="K26" s="27"/>
      <c r="L26" s="28"/>
    </row>
    <row r="27" customFormat="false" ht="18.75" hidden="false" customHeight="true" outlineLevel="0" collapsed="false">
      <c r="B27" s="7" t="n">
        <f aca="false">1+B26</f>
        <v>7</v>
      </c>
      <c r="D27" s="8"/>
      <c r="E27" s="27"/>
      <c r="F27" s="23"/>
      <c r="G27" s="7"/>
      <c r="H27" s="7"/>
      <c r="I27" s="27"/>
      <c r="J27" s="7"/>
      <c r="K27" s="27"/>
      <c r="L27" s="28"/>
    </row>
    <row r="28" customFormat="false" ht="18.75" hidden="false" customHeight="true" outlineLevel="0" collapsed="false">
      <c r="B28" s="7" t="n">
        <f aca="false">1+B27</f>
        <v>8</v>
      </c>
      <c r="D28" s="8"/>
      <c r="E28" s="27"/>
      <c r="F28" s="23"/>
      <c r="G28" s="7"/>
      <c r="H28" s="7"/>
      <c r="I28" s="27"/>
      <c r="J28" s="7"/>
      <c r="K28" s="27"/>
      <c r="L28" s="28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35"/>
      <c r="F29" s="37"/>
      <c r="G29" s="36"/>
      <c r="H29" s="21"/>
      <c r="I29" s="35"/>
      <c r="J29" s="36"/>
      <c r="K29" s="27"/>
      <c r="L29" s="28"/>
    </row>
    <row r="30" customFormat="false" ht="18.75" hidden="false" customHeight="true" outlineLevel="0" collapsed="false">
      <c r="B30" s="7" t="n">
        <f aca="false">1+B29</f>
        <v>10</v>
      </c>
      <c r="D30" s="8"/>
      <c r="E30" s="27"/>
      <c r="F30" s="23"/>
      <c r="G30" s="7"/>
      <c r="H30" s="7"/>
      <c r="I30" s="27"/>
      <c r="J30" s="7"/>
      <c r="K30" s="27"/>
      <c r="L30" s="28"/>
    </row>
    <row r="31" customFormat="false" ht="18.75" hidden="false" customHeight="true" outlineLevel="0" collapsed="false">
      <c r="B31" s="7" t="n">
        <f aca="false">1+B30</f>
        <v>11</v>
      </c>
      <c r="D31" s="8"/>
      <c r="E31" s="27"/>
      <c r="F31" s="23"/>
      <c r="G31" s="7"/>
      <c r="H31" s="7"/>
      <c r="I31" s="27"/>
      <c r="J31" s="7"/>
      <c r="K31" s="27"/>
      <c r="L31" s="28"/>
    </row>
    <row r="32" customFormat="false" ht="18.75" hidden="false" customHeight="true" outlineLevel="0" collapsed="false">
      <c r="B32" s="7" t="n">
        <f aca="false">1+B31</f>
        <v>12</v>
      </c>
      <c r="D32" s="8"/>
      <c r="E32" s="27"/>
      <c r="F32" s="23"/>
      <c r="G32" s="7"/>
      <c r="H32" s="7"/>
      <c r="I32" s="27"/>
      <c r="J32" s="7"/>
      <c r="K32" s="27"/>
      <c r="L32" s="28"/>
    </row>
    <row r="33" customFormat="false" ht="18.75" hidden="false" customHeight="true" outlineLevel="0" collapsed="false">
      <c r="B33" s="7" t="n">
        <f aca="false">1+B32</f>
        <v>13</v>
      </c>
      <c r="D33" s="8"/>
      <c r="E33" s="27"/>
      <c r="F33" s="23"/>
      <c r="G33" s="7"/>
      <c r="H33" s="7"/>
      <c r="I33" s="27"/>
      <c r="J33" s="7"/>
      <c r="K33" s="27"/>
      <c r="L33" s="28"/>
    </row>
    <row r="34" customFormat="false" ht="18.75" hidden="false" customHeight="true" outlineLevel="0" collapsed="false">
      <c r="B34" s="7" t="n">
        <f aca="false">1+B33</f>
        <v>14</v>
      </c>
      <c r="D34" s="8"/>
      <c r="E34" s="27"/>
      <c r="F34" s="23"/>
      <c r="G34" s="7"/>
      <c r="H34" s="7"/>
      <c r="I34" s="27"/>
      <c r="J34" s="7"/>
      <c r="K34" s="27"/>
      <c r="L34" s="28"/>
    </row>
    <row r="35" customFormat="false" ht="18.75" hidden="false" customHeight="true" outlineLevel="0" collapsed="false">
      <c r="B35" s="7" t="n">
        <f aca="false">1+B34</f>
        <v>15</v>
      </c>
      <c r="D35" s="8"/>
      <c r="E35" s="27"/>
      <c r="F35" s="23"/>
      <c r="G35" s="7"/>
      <c r="H35" s="7"/>
      <c r="I35" s="27"/>
      <c r="J35" s="7"/>
      <c r="K35" s="27"/>
      <c r="L35" s="28"/>
    </row>
    <row r="36" customFormat="false" ht="18.75" hidden="false" customHeight="true" outlineLevel="0" collapsed="false">
      <c r="B36" s="7" t="n">
        <f aca="false">1+B35</f>
        <v>16</v>
      </c>
      <c r="D36" s="8"/>
      <c r="E36" s="27"/>
      <c r="F36" s="23"/>
      <c r="G36" s="7"/>
      <c r="H36" s="7"/>
      <c r="I36" s="27"/>
      <c r="J36" s="7"/>
      <c r="K36" s="27"/>
      <c r="L36" s="28"/>
    </row>
    <row r="37" customFormat="false" ht="17.25" hidden="false" customHeight="true" outlineLevel="0" collapsed="false">
      <c r="B37" s="7" t="n">
        <f aca="false">1+B36</f>
        <v>17</v>
      </c>
      <c r="D37" s="8"/>
      <c r="E37" s="27"/>
      <c r="F37" s="23"/>
      <c r="G37" s="7"/>
      <c r="H37" s="7"/>
      <c r="I37" s="27"/>
      <c r="J37" s="7"/>
      <c r="K37" s="27"/>
      <c r="L37" s="28"/>
    </row>
    <row r="38" customFormat="false" ht="17.25" hidden="false" customHeight="true" outlineLevel="0" collapsed="false">
      <c r="B38" s="7" t="n">
        <f aca="false">1+B37</f>
        <v>18</v>
      </c>
      <c r="D38" s="8"/>
      <c r="E38" s="27"/>
      <c r="F38" s="23"/>
      <c r="G38" s="7"/>
      <c r="H38" s="7"/>
      <c r="I38" s="27"/>
      <c r="J38" s="7"/>
      <c r="K38" s="27"/>
      <c r="L38" s="28"/>
    </row>
    <row r="39" customFormat="false" ht="17.25" hidden="false" customHeight="true" outlineLevel="0" collapsed="false">
      <c r="B39" s="7" t="n">
        <f aca="false">1+B38</f>
        <v>19</v>
      </c>
      <c r="D39" s="8"/>
      <c r="E39" s="27"/>
      <c r="F39" s="23"/>
      <c r="G39" s="7"/>
      <c r="H39" s="7"/>
      <c r="I39" s="27"/>
      <c r="J39" s="7"/>
      <c r="K39" s="27"/>
      <c r="L39" s="28"/>
    </row>
    <row r="40" customFormat="false" ht="17.25" hidden="false" customHeight="true" outlineLevel="0" collapsed="false">
      <c r="B40" s="7" t="n">
        <f aca="false">1+B39</f>
        <v>20</v>
      </c>
      <c r="D40" s="8"/>
      <c r="E40" s="27"/>
      <c r="F40" s="23"/>
      <c r="G40" s="7"/>
      <c r="H40" s="7"/>
      <c r="I40" s="27"/>
      <c r="J40" s="7"/>
      <c r="K40" s="27"/>
      <c r="L40" s="28"/>
    </row>
    <row r="41" customFormat="false" ht="17.25" hidden="false" customHeight="true" outlineLevel="0" collapsed="false">
      <c r="B41" s="7" t="n">
        <f aca="false">1+B40</f>
        <v>21</v>
      </c>
      <c r="D41" s="8"/>
      <c r="E41" s="27"/>
      <c r="F41" s="23"/>
      <c r="G41" s="7"/>
      <c r="H41" s="7"/>
      <c r="I41" s="27"/>
      <c r="J41" s="7"/>
      <c r="K41" s="27"/>
      <c r="L41" s="28"/>
    </row>
    <row r="42" customFormat="false" ht="17.25" hidden="false" customHeight="true" outlineLevel="0" collapsed="false">
      <c r="B42" s="7"/>
      <c r="D42" s="8"/>
      <c r="E42" s="27"/>
      <c r="F42" s="23"/>
      <c r="G42" s="7"/>
      <c r="H42" s="7"/>
      <c r="I42" s="27"/>
      <c r="J42" s="7"/>
      <c r="K42" s="27"/>
      <c r="L42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6" min="5" style="2" width="12.57"/>
    <col collapsed="false" customWidth="true" hidden="false" outlineLevel="0" max="8" min="7" style="22" width="12.57"/>
  </cols>
  <sheetData>
    <row r="1" customFormat="false" ht="17.25" hidden="false" customHeight="true" outlineLevel="0" collapsed="false">
      <c r="B1" s="7"/>
      <c r="D1" s="8"/>
      <c r="E1" s="7"/>
      <c r="F1" s="7"/>
      <c r="G1" s="23"/>
      <c r="H1" s="23"/>
    </row>
    <row r="2" customFormat="false" ht="17.25" hidden="false" customHeight="true" outlineLevel="0" collapsed="false">
      <c r="A2" s="24" t="s">
        <v>0</v>
      </c>
      <c r="B2" s="7"/>
      <c r="D2" s="8"/>
      <c r="E2" s="7"/>
      <c r="F2" s="7"/>
      <c r="G2" s="23"/>
      <c r="H2" s="23"/>
    </row>
    <row r="3" customFormat="false" ht="17.25" hidden="false" customHeight="true" outlineLevel="0" collapsed="false">
      <c r="A3" s="24" t="s">
        <v>1</v>
      </c>
      <c r="B3" s="7" t="s">
        <v>2</v>
      </c>
      <c r="D3" s="8"/>
      <c r="E3" s="7"/>
      <c r="F3" s="7"/>
      <c r="G3" s="23"/>
      <c r="H3" s="23"/>
    </row>
    <row r="4" customFormat="false" ht="17.25" hidden="false" customHeight="true" outlineLevel="0" collapsed="false">
      <c r="A4" s="24" t="s">
        <v>3</v>
      </c>
      <c r="B4" s="11" t="s">
        <v>4</v>
      </c>
      <c r="D4" s="8"/>
      <c r="E4" s="7"/>
      <c r="F4" s="7"/>
      <c r="G4" s="23"/>
      <c r="H4" s="23"/>
    </row>
    <row r="5" customFormat="false" ht="17.25" hidden="false" customHeight="true" outlineLevel="0" collapsed="false">
      <c r="A5" s="24" t="s">
        <v>5</v>
      </c>
      <c r="B5" s="7" t="s">
        <v>47</v>
      </c>
      <c r="D5" s="8"/>
      <c r="E5" s="7"/>
      <c r="F5" s="7"/>
      <c r="G5" s="23"/>
      <c r="H5" s="23"/>
    </row>
    <row r="6" customFormat="false" ht="17.25" hidden="false" customHeight="true" outlineLevel="0" collapsed="false">
      <c r="A6" s="24" t="s">
        <v>7</v>
      </c>
      <c r="B6" s="7" t="s">
        <v>37</v>
      </c>
      <c r="D6" s="8"/>
      <c r="E6" s="7"/>
      <c r="F6" s="7"/>
      <c r="G6" s="23"/>
      <c r="H6" s="23"/>
    </row>
    <row r="7" customFormat="false" ht="17.25" hidden="false" customHeight="true" outlineLevel="0" collapsed="false">
      <c r="A7" s="24" t="s">
        <v>8</v>
      </c>
      <c r="B7" s="7" t="s">
        <v>36</v>
      </c>
      <c r="D7" s="8"/>
      <c r="E7" s="7"/>
      <c r="F7" s="7"/>
      <c r="G7" s="23"/>
      <c r="H7" s="23"/>
    </row>
    <row r="8" customFormat="false" ht="17.25" hidden="false" customHeight="true" outlineLevel="0" collapsed="false">
      <c r="A8" s="24" t="s">
        <v>10</v>
      </c>
      <c r="B8" s="7" t="s">
        <v>11</v>
      </c>
      <c r="D8" s="8"/>
      <c r="E8" s="7"/>
      <c r="F8" s="7"/>
      <c r="G8" s="23"/>
      <c r="H8" s="23"/>
    </row>
    <row r="9" customFormat="false" ht="17.25" hidden="false" customHeight="true" outlineLevel="0" collapsed="false">
      <c r="A9" s="24" t="s">
        <v>12</v>
      </c>
      <c r="B9" s="7" t="s">
        <v>13</v>
      </c>
      <c r="D9" s="8"/>
      <c r="E9" s="7"/>
      <c r="F9" s="7"/>
      <c r="G9" s="23"/>
      <c r="H9" s="23"/>
    </row>
    <row r="10" customFormat="false" ht="17.25" hidden="false" customHeight="true" outlineLevel="0" collapsed="false">
      <c r="A10" s="24" t="s">
        <v>14</v>
      </c>
      <c r="B10" s="7"/>
      <c r="D10" s="8"/>
      <c r="E10" s="7"/>
      <c r="F10" s="7"/>
      <c r="G10" s="23"/>
      <c r="H10" s="23"/>
    </row>
    <row r="11" customFormat="false" ht="17.25" hidden="false" customHeight="true" outlineLevel="0" collapsed="false">
      <c r="A11" s="24" t="s">
        <v>15</v>
      </c>
      <c r="B11" s="12"/>
      <c r="D11" s="8"/>
      <c r="E11" s="7"/>
      <c r="F11" s="7"/>
      <c r="G11" s="23"/>
      <c r="H11" s="23"/>
    </row>
    <row r="12" customFormat="false" ht="17.25" hidden="false" customHeight="true" outlineLevel="0" collapsed="false">
      <c r="A12" s="24" t="s">
        <v>16</v>
      </c>
      <c r="B12" s="7"/>
      <c r="D12" s="8"/>
      <c r="E12" s="7"/>
      <c r="F12" s="7"/>
      <c r="G12" s="23"/>
      <c r="H12" s="23"/>
    </row>
    <row r="13" customFormat="false" ht="17.25" hidden="false" customHeight="true" outlineLevel="0" collapsed="false">
      <c r="B13" s="7"/>
      <c r="D13" s="8"/>
      <c r="E13" s="7"/>
      <c r="F13" s="7"/>
      <c r="G13" s="23"/>
      <c r="H13" s="23"/>
    </row>
    <row r="14" customFormat="false" ht="17.25" hidden="false" customHeight="true" outlineLevel="0" collapsed="false">
      <c r="B14" s="7"/>
      <c r="D14" s="8"/>
      <c r="E14" s="7"/>
      <c r="F14" s="7"/>
      <c r="G14" s="23"/>
      <c r="H14" s="23"/>
    </row>
    <row r="15" customFormat="false" ht="17.25" hidden="false" customHeight="true" outlineLevel="0" collapsed="false">
      <c r="B15" s="7"/>
      <c r="D15" s="8"/>
      <c r="E15" s="7"/>
      <c r="F15" s="7"/>
      <c r="G15" s="23"/>
      <c r="H15" s="23"/>
    </row>
    <row r="16" customFormat="false" ht="17.25" hidden="false" customHeight="true" outlineLevel="0" collapsed="false">
      <c r="B16" s="7"/>
      <c r="D16" s="8"/>
      <c r="E16" s="7"/>
      <c r="F16" s="7"/>
      <c r="G16" s="23"/>
      <c r="H16" s="23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41</v>
      </c>
      <c r="F17" s="11" t="s">
        <v>48</v>
      </c>
      <c r="G17" s="38" t="s">
        <v>49</v>
      </c>
      <c r="H17" s="38" t="s">
        <v>50</v>
      </c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51</v>
      </c>
      <c r="F18" s="10" t="s">
        <v>52</v>
      </c>
      <c r="G18" s="9" t="s">
        <v>29</v>
      </c>
      <c r="H18" s="38" t="s">
        <v>29</v>
      </c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9" t="s">
        <v>34</v>
      </c>
      <c r="H19" s="38" t="s">
        <v>34</v>
      </c>
    </row>
    <row r="20" customFormat="false" ht="17.25" hidden="false" customHeight="true" outlineLevel="0" collapsed="false">
      <c r="B20" s="7" t="n">
        <v>0</v>
      </c>
      <c r="D20" s="8" t="n">
        <v>44713</v>
      </c>
      <c r="E20" s="36" t="n">
        <v>30</v>
      </c>
      <c r="F20" s="10" t="n">
        <v>10</v>
      </c>
      <c r="G20" s="23" t="n">
        <v>0.75</v>
      </c>
      <c r="H20" s="23" t="n">
        <v>0.55</v>
      </c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23"/>
      <c r="H21" s="23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23"/>
      <c r="H22" s="23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23"/>
      <c r="H23" s="23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23"/>
      <c r="H24" s="23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23"/>
      <c r="H25" s="23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23"/>
      <c r="H26" s="23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23"/>
      <c r="H27" s="23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23"/>
      <c r="H28" s="23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6"/>
      <c r="F29" s="7"/>
      <c r="G29" s="23"/>
      <c r="H29" s="23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23"/>
      <c r="H30" s="23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23"/>
      <c r="H31" s="23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23"/>
      <c r="H32" s="23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23"/>
      <c r="H33" s="23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23"/>
      <c r="H34" s="23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23"/>
      <c r="H35" s="23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23"/>
      <c r="H36" s="23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23"/>
      <c r="H37" s="23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23"/>
      <c r="H38" s="23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23"/>
      <c r="H39" s="23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23"/>
      <c r="H40" s="23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23"/>
      <c r="H41" s="23"/>
    </row>
    <row r="42" customFormat="false" ht="17.25" hidden="false" customHeight="true" outlineLevel="0" collapsed="false">
      <c r="B42" s="7"/>
      <c r="D42" s="8"/>
      <c r="E42" s="7"/>
      <c r="F42" s="7"/>
      <c r="G42" s="23"/>
      <c r="H42" s="23"/>
    </row>
    <row r="43" customFormat="false" ht="17.25" hidden="false" customHeight="true" outlineLevel="0" collapsed="false">
      <c r="B43" s="7"/>
      <c r="D43" s="8"/>
      <c r="E43" s="7"/>
      <c r="F43" s="7"/>
      <c r="G43" s="23"/>
      <c r="H43" s="23"/>
    </row>
    <row r="44" customFormat="false" ht="17.25" hidden="false" customHeight="true" outlineLevel="0" collapsed="false">
      <c r="B44" s="7"/>
      <c r="D44" s="8"/>
      <c r="E44" s="7"/>
      <c r="F44" s="7"/>
      <c r="G44" s="23"/>
      <c r="H44" s="23"/>
    </row>
    <row r="45" customFormat="false" ht="17.25" hidden="false" customHeight="true" outlineLevel="0" collapsed="false">
      <c r="B45" s="7"/>
      <c r="D45" s="8"/>
      <c r="E45" s="7"/>
      <c r="F45" s="7"/>
      <c r="G45" s="23"/>
      <c r="H45" s="23"/>
    </row>
    <row r="46" customFormat="false" ht="17.25" hidden="false" customHeight="true" outlineLevel="0" collapsed="false">
      <c r="B46" s="7"/>
      <c r="D46" s="8"/>
      <c r="E46" s="7"/>
      <c r="F46" s="7"/>
      <c r="G46" s="23"/>
      <c r="H46" s="23"/>
    </row>
    <row r="47" customFormat="false" ht="17.25" hidden="false" customHeight="true" outlineLevel="0" collapsed="false">
      <c r="B47" s="7"/>
      <c r="D47" s="8"/>
      <c r="E47" s="7"/>
      <c r="F47" s="7"/>
      <c r="G47" s="23"/>
      <c r="H47" s="23"/>
    </row>
    <row r="48" customFormat="false" ht="17.25" hidden="false" customHeight="true" outlineLevel="0" collapsed="false">
      <c r="B48" s="7"/>
      <c r="D48" s="8"/>
      <c r="E48" s="7"/>
      <c r="F48" s="7"/>
      <c r="G48" s="23"/>
      <c r="H48" s="23"/>
    </row>
    <row r="49" customFormat="false" ht="17.25" hidden="false" customHeight="true" outlineLevel="0" collapsed="false">
      <c r="B49" s="7"/>
      <c r="D49" s="8"/>
      <c r="E49" s="7"/>
      <c r="F49" s="7"/>
      <c r="G49" s="23"/>
      <c r="H49" s="23"/>
    </row>
    <row r="50" customFormat="false" ht="17.25" hidden="false" customHeight="true" outlineLevel="0" collapsed="false">
      <c r="B50" s="7"/>
      <c r="D50" s="8"/>
      <c r="E50" s="7"/>
      <c r="F50" s="7"/>
      <c r="G50" s="23"/>
      <c r="H50" s="23"/>
    </row>
    <row r="51" customFormat="false" ht="17.25" hidden="false" customHeight="true" outlineLevel="0" collapsed="false">
      <c r="B51" s="7"/>
      <c r="D51" s="8"/>
      <c r="E51" s="7"/>
      <c r="F51" s="7"/>
      <c r="G51" s="23"/>
      <c r="H51" s="23"/>
    </row>
    <row r="52" customFormat="false" ht="17.25" hidden="false" customHeight="true" outlineLevel="0" collapsed="false">
      <c r="B52" s="7"/>
      <c r="D52" s="8"/>
      <c r="E52" s="7"/>
      <c r="F52" s="7"/>
      <c r="G52" s="23"/>
      <c r="H5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1.86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5" min="5" style="2" width="18.58"/>
    <col collapsed="false" customWidth="true" hidden="false" outlineLevel="0" max="6" min="6" style="2" width="15.72"/>
    <col collapsed="false" customWidth="true" hidden="false" outlineLevel="0" max="7" min="7" style="22" width="12.86"/>
    <col collapsed="false" customWidth="true" hidden="false" outlineLevel="0" max="8" min="8" style="22" width="12.57"/>
  </cols>
  <sheetData>
    <row r="1" customFormat="false" ht="17.25" hidden="false" customHeight="true" outlineLevel="0" collapsed="false">
      <c r="B1" s="7"/>
      <c r="D1" s="8"/>
      <c r="E1" s="7"/>
      <c r="F1" s="7"/>
      <c r="G1" s="23"/>
      <c r="H1" s="23"/>
    </row>
    <row r="2" customFormat="false" ht="17.25" hidden="false" customHeight="true" outlineLevel="0" collapsed="false">
      <c r="A2" s="24" t="s">
        <v>0</v>
      </c>
      <c r="B2" s="7"/>
      <c r="D2" s="8"/>
      <c r="E2" s="7"/>
      <c r="F2" s="7"/>
      <c r="G2" s="23"/>
      <c r="H2" s="23"/>
    </row>
    <row r="3" customFormat="false" ht="17.25" hidden="false" customHeight="true" outlineLevel="0" collapsed="false">
      <c r="A3" s="24" t="s">
        <v>1</v>
      </c>
      <c r="B3" s="7" t="s">
        <v>2</v>
      </c>
      <c r="D3" s="8"/>
      <c r="E3" s="7"/>
      <c r="F3" s="7"/>
      <c r="G3" s="23"/>
      <c r="H3" s="23"/>
    </row>
    <row r="4" customFormat="false" ht="17.25" hidden="false" customHeight="true" outlineLevel="0" collapsed="false">
      <c r="A4" s="24" t="s">
        <v>3</v>
      </c>
      <c r="B4" s="11" t="s">
        <v>4</v>
      </c>
      <c r="D4" s="8"/>
      <c r="E4" s="7"/>
      <c r="F4" s="7"/>
      <c r="G4" s="23"/>
      <c r="H4" s="23"/>
    </row>
    <row r="5" customFormat="false" ht="17.25" hidden="false" customHeight="true" outlineLevel="0" collapsed="false">
      <c r="A5" s="24" t="s">
        <v>5</v>
      </c>
      <c r="B5" s="7" t="s">
        <v>47</v>
      </c>
      <c r="D5" s="8"/>
      <c r="E5" s="7"/>
      <c r="F5" s="7"/>
      <c r="G5" s="23"/>
      <c r="H5" s="23"/>
    </row>
    <row r="6" customFormat="false" ht="17.25" hidden="false" customHeight="true" outlineLevel="0" collapsed="false">
      <c r="A6" s="24" t="s">
        <v>7</v>
      </c>
      <c r="B6" s="7" t="s">
        <v>37</v>
      </c>
      <c r="D6" s="8"/>
      <c r="E6" s="7"/>
      <c r="F6" s="7"/>
      <c r="G6" s="23"/>
      <c r="H6" s="23"/>
    </row>
    <row r="7" customFormat="false" ht="17.25" hidden="false" customHeight="true" outlineLevel="0" collapsed="false">
      <c r="A7" s="24" t="s">
        <v>8</v>
      </c>
      <c r="B7" s="7" t="s">
        <v>9</v>
      </c>
      <c r="D7" s="8"/>
      <c r="E7" s="7"/>
      <c r="F7" s="7"/>
      <c r="G7" s="23"/>
      <c r="H7" s="23"/>
    </row>
    <row r="8" customFormat="false" ht="17.25" hidden="false" customHeight="true" outlineLevel="0" collapsed="false">
      <c r="A8" s="24" t="s">
        <v>10</v>
      </c>
      <c r="B8" s="7" t="s">
        <v>11</v>
      </c>
      <c r="D8" s="8"/>
      <c r="E8" s="7"/>
      <c r="F8" s="7"/>
      <c r="G8" s="23"/>
      <c r="H8" s="23"/>
    </row>
    <row r="9" customFormat="false" ht="17.25" hidden="false" customHeight="true" outlineLevel="0" collapsed="false">
      <c r="A9" s="24" t="s">
        <v>12</v>
      </c>
      <c r="B9" s="7" t="s">
        <v>13</v>
      </c>
      <c r="D9" s="8"/>
      <c r="E9" s="7"/>
      <c r="F9" s="7"/>
      <c r="G9" s="23"/>
      <c r="H9" s="23"/>
    </row>
    <row r="10" customFormat="false" ht="17.25" hidden="false" customHeight="true" outlineLevel="0" collapsed="false">
      <c r="A10" s="24" t="s">
        <v>14</v>
      </c>
      <c r="B10" s="7"/>
      <c r="D10" s="8"/>
      <c r="E10" s="7"/>
      <c r="F10" s="7"/>
      <c r="G10" s="23"/>
      <c r="H10" s="23"/>
    </row>
    <row r="11" customFormat="false" ht="17.25" hidden="false" customHeight="true" outlineLevel="0" collapsed="false">
      <c r="A11" s="24" t="s">
        <v>15</v>
      </c>
      <c r="B11" s="12"/>
      <c r="D11" s="8"/>
      <c r="E11" s="7"/>
      <c r="F11" s="7"/>
      <c r="G11" s="23"/>
      <c r="H11" s="23"/>
    </row>
    <row r="12" customFormat="false" ht="17.25" hidden="false" customHeight="true" outlineLevel="0" collapsed="false">
      <c r="A12" s="24" t="s">
        <v>16</v>
      </c>
      <c r="B12" s="7"/>
      <c r="D12" s="8"/>
      <c r="E12" s="7"/>
      <c r="F12" s="7"/>
      <c r="G12" s="23"/>
      <c r="H12" s="23"/>
    </row>
    <row r="13" customFormat="false" ht="17.25" hidden="false" customHeight="true" outlineLevel="0" collapsed="false">
      <c r="B13" s="7"/>
      <c r="D13" s="8"/>
      <c r="E13" s="7"/>
      <c r="F13" s="7"/>
      <c r="G13" s="23"/>
      <c r="H13" s="23"/>
    </row>
    <row r="14" customFormat="false" ht="17.25" hidden="false" customHeight="true" outlineLevel="0" collapsed="false">
      <c r="B14" s="7"/>
      <c r="D14" s="8"/>
      <c r="E14" s="7"/>
      <c r="F14" s="7"/>
      <c r="G14" s="23"/>
      <c r="H14" s="23"/>
    </row>
    <row r="15" customFormat="false" ht="17.25" hidden="false" customHeight="true" outlineLevel="0" collapsed="false">
      <c r="B15" s="7"/>
      <c r="D15" s="8"/>
      <c r="E15" s="7"/>
      <c r="F15" s="7"/>
      <c r="G15" s="23"/>
      <c r="H15" s="23"/>
    </row>
    <row r="16" customFormat="false" ht="17.25" hidden="false" customHeight="true" outlineLevel="0" collapsed="false">
      <c r="B16" s="7"/>
      <c r="D16" s="8"/>
      <c r="E16" s="7"/>
      <c r="F16" s="7"/>
      <c r="G16" s="23"/>
      <c r="H16" s="23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41</v>
      </c>
      <c r="F17" s="11" t="s">
        <v>48</v>
      </c>
      <c r="G17" s="38" t="s">
        <v>49</v>
      </c>
      <c r="H17" s="38" t="s">
        <v>50</v>
      </c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51</v>
      </c>
      <c r="F18" s="10" t="s">
        <v>52</v>
      </c>
      <c r="G18" s="9" t="s">
        <v>29</v>
      </c>
      <c r="H18" s="38" t="s">
        <v>29</v>
      </c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9" t="s">
        <v>34</v>
      </c>
      <c r="H19" s="38" t="s">
        <v>34</v>
      </c>
    </row>
    <row r="20" customFormat="false" ht="17.25" hidden="false" customHeight="true" outlineLevel="0" collapsed="false">
      <c r="B20" s="7" t="n">
        <v>0</v>
      </c>
      <c r="D20" s="8" t="n">
        <v>44713</v>
      </c>
      <c r="E20" s="36" t="n">
        <v>30</v>
      </c>
      <c r="F20" s="10" t="n">
        <v>10</v>
      </c>
      <c r="G20" s="23" t="n">
        <v>0.75</v>
      </c>
      <c r="H20" s="23" t="n">
        <v>0.55</v>
      </c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23"/>
      <c r="H21" s="23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23"/>
      <c r="H22" s="23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23"/>
      <c r="H23" s="23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23"/>
      <c r="H24" s="23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23"/>
      <c r="H25" s="23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23"/>
      <c r="H26" s="23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23"/>
      <c r="H27" s="23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23"/>
      <c r="H28" s="23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6"/>
      <c r="F29" s="7"/>
      <c r="G29" s="23"/>
      <c r="H29" s="23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23"/>
      <c r="H30" s="23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23"/>
      <c r="H31" s="23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23"/>
      <c r="H32" s="23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23"/>
      <c r="H33" s="23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23"/>
      <c r="H34" s="23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23"/>
      <c r="H35" s="23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23"/>
      <c r="H36" s="23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23"/>
      <c r="H37" s="23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23"/>
      <c r="H38" s="23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23"/>
      <c r="H39" s="23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23"/>
      <c r="H40" s="23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23"/>
      <c r="H41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7.78"/>
    <col collapsed="false" customWidth="true" hidden="false" outlineLevel="0" max="2" min="2" style="2" width="11.86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5" min="5" style="2" width="12.03"/>
    <col collapsed="false" customWidth="true" hidden="false" outlineLevel="0" max="6" min="6" style="2" width="15.72"/>
    <col collapsed="false" customWidth="true" hidden="false" outlineLevel="0" max="7" min="7" style="2" width="12.86"/>
    <col collapsed="false" customWidth="true" hidden="false" outlineLevel="0" max="9" min="8" style="22" width="12.57"/>
    <col collapsed="false" customWidth="true" hidden="false" outlineLevel="0" max="10" min="10" style="2" width="12.57"/>
    <col collapsed="false" customWidth="true" hidden="false" outlineLevel="0" max="14" min="11" style="22" width="12.57"/>
    <col collapsed="false" customWidth="true" hidden="false" outlineLevel="0" max="15" min="15" style="2" width="12.57"/>
  </cols>
  <sheetData>
    <row r="1" customFormat="false" ht="18.75" hidden="false" customHeight="true" outlineLevel="0" collapsed="false">
      <c r="B1" s="7"/>
      <c r="D1" s="8"/>
      <c r="E1" s="7"/>
      <c r="F1" s="7"/>
      <c r="G1" s="7"/>
      <c r="H1" s="23"/>
      <c r="I1" s="23"/>
      <c r="J1" s="7"/>
      <c r="K1" s="23"/>
      <c r="L1" s="23"/>
      <c r="M1" s="23"/>
      <c r="N1" s="23"/>
      <c r="O1" s="7"/>
    </row>
    <row r="2" customFormat="false" ht="18.75" hidden="false" customHeight="true" outlineLevel="0" collapsed="false">
      <c r="A2" s="24" t="s">
        <v>0</v>
      </c>
      <c r="B2" s="7"/>
      <c r="D2" s="8"/>
      <c r="E2" s="7"/>
      <c r="F2" s="7"/>
      <c r="G2" s="7"/>
      <c r="H2" s="23"/>
      <c r="I2" s="23"/>
      <c r="J2" s="7"/>
      <c r="K2" s="23"/>
      <c r="L2" s="23"/>
      <c r="M2" s="23"/>
      <c r="N2" s="23"/>
      <c r="O2" s="7"/>
    </row>
    <row r="3" customFormat="false" ht="18.75" hidden="false" customHeight="true" outlineLevel="0" collapsed="false">
      <c r="A3" s="24" t="s">
        <v>1</v>
      </c>
      <c r="B3" s="7" t="s">
        <v>2</v>
      </c>
      <c r="D3" s="8"/>
      <c r="E3" s="7"/>
      <c r="F3" s="7"/>
      <c r="G3" s="7"/>
      <c r="H3" s="23"/>
      <c r="I3" s="23"/>
      <c r="J3" s="7"/>
      <c r="K3" s="23"/>
      <c r="L3" s="23"/>
      <c r="M3" s="23"/>
      <c r="N3" s="23"/>
      <c r="O3" s="7"/>
    </row>
    <row r="4" customFormat="false" ht="18.75" hidden="false" customHeight="true" outlineLevel="0" collapsed="false">
      <c r="A4" s="24" t="s">
        <v>3</v>
      </c>
      <c r="B4" s="11" t="s">
        <v>4</v>
      </c>
      <c r="D4" s="8"/>
      <c r="E4" s="7"/>
      <c r="F4" s="7"/>
      <c r="G4" s="7"/>
      <c r="H4" s="23"/>
      <c r="I4" s="23"/>
      <c r="J4" s="7"/>
      <c r="K4" s="23"/>
      <c r="L4" s="23"/>
      <c r="M4" s="23"/>
      <c r="N4" s="23"/>
      <c r="O4" s="7"/>
    </row>
    <row r="5" customFormat="false" ht="18.75" hidden="false" customHeight="true" outlineLevel="0" collapsed="false">
      <c r="A5" s="24" t="s">
        <v>5</v>
      </c>
      <c r="B5" s="7" t="s">
        <v>53</v>
      </c>
      <c r="D5" s="8"/>
      <c r="E5" s="7"/>
      <c r="F5" s="7"/>
      <c r="G5" s="7"/>
      <c r="H5" s="23"/>
      <c r="I5" s="23"/>
      <c r="J5" s="7"/>
      <c r="K5" s="23"/>
      <c r="L5" s="23"/>
      <c r="M5" s="23"/>
      <c r="N5" s="23"/>
      <c r="O5" s="7"/>
    </row>
    <row r="6" customFormat="false" ht="18.75" hidden="false" customHeight="true" outlineLevel="0" collapsed="false">
      <c r="A6" s="24" t="s">
        <v>7</v>
      </c>
      <c r="B6" s="7" t="s">
        <v>47</v>
      </c>
      <c r="D6" s="8"/>
      <c r="E6" s="7"/>
      <c r="F6" s="7"/>
      <c r="G6" s="7"/>
      <c r="H6" s="23"/>
      <c r="I6" s="23"/>
      <c r="J6" s="7"/>
      <c r="K6" s="23"/>
      <c r="L6" s="23"/>
      <c r="M6" s="23"/>
      <c r="N6" s="23"/>
      <c r="O6" s="7"/>
    </row>
    <row r="7" customFormat="false" ht="18.75" hidden="false" customHeight="true" outlineLevel="0" collapsed="false">
      <c r="A7" s="24" t="s">
        <v>8</v>
      </c>
      <c r="B7" s="7" t="s">
        <v>36</v>
      </c>
      <c r="D7" s="8"/>
      <c r="E7" s="7"/>
      <c r="F7" s="7"/>
      <c r="G7" s="7"/>
      <c r="H7" s="23"/>
      <c r="I7" s="23"/>
      <c r="J7" s="7"/>
      <c r="K7" s="23"/>
      <c r="L7" s="23"/>
      <c r="M7" s="23"/>
      <c r="N7" s="23"/>
      <c r="O7" s="7"/>
    </row>
    <row r="8" customFormat="false" ht="18.75" hidden="false" customHeight="true" outlineLevel="0" collapsed="false">
      <c r="A8" s="24" t="s">
        <v>10</v>
      </c>
      <c r="B8" s="7" t="s">
        <v>11</v>
      </c>
      <c r="D8" s="7"/>
      <c r="E8" s="7"/>
      <c r="F8" s="7"/>
      <c r="G8" s="7"/>
      <c r="H8" s="23"/>
      <c r="I8" s="23"/>
      <c r="J8" s="7"/>
      <c r="K8" s="23"/>
      <c r="L8" s="23"/>
      <c r="M8" s="23"/>
      <c r="N8" s="23"/>
      <c r="O8" s="7"/>
    </row>
    <row r="9" customFormat="false" ht="18.75" hidden="false" customHeight="true" outlineLevel="0" collapsed="false">
      <c r="A9" s="24" t="s">
        <v>12</v>
      </c>
      <c r="B9" s="7" t="s">
        <v>13</v>
      </c>
      <c r="D9" s="8"/>
      <c r="E9" s="7"/>
      <c r="F9" s="7"/>
      <c r="G9" s="7"/>
      <c r="H9" s="23"/>
      <c r="I9" s="23"/>
      <c r="J9" s="7"/>
      <c r="K9" s="23"/>
      <c r="L9" s="23"/>
      <c r="M9" s="23"/>
      <c r="N9" s="23"/>
      <c r="O9" s="7"/>
    </row>
    <row r="10" customFormat="false" ht="18.75" hidden="false" customHeight="true" outlineLevel="0" collapsed="false">
      <c r="A10" s="24" t="s">
        <v>14</v>
      </c>
      <c r="B10" s="7"/>
      <c r="D10" s="8"/>
      <c r="E10" s="7"/>
      <c r="F10" s="7"/>
      <c r="G10" s="7"/>
      <c r="H10" s="23"/>
      <c r="I10" s="23"/>
      <c r="J10" s="7"/>
      <c r="K10" s="23"/>
      <c r="L10" s="23"/>
      <c r="M10" s="23"/>
      <c r="N10" s="23"/>
      <c r="O10" s="7"/>
    </row>
    <row r="11" customFormat="false" ht="18.75" hidden="false" customHeight="true" outlineLevel="0" collapsed="false">
      <c r="A11" s="24" t="s">
        <v>15</v>
      </c>
      <c r="B11" s="12"/>
      <c r="D11" s="8"/>
      <c r="E11" s="7"/>
      <c r="F11" s="7"/>
      <c r="G11" s="7"/>
      <c r="H11" s="23"/>
      <c r="I11" s="23"/>
      <c r="J11" s="7"/>
      <c r="K11" s="23"/>
      <c r="L11" s="23"/>
      <c r="M11" s="23"/>
      <c r="N11" s="23"/>
      <c r="O11" s="7"/>
    </row>
    <row r="12" customFormat="false" ht="18.75" hidden="false" customHeight="true" outlineLevel="0" collapsed="false">
      <c r="A12" s="24" t="s">
        <v>16</v>
      </c>
      <c r="B12" s="7"/>
      <c r="D12" s="8"/>
      <c r="E12" s="7"/>
      <c r="F12" s="7"/>
      <c r="G12" s="7"/>
      <c r="H12" s="23"/>
      <c r="I12" s="23"/>
      <c r="J12" s="7"/>
      <c r="K12" s="23"/>
      <c r="L12" s="23"/>
      <c r="M12" s="23"/>
      <c r="N12" s="23"/>
      <c r="O12" s="7"/>
    </row>
    <row r="13" customFormat="false" ht="18.75" hidden="false" customHeight="true" outlineLevel="0" collapsed="false">
      <c r="B13" s="7"/>
      <c r="D13" s="8"/>
      <c r="E13" s="7"/>
      <c r="F13" s="7"/>
      <c r="G13" s="7"/>
      <c r="H13" s="23"/>
      <c r="I13" s="23"/>
      <c r="J13" s="7"/>
      <c r="K13" s="23"/>
      <c r="L13" s="23"/>
      <c r="M13" s="23"/>
      <c r="N13" s="23"/>
      <c r="O13" s="7"/>
    </row>
    <row r="14" customFormat="false" ht="18.75" hidden="false" customHeight="true" outlineLevel="0" collapsed="false">
      <c r="B14" s="7"/>
      <c r="D14" s="8"/>
      <c r="E14" s="7"/>
      <c r="F14" s="7"/>
      <c r="G14" s="7"/>
      <c r="H14" s="23"/>
      <c r="I14" s="23"/>
      <c r="J14" s="7"/>
      <c r="K14" s="23"/>
      <c r="L14" s="23"/>
      <c r="M14" s="23"/>
      <c r="N14" s="23"/>
      <c r="O14" s="7"/>
    </row>
    <row r="15" customFormat="false" ht="18.75" hidden="false" customHeight="true" outlineLevel="0" collapsed="false">
      <c r="B15" s="7"/>
      <c r="D15" s="8"/>
      <c r="E15" s="7"/>
      <c r="F15" s="7"/>
      <c r="G15" s="7"/>
      <c r="H15" s="23"/>
      <c r="I15" s="23"/>
      <c r="J15" s="7"/>
      <c r="K15" s="23"/>
      <c r="L15" s="23"/>
      <c r="M15" s="23"/>
      <c r="N15" s="23"/>
      <c r="O15" s="7"/>
    </row>
    <row r="16" customFormat="false" ht="18.75" hidden="false" customHeight="true" outlineLevel="0" collapsed="false">
      <c r="B16" s="7"/>
      <c r="D16" s="8"/>
      <c r="E16" s="7"/>
      <c r="F16" s="7"/>
      <c r="G16" s="7"/>
      <c r="H16" s="23"/>
      <c r="I16" s="23"/>
      <c r="J16" s="7"/>
      <c r="K16" s="23"/>
      <c r="L16" s="23"/>
      <c r="M16" s="23"/>
      <c r="N16" s="23"/>
      <c r="O16" s="7"/>
    </row>
    <row r="17" customFormat="false" ht="19.5" hidden="false" customHeight="true" outlineLevel="0" collapsed="false">
      <c r="B17" s="13" t="s">
        <v>17</v>
      </c>
      <c r="C17" s="14"/>
      <c r="D17" s="15" t="s">
        <v>18</v>
      </c>
      <c r="E17" s="13" t="s">
        <v>54</v>
      </c>
      <c r="F17" s="13" t="s">
        <v>55</v>
      </c>
      <c r="G17" s="13" t="s">
        <v>56</v>
      </c>
      <c r="H17" s="39" t="s">
        <v>57</v>
      </c>
      <c r="I17" s="40" t="s">
        <v>58</v>
      </c>
      <c r="J17" s="41" t="s">
        <v>42</v>
      </c>
      <c r="K17" s="40" t="s">
        <v>59</v>
      </c>
      <c r="L17" s="38" t="s">
        <v>60</v>
      </c>
      <c r="M17" s="42" t="s">
        <v>61</v>
      </c>
      <c r="N17" s="38" t="s">
        <v>62</v>
      </c>
      <c r="O17" s="11" t="s">
        <v>63</v>
      </c>
    </row>
    <row r="18" customFormat="false" ht="18.75" hidden="false" customHeight="true" outlineLevel="0" collapsed="false">
      <c r="A18" s="20" t="s">
        <v>28</v>
      </c>
      <c r="B18" s="7"/>
      <c r="D18" s="8"/>
      <c r="E18" s="10" t="s">
        <v>51</v>
      </c>
      <c r="F18" s="10" t="s">
        <v>29</v>
      </c>
      <c r="G18" s="10"/>
      <c r="H18" s="23"/>
      <c r="I18" s="38"/>
      <c r="J18" s="11"/>
      <c r="K18" s="38"/>
      <c r="L18" s="38"/>
      <c r="M18" s="23"/>
      <c r="N18" s="38" t="s">
        <v>29</v>
      </c>
      <c r="O18" s="11" t="s">
        <v>46</v>
      </c>
    </row>
    <row r="19" customFormat="false" ht="18.7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10" t="s">
        <v>35</v>
      </c>
      <c r="H19" s="38" t="s">
        <v>34</v>
      </c>
      <c r="I19" s="38" t="s">
        <v>34</v>
      </c>
      <c r="J19" s="11" t="s">
        <v>34</v>
      </c>
      <c r="K19" s="38" t="s">
        <v>34</v>
      </c>
      <c r="L19" s="38" t="s">
        <v>34</v>
      </c>
      <c r="M19" s="38" t="s">
        <v>34</v>
      </c>
      <c r="N19" s="38" t="s">
        <v>34</v>
      </c>
      <c r="O19" s="11" t="s">
        <v>34</v>
      </c>
    </row>
    <row r="20" customFormat="false" ht="18.75" hidden="false" customHeight="true" outlineLevel="0" collapsed="false">
      <c r="B20" s="7" t="n">
        <v>0</v>
      </c>
      <c r="D20" s="8" t="n">
        <v>44713</v>
      </c>
      <c r="E20" s="36" t="n">
        <v>12</v>
      </c>
      <c r="F20" s="10" t="n">
        <v>10</v>
      </c>
      <c r="G20" s="7" t="n">
        <v>10</v>
      </c>
      <c r="H20" s="23" t="n">
        <v>0.95</v>
      </c>
      <c r="I20" s="23" t="n">
        <v>0.08</v>
      </c>
      <c r="J20" s="7" t="n">
        <v>5</v>
      </c>
      <c r="K20" s="23" t="n">
        <v>0.05</v>
      </c>
      <c r="L20" s="23" t="n">
        <v>0.01</v>
      </c>
      <c r="M20" s="23" t="n">
        <v>0.01</v>
      </c>
      <c r="N20" s="23" t="n">
        <v>0.01</v>
      </c>
      <c r="O20" s="7" t="n">
        <v>10</v>
      </c>
    </row>
    <row r="21" customFormat="false" ht="18.75" hidden="false" customHeight="true" outlineLevel="0" collapsed="false">
      <c r="B21" s="7" t="n">
        <f aca="false">1+B20</f>
        <v>1</v>
      </c>
      <c r="D21" s="8"/>
      <c r="E21" s="7"/>
      <c r="F21" s="7"/>
      <c r="G21" s="7"/>
      <c r="H21" s="23"/>
      <c r="I21" s="38"/>
      <c r="J21" s="7"/>
      <c r="K21" s="23"/>
      <c r="L21" s="23"/>
      <c r="M21" s="23"/>
      <c r="N21" s="23"/>
      <c r="O21" s="7"/>
    </row>
    <row r="22" customFormat="false" ht="18.75" hidden="false" customHeight="true" outlineLevel="0" collapsed="false">
      <c r="B22" s="7" t="n">
        <f aca="false">1+B21</f>
        <v>2</v>
      </c>
      <c r="D22" s="8"/>
      <c r="E22" s="7"/>
      <c r="F22" s="7"/>
      <c r="G22" s="7"/>
      <c r="H22" s="23"/>
      <c r="I22" s="23"/>
      <c r="J22" s="7"/>
      <c r="K22" s="23"/>
      <c r="L22" s="23"/>
      <c r="M22" s="23"/>
      <c r="N22" s="23"/>
      <c r="O22" s="7"/>
    </row>
    <row r="23" customFormat="false" ht="18.75" hidden="false" customHeight="true" outlineLevel="0" collapsed="false">
      <c r="B23" s="7" t="n">
        <f aca="false">1+B22</f>
        <v>3</v>
      </c>
      <c r="D23" s="8"/>
      <c r="E23" s="7"/>
      <c r="F23" s="7"/>
      <c r="G23" s="7"/>
      <c r="H23" s="23"/>
      <c r="I23" s="23"/>
      <c r="J23" s="7"/>
      <c r="K23" s="23"/>
      <c r="L23" s="23"/>
      <c r="M23" s="23"/>
      <c r="N23" s="23"/>
      <c r="O23" s="7"/>
    </row>
    <row r="24" customFormat="false" ht="18.75" hidden="false" customHeight="true" outlineLevel="0" collapsed="false">
      <c r="B24" s="7" t="n">
        <f aca="false">1+B23</f>
        <v>4</v>
      </c>
      <c r="D24" s="8"/>
      <c r="E24" s="7"/>
      <c r="F24" s="7"/>
      <c r="G24" s="7"/>
      <c r="H24" s="23"/>
      <c r="I24" s="23"/>
      <c r="J24" s="7"/>
      <c r="K24" s="23"/>
      <c r="L24" s="23"/>
      <c r="M24" s="23"/>
      <c r="N24" s="23"/>
      <c r="O24" s="7"/>
    </row>
    <row r="25" customFormat="false" ht="18.75" hidden="false" customHeight="true" outlineLevel="0" collapsed="false">
      <c r="B25" s="7" t="n">
        <f aca="false">1+B24</f>
        <v>5</v>
      </c>
      <c r="D25" s="8"/>
      <c r="E25" s="7"/>
      <c r="F25" s="7"/>
      <c r="G25" s="7" t="n">
        <v>15</v>
      </c>
      <c r="H25" s="23"/>
      <c r="I25" s="23"/>
      <c r="J25" s="7"/>
      <c r="K25" s="23"/>
      <c r="L25" s="23"/>
      <c r="M25" s="23"/>
      <c r="N25" s="23"/>
      <c r="O25" s="7"/>
    </row>
    <row r="26" customFormat="false" ht="18.75" hidden="false" customHeight="true" outlineLevel="0" collapsed="false">
      <c r="B26" s="7" t="n">
        <f aca="false">1+B25</f>
        <v>6</v>
      </c>
      <c r="D26" s="8"/>
      <c r="E26" s="7"/>
      <c r="F26" s="7"/>
      <c r="G26" s="7"/>
      <c r="H26" s="23"/>
      <c r="I26" s="23"/>
      <c r="J26" s="7"/>
      <c r="K26" s="23"/>
      <c r="L26" s="23"/>
      <c r="M26" s="23"/>
      <c r="N26" s="23"/>
      <c r="O26" s="7"/>
    </row>
    <row r="27" customFormat="false" ht="18.75" hidden="false" customHeight="true" outlineLevel="0" collapsed="false">
      <c r="B27" s="7" t="n">
        <f aca="false">1+B26</f>
        <v>7</v>
      </c>
      <c r="D27" s="8"/>
      <c r="E27" s="7"/>
      <c r="F27" s="7"/>
      <c r="G27" s="7"/>
      <c r="H27" s="23"/>
      <c r="I27" s="23"/>
      <c r="J27" s="7"/>
      <c r="K27" s="23"/>
      <c r="L27" s="23"/>
      <c r="M27" s="23"/>
      <c r="N27" s="23"/>
      <c r="O27" s="7"/>
    </row>
    <row r="28" customFormat="false" ht="18.75" hidden="false" customHeight="true" outlineLevel="0" collapsed="false">
      <c r="B28" s="7" t="n">
        <f aca="false">1+B27</f>
        <v>8</v>
      </c>
      <c r="D28" s="8"/>
      <c r="E28" s="7"/>
      <c r="F28" s="7"/>
      <c r="G28" s="7"/>
      <c r="H28" s="23"/>
      <c r="I28" s="23"/>
      <c r="J28" s="7"/>
      <c r="K28" s="23"/>
      <c r="L28" s="23"/>
      <c r="M28" s="23"/>
      <c r="N28" s="23"/>
      <c r="O28" s="7"/>
    </row>
    <row r="29" customFormat="false" ht="18.75" hidden="false" customHeight="true" outlineLevel="0" collapsed="false">
      <c r="B29" s="7" t="n">
        <f aca="false">1+B28</f>
        <v>9</v>
      </c>
      <c r="D29" s="8" t="n">
        <v>48366</v>
      </c>
      <c r="E29" s="36"/>
      <c r="F29" s="7"/>
      <c r="G29" s="7"/>
      <c r="H29" s="23"/>
      <c r="I29" s="23"/>
      <c r="J29" s="7"/>
      <c r="K29" s="23"/>
      <c r="L29" s="23"/>
      <c r="M29" s="23"/>
      <c r="N29" s="23"/>
      <c r="O29" s="7"/>
    </row>
    <row r="30" customFormat="false" ht="18.75" hidden="false" customHeight="true" outlineLevel="0" collapsed="false">
      <c r="B30" s="7" t="n">
        <f aca="false">1+B29</f>
        <v>10</v>
      </c>
      <c r="D30" s="8"/>
      <c r="E30" s="7"/>
      <c r="F30" s="7"/>
      <c r="G30" s="7"/>
      <c r="H30" s="23"/>
      <c r="I30" s="23"/>
      <c r="J30" s="7"/>
      <c r="K30" s="23"/>
      <c r="L30" s="23"/>
      <c r="M30" s="23"/>
      <c r="N30" s="23"/>
      <c r="O30" s="7"/>
    </row>
    <row r="31" customFormat="false" ht="18.75" hidden="false" customHeight="true" outlineLevel="0" collapsed="false">
      <c r="B31" s="7" t="n">
        <f aca="false">1+B30</f>
        <v>11</v>
      </c>
      <c r="D31" s="8"/>
      <c r="E31" s="7"/>
      <c r="F31" s="7"/>
      <c r="G31" s="7"/>
      <c r="H31" s="23"/>
      <c r="I31" s="23"/>
      <c r="J31" s="7"/>
      <c r="K31" s="23"/>
      <c r="L31" s="23"/>
      <c r="M31" s="23"/>
      <c r="N31" s="23"/>
      <c r="O31" s="7"/>
    </row>
    <row r="32" customFormat="false" ht="18.75" hidden="false" customHeight="true" outlineLevel="0" collapsed="false">
      <c r="B32" s="7" t="n">
        <f aca="false">1+B31</f>
        <v>12</v>
      </c>
      <c r="D32" s="8"/>
      <c r="E32" s="7"/>
      <c r="F32" s="7"/>
      <c r="G32" s="7"/>
      <c r="H32" s="23"/>
      <c r="I32" s="23"/>
      <c r="J32" s="7"/>
      <c r="K32" s="23"/>
      <c r="L32" s="23"/>
      <c r="M32" s="23"/>
      <c r="N32" s="23"/>
      <c r="O32" s="7"/>
    </row>
    <row r="33" customFormat="false" ht="18.75" hidden="false" customHeight="true" outlineLevel="0" collapsed="false">
      <c r="B33" s="7" t="n">
        <f aca="false">1+B32</f>
        <v>13</v>
      </c>
      <c r="D33" s="8"/>
      <c r="E33" s="7"/>
      <c r="F33" s="7"/>
      <c r="G33" s="7"/>
      <c r="H33" s="23"/>
      <c r="I33" s="23"/>
      <c r="J33" s="7"/>
      <c r="K33" s="23"/>
      <c r="L33" s="23"/>
      <c r="M33" s="23"/>
      <c r="N33" s="23"/>
      <c r="O33" s="7"/>
    </row>
    <row r="34" customFormat="false" ht="18.75" hidden="false" customHeight="true" outlineLevel="0" collapsed="false">
      <c r="B34" s="7" t="n">
        <f aca="false">1+B33</f>
        <v>14</v>
      </c>
      <c r="D34" s="8"/>
      <c r="E34" s="7"/>
      <c r="F34" s="7"/>
      <c r="G34" s="7"/>
      <c r="H34" s="23"/>
      <c r="I34" s="23"/>
      <c r="J34" s="7"/>
      <c r="K34" s="23"/>
      <c r="L34" s="23"/>
      <c r="M34" s="23"/>
      <c r="N34" s="23"/>
      <c r="O34" s="7"/>
    </row>
    <row r="35" customFormat="false" ht="18.75" hidden="false" customHeight="true" outlineLevel="0" collapsed="false">
      <c r="B35" s="7" t="n">
        <f aca="false">1+B34</f>
        <v>15</v>
      </c>
      <c r="D35" s="8"/>
      <c r="E35" s="7"/>
      <c r="F35" s="7"/>
      <c r="G35" s="7"/>
      <c r="H35" s="23"/>
      <c r="I35" s="23"/>
      <c r="J35" s="7"/>
      <c r="K35" s="23"/>
      <c r="L35" s="23"/>
      <c r="M35" s="23"/>
      <c r="N35" s="23"/>
      <c r="O35" s="7"/>
    </row>
    <row r="36" customFormat="false" ht="18.75" hidden="false" customHeight="true" outlineLevel="0" collapsed="false">
      <c r="B36" s="7" t="n">
        <f aca="false">1+B35</f>
        <v>16</v>
      </c>
      <c r="D36" s="8"/>
      <c r="E36" s="7"/>
      <c r="F36" s="7"/>
      <c r="G36" s="7"/>
      <c r="H36" s="23"/>
      <c r="I36" s="23"/>
      <c r="J36" s="7"/>
      <c r="K36" s="23"/>
      <c r="L36" s="23"/>
      <c r="M36" s="23"/>
      <c r="N36" s="23"/>
      <c r="O36" s="7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7"/>
      <c r="H37" s="23"/>
      <c r="I37" s="23"/>
      <c r="J37" s="7"/>
      <c r="K37" s="23"/>
      <c r="L37" s="23"/>
      <c r="M37" s="23"/>
      <c r="N37" s="23"/>
      <c r="O37" s="7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7"/>
      <c r="H38" s="23"/>
      <c r="I38" s="23"/>
      <c r="J38" s="7"/>
      <c r="K38" s="23"/>
      <c r="L38" s="23"/>
      <c r="M38" s="23"/>
      <c r="N38" s="23"/>
      <c r="O38" s="7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7"/>
      <c r="H39" s="23"/>
      <c r="I39" s="23"/>
      <c r="J39" s="7"/>
      <c r="K39" s="23"/>
      <c r="L39" s="23"/>
      <c r="M39" s="23"/>
      <c r="N39" s="23"/>
      <c r="O39" s="7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7"/>
      <c r="H40" s="23"/>
      <c r="I40" s="23"/>
      <c r="J40" s="7"/>
      <c r="K40" s="23"/>
      <c r="L40" s="23"/>
      <c r="M40" s="23"/>
      <c r="N40" s="23"/>
      <c r="O40" s="7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7"/>
      <c r="H41" s="23"/>
      <c r="I41" s="23"/>
      <c r="J41" s="7"/>
      <c r="K41" s="23"/>
      <c r="L41" s="23"/>
      <c r="M41" s="23"/>
      <c r="N41" s="23"/>
      <c r="O4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2.57"/>
    <col collapsed="false" customWidth="true" hidden="false" outlineLevel="0" max="3" min="3" style="1" width="12.57"/>
    <col collapsed="false" customWidth="true" hidden="false" outlineLevel="0" max="4" min="4" style="3" width="12.57"/>
    <col collapsed="false" customWidth="true" hidden="false" outlineLevel="0" max="6" min="5" style="2" width="12.57"/>
    <col collapsed="false" customWidth="true" hidden="false" outlineLevel="0" max="7" min="7" style="43" width="12.57"/>
    <col collapsed="false" customWidth="true" hidden="false" outlineLevel="0" max="9" min="8" style="44" width="12.57"/>
    <col collapsed="false" customWidth="true" hidden="false" outlineLevel="0" max="10" min="10" style="43" width="12.57"/>
    <col collapsed="false" customWidth="true" hidden="false" outlineLevel="0" max="12" min="11" style="44" width="12.57"/>
    <col collapsed="false" customWidth="true" hidden="false" outlineLevel="0" max="14" min="13" style="22" width="12.57"/>
    <col collapsed="false" customWidth="true" hidden="false" outlineLevel="0" max="15" min="15" style="2" width="12.57"/>
  </cols>
  <sheetData>
    <row r="1" customFormat="false" ht="17.25" hidden="false" customHeight="true" outlineLevel="0" collapsed="false">
      <c r="A1" s="6"/>
      <c r="B1" s="7"/>
      <c r="C1" s="6"/>
      <c r="D1" s="8"/>
      <c r="E1" s="7"/>
      <c r="F1" s="7"/>
      <c r="G1" s="11"/>
      <c r="H1" s="38"/>
      <c r="I1" s="38"/>
      <c r="J1" s="11"/>
      <c r="K1" s="38"/>
      <c r="L1" s="38"/>
      <c r="M1" s="23"/>
      <c r="N1" s="23"/>
      <c r="O1" s="7"/>
    </row>
    <row r="2" customFormat="false" ht="17.25" hidden="false" customHeight="true" outlineLevel="0" collapsed="false">
      <c r="A2" s="6" t="s">
        <v>0</v>
      </c>
      <c r="B2" s="7"/>
      <c r="C2" s="6"/>
      <c r="D2" s="8"/>
      <c r="E2" s="7"/>
      <c r="F2" s="7"/>
      <c r="G2" s="11"/>
      <c r="H2" s="38"/>
      <c r="I2" s="38"/>
      <c r="J2" s="11"/>
      <c r="K2" s="38"/>
      <c r="L2" s="38"/>
      <c r="M2" s="23"/>
      <c r="N2" s="23"/>
      <c r="O2" s="7"/>
    </row>
    <row r="3" customFormat="false" ht="17.25" hidden="false" customHeight="true" outlineLevel="0" collapsed="false">
      <c r="A3" s="6" t="s">
        <v>1</v>
      </c>
      <c r="B3" s="7" t="s">
        <v>2</v>
      </c>
      <c r="C3" s="6"/>
      <c r="D3" s="8"/>
      <c r="E3" s="7"/>
      <c r="F3" s="7"/>
      <c r="G3" s="11"/>
      <c r="H3" s="38"/>
      <c r="I3" s="38"/>
      <c r="J3" s="11"/>
      <c r="K3" s="38"/>
      <c r="L3" s="38"/>
      <c r="M3" s="23"/>
      <c r="N3" s="23"/>
      <c r="O3" s="7"/>
    </row>
    <row r="4" customFormat="false" ht="17.25" hidden="false" customHeight="true" outlineLevel="0" collapsed="false">
      <c r="A4" s="6" t="s">
        <v>3</v>
      </c>
      <c r="B4" s="11" t="s">
        <v>4</v>
      </c>
      <c r="C4" s="6"/>
      <c r="D4" s="8"/>
      <c r="E4" s="7"/>
      <c r="F4" s="7"/>
      <c r="G4" s="11"/>
      <c r="H4" s="38"/>
      <c r="I4" s="38"/>
      <c r="J4" s="11"/>
      <c r="K4" s="38"/>
      <c r="L4" s="38"/>
      <c r="M4" s="23"/>
      <c r="N4" s="23"/>
      <c r="O4" s="7"/>
    </row>
    <row r="5" customFormat="false" ht="17.25" hidden="false" customHeight="true" outlineLevel="0" collapsed="false">
      <c r="A5" s="6" t="s">
        <v>5</v>
      </c>
      <c r="B5" s="7" t="s">
        <v>53</v>
      </c>
      <c r="C5" s="6"/>
      <c r="D5" s="8"/>
      <c r="E5" s="7"/>
      <c r="F5" s="7"/>
      <c r="G5" s="11"/>
      <c r="H5" s="38"/>
      <c r="I5" s="38"/>
      <c r="J5" s="11"/>
      <c r="K5" s="38"/>
      <c r="L5" s="38"/>
      <c r="M5" s="23"/>
      <c r="N5" s="23"/>
      <c r="O5" s="7"/>
    </row>
    <row r="6" customFormat="false" ht="17.25" hidden="false" customHeight="true" outlineLevel="0" collapsed="false">
      <c r="A6" s="6" t="s">
        <v>7</v>
      </c>
      <c r="B6" s="7" t="s">
        <v>47</v>
      </c>
      <c r="C6" s="6"/>
      <c r="D6" s="8"/>
      <c r="E6" s="7"/>
      <c r="F6" s="7"/>
      <c r="G6" s="11"/>
      <c r="H6" s="38"/>
      <c r="I6" s="38"/>
      <c r="J6" s="11"/>
      <c r="K6" s="38"/>
      <c r="L6" s="38"/>
      <c r="M6" s="23"/>
      <c r="N6" s="23"/>
      <c r="O6" s="7"/>
    </row>
    <row r="7" customFormat="false" ht="17.25" hidden="false" customHeight="true" outlineLevel="0" collapsed="false">
      <c r="A7" s="6" t="s">
        <v>8</v>
      </c>
      <c r="B7" s="7" t="s">
        <v>9</v>
      </c>
      <c r="C7" s="6"/>
      <c r="D7" s="8"/>
      <c r="E7" s="7"/>
      <c r="F7" s="7"/>
      <c r="G7" s="11"/>
      <c r="H7" s="38"/>
      <c r="I7" s="38"/>
      <c r="J7" s="11"/>
      <c r="K7" s="38"/>
      <c r="L7" s="38"/>
      <c r="M7" s="23"/>
      <c r="N7" s="23"/>
      <c r="O7" s="7"/>
    </row>
    <row r="8" customFormat="false" ht="17.25" hidden="false" customHeight="true" outlineLevel="0" collapsed="false">
      <c r="A8" s="6" t="s">
        <v>10</v>
      </c>
      <c r="B8" s="7" t="s">
        <v>11</v>
      </c>
      <c r="C8" s="6"/>
      <c r="D8" s="7"/>
      <c r="E8" s="7"/>
      <c r="F8" s="7"/>
      <c r="G8" s="11"/>
      <c r="H8" s="38"/>
      <c r="I8" s="38"/>
      <c r="J8" s="11"/>
      <c r="K8" s="38"/>
      <c r="L8" s="38"/>
      <c r="M8" s="23"/>
      <c r="N8" s="23"/>
      <c r="O8" s="7"/>
    </row>
    <row r="9" customFormat="false" ht="17.25" hidden="false" customHeight="true" outlineLevel="0" collapsed="false">
      <c r="A9" s="6" t="s">
        <v>12</v>
      </c>
      <c r="B9" s="7" t="s">
        <v>13</v>
      </c>
      <c r="C9" s="6"/>
      <c r="D9" s="8"/>
      <c r="E9" s="7"/>
      <c r="F9" s="7"/>
      <c r="G9" s="11"/>
      <c r="H9" s="38"/>
      <c r="I9" s="38"/>
      <c r="J9" s="11"/>
      <c r="K9" s="38"/>
      <c r="L9" s="38"/>
      <c r="M9" s="23"/>
      <c r="N9" s="23"/>
      <c r="O9" s="7"/>
    </row>
    <row r="10" customFormat="false" ht="17.25" hidden="false" customHeight="true" outlineLevel="0" collapsed="false">
      <c r="A10" s="6" t="s">
        <v>14</v>
      </c>
      <c r="B10" s="7"/>
      <c r="C10" s="6"/>
      <c r="D10" s="8"/>
      <c r="E10" s="7"/>
      <c r="F10" s="7"/>
      <c r="G10" s="11"/>
      <c r="H10" s="38"/>
      <c r="I10" s="38"/>
      <c r="J10" s="11"/>
      <c r="K10" s="38"/>
      <c r="L10" s="38"/>
      <c r="M10" s="23"/>
      <c r="N10" s="23"/>
      <c r="O10" s="7"/>
    </row>
    <row r="11" customFormat="false" ht="17.25" hidden="false" customHeight="true" outlineLevel="0" collapsed="false">
      <c r="A11" s="6" t="s">
        <v>15</v>
      </c>
      <c r="B11" s="12"/>
      <c r="C11" s="6"/>
      <c r="D11" s="8"/>
      <c r="E11" s="7"/>
      <c r="F11" s="7"/>
      <c r="G11" s="11"/>
      <c r="H11" s="38"/>
      <c r="I11" s="38"/>
      <c r="J11" s="11"/>
      <c r="K11" s="38"/>
      <c r="L11" s="38"/>
      <c r="M11" s="23"/>
      <c r="N11" s="23"/>
      <c r="O11" s="7"/>
    </row>
    <row r="12" customFormat="false" ht="17.25" hidden="false" customHeight="true" outlineLevel="0" collapsed="false">
      <c r="A12" s="6" t="s">
        <v>16</v>
      </c>
      <c r="B12" s="7"/>
      <c r="C12" s="6"/>
      <c r="D12" s="8"/>
      <c r="E12" s="7"/>
      <c r="F12" s="7"/>
      <c r="G12" s="11"/>
      <c r="H12" s="38"/>
      <c r="I12" s="38"/>
      <c r="J12" s="11"/>
      <c r="K12" s="38"/>
      <c r="L12" s="38"/>
      <c r="M12" s="23"/>
      <c r="N12" s="23"/>
      <c r="O12" s="7"/>
    </row>
    <row r="13" customFormat="false" ht="17.25" hidden="false" customHeight="true" outlineLevel="0" collapsed="false">
      <c r="A13" s="6"/>
      <c r="B13" s="7"/>
      <c r="C13" s="6"/>
      <c r="D13" s="8"/>
      <c r="E13" s="7"/>
      <c r="F13" s="7"/>
      <c r="G13" s="11"/>
      <c r="H13" s="38"/>
      <c r="I13" s="38"/>
      <c r="J13" s="11"/>
      <c r="K13" s="38"/>
      <c r="L13" s="38"/>
      <c r="M13" s="23"/>
      <c r="N13" s="23"/>
      <c r="O13" s="7"/>
    </row>
    <row r="14" customFormat="false" ht="17.25" hidden="false" customHeight="true" outlineLevel="0" collapsed="false">
      <c r="A14" s="6"/>
      <c r="B14" s="7"/>
      <c r="C14" s="6"/>
      <c r="D14" s="8"/>
      <c r="E14" s="7"/>
      <c r="F14" s="7"/>
      <c r="G14" s="11"/>
      <c r="H14" s="38"/>
      <c r="I14" s="38"/>
      <c r="J14" s="11"/>
      <c r="K14" s="38"/>
      <c r="L14" s="38"/>
      <c r="M14" s="23"/>
      <c r="N14" s="23"/>
      <c r="O14" s="7"/>
    </row>
    <row r="15" customFormat="false" ht="17.25" hidden="false" customHeight="true" outlineLevel="0" collapsed="false">
      <c r="A15" s="6"/>
      <c r="B15" s="7"/>
      <c r="C15" s="6"/>
      <c r="D15" s="8"/>
      <c r="E15" s="7"/>
      <c r="F15" s="7"/>
      <c r="G15" s="11"/>
      <c r="H15" s="38"/>
      <c r="I15" s="38"/>
      <c r="J15" s="11"/>
      <c r="K15" s="38"/>
      <c r="L15" s="38"/>
      <c r="M15" s="23"/>
      <c r="N15" s="23"/>
      <c r="O15" s="7"/>
    </row>
    <row r="16" customFormat="false" ht="17.25" hidden="false" customHeight="true" outlineLevel="0" collapsed="false">
      <c r="A16" s="6"/>
      <c r="B16" s="7"/>
      <c r="C16" s="6"/>
      <c r="D16" s="8"/>
      <c r="E16" s="7"/>
      <c r="F16" s="7"/>
      <c r="G16" s="11"/>
      <c r="H16" s="38"/>
      <c r="I16" s="38"/>
      <c r="J16" s="11"/>
      <c r="K16" s="38"/>
      <c r="L16" s="38"/>
      <c r="M16" s="23"/>
      <c r="N16" s="40"/>
      <c r="O16" s="7"/>
    </row>
    <row r="17" customFormat="false" ht="17.25" hidden="false" customHeight="true" outlineLevel="0" collapsed="false">
      <c r="A17" s="6"/>
      <c r="B17" s="13" t="s">
        <v>17</v>
      </c>
      <c r="C17" s="14"/>
      <c r="D17" s="15" t="s">
        <v>18</v>
      </c>
      <c r="E17" s="13" t="s">
        <v>54</v>
      </c>
      <c r="F17" s="13" t="s">
        <v>55</v>
      </c>
      <c r="G17" s="13" t="s">
        <v>56</v>
      </c>
      <c r="H17" s="39" t="s">
        <v>57</v>
      </c>
      <c r="I17" s="40" t="s">
        <v>58</v>
      </c>
      <c r="J17" s="41" t="s">
        <v>42</v>
      </c>
      <c r="K17" s="40" t="s">
        <v>59</v>
      </c>
      <c r="L17" s="40" t="s">
        <v>60</v>
      </c>
      <c r="M17" s="45" t="s">
        <v>61</v>
      </c>
      <c r="N17" s="40" t="s">
        <v>62</v>
      </c>
      <c r="O17" s="11" t="s">
        <v>63</v>
      </c>
    </row>
    <row r="18" customFormat="false" ht="17.25" hidden="false" customHeight="true" outlineLevel="0" collapsed="false">
      <c r="A18" s="20" t="s">
        <v>28</v>
      </c>
      <c r="B18" s="7"/>
      <c r="C18" s="6"/>
      <c r="D18" s="8"/>
      <c r="E18" s="10" t="s">
        <v>51</v>
      </c>
      <c r="F18" s="10" t="s">
        <v>29</v>
      </c>
      <c r="G18" s="10"/>
      <c r="H18" s="23"/>
      <c r="I18" s="38"/>
      <c r="J18" s="11"/>
      <c r="K18" s="38"/>
      <c r="L18" s="38"/>
      <c r="M18" s="23"/>
      <c r="N18" s="38" t="s">
        <v>29</v>
      </c>
      <c r="O18" s="11" t="s">
        <v>46</v>
      </c>
    </row>
    <row r="19" customFormat="false" ht="17.25" hidden="false" customHeight="true" outlineLevel="0" collapsed="false">
      <c r="A19" s="20" t="s">
        <v>33</v>
      </c>
      <c r="B19" s="7"/>
      <c r="C19" s="6"/>
      <c r="D19" s="8"/>
      <c r="E19" s="10" t="s">
        <v>34</v>
      </c>
      <c r="F19" s="10" t="s">
        <v>34</v>
      </c>
      <c r="G19" s="10" t="s">
        <v>35</v>
      </c>
      <c r="H19" s="38" t="s">
        <v>34</v>
      </c>
      <c r="I19" s="38" t="s">
        <v>34</v>
      </c>
      <c r="J19" s="11" t="s">
        <v>34</v>
      </c>
      <c r="K19" s="38" t="s">
        <v>34</v>
      </c>
      <c r="L19" s="38" t="s">
        <v>34</v>
      </c>
      <c r="M19" s="38" t="s">
        <v>34</v>
      </c>
      <c r="N19" s="38" t="s">
        <v>34</v>
      </c>
      <c r="O19" s="11" t="s">
        <v>34</v>
      </c>
    </row>
    <row r="20" customFormat="false" ht="17.25" hidden="false" customHeight="true" outlineLevel="0" collapsed="false">
      <c r="A20" s="6"/>
      <c r="B20" s="7" t="n">
        <v>0</v>
      </c>
      <c r="C20" s="6"/>
      <c r="D20" s="8" t="n">
        <v>44713</v>
      </c>
      <c r="E20" s="36" t="n">
        <v>12</v>
      </c>
      <c r="F20" s="10" t="n">
        <v>10</v>
      </c>
      <c r="G20" s="7" t="n">
        <v>10</v>
      </c>
      <c r="H20" s="23" t="n">
        <v>0.45</v>
      </c>
      <c r="I20" s="23" t="n">
        <v>0.04</v>
      </c>
      <c r="J20" s="7" t="n">
        <v>5</v>
      </c>
      <c r="K20" s="23" t="n">
        <v>0.03</v>
      </c>
      <c r="L20" s="23" t="n">
        <v>0.02</v>
      </c>
      <c r="M20" s="23" t="n">
        <v>0.01</v>
      </c>
      <c r="N20" s="23" t="n">
        <v>0.01</v>
      </c>
      <c r="O20" s="7" t="n">
        <v>10</v>
      </c>
    </row>
    <row r="21" customFormat="false" ht="17.25" hidden="false" customHeight="true" outlineLevel="0" collapsed="false">
      <c r="A21" s="6"/>
      <c r="B21" s="7" t="n">
        <v>1</v>
      </c>
      <c r="C21" s="6"/>
      <c r="D21" s="8"/>
      <c r="E21" s="7"/>
      <c r="F21" s="7"/>
      <c r="G21" s="11"/>
      <c r="H21" s="38"/>
      <c r="I21" s="38"/>
      <c r="J21" s="11"/>
      <c r="K21" s="38"/>
      <c r="L21" s="38"/>
      <c r="M21" s="23"/>
      <c r="N21" s="23"/>
      <c r="O21" s="7"/>
    </row>
    <row r="22" customFormat="false" ht="17.25" hidden="false" customHeight="true" outlineLevel="0" collapsed="false">
      <c r="A22" s="6"/>
      <c r="B22" s="7" t="n">
        <v>2</v>
      </c>
      <c r="C22" s="6"/>
      <c r="D22" s="8"/>
      <c r="E22" s="7"/>
      <c r="F22" s="7"/>
      <c r="G22" s="11"/>
      <c r="H22" s="38"/>
      <c r="I22" s="38"/>
      <c r="J22" s="11"/>
      <c r="K22" s="38"/>
      <c r="L22" s="38"/>
      <c r="M22" s="23"/>
      <c r="N22" s="23"/>
      <c r="O22" s="7"/>
    </row>
    <row r="23" customFormat="false" ht="17.25" hidden="false" customHeight="true" outlineLevel="0" collapsed="false">
      <c r="A23" s="6"/>
      <c r="B23" s="7" t="n">
        <v>3</v>
      </c>
      <c r="C23" s="6"/>
      <c r="D23" s="8"/>
      <c r="E23" s="7"/>
      <c r="F23" s="7"/>
      <c r="G23" s="11"/>
      <c r="H23" s="38"/>
      <c r="I23" s="38"/>
      <c r="J23" s="11"/>
      <c r="K23" s="38"/>
      <c r="L23" s="38"/>
      <c r="M23" s="23"/>
      <c r="N23" s="23"/>
      <c r="O23" s="7"/>
    </row>
    <row r="24" customFormat="false" ht="17.25" hidden="false" customHeight="true" outlineLevel="0" collapsed="false">
      <c r="A24" s="6"/>
      <c r="B24" s="7" t="n">
        <v>4</v>
      </c>
      <c r="C24" s="6"/>
      <c r="D24" s="8"/>
      <c r="E24" s="7"/>
      <c r="F24" s="7"/>
      <c r="G24" s="11"/>
      <c r="H24" s="38"/>
      <c r="I24" s="38"/>
      <c r="J24" s="11"/>
      <c r="K24" s="38"/>
      <c r="L24" s="38"/>
      <c r="M24" s="23"/>
      <c r="N24" s="23"/>
      <c r="O24" s="7"/>
    </row>
    <row r="25" customFormat="false" ht="17.25" hidden="false" customHeight="true" outlineLevel="0" collapsed="false">
      <c r="A25" s="6"/>
      <c r="B25" s="7" t="n">
        <v>5</v>
      </c>
      <c r="C25" s="6"/>
      <c r="D25" s="8"/>
      <c r="E25" s="7"/>
      <c r="F25" s="7"/>
      <c r="G25" s="7" t="n">
        <v>15</v>
      </c>
      <c r="H25" s="38"/>
      <c r="I25" s="38"/>
      <c r="J25" s="11"/>
      <c r="K25" s="38"/>
      <c r="L25" s="38"/>
      <c r="M25" s="23"/>
      <c r="N25" s="23"/>
      <c r="O25" s="7"/>
    </row>
    <row r="26" customFormat="false" ht="17.25" hidden="false" customHeight="true" outlineLevel="0" collapsed="false">
      <c r="A26" s="6"/>
      <c r="B26" s="7" t="n">
        <v>6</v>
      </c>
      <c r="C26" s="6"/>
      <c r="D26" s="8"/>
      <c r="E26" s="7"/>
      <c r="F26" s="7"/>
      <c r="G26" s="11"/>
      <c r="H26" s="38"/>
      <c r="I26" s="38"/>
      <c r="J26" s="11"/>
      <c r="K26" s="38"/>
      <c r="L26" s="38"/>
      <c r="M26" s="23"/>
      <c r="N26" s="23"/>
      <c r="O26" s="7"/>
    </row>
    <row r="27" customFormat="false" ht="17.25" hidden="false" customHeight="true" outlineLevel="0" collapsed="false">
      <c r="A27" s="6"/>
      <c r="B27" s="7" t="n">
        <v>7</v>
      </c>
      <c r="C27" s="6"/>
      <c r="D27" s="8"/>
      <c r="E27" s="7"/>
      <c r="F27" s="7"/>
      <c r="G27" s="11"/>
      <c r="H27" s="38"/>
      <c r="I27" s="38"/>
      <c r="J27" s="11"/>
      <c r="K27" s="38"/>
      <c r="L27" s="38"/>
      <c r="M27" s="23"/>
      <c r="N27" s="23"/>
      <c r="O27" s="7"/>
    </row>
    <row r="28" customFormat="false" ht="17.25" hidden="false" customHeight="true" outlineLevel="0" collapsed="false">
      <c r="A28" s="6"/>
      <c r="B28" s="7" t="n">
        <v>8</v>
      </c>
      <c r="C28" s="6"/>
      <c r="D28" s="8"/>
      <c r="E28" s="7"/>
      <c r="F28" s="7"/>
      <c r="G28" s="11"/>
      <c r="H28" s="38"/>
      <c r="I28" s="38"/>
      <c r="J28" s="11"/>
      <c r="K28" s="38"/>
      <c r="L28" s="38"/>
      <c r="M28" s="23"/>
      <c r="N28" s="23"/>
      <c r="O28" s="7"/>
    </row>
    <row r="29" customFormat="false" ht="17.25" hidden="false" customHeight="true" outlineLevel="0" collapsed="false">
      <c r="A29" s="6"/>
      <c r="B29" s="7" t="n">
        <v>9</v>
      </c>
      <c r="C29" s="6"/>
      <c r="D29" s="8" t="n">
        <v>48366</v>
      </c>
      <c r="E29" s="36"/>
      <c r="F29" s="7"/>
      <c r="G29" s="11"/>
      <c r="H29" s="38"/>
      <c r="I29" s="38"/>
      <c r="J29" s="11"/>
      <c r="K29" s="38"/>
      <c r="L29" s="38"/>
      <c r="M29" s="23"/>
      <c r="N29" s="23"/>
      <c r="O29" s="7"/>
    </row>
    <row r="30" customFormat="false" ht="17.25" hidden="false" customHeight="true" outlineLevel="0" collapsed="false">
      <c r="A30" s="6"/>
      <c r="B30" s="7" t="n">
        <v>10</v>
      </c>
      <c r="C30" s="6"/>
      <c r="D30" s="8"/>
      <c r="E30" s="7"/>
      <c r="F30" s="7"/>
      <c r="G30" s="11"/>
      <c r="H30" s="38"/>
      <c r="I30" s="38"/>
      <c r="J30" s="11"/>
      <c r="K30" s="38"/>
      <c r="L30" s="38"/>
      <c r="M30" s="23"/>
      <c r="N30" s="23"/>
      <c r="O30" s="7"/>
    </row>
    <row r="31" customFormat="false" ht="17.25" hidden="false" customHeight="true" outlineLevel="0" collapsed="false">
      <c r="A31" s="6"/>
      <c r="B31" s="7" t="n">
        <v>11</v>
      </c>
      <c r="C31" s="6"/>
      <c r="D31" s="8"/>
      <c r="E31" s="7"/>
      <c r="F31" s="7"/>
      <c r="G31" s="11"/>
      <c r="H31" s="38"/>
      <c r="I31" s="38"/>
      <c r="J31" s="11"/>
      <c r="K31" s="38"/>
      <c r="L31" s="38"/>
      <c r="M31" s="23"/>
      <c r="N31" s="23"/>
      <c r="O31" s="7"/>
    </row>
    <row r="32" customFormat="false" ht="17.25" hidden="false" customHeight="true" outlineLevel="0" collapsed="false">
      <c r="A32" s="6"/>
      <c r="B32" s="7" t="n">
        <v>12</v>
      </c>
      <c r="C32" s="6"/>
      <c r="D32" s="8"/>
      <c r="E32" s="7"/>
      <c r="F32" s="7"/>
      <c r="G32" s="11"/>
      <c r="H32" s="38"/>
      <c r="I32" s="38"/>
      <c r="J32" s="11"/>
      <c r="K32" s="38"/>
      <c r="L32" s="38"/>
      <c r="M32" s="23"/>
      <c r="N32" s="23"/>
      <c r="O32" s="7"/>
    </row>
    <row r="33" customFormat="false" ht="17.25" hidden="false" customHeight="true" outlineLevel="0" collapsed="false">
      <c r="A33" s="6"/>
      <c r="B33" s="7" t="n">
        <v>13</v>
      </c>
      <c r="C33" s="6"/>
      <c r="D33" s="8"/>
      <c r="E33" s="7"/>
      <c r="F33" s="7"/>
      <c r="G33" s="11"/>
      <c r="H33" s="38"/>
      <c r="I33" s="38"/>
      <c r="J33" s="11"/>
      <c r="K33" s="38"/>
      <c r="L33" s="38"/>
      <c r="M33" s="23"/>
      <c r="N33" s="23"/>
      <c r="O33" s="7"/>
    </row>
    <row r="34" customFormat="false" ht="17.25" hidden="false" customHeight="true" outlineLevel="0" collapsed="false">
      <c r="A34" s="6"/>
      <c r="B34" s="7" t="n">
        <v>14</v>
      </c>
      <c r="C34" s="6"/>
      <c r="D34" s="8"/>
      <c r="E34" s="7"/>
      <c r="F34" s="7"/>
      <c r="G34" s="11"/>
      <c r="H34" s="38"/>
      <c r="I34" s="38"/>
      <c r="J34" s="11"/>
      <c r="K34" s="38"/>
      <c r="L34" s="38"/>
      <c r="M34" s="23"/>
      <c r="N34" s="23"/>
      <c r="O34" s="7"/>
    </row>
    <row r="35" customFormat="false" ht="17.25" hidden="false" customHeight="true" outlineLevel="0" collapsed="false">
      <c r="A35" s="6"/>
      <c r="B35" s="7" t="n">
        <v>15</v>
      </c>
      <c r="C35" s="6"/>
      <c r="D35" s="8"/>
      <c r="E35" s="7"/>
      <c r="F35" s="7"/>
      <c r="G35" s="11"/>
      <c r="H35" s="38"/>
      <c r="I35" s="38"/>
      <c r="J35" s="11"/>
      <c r="K35" s="38"/>
      <c r="L35" s="38"/>
      <c r="M35" s="23"/>
      <c r="N35" s="23"/>
      <c r="O35" s="7"/>
    </row>
    <row r="36" customFormat="false" ht="17.25" hidden="false" customHeight="true" outlineLevel="0" collapsed="false">
      <c r="A36" s="6"/>
      <c r="B36" s="7" t="n">
        <v>16</v>
      </c>
      <c r="C36" s="6"/>
      <c r="D36" s="8"/>
      <c r="E36" s="7"/>
      <c r="F36" s="7"/>
      <c r="G36" s="11"/>
      <c r="H36" s="38"/>
      <c r="I36" s="38"/>
      <c r="J36" s="11"/>
      <c r="K36" s="38"/>
      <c r="L36" s="38"/>
      <c r="M36" s="23"/>
      <c r="N36" s="23"/>
      <c r="O36" s="7"/>
    </row>
    <row r="37" customFormat="false" ht="17.25" hidden="false" customHeight="true" outlineLevel="0" collapsed="false">
      <c r="A37" s="6"/>
      <c r="B37" s="7" t="n">
        <v>17</v>
      </c>
      <c r="C37" s="6"/>
      <c r="D37" s="8"/>
      <c r="E37" s="7"/>
      <c r="F37" s="7"/>
      <c r="G37" s="11"/>
      <c r="H37" s="38"/>
      <c r="I37" s="38"/>
      <c r="J37" s="11"/>
      <c r="K37" s="38"/>
      <c r="L37" s="38"/>
      <c r="M37" s="23"/>
      <c r="N37" s="23"/>
      <c r="O37" s="7"/>
    </row>
    <row r="38" customFormat="false" ht="17.25" hidden="false" customHeight="true" outlineLevel="0" collapsed="false">
      <c r="A38" s="6"/>
      <c r="B38" s="7" t="n">
        <v>18</v>
      </c>
      <c r="C38" s="6"/>
      <c r="D38" s="8"/>
      <c r="E38" s="7"/>
      <c r="F38" s="7"/>
      <c r="G38" s="11"/>
      <c r="H38" s="38"/>
      <c r="I38" s="38"/>
      <c r="J38" s="11"/>
      <c r="K38" s="38"/>
      <c r="L38" s="38"/>
      <c r="M38" s="23"/>
      <c r="N38" s="23"/>
      <c r="O38" s="7"/>
    </row>
    <row r="39" customFormat="false" ht="17.25" hidden="false" customHeight="true" outlineLevel="0" collapsed="false">
      <c r="A39" s="6"/>
      <c r="B39" s="7" t="n">
        <v>19</v>
      </c>
      <c r="C39" s="6"/>
      <c r="D39" s="8"/>
      <c r="E39" s="7"/>
      <c r="F39" s="7"/>
      <c r="G39" s="11"/>
      <c r="H39" s="38"/>
      <c r="I39" s="38"/>
      <c r="J39" s="11"/>
      <c r="K39" s="38"/>
      <c r="L39" s="38"/>
      <c r="M39" s="23"/>
      <c r="N39" s="23"/>
      <c r="O39" s="7"/>
    </row>
    <row r="40" customFormat="false" ht="17.25" hidden="false" customHeight="true" outlineLevel="0" collapsed="false">
      <c r="A40" s="6"/>
      <c r="B40" s="7" t="n">
        <v>20</v>
      </c>
      <c r="C40" s="6"/>
      <c r="D40" s="8"/>
      <c r="E40" s="7"/>
      <c r="F40" s="7"/>
      <c r="G40" s="11"/>
      <c r="H40" s="38"/>
      <c r="I40" s="38"/>
      <c r="J40" s="11"/>
      <c r="K40" s="38"/>
      <c r="L40" s="38"/>
      <c r="M40" s="23"/>
      <c r="N40" s="23"/>
      <c r="O40" s="7"/>
    </row>
    <row r="41" customFormat="false" ht="17.25" hidden="false" customHeight="true" outlineLevel="0" collapsed="false">
      <c r="A41" s="6"/>
      <c r="B41" s="7" t="n">
        <v>21</v>
      </c>
      <c r="C41" s="6"/>
      <c r="D41" s="8"/>
      <c r="E41" s="7"/>
      <c r="F41" s="7"/>
      <c r="G41" s="11"/>
      <c r="H41" s="38"/>
      <c r="I41" s="38"/>
      <c r="J41" s="11"/>
      <c r="K41" s="38"/>
      <c r="L41" s="38"/>
      <c r="M41" s="23"/>
      <c r="N41" s="23"/>
      <c r="O41" s="7"/>
    </row>
    <row r="42" customFormat="false" ht="17.25" hidden="false" customHeight="true" outlineLevel="0" collapsed="false">
      <c r="A42" s="6"/>
      <c r="B42" s="7"/>
      <c r="C42" s="6"/>
      <c r="D42" s="8"/>
      <c r="E42" s="7"/>
      <c r="F42" s="7"/>
      <c r="G42" s="11"/>
      <c r="H42" s="38"/>
      <c r="I42" s="38"/>
      <c r="J42" s="11"/>
      <c r="K42" s="38"/>
      <c r="L42" s="38"/>
      <c r="M42" s="23"/>
      <c r="N42" s="23"/>
      <c r="O42" s="7"/>
    </row>
    <row r="43" customFormat="false" ht="17.25" hidden="false" customHeight="true" outlineLevel="0" collapsed="false">
      <c r="A43" s="6"/>
      <c r="B43" s="7"/>
      <c r="C43" s="6"/>
      <c r="D43" s="8"/>
      <c r="E43" s="7"/>
      <c r="F43" s="7"/>
      <c r="G43" s="11"/>
      <c r="H43" s="38"/>
      <c r="I43" s="38"/>
      <c r="J43" s="11"/>
      <c r="K43" s="38"/>
      <c r="L43" s="38"/>
      <c r="M43" s="23"/>
      <c r="N43" s="23"/>
      <c r="O43" s="7"/>
    </row>
    <row r="44" customFormat="false" ht="17.25" hidden="false" customHeight="true" outlineLevel="0" collapsed="false">
      <c r="A44" s="6"/>
      <c r="B44" s="7"/>
      <c r="C44" s="6"/>
      <c r="D44" s="8"/>
      <c r="E44" s="7"/>
      <c r="F44" s="7"/>
      <c r="G44" s="11"/>
      <c r="H44" s="38"/>
      <c r="I44" s="38"/>
      <c r="J44" s="11"/>
      <c r="K44" s="38"/>
      <c r="L44" s="38"/>
      <c r="M44" s="23"/>
      <c r="N44" s="23"/>
      <c r="O44" s="7"/>
    </row>
    <row r="45" customFormat="false" ht="17.25" hidden="false" customHeight="true" outlineLevel="0" collapsed="false">
      <c r="A45" s="6"/>
      <c r="B45" s="7"/>
      <c r="C45" s="6"/>
      <c r="D45" s="8"/>
      <c r="E45" s="7"/>
      <c r="F45" s="7"/>
      <c r="G45" s="11"/>
      <c r="H45" s="38"/>
      <c r="I45" s="38"/>
      <c r="J45" s="11"/>
      <c r="K45" s="38"/>
      <c r="L45" s="38"/>
      <c r="M45" s="23"/>
      <c r="N45" s="23"/>
      <c r="O45" s="7"/>
    </row>
    <row r="46" customFormat="false" ht="17.25" hidden="false" customHeight="true" outlineLevel="0" collapsed="false">
      <c r="A46" s="6"/>
      <c r="B46" s="7"/>
      <c r="C46" s="6"/>
      <c r="D46" s="8"/>
      <c r="E46" s="7"/>
      <c r="F46" s="7"/>
      <c r="G46" s="11"/>
      <c r="H46" s="38"/>
      <c r="I46" s="38"/>
      <c r="J46" s="11"/>
      <c r="K46" s="38"/>
      <c r="L46" s="38"/>
      <c r="M46" s="23"/>
      <c r="N46" s="23"/>
      <c r="O4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1" min="1" style="24" width="12.57"/>
    <col collapsed="false" customWidth="true" hidden="false" outlineLevel="0" max="2" min="2" style="2" width="12.57"/>
    <col collapsed="false" customWidth="true" hidden="false" outlineLevel="0" max="3" min="3" style="24" width="12.57"/>
    <col collapsed="false" customWidth="true" hidden="false" outlineLevel="0" max="4" min="4" style="3" width="12.57"/>
    <col collapsed="false" customWidth="true" hidden="false" outlineLevel="0" max="7" min="5" style="2" width="12.57"/>
    <col collapsed="false" customWidth="true" hidden="false" outlineLevel="0" max="8" min="8" style="26" width="16.29"/>
    <col collapsed="false" customWidth="true" hidden="false" outlineLevel="0" max="9" min="9" style="26" width="12.57"/>
    <col collapsed="false" customWidth="true" hidden="false" outlineLevel="0" max="10" min="10" style="26" width="13.58"/>
    <col collapsed="false" customWidth="true" hidden="false" outlineLevel="0" max="11" min="11" style="24" width="12.57"/>
    <col collapsed="false" customWidth="true" hidden="false" outlineLevel="0" max="12" min="12" style="2" width="12.57"/>
    <col collapsed="false" customWidth="true" hidden="false" outlineLevel="0" max="13" min="13" style="24" width="12.57"/>
    <col collapsed="false" customWidth="true" hidden="false" outlineLevel="0" max="14" min="14" style="3" width="12.57"/>
    <col collapsed="false" customWidth="true" hidden="false" outlineLevel="0" max="17" min="15" style="2" width="12.57"/>
    <col collapsed="false" customWidth="true" hidden="false" outlineLevel="0" max="20" min="18" style="26" width="12.57"/>
    <col collapsed="false" customWidth="true" hidden="false" outlineLevel="0" max="21" min="21" style="46" width="12.57"/>
  </cols>
  <sheetData>
    <row r="1" customFormat="false" ht="17.25" hidden="false" customHeight="true" outlineLevel="0" collapsed="false">
      <c r="B1" s="7"/>
      <c r="D1" s="8"/>
      <c r="E1" s="7"/>
      <c r="F1" s="7"/>
      <c r="G1" s="7"/>
      <c r="H1" s="28"/>
      <c r="I1" s="28"/>
      <c r="J1" s="28"/>
      <c r="L1" s="7"/>
      <c r="N1" s="8"/>
      <c r="O1" s="7"/>
      <c r="P1" s="7"/>
      <c r="Q1" s="7"/>
      <c r="R1" s="28"/>
      <c r="S1" s="28"/>
      <c r="T1" s="28"/>
      <c r="U1" s="47"/>
    </row>
    <row r="2" customFormat="false" ht="17.25" hidden="false" customHeight="true" outlineLevel="0" collapsed="false">
      <c r="A2" s="24" t="s">
        <v>0</v>
      </c>
      <c r="B2" s="7"/>
      <c r="D2" s="8"/>
      <c r="E2" s="7"/>
      <c r="F2" s="7"/>
      <c r="G2" s="7"/>
      <c r="H2" s="28"/>
      <c r="I2" s="28"/>
      <c r="J2" s="28"/>
      <c r="L2" s="7"/>
      <c r="N2" s="8"/>
      <c r="O2" s="7"/>
      <c r="P2" s="7"/>
      <c r="Q2" s="7"/>
      <c r="R2" s="28"/>
      <c r="S2" s="28"/>
      <c r="T2" s="28"/>
      <c r="U2" s="47"/>
    </row>
    <row r="3" customFormat="false" ht="17.25" hidden="false" customHeight="true" outlineLevel="0" collapsed="false">
      <c r="A3" s="24" t="s">
        <v>1</v>
      </c>
      <c r="B3" s="7" t="s">
        <v>2</v>
      </c>
      <c r="D3" s="8"/>
      <c r="E3" s="7"/>
      <c r="F3" s="7"/>
      <c r="G3" s="7"/>
      <c r="H3" s="28"/>
      <c r="I3" s="28"/>
      <c r="J3" s="28"/>
      <c r="L3" s="7"/>
      <c r="N3" s="8"/>
      <c r="O3" s="7"/>
      <c r="P3" s="7"/>
      <c r="Q3" s="7"/>
      <c r="R3" s="28"/>
      <c r="S3" s="28"/>
      <c r="T3" s="28"/>
      <c r="U3" s="47"/>
    </row>
    <row r="4" customFormat="false" ht="17.25" hidden="false" customHeight="true" outlineLevel="0" collapsed="false">
      <c r="A4" s="24" t="s">
        <v>3</v>
      </c>
      <c r="B4" s="11" t="s">
        <v>4</v>
      </c>
      <c r="D4" s="8"/>
      <c r="E4" s="7"/>
      <c r="F4" s="7"/>
      <c r="G4" s="7"/>
      <c r="H4" s="28"/>
      <c r="I4" s="28"/>
      <c r="J4" s="28"/>
      <c r="L4" s="11"/>
      <c r="N4" s="8"/>
      <c r="O4" s="7"/>
      <c r="P4" s="7"/>
      <c r="Q4" s="7"/>
      <c r="R4" s="28"/>
      <c r="S4" s="28"/>
      <c r="T4" s="28"/>
      <c r="U4" s="47"/>
    </row>
    <row r="5" customFormat="false" ht="17.25" hidden="false" customHeight="true" outlineLevel="0" collapsed="false">
      <c r="A5" s="24" t="s">
        <v>5</v>
      </c>
      <c r="B5" s="7" t="s">
        <v>64</v>
      </c>
      <c r="D5" s="8"/>
      <c r="E5" s="7"/>
      <c r="F5" s="7"/>
      <c r="G5" s="7"/>
      <c r="H5" s="48"/>
      <c r="I5" s="48"/>
      <c r="J5" s="48"/>
      <c r="L5" s="7"/>
      <c r="N5" s="8"/>
      <c r="O5" s="7"/>
      <c r="P5" s="7"/>
      <c r="Q5" s="7"/>
      <c r="R5" s="48"/>
      <c r="S5" s="48"/>
      <c r="T5" s="48"/>
      <c r="U5" s="47"/>
    </row>
    <row r="6" customFormat="false" ht="17.25" hidden="false" customHeight="true" outlineLevel="0" collapsed="false">
      <c r="A6" s="24" t="s">
        <v>7</v>
      </c>
      <c r="B6" s="7" t="s">
        <v>53</v>
      </c>
      <c r="D6" s="8"/>
      <c r="E6" s="7"/>
      <c r="F6" s="7"/>
      <c r="G6" s="7"/>
      <c r="H6" s="49"/>
      <c r="I6" s="49"/>
      <c r="J6" s="49"/>
      <c r="L6" s="7"/>
      <c r="N6" s="8"/>
      <c r="O6" s="7"/>
      <c r="P6" s="7"/>
      <c r="Q6" s="7"/>
      <c r="R6" s="49"/>
      <c r="S6" s="49"/>
      <c r="T6" s="49"/>
      <c r="U6" s="47"/>
    </row>
    <row r="7" customFormat="false" ht="17.25" hidden="false" customHeight="true" outlineLevel="0" collapsed="false">
      <c r="A7" s="24" t="s">
        <v>8</v>
      </c>
      <c r="B7" s="7" t="s">
        <v>36</v>
      </c>
      <c r="D7" s="8"/>
      <c r="E7" s="7"/>
      <c r="F7" s="7"/>
      <c r="G7" s="7"/>
      <c r="H7" s="28"/>
      <c r="I7" s="28"/>
      <c r="J7" s="28"/>
      <c r="L7" s="7"/>
      <c r="N7" s="8"/>
      <c r="O7" s="7"/>
      <c r="P7" s="7"/>
      <c r="Q7" s="7"/>
      <c r="R7" s="28"/>
      <c r="S7" s="28"/>
      <c r="T7" s="28"/>
      <c r="U7" s="47"/>
    </row>
    <row r="8" customFormat="false" ht="17.25" hidden="false" customHeight="true" outlineLevel="0" collapsed="false">
      <c r="A8" s="24" t="s">
        <v>10</v>
      </c>
      <c r="B8" s="7" t="s">
        <v>11</v>
      </c>
      <c r="D8" s="8"/>
      <c r="E8" s="7"/>
      <c r="F8" s="7"/>
      <c r="G8" s="7"/>
      <c r="H8" s="28"/>
      <c r="I8" s="28"/>
      <c r="J8" s="28"/>
      <c r="L8" s="7"/>
      <c r="N8" s="8"/>
      <c r="O8" s="7"/>
      <c r="P8" s="7"/>
      <c r="Q8" s="7"/>
      <c r="R8" s="28"/>
      <c r="S8" s="28"/>
      <c r="T8" s="28"/>
      <c r="U8" s="47"/>
    </row>
    <row r="9" customFormat="false" ht="17.25" hidden="false" customHeight="true" outlineLevel="0" collapsed="false">
      <c r="A9" s="24" t="s">
        <v>12</v>
      </c>
      <c r="B9" s="7" t="s">
        <v>13</v>
      </c>
      <c r="D9" s="8"/>
      <c r="E9" s="7"/>
      <c r="F9" s="7"/>
      <c r="G9" s="7"/>
      <c r="H9" s="28"/>
      <c r="I9" s="28"/>
      <c r="J9" s="28"/>
      <c r="L9" s="7"/>
      <c r="N9" s="8"/>
      <c r="O9" s="7"/>
      <c r="P9" s="7"/>
      <c r="Q9" s="7"/>
      <c r="R9" s="28"/>
      <c r="S9" s="28"/>
      <c r="T9" s="28"/>
      <c r="U9" s="47"/>
    </row>
    <row r="10" customFormat="false" ht="17.25" hidden="false" customHeight="true" outlineLevel="0" collapsed="false">
      <c r="A10" s="24" t="s">
        <v>14</v>
      </c>
      <c r="B10" s="7"/>
      <c r="D10" s="8"/>
      <c r="E10" s="7"/>
      <c r="F10" s="7"/>
      <c r="G10" s="7"/>
      <c r="H10" s="28"/>
      <c r="I10" s="28"/>
      <c r="J10" s="28"/>
      <c r="L10" s="7"/>
      <c r="N10" s="8"/>
      <c r="O10" s="7"/>
      <c r="P10" s="7"/>
      <c r="Q10" s="7"/>
      <c r="R10" s="28"/>
      <c r="S10" s="28"/>
      <c r="T10" s="28"/>
      <c r="U10" s="47"/>
    </row>
    <row r="11" customFormat="false" ht="17.25" hidden="false" customHeight="true" outlineLevel="0" collapsed="false">
      <c r="A11" s="24" t="s">
        <v>15</v>
      </c>
      <c r="B11" s="12"/>
      <c r="D11" s="8"/>
      <c r="E11" s="7"/>
      <c r="F11" s="7"/>
      <c r="G11" s="7"/>
      <c r="H11" s="28"/>
      <c r="I11" s="28"/>
      <c r="J11" s="28"/>
      <c r="L11" s="12"/>
      <c r="N11" s="8"/>
      <c r="O11" s="7"/>
      <c r="P11" s="7"/>
      <c r="Q11" s="7"/>
      <c r="R11" s="28"/>
      <c r="S11" s="28"/>
      <c r="T11" s="28"/>
      <c r="U11" s="47"/>
    </row>
    <row r="12" customFormat="false" ht="17.25" hidden="false" customHeight="true" outlineLevel="0" collapsed="false">
      <c r="A12" s="24" t="s">
        <v>16</v>
      </c>
      <c r="B12" s="7"/>
      <c r="D12" s="8"/>
      <c r="E12" s="7"/>
      <c r="F12" s="7"/>
      <c r="G12" s="7"/>
      <c r="H12" s="28"/>
      <c r="I12" s="28"/>
      <c r="J12" s="28"/>
      <c r="L12" s="7"/>
      <c r="N12" s="8"/>
      <c r="O12" s="7"/>
      <c r="P12" s="7"/>
      <c r="Q12" s="7"/>
      <c r="R12" s="28"/>
      <c r="S12" s="28"/>
      <c r="T12" s="28"/>
      <c r="U12" s="47"/>
    </row>
    <row r="13" customFormat="false" ht="17.25" hidden="false" customHeight="true" outlineLevel="0" collapsed="false">
      <c r="B13" s="7"/>
      <c r="D13" s="8"/>
      <c r="E13" s="7"/>
      <c r="F13" s="7"/>
      <c r="G13" s="7"/>
      <c r="H13" s="28"/>
      <c r="I13" s="28"/>
      <c r="J13" s="28"/>
      <c r="L13" s="7"/>
      <c r="N13" s="8"/>
      <c r="O13" s="7"/>
      <c r="P13" s="7"/>
      <c r="Q13" s="7"/>
      <c r="R13" s="28"/>
      <c r="S13" s="28"/>
      <c r="T13" s="28"/>
      <c r="U13" s="47"/>
    </row>
    <row r="14" customFormat="false" ht="17.25" hidden="false" customHeight="true" outlineLevel="0" collapsed="false">
      <c r="B14" s="7"/>
      <c r="D14" s="8"/>
      <c r="E14" s="7"/>
      <c r="F14" s="7"/>
      <c r="G14" s="7"/>
      <c r="H14" s="28"/>
      <c r="I14" s="28"/>
      <c r="J14" s="28"/>
      <c r="L14" s="7"/>
      <c r="N14" s="8"/>
      <c r="O14" s="7"/>
      <c r="P14" s="7"/>
      <c r="Q14" s="7"/>
      <c r="R14" s="28"/>
      <c r="S14" s="28"/>
      <c r="T14" s="28"/>
      <c r="U14" s="47"/>
    </row>
    <row r="15" customFormat="false" ht="17.25" hidden="false" customHeight="true" outlineLevel="0" collapsed="false">
      <c r="B15" s="7"/>
      <c r="D15" s="8"/>
      <c r="E15" s="7"/>
      <c r="F15" s="7"/>
      <c r="G15" s="7"/>
      <c r="H15" s="28"/>
      <c r="I15" s="28"/>
      <c r="J15" s="28"/>
      <c r="L15" s="7"/>
      <c r="N15" s="8"/>
      <c r="O15" s="7"/>
      <c r="P15" s="7"/>
      <c r="Q15" s="7"/>
      <c r="R15" s="28"/>
      <c r="S15" s="28"/>
      <c r="T15" s="28"/>
      <c r="U15" s="47"/>
    </row>
    <row r="16" customFormat="false" ht="17.25" hidden="false" customHeight="true" outlineLevel="0" collapsed="false">
      <c r="B16" s="7"/>
      <c r="D16" s="8"/>
      <c r="E16" s="7"/>
      <c r="F16" s="7"/>
      <c r="G16" s="7"/>
      <c r="H16" s="28"/>
      <c r="I16" s="28"/>
      <c r="J16" s="28"/>
      <c r="L16" s="7"/>
      <c r="N16" s="8"/>
      <c r="O16" s="7"/>
      <c r="P16" s="7"/>
      <c r="Q16" s="7"/>
      <c r="R16" s="28"/>
      <c r="S16" s="28"/>
      <c r="T16" s="28"/>
      <c r="U16" s="47"/>
    </row>
    <row r="17" customFormat="false" ht="17.25" hidden="false" customHeight="true" outlineLevel="0" collapsed="false">
      <c r="B17" s="13" t="s">
        <v>17</v>
      </c>
      <c r="C17" s="14"/>
      <c r="D17" s="15" t="s">
        <v>18</v>
      </c>
      <c r="E17" s="13" t="s">
        <v>40</v>
      </c>
      <c r="F17" s="13" t="s">
        <v>38</v>
      </c>
      <c r="G17" s="13" t="s">
        <v>39</v>
      </c>
      <c r="H17" s="31" t="s">
        <v>65</v>
      </c>
      <c r="I17" s="31" t="s">
        <v>64</v>
      </c>
      <c r="J17" s="31" t="s">
        <v>66</v>
      </c>
      <c r="L17" s="13"/>
      <c r="M17" s="14"/>
      <c r="N17" s="15"/>
      <c r="O17" s="13"/>
      <c r="P17" s="13"/>
      <c r="Q17" s="13"/>
      <c r="R17" s="31"/>
      <c r="S17" s="31"/>
      <c r="T17" s="31"/>
      <c r="U17" s="50"/>
    </row>
    <row r="18" customFormat="false" ht="17.25" hidden="false" customHeight="true" outlineLevel="0" collapsed="false">
      <c r="A18" s="20" t="s">
        <v>28</v>
      </c>
      <c r="B18" s="7"/>
      <c r="D18" s="8"/>
      <c r="E18" s="10" t="s">
        <v>67</v>
      </c>
      <c r="F18" s="10" t="s">
        <v>67</v>
      </c>
      <c r="G18" s="10" t="s">
        <v>67</v>
      </c>
      <c r="H18" s="51" t="s">
        <v>67</v>
      </c>
      <c r="I18" s="51" t="s">
        <v>46</v>
      </c>
      <c r="J18" s="51" t="s">
        <v>46</v>
      </c>
      <c r="K18" s="20"/>
      <c r="L18" s="7"/>
      <c r="N18" s="8"/>
      <c r="O18" s="10"/>
      <c r="P18" s="10"/>
      <c r="Q18" s="10"/>
      <c r="R18" s="51"/>
      <c r="S18" s="51"/>
      <c r="T18" s="51"/>
      <c r="U18" s="52"/>
    </row>
    <row r="19" customFormat="false" ht="17.25" hidden="false" customHeight="true" outlineLevel="0" collapsed="false">
      <c r="A19" s="20" t="s">
        <v>33</v>
      </c>
      <c r="B19" s="7"/>
      <c r="D19" s="8"/>
      <c r="E19" s="10" t="s">
        <v>34</v>
      </c>
      <c r="F19" s="10" t="s">
        <v>34</v>
      </c>
      <c r="G19" s="10" t="s">
        <v>34</v>
      </c>
      <c r="H19" s="51" t="s">
        <v>34</v>
      </c>
      <c r="I19" s="51" t="s">
        <v>34</v>
      </c>
      <c r="J19" s="51" t="s">
        <v>34</v>
      </c>
      <c r="K19" s="20"/>
      <c r="L19" s="7"/>
      <c r="N19" s="8"/>
      <c r="O19" s="10"/>
      <c r="P19" s="10"/>
      <c r="Q19" s="10"/>
      <c r="R19" s="51"/>
      <c r="S19" s="51"/>
      <c r="T19" s="51"/>
      <c r="U19" s="47"/>
    </row>
    <row r="20" customFormat="false" ht="17.25" hidden="false" customHeight="true" outlineLevel="0" collapsed="false">
      <c r="B20" s="7" t="n">
        <v>0</v>
      </c>
      <c r="D20" s="8" t="n">
        <v>44713</v>
      </c>
      <c r="E20" s="36" t="n">
        <v>20</v>
      </c>
      <c r="F20" s="36" t="n">
        <v>20</v>
      </c>
      <c r="G20" s="36" t="n">
        <v>20</v>
      </c>
      <c r="H20" s="53" t="n">
        <v>4</v>
      </c>
      <c r="I20" s="49" t="n">
        <v>4</v>
      </c>
      <c r="J20" s="53" t="n">
        <v>2</v>
      </c>
      <c r="L20" s="7"/>
      <c r="N20" s="8"/>
      <c r="O20" s="36"/>
      <c r="P20" s="36"/>
      <c r="Q20" s="36"/>
      <c r="R20" s="53"/>
      <c r="S20" s="49"/>
      <c r="T20" s="53"/>
      <c r="U20" s="54"/>
    </row>
    <row r="21" customFormat="false" ht="17.25" hidden="false" customHeight="true" outlineLevel="0" collapsed="false">
      <c r="B21" s="7" t="n">
        <f aca="false">1+B20</f>
        <v>1</v>
      </c>
      <c r="D21" s="8"/>
      <c r="E21" s="7"/>
      <c r="F21" s="7"/>
      <c r="G21" s="7"/>
      <c r="H21" s="28"/>
      <c r="I21" s="28"/>
      <c r="J21" s="28"/>
      <c r="L21" s="7"/>
      <c r="N21" s="8"/>
      <c r="O21" s="7"/>
      <c r="P21" s="7"/>
      <c r="Q21" s="7"/>
      <c r="R21" s="28"/>
      <c r="S21" s="28"/>
      <c r="T21" s="28"/>
      <c r="U21" s="47"/>
    </row>
    <row r="22" customFormat="false" ht="17.25" hidden="false" customHeight="true" outlineLevel="0" collapsed="false">
      <c r="B22" s="7" t="n">
        <f aca="false">1+B21</f>
        <v>2</v>
      </c>
      <c r="D22" s="8"/>
      <c r="E22" s="7"/>
      <c r="F22" s="7"/>
      <c r="G22" s="7"/>
      <c r="H22" s="28"/>
      <c r="I22" s="28"/>
      <c r="J22" s="28"/>
      <c r="L22" s="7"/>
      <c r="N22" s="8"/>
      <c r="O22" s="7"/>
      <c r="P22" s="7"/>
      <c r="Q22" s="7"/>
      <c r="R22" s="28"/>
      <c r="S22" s="28"/>
      <c r="T22" s="28"/>
      <c r="U22" s="47"/>
    </row>
    <row r="23" customFormat="false" ht="17.25" hidden="false" customHeight="true" outlineLevel="0" collapsed="false">
      <c r="B23" s="7" t="n">
        <f aca="false">1+B22</f>
        <v>3</v>
      </c>
      <c r="D23" s="8"/>
      <c r="E23" s="7"/>
      <c r="F23" s="7"/>
      <c r="G23" s="7"/>
      <c r="H23" s="28"/>
      <c r="I23" s="28"/>
      <c r="J23" s="28"/>
      <c r="L23" s="7"/>
      <c r="N23" s="8"/>
      <c r="O23" s="7"/>
      <c r="P23" s="7"/>
      <c r="Q23" s="7"/>
      <c r="R23" s="28"/>
      <c r="S23" s="28"/>
      <c r="T23" s="28"/>
      <c r="U23" s="47"/>
    </row>
    <row r="24" customFormat="false" ht="17.25" hidden="false" customHeight="true" outlineLevel="0" collapsed="false">
      <c r="B24" s="7" t="n">
        <f aca="false">1+B23</f>
        <v>4</v>
      </c>
      <c r="D24" s="8"/>
      <c r="E24" s="7"/>
      <c r="F24" s="7"/>
      <c r="G24" s="7"/>
      <c r="H24" s="28"/>
      <c r="I24" s="28"/>
      <c r="J24" s="28"/>
      <c r="L24" s="7"/>
      <c r="N24" s="8"/>
      <c r="O24" s="7"/>
      <c r="P24" s="7"/>
      <c r="Q24" s="7"/>
      <c r="R24" s="28"/>
      <c r="S24" s="28"/>
      <c r="T24" s="28"/>
      <c r="U24" s="47"/>
    </row>
    <row r="25" customFormat="false" ht="17.25" hidden="false" customHeight="true" outlineLevel="0" collapsed="false">
      <c r="B25" s="7" t="n">
        <f aca="false">1+B24</f>
        <v>5</v>
      </c>
      <c r="D25" s="8"/>
      <c r="E25" s="7"/>
      <c r="F25" s="7"/>
      <c r="G25" s="7"/>
      <c r="H25" s="28"/>
      <c r="I25" s="28"/>
      <c r="J25" s="28"/>
      <c r="L25" s="7"/>
      <c r="N25" s="8"/>
      <c r="O25" s="7"/>
      <c r="P25" s="7"/>
      <c r="Q25" s="7"/>
      <c r="R25" s="28"/>
      <c r="S25" s="28"/>
      <c r="T25" s="28"/>
      <c r="U25" s="47"/>
    </row>
    <row r="26" customFormat="false" ht="17.25" hidden="false" customHeight="true" outlineLevel="0" collapsed="false">
      <c r="B26" s="7" t="n">
        <f aca="false">1+B25</f>
        <v>6</v>
      </c>
      <c r="D26" s="8"/>
      <c r="E26" s="7"/>
      <c r="F26" s="7"/>
      <c r="G26" s="7"/>
      <c r="H26" s="28"/>
      <c r="I26" s="28"/>
      <c r="J26" s="28"/>
      <c r="L26" s="7"/>
      <c r="N26" s="8"/>
      <c r="O26" s="7"/>
      <c r="P26" s="7"/>
      <c r="Q26" s="7"/>
      <c r="R26" s="28"/>
      <c r="S26" s="28"/>
      <c r="T26" s="28"/>
      <c r="U26" s="47"/>
    </row>
    <row r="27" customFormat="false" ht="17.25" hidden="false" customHeight="true" outlineLevel="0" collapsed="false">
      <c r="B27" s="7" t="n">
        <f aca="false">1+B26</f>
        <v>7</v>
      </c>
      <c r="D27" s="8"/>
      <c r="E27" s="7"/>
      <c r="F27" s="7"/>
      <c r="G27" s="7"/>
      <c r="H27" s="28"/>
      <c r="I27" s="28"/>
      <c r="J27" s="28"/>
      <c r="L27" s="7"/>
      <c r="N27" s="8"/>
      <c r="O27" s="7"/>
      <c r="P27" s="7"/>
      <c r="Q27" s="7"/>
      <c r="R27" s="28"/>
      <c r="S27" s="28"/>
      <c r="T27" s="28"/>
      <c r="U27" s="47"/>
    </row>
    <row r="28" customFormat="false" ht="17.25" hidden="false" customHeight="true" outlineLevel="0" collapsed="false">
      <c r="B28" s="7" t="n">
        <f aca="false">1+B27</f>
        <v>8</v>
      </c>
      <c r="D28" s="8"/>
      <c r="E28" s="7"/>
      <c r="F28" s="7"/>
      <c r="G28" s="7"/>
      <c r="H28" s="28"/>
      <c r="I28" s="28"/>
      <c r="J28" s="28"/>
      <c r="L28" s="7"/>
      <c r="N28" s="8"/>
      <c r="O28" s="7"/>
      <c r="P28" s="7"/>
      <c r="Q28" s="7"/>
      <c r="R28" s="28"/>
      <c r="S28" s="28"/>
      <c r="T28" s="28"/>
      <c r="U28" s="47"/>
    </row>
    <row r="29" customFormat="false" ht="17.25" hidden="false" customHeight="true" outlineLevel="0" collapsed="false">
      <c r="B29" s="7" t="n">
        <f aca="false">1+B28</f>
        <v>9</v>
      </c>
      <c r="D29" s="8" t="n">
        <v>48366</v>
      </c>
      <c r="E29" s="36"/>
      <c r="F29" s="36"/>
      <c r="G29" s="36"/>
      <c r="H29" s="53"/>
      <c r="I29" s="53"/>
      <c r="J29" s="49"/>
      <c r="L29" s="7"/>
      <c r="N29" s="8"/>
      <c r="O29" s="36"/>
      <c r="P29" s="36"/>
      <c r="Q29" s="36"/>
      <c r="R29" s="53"/>
      <c r="S29" s="53"/>
      <c r="T29" s="49"/>
      <c r="U29" s="54"/>
    </row>
    <row r="30" customFormat="false" ht="17.25" hidden="false" customHeight="true" outlineLevel="0" collapsed="false">
      <c r="B30" s="7" t="n">
        <f aca="false">1+B29</f>
        <v>10</v>
      </c>
      <c r="D30" s="8"/>
      <c r="E30" s="7"/>
      <c r="F30" s="7"/>
      <c r="G30" s="7"/>
      <c r="H30" s="28"/>
      <c r="I30" s="28"/>
      <c r="J30" s="28"/>
      <c r="L30" s="7"/>
      <c r="N30" s="8"/>
      <c r="O30" s="7"/>
      <c r="P30" s="7"/>
      <c r="Q30" s="7"/>
      <c r="R30" s="28"/>
      <c r="S30" s="28"/>
      <c r="T30" s="28"/>
      <c r="U30" s="47"/>
    </row>
    <row r="31" customFormat="false" ht="17.25" hidden="false" customHeight="true" outlineLevel="0" collapsed="false">
      <c r="B31" s="7" t="n">
        <f aca="false">1+B30</f>
        <v>11</v>
      </c>
      <c r="D31" s="8"/>
      <c r="E31" s="7"/>
      <c r="F31" s="7"/>
      <c r="G31" s="7"/>
      <c r="H31" s="28"/>
      <c r="I31" s="28"/>
      <c r="J31" s="28"/>
      <c r="L31" s="7"/>
      <c r="N31" s="8"/>
      <c r="O31" s="7"/>
      <c r="P31" s="7"/>
      <c r="Q31" s="7"/>
      <c r="R31" s="28"/>
      <c r="S31" s="28"/>
      <c r="T31" s="28"/>
      <c r="U31" s="47"/>
    </row>
    <row r="32" customFormat="false" ht="17.25" hidden="false" customHeight="true" outlineLevel="0" collapsed="false">
      <c r="B32" s="7" t="n">
        <f aca="false">1+B31</f>
        <v>12</v>
      </c>
      <c r="D32" s="8"/>
      <c r="E32" s="7"/>
      <c r="F32" s="7"/>
      <c r="G32" s="7"/>
      <c r="H32" s="28"/>
      <c r="I32" s="28"/>
      <c r="J32" s="28"/>
      <c r="L32" s="7"/>
      <c r="N32" s="8"/>
      <c r="O32" s="7"/>
      <c r="P32" s="7"/>
      <c r="Q32" s="7"/>
      <c r="R32" s="28"/>
      <c r="S32" s="28"/>
      <c r="T32" s="28"/>
      <c r="U32" s="47"/>
    </row>
    <row r="33" customFormat="false" ht="17.25" hidden="false" customHeight="true" outlineLevel="0" collapsed="false">
      <c r="B33" s="7" t="n">
        <f aca="false">1+B32</f>
        <v>13</v>
      </c>
      <c r="D33" s="8"/>
      <c r="E33" s="7"/>
      <c r="F33" s="7"/>
      <c r="G33" s="7"/>
      <c r="H33" s="28"/>
      <c r="I33" s="28"/>
      <c r="J33" s="28"/>
      <c r="L33" s="7"/>
      <c r="N33" s="8"/>
      <c r="O33" s="7"/>
      <c r="P33" s="7"/>
      <c r="Q33" s="7"/>
      <c r="R33" s="28"/>
      <c r="S33" s="28"/>
      <c r="T33" s="28"/>
      <c r="U33" s="47"/>
    </row>
    <row r="34" customFormat="false" ht="17.25" hidden="false" customHeight="true" outlineLevel="0" collapsed="false">
      <c r="B34" s="7" t="n">
        <f aca="false">1+B33</f>
        <v>14</v>
      </c>
      <c r="D34" s="8"/>
      <c r="E34" s="7"/>
      <c r="F34" s="7"/>
      <c r="G34" s="7"/>
      <c r="H34" s="28"/>
      <c r="I34" s="28"/>
      <c r="J34" s="28"/>
      <c r="L34" s="7"/>
      <c r="N34" s="8"/>
      <c r="O34" s="7"/>
      <c r="P34" s="7"/>
      <c r="Q34" s="7"/>
      <c r="R34" s="28"/>
      <c r="S34" s="28"/>
      <c r="T34" s="28"/>
      <c r="U34" s="47"/>
    </row>
    <row r="35" customFormat="false" ht="17.25" hidden="false" customHeight="true" outlineLevel="0" collapsed="false">
      <c r="B35" s="7" t="n">
        <f aca="false">1+B34</f>
        <v>15</v>
      </c>
      <c r="D35" s="8"/>
      <c r="E35" s="7"/>
      <c r="F35" s="7"/>
      <c r="G35" s="7"/>
      <c r="H35" s="28"/>
      <c r="I35" s="28"/>
      <c r="J35" s="28"/>
      <c r="L35" s="7"/>
      <c r="N35" s="8"/>
      <c r="O35" s="7"/>
      <c r="P35" s="7"/>
      <c r="Q35" s="7"/>
      <c r="R35" s="28"/>
      <c r="S35" s="28"/>
      <c r="T35" s="28"/>
      <c r="U35" s="47"/>
    </row>
    <row r="36" customFormat="false" ht="17.25" hidden="false" customHeight="true" outlineLevel="0" collapsed="false">
      <c r="B36" s="7" t="n">
        <f aca="false">1+B35</f>
        <v>16</v>
      </c>
      <c r="D36" s="8"/>
      <c r="E36" s="7"/>
      <c r="F36" s="7"/>
      <c r="G36" s="7"/>
      <c r="H36" s="28"/>
      <c r="I36" s="28"/>
      <c r="J36" s="28"/>
      <c r="L36" s="7"/>
      <c r="N36" s="8"/>
      <c r="O36" s="7"/>
      <c r="P36" s="7"/>
      <c r="Q36" s="7"/>
      <c r="R36" s="28"/>
      <c r="S36" s="28"/>
      <c r="T36" s="28"/>
      <c r="U36" s="47"/>
    </row>
    <row r="37" customFormat="false" ht="17.25" hidden="false" customHeight="true" outlineLevel="0" collapsed="false">
      <c r="B37" s="7" t="n">
        <f aca="false">1+B36</f>
        <v>17</v>
      </c>
      <c r="D37" s="8"/>
      <c r="E37" s="7"/>
      <c r="F37" s="7"/>
      <c r="G37" s="7"/>
      <c r="H37" s="28"/>
      <c r="I37" s="28"/>
      <c r="J37" s="28"/>
      <c r="L37" s="7"/>
      <c r="N37" s="8"/>
      <c r="O37" s="7"/>
      <c r="P37" s="7"/>
      <c r="Q37" s="7"/>
      <c r="R37" s="28"/>
      <c r="S37" s="28"/>
      <c r="T37" s="28"/>
      <c r="U37" s="47"/>
    </row>
    <row r="38" customFormat="false" ht="17.25" hidden="false" customHeight="true" outlineLevel="0" collapsed="false">
      <c r="B38" s="7" t="n">
        <f aca="false">1+B37</f>
        <v>18</v>
      </c>
      <c r="D38" s="8"/>
      <c r="E38" s="7"/>
      <c r="F38" s="7"/>
      <c r="G38" s="7"/>
      <c r="H38" s="28"/>
      <c r="I38" s="28"/>
      <c r="J38" s="28"/>
      <c r="L38" s="7"/>
      <c r="N38" s="8"/>
      <c r="O38" s="7"/>
      <c r="P38" s="7"/>
      <c r="Q38" s="7"/>
      <c r="R38" s="28"/>
      <c r="S38" s="28"/>
      <c r="T38" s="28"/>
      <c r="U38" s="47"/>
    </row>
    <row r="39" customFormat="false" ht="17.25" hidden="false" customHeight="true" outlineLevel="0" collapsed="false">
      <c r="B39" s="7" t="n">
        <f aca="false">1+B38</f>
        <v>19</v>
      </c>
      <c r="D39" s="8"/>
      <c r="E39" s="7"/>
      <c r="F39" s="7"/>
      <c r="G39" s="7"/>
      <c r="H39" s="28"/>
      <c r="I39" s="28"/>
      <c r="J39" s="28"/>
      <c r="L39" s="7"/>
      <c r="N39" s="8"/>
      <c r="O39" s="7"/>
      <c r="P39" s="7"/>
      <c r="Q39" s="7"/>
      <c r="R39" s="28"/>
      <c r="S39" s="28"/>
      <c r="T39" s="28"/>
      <c r="U39" s="47"/>
    </row>
    <row r="40" customFormat="false" ht="17.25" hidden="false" customHeight="true" outlineLevel="0" collapsed="false">
      <c r="B40" s="7" t="n">
        <f aca="false">1+B39</f>
        <v>20</v>
      </c>
      <c r="D40" s="8"/>
      <c r="E40" s="7"/>
      <c r="F40" s="7"/>
      <c r="G40" s="7"/>
      <c r="H40" s="28"/>
      <c r="I40" s="28"/>
      <c r="J40" s="28"/>
      <c r="L40" s="7"/>
      <c r="N40" s="8"/>
      <c r="O40" s="7"/>
      <c r="P40" s="7"/>
      <c r="Q40" s="7"/>
      <c r="R40" s="28"/>
      <c r="S40" s="28"/>
      <c r="T40" s="28"/>
      <c r="U40" s="47"/>
    </row>
    <row r="41" customFormat="false" ht="17.25" hidden="false" customHeight="true" outlineLevel="0" collapsed="false">
      <c r="B41" s="7" t="n">
        <f aca="false">1+B40</f>
        <v>21</v>
      </c>
      <c r="D41" s="8"/>
      <c r="E41" s="7"/>
      <c r="F41" s="7"/>
      <c r="G41" s="7"/>
      <c r="H41" s="28"/>
      <c r="I41" s="28"/>
      <c r="J41" s="28"/>
      <c r="L41" s="7"/>
      <c r="N41" s="8"/>
      <c r="O41" s="7"/>
      <c r="P41" s="7"/>
      <c r="Q41" s="7"/>
      <c r="R41" s="28"/>
      <c r="S41" s="28"/>
      <c r="T41" s="28"/>
      <c r="U41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2022-11-08T16:35:23Z</dcterms:created>
  <dc:creator/>
  <dc:description/>
  <dc:language>en-US</dc:language>
  <cp:lastModifiedBy>Didier GUILLONNET</cp:lastModifiedBy>
  <dcterms:modified xsi:type="dcterms:W3CDTF">2023-04-25T10:23:45Z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