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"/>
    </mc:Choice>
  </mc:AlternateContent>
  <xr:revisionPtr revIDLastSave="0" documentId="13_ncr:1_{ECE28F98-6D9E-44A2-9411-0237F7818E8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externalReferences>
    <externalReference r:id="rId2"/>
  </externalReferenc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E155" i="1"/>
  <c r="E154" i="1"/>
  <c r="E153" i="1"/>
  <c r="E152" i="1"/>
  <c r="E151" i="1"/>
  <c r="E150" i="1"/>
  <c r="E161" i="1" s="1"/>
  <c r="E149" i="1"/>
  <c r="E148" i="1"/>
  <c r="E147" i="1"/>
  <c r="E138" i="1"/>
  <c r="E137" i="1"/>
  <c r="E136" i="1"/>
  <c r="E135" i="1"/>
  <c r="E134" i="1"/>
  <c r="E133" i="1"/>
  <c r="E132" i="1"/>
  <c r="E131" i="1"/>
  <c r="E130" i="1"/>
  <c r="E125" i="1"/>
  <c r="E124" i="1"/>
  <c r="E123" i="1"/>
  <c r="E122" i="1"/>
  <c r="E121" i="1"/>
  <c r="E120" i="1"/>
  <c r="E119" i="1"/>
  <c r="E118" i="1"/>
  <c r="E117" i="1"/>
  <c r="E112" i="1"/>
  <c r="E111" i="1"/>
  <c r="E110" i="1"/>
  <c r="E109" i="1"/>
  <c r="E108" i="1"/>
  <c r="E107" i="1"/>
  <c r="E106" i="1"/>
  <c r="E105" i="1"/>
  <c r="E104" i="1"/>
  <c r="E103" i="1"/>
  <c r="D155" i="1"/>
  <c r="D154" i="1"/>
  <c r="D153" i="1"/>
  <c r="D152" i="1"/>
  <c r="D151" i="1"/>
  <c r="D150" i="1"/>
  <c r="D161" i="1" s="1"/>
  <c r="D149" i="1"/>
  <c r="D148" i="1"/>
  <c r="D147" i="1"/>
  <c r="D138" i="1"/>
  <c r="D137" i="1"/>
  <c r="D136" i="1"/>
  <c r="D135" i="1"/>
  <c r="D134" i="1"/>
  <c r="D133" i="1"/>
  <c r="D132" i="1"/>
  <c r="D131" i="1"/>
  <c r="D130" i="1"/>
  <c r="D125" i="1"/>
  <c r="D124" i="1"/>
  <c r="D123" i="1"/>
  <c r="D122" i="1"/>
  <c r="D121" i="1"/>
  <c r="D120" i="1"/>
  <c r="D119" i="1"/>
  <c r="D118" i="1"/>
  <c r="D117" i="1"/>
  <c r="D112" i="1"/>
  <c r="D111" i="1"/>
  <c r="D110" i="1"/>
  <c r="D109" i="1"/>
  <c r="D108" i="1"/>
  <c r="D107" i="1"/>
  <c r="D106" i="1"/>
  <c r="D105" i="1"/>
  <c r="D104" i="1"/>
  <c r="D103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160" i="1" l="1"/>
  <c r="D139" i="1"/>
  <c r="E113" i="1"/>
  <c r="E126" i="1"/>
  <c r="D162" i="1"/>
  <c r="E139" i="1"/>
  <c r="D126" i="1"/>
  <c r="F113" i="1"/>
  <c r="E162" i="1"/>
  <c r="D113" i="1"/>
  <c r="E160" i="1"/>
  <c r="E156" i="1"/>
  <c r="D156" i="1"/>
  <c r="E165" i="1" l="1"/>
  <c r="E164" i="1"/>
  <c r="E163" i="1"/>
  <c r="D165" i="1"/>
  <c r="D164" i="1"/>
  <c r="D1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tc={56F5E3E6-C8CF-4BE2-BF7E-82B18311E56E}</author>
  </authors>
  <commentList>
    <comment ref="E8" authorId="0" shapeId="0" xr:uid="{640CE80A-4576-45CE-A33A-DE06836F4FD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original 61 during quality control check. Would not have changed treatment decision.</t>
        </r>
      </text>
    </comment>
  </commentList>
</comments>
</file>

<file path=xl/sharedStrings.xml><?xml version="1.0" encoding="utf-8"?>
<sst xmlns="http://schemas.openxmlformats.org/spreadsheetml/2006/main" count="44" uniqueCount="29">
  <si>
    <t>W0</t>
  </si>
  <si>
    <t>Patient ID</t>
  </si>
  <si>
    <t>PDR</t>
  </si>
  <si>
    <t>Arm 1</t>
  </si>
  <si>
    <t>W24</t>
  </si>
  <si>
    <t>W4</t>
  </si>
  <si>
    <t>Total</t>
  </si>
  <si>
    <t>Worsened</t>
  </si>
  <si>
    <t>Stable</t>
  </si>
  <si>
    <t>Improved</t>
  </si>
  <si>
    <t>W8</t>
  </si>
  <si>
    <t>Arm 2</t>
  </si>
  <si>
    <t>W52</t>
  </si>
  <si>
    <t>W12</t>
  </si>
  <si>
    <t>W16</t>
  </si>
  <si>
    <t>W20</t>
  </si>
  <si>
    <t>W28</t>
  </si>
  <si>
    <t>W32</t>
  </si>
  <si>
    <t>W36</t>
  </si>
  <si>
    <t>W40</t>
  </si>
  <si>
    <t>W44</t>
  </si>
  <si>
    <t>W48</t>
  </si>
  <si>
    <t>W60</t>
  </si>
  <si>
    <t>W68</t>
  </si>
  <si>
    <t>W76</t>
  </si>
  <si>
    <t>W84</t>
  </si>
  <si>
    <t>W92</t>
  </si>
  <si>
    <t>W100</t>
  </si>
  <si>
    <t>W104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</si>
</sst>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right"/>
    </xf>
    <xf numFmtId="0" fontId="0" fillId="3" borderId="0" xfId="0" applyFill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7" xfId="1" applyNumberFormat="1" applyFont="1" applyBorder="1"/>
    <xf numFmtId="0" fontId="0" fillId="0" borderId="15" xfId="1" applyNumberFormat="1" applyFont="1" applyBorder="1"/>
    <xf numFmtId="0" fontId="0" fillId="0" borderId="14" xfId="1" applyNumberFormat="1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0" xfId="0" applyAlignment="1">
      <alignment horizontal="center"/>
    </xf>
    <xf numFmtId="10" fontId="0" fillId="0" borderId="17" xfId="1" applyNumberFormat="1" applyFont="1" applyBorder="1"/>
    <xf numFmtId="10" fontId="0" fillId="0" borderId="0" xfId="1" applyNumberFormat="1" applyFont="1" applyBorder="1"/>
    <xf numFmtId="10" fontId="0" fillId="0" borderId="19" xfId="1" applyNumberFormat="1" applyFont="1" applyBorder="1"/>
    <xf numFmtId="0" fontId="0" fillId="2" borderId="0" xfId="0" applyFill="1" applyAlignment="1">
      <alignment horizontal="left"/>
    </xf>
    <xf numFmtId="0" fontId="0" fillId="4" borderId="2" xfId="0" applyFill="1" applyBorder="1"/>
    <xf numFmtId="0" fontId="0" fillId="4" borderId="3" xfId="0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r.%20Wykoff\DR%20AI%20Project\Georgia%20Tech\Patient-Level%20Data\PRIME\PRIME%20MASTER%202021.03.01%20(W1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Data"/>
      <sheetName val="Injections Y1"/>
      <sheetName val="Injections Y2"/>
      <sheetName val="DRSS"/>
      <sheetName val="Leakage Index"/>
      <sheetName val="Leakage Index Percentages"/>
      <sheetName val="DRSS Changes"/>
      <sheetName val="DRSS Changes_No Blanks"/>
      <sheetName val="DRSS Instability"/>
      <sheetName val="Baseline Predictors"/>
      <sheetName val="BCVA"/>
      <sheetName val="CST"/>
      <sheetName val="AE.SAE"/>
      <sheetName val="VFQ Raw"/>
      <sheetName val="VFQ Recorded"/>
      <sheetName val="VFQ-25 Scored"/>
      <sheetName val="VFQ-39 Scored"/>
      <sheetName val="AE.SAE.Details"/>
      <sheetName val="Protocol Deviations"/>
    </sheetNames>
    <sheetDataSet>
      <sheetData sheetId="0" refreshError="1">
        <row r="3">
          <cell r="A3" t="str">
            <v>01-001</v>
          </cell>
        </row>
        <row r="4">
          <cell r="A4" t="str">
            <v>01-002</v>
          </cell>
        </row>
        <row r="5">
          <cell r="A5" t="str">
            <v>01-013</v>
          </cell>
        </row>
        <row r="6">
          <cell r="A6" t="str">
            <v>01-014</v>
          </cell>
        </row>
        <row r="7">
          <cell r="A7" t="str">
            <v>01-023</v>
          </cell>
        </row>
        <row r="8">
          <cell r="A8" t="str">
            <v>01-027</v>
          </cell>
        </row>
        <row r="9">
          <cell r="A9" t="str">
            <v>01-028</v>
          </cell>
        </row>
        <row r="10">
          <cell r="A10" t="str">
            <v>01-035</v>
          </cell>
        </row>
        <row r="11">
          <cell r="A11" t="str">
            <v>01-038</v>
          </cell>
        </row>
        <row r="12">
          <cell r="A12" t="str">
            <v>01-047</v>
          </cell>
        </row>
        <row r="13">
          <cell r="A13" t="str">
            <v>02-008</v>
          </cell>
        </row>
        <row r="14">
          <cell r="A14" t="str">
            <v>02-010</v>
          </cell>
        </row>
        <row r="15">
          <cell r="A15" t="str">
            <v>02-015</v>
          </cell>
        </row>
        <row r="16">
          <cell r="A16" t="str">
            <v>02-017</v>
          </cell>
        </row>
        <row r="17">
          <cell r="A17" t="str">
            <v>02-029</v>
          </cell>
        </row>
        <row r="18">
          <cell r="A18" t="str">
            <v>02-031</v>
          </cell>
        </row>
        <row r="24">
          <cell r="A24" t="str">
            <v>01-012</v>
          </cell>
        </row>
        <row r="25">
          <cell r="A25" t="str">
            <v>01-020</v>
          </cell>
        </row>
        <row r="26">
          <cell r="A26" t="str">
            <v>01-025</v>
          </cell>
        </row>
        <row r="29">
          <cell r="A29" t="str">
            <v>01-040</v>
          </cell>
        </row>
        <row r="30">
          <cell r="A30" t="str">
            <v>01-048</v>
          </cell>
        </row>
        <row r="31">
          <cell r="A31" t="str">
            <v>02-004</v>
          </cell>
        </row>
        <row r="32">
          <cell r="A32" t="str">
            <v>02-005</v>
          </cell>
        </row>
        <row r="33">
          <cell r="A33" t="str">
            <v>02-016</v>
          </cell>
        </row>
        <row r="34">
          <cell r="A34" t="str">
            <v>02-018</v>
          </cell>
        </row>
        <row r="35">
          <cell r="A35" t="str">
            <v>02-019</v>
          </cell>
        </row>
        <row r="36">
          <cell r="A36" t="str">
            <v>02-024</v>
          </cell>
        </row>
        <row r="37">
          <cell r="A37" t="str">
            <v>02-030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5"/>
  <sheetViews>
    <sheetView tabSelected="1" zoomScaleNormal="100" workbookViewId="0">
      <selection activeCell="P31" sqref="P31"/>
    </sheetView>
  </sheetViews>
  <sheetFormatPr defaultColWidth="8.5546875" defaultRowHeight="14.4" x14ac:dyDescent="0.3"/>
  <cols>
    <col min="1" max="1" width="10.44140625" customWidth="1"/>
    <col min="3" max="7" width="8.88671875" customWidth="1"/>
    <col min="8" max="8" width="8.88671875"/>
    <col min="9" max="14" width="8.88671875" customWidth="1"/>
  </cols>
  <sheetData>
    <row r="1" spans="1:22" ht="15" thickBot="1" x14ac:dyDescent="0.35">
      <c r="A1" s="1" t="s">
        <v>1</v>
      </c>
      <c r="B1" s="1" t="s">
        <v>0</v>
      </c>
      <c r="C1" s="6" t="s">
        <v>5</v>
      </c>
      <c r="D1" s="6" t="s">
        <v>10</v>
      </c>
      <c r="E1" s="6" t="s">
        <v>13</v>
      </c>
      <c r="F1" s="6" t="s">
        <v>14</v>
      </c>
      <c r="G1" s="6" t="s">
        <v>15</v>
      </c>
      <c r="H1" s="6" t="s">
        <v>4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12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pans="1:22" ht="15" thickTop="1" x14ac:dyDescent="0.3">
      <c r="A2" s="39" t="str">
        <f>IF(NOT(ISBLANK([1]Demographics!A3)),[1]Demographics!A3,"")</f>
        <v>01-001</v>
      </c>
      <c r="B2" s="5">
        <v>53</v>
      </c>
      <c r="C2" s="7">
        <v>53</v>
      </c>
      <c r="D2" s="7">
        <v>47</v>
      </c>
      <c r="E2" s="7">
        <v>47</v>
      </c>
      <c r="F2" s="7">
        <v>43</v>
      </c>
      <c r="G2" s="7">
        <v>43</v>
      </c>
      <c r="H2" s="7">
        <v>43</v>
      </c>
      <c r="I2" s="7">
        <v>43</v>
      </c>
      <c r="J2" s="7">
        <v>43</v>
      </c>
      <c r="K2" s="7">
        <v>43</v>
      </c>
      <c r="L2" s="7">
        <v>43</v>
      </c>
      <c r="M2" s="7">
        <v>43</v>
      </c>
      <c r="N2" s="7">
        <v>43</v>
      </c>
      <c r="O2">
        <v>47</v>
      </c>
      <c r="P2" s="38">
        <v>-5</v>
      </c>
      <c r="Q2" s="7">
        <v>53</v>
      </c>
      <c r="R2" s="7">
        <v>53</v>
      </c>
      <c r="S2" s="3">
        <v>47</v>
      </c>
      <c r="T2" s="3">
        <v>47</v>
      </c>
      <c r="U2" s="3">
        <v>47</v>
      </c>
      <c r="V2" s="3">
        <v>43</v>
      </c>
    </row>
    <row r="3" spans="1:22" x14ac:dyDescent="0.3">
      <c r="A3" s="40" t="str">
        <f>IF(NOT(ISBLANK([1]Demographics!A4)),[1]Demographics!A4,"")</f>
        <v>01-002</v>
      </c>
      <c r="B3" s="5">
        <v>47</v>
      </c>
      <c r="C3" s="5">
        <v>47</v>
      </c>
      <c r="D3" s="7">
        <v>47</v>
      </c>
      <c r="E3" s="7">
        <v>47</v>
      </c>
      <c r="F3" s="7">
        <v>47</v>
      </c>
      <c r="G3" s="7">
        <v>43</v>
      </c>
      <c r="H3" s="7">
        <v>43</v>
      </c>
      <c r="I3" s="7">
        <v>35</v>
      </c>
      <c r="J3" s="7">
        <v>35</v>
      </c>
      <c r="K3" s="7">
        <v>35</v>
      </c>
      <c r="L3" s="7">
        <v>35</v>
      </c>
      <c r="M3" s="7">
        <v>35</v>
      </c>
      <c r="N3" s="7">
        <v>35</v>
      </c>
      <c r="O3">
        <v>35</v>
      </c>
      <c r="P3" s="38">
        <v>-5</v>
      </c>
      <c r="Q3" s="38">
        <v>-5</v>
      </c>
      <c r="R3" s="38">
        <v>-5</v>
      </c>
      <c r="S3" s="38">
        <v>-5</v>
      </c>
      <c r="T3" s="38">
        <v>-5</v>
      </c>
      <c r="U3" s="38">
        <v>-5</v>
      </c>
      <c r="V3" s="38">
        <v>-5</v>
      </c>
    </row>
    <row r="4" spans="1:22" x14ac:dyDescent="0.3">
      <c r="A4" s="40" t="str">
        <f>IF(NOT(ISBLANK([1]Demographics!A5)),[1]Demographics!A5,"")</f>
        <v>01-013</v>
      </c>
      <c r="B4" s="5">
        <v>53</v>
      </c>
      <c r="C4" s="7">
        <v>53</v>
      </c>
      <c r="D4" s="7">
        <v>53</v>
      </c>
      <c r="E4" s="7">
        <v>53</v>
      </c>
      <c r="F4" s="7">
        <v>47</v>
      </c>
      <c r="G4" s="7">
        <v>47</v>
      </c>
      <c r="H4" s="7">
        <v>43</v>
      </c>
      <c r="I4" s="7">
        <v>43</v>
      </c>
      <c r="J4" s="7">
        <v>43</v>
      </c>
      <c r="K4" s="7">
        <v>43</v>
      </c>
      <c r="L4" s="7">
        <v>43</v>
      </c>
      <c r="M4" s="7">
        <v>43</v>
      </c>
      <c r="N4" s="7">
        <v>47</v>
      </c>
      <c r="O4">
        <v>53</v>
      </c>
      <c r="P4" s="7">
        <v>53</v>
      </c>
      <c r="Q4" s="7">
        <v>53</v>
      </c>
      <c r="R4" s="7">
        <v>53</v>
      </c>
      <c r="S4" s="3">
        <v>53</v>
      </c>
      <c r="T4" s="3">
        <v>53</v>
      </c>
      <c r="U4" s="3">
        <v>53</v>
      </c>
      <c r="V4" s="3">
        <v>53</v>
      </c>
    </row>
    <row r="5" spans="1:22" x14ac:dyDescent="0.3">
      <c r="A5" s="40" t="str">
        <f>IF(NOT(ISBLANK([1]Demographics!A6)),[1]Demographics!A6,"")</f>
        <v>01-014</v>
      </c>
      <c r="B5" s="5">
        <v>53</v>
      </c>
      <c r="C5" s="7">
        <v>53</v>
      </c>
      <c r="D5" s="7">
        <v>53</v>
      </c>
      <c r="E5" s="7">
        <v>43</v>
      </c>
      <c r="F5" s="7">
        <v>43</v>
      </c>
      <c r="G5" s="18">
        <v>-5</v>
      </c>
      <c r="H5" s="7">
        <v>43</v>
      </c>
      <c r="I5" s="7">
        <v>43</v>
      </c>
      <c r="J5" s="7">
        <v>43</v>
      </c>
      <c r="K5" s="7">
        <v>43</v>
      </c>
      <c r="L5" s="7">
        <v>43</v>
      </c>
      <c r="M5" s="7">
        <v>43</v>
      </c>
      <c r="N5" s="7">
        <v>43</v>
      </c>
      <c r="O5">
        <v>47</v>
      </c>
      <c r="P5" s="7">
        <v>43</v>
      </c>
      <c r="Q5" s="7">
        <v>43</v>
      </c>
      <c r="R5" s="7">
        <v>47</v>
      </c>
      <c r="S5" s="3">
        <v>43</v>
      </c>
      <c r="T5" s="3">
        <v>43</v>
      </c>
      <c r="U5" s="3">
        <v>43</v>
      </c>
      <c r="V5" s="3">
        <v>43</v>
      </c>
    </row>
    <row r="6" spans="1:22" x14ac:dyDescent="0.3">
      <c r="A6" s="40" t="str">
        <f>IF(NOT(ISBLANK([1]Demographics!A7)),[1]Demographics!A7,"")</f>
        <v>01-023</v>
      </c>
      <c r="B6" s="5">
        <v>61</v>
      </c>
      <c r="C6" s="7">
        <v>53</v>
      </c>
      <c r="D6" s="18">
        <v>-5</v>
      </c>
      <c r="E6" s="7">
        <v>53</v>
      </c>
      <c r="F6" s="7">
        <v>53</v>
      </c>
      <c r="G6" s="7">
        <v>47</v>
      </c>
      <c r="H6" s="7">
        <v>47</v>
      </c>
      <c r="I6" s="7">
        <v>47</v>
      </c>
      <c r="J6" s="7">
        <v>47</v>
      </c>
      <c r="K6" s="7">
        <v>47</v>
      </c>
      <c r="L6" s="7">
        <v>47</v>
      </c>
      <c r="M6" s="7">
        <v>47</v>
      </c>
      <c r="N6" s="7">
        <v>47</v>
      </c>
      <c r="O6">
        <v>47</v>
      </c>
      <c r="P6" s="38">
        <v>-5</v>
      </c>
      <c r="Q6" s="7">
        <v>47</v>
      </c>
      <c r="R6" s="38">
        <v>-5</v>
      </c>
      <c r="S6" s="3">
        <v>47</v>
      </c>
      <c r="T6" s="3">
        <v>47</v>
      </c>
      <c r="U6" s="38">
        <v>-5</v>
      </c>
      <c r="V6" s="38">
        <v>-5</v>
      </c>
    </row>
    <row r="7" spans="1:22" x14ac:dyDescent="0.3">
      <c r="A7" s="40" t="str">
        <f>IF(NOT(ISBLANK([1]Demographics!A8)),[1]Demographics!A8,"")</f>
        <v>01-027</v>
      </c>
      <c r="B7" s="5">
        <v>61</v>
      </c>
      <c r="C7" s="7">
        <v>53</v>
      </c>
      <c r="D7" s="7">
        <v>53</v>
      </c>
      <c r="E7" s="7">
        <v>53</v>
      </c>
      <c r="F7" s="7">
        <v>53</v>
      </c>
      <c r="G7" s="7">
        <v>53</v>
      </c>
      <c r="H7" s="7">
        <v>47</v>
      </c>
      <c r="I7" s="7">
        <v>47</v>
      </c>
      <c r="J7" s="7">
        <v>47</v>
      </c>
      <c r="K7" s="7">
        <v>53</v>
      </c>
      <c r="L7" s="7">
        <v>53</v>
      </c>
      <c r="M7" s="7">
        <v>53</v>
      </c>
      <c r="N7" s="7">
        <v>47</v>
      </c>
      <c r="O7">
        <v>47</v>
      </c>
      <c r="P7" s="7">
        <v>47</v>
      </c>
      <c r="Q7" s="7">
        <v>47</v>
      </c>
      <c r="R7" s="3">
        <v>53</v>
      </c>
      <c r="S7" s="3">
        <v>53</v>
      </c>
      <c r="T7" s="3">
        <v>53</v>
      </c>
      <c r="U7" s="3">
        <v>53</v>
      </c>
      <c r="V7" s="3">
        <v>53</v>
      </c>
    </row>
    <row r="8" spans="1:22" x14ac:dyDescent="0.3">
      <c r="A8" s="40" t="str">
        <f>IF(NOT(ISBLANK([1]Demographics!A9)),[1]Demographics!A9,"")</f>
        <v>01-028</v>
      </c>
      <c r="B8" s="5">
        <v>71</v>
      </c>
      <c r="C8" s="7">
        <v>65</v>
      </c>
      <c r="D8" s="7">
        <v>65</v>
      </c>
      <c r="E8" s="7">
        <v>65</v>
      </c>
      <c r="F8" s="7">
        <v>53</v>
      </c>
      <c r="G8" s="7">
        <v>53</v>
      </c>
      <c r="H8" s="7">
        <v>53</v>
      </c>
      <c r="I8" s="7">
        <v>53</v>
      </c>
      <c r="J8" s="7">
        <v>61</v>
      </c>
      <c r="K8" s="7">
        <v>61</v>
      </c>
      <c r="L8" s="7">
        <v>61</v>
      </c>
      <c r="M8" s="7">
        <v>61</v>
      </c>
      <c r="N8" s="7">
        <v>61</v>
      </c>
      <c r="O8">
        <v>85</v>
      </c>
      <c r="P8" s="3">
        <v>71</v>
      </c>
      <c r="Q8" s="3">
        <v>65</v>
      </c>
      <c r="R8" s="3">
        <v>61</v>
      </c>
      <c r="S8" s="3">
        <v>61</v>
      </c>
      <c r="T8" s="3">
        <v>61</v>
      </c>
      <c r="U8" s="38">
        <v>-5</v>
      </c>
      <c r="V8" s="38">
        <v>-5</v>
      </c>
    </row>
    <row r="9" spans="1:22" x14ac:dyDescent="0.3">
      <c r="A9" s="40" t="str">
        <f>IF(NOT(ISBLANK([1]Demographics!A10)),[1]Demographics!A10,"")</f>
        <v>01-035</v>
      </c>
      <c r="B9" s="5">
        <v>65</v>
      </c>
      <c r="C9" s="7">
        <v>53</v>
      </c>
      <c r="D9" s="7">
        <v>53</v>
      </c>
      <c r="E9" s="7">
        <v>53</v>
      </c>
      <c r="F9" s="7">
        <v>53</v>
      </c>
      <c r="G9" s="7">
        <v>47</v>
      </c>
      <c r="H9" s="7">
        <v>47</v>
      </c>
      <c r="I9" s="7">
        <v>47</v>
      </c>
      <c r="J9" s="7">
        <v>47</v>
      </c>
      <c r="K9" s="7">
        <v>47</v>
      </c>
      <c r="L9" s="7">
        <v>47</v>
      </c>
      <c r="M9" s="7">
        <v>47</v>
      </c>
      <c r="N9" s="7">
        <v>53</v>
      </c>
      <c r="O9">
        <v>47</v>
      </c>
      <c r="P9" s="7">
        <v>47</v>
      </c>
      <c r="Q9" s="3">
        <v>47</v>
      </c>
      <c r="R9" s="3">
        <v>61</v>
      </c>
      <c r="S9" s="3">
        <v>47</v>
      </c>
      <c r="T9" s="38">
        <v>-5</v>
      </c>
      <c r="U9" s="3">
        <v>61</v>
      </c>
      <c r="V9" s="3">
        <v>47</v>
      </c>
    </row>
    <row r="10" spans="1:22" x14ac:dyDescent="0.3">
      <c r="A10" s="40" t="str">
        <f>IF(NOT(ISBLANK([1]Demographics!A11)),[1]Demographics!A11,"")</f>
        <v>01-038</v>
      </c>
      <c r="B10" s="5">
        <v>53</v>
      </c>
      <c r="C10" s="7">
        <v>53</v>
      </c>
      <c r="D10" s="7">
        <v>53</v>
      </c>
      <c r="E10" s="7">
        <v>53</v>
      </c>
      <c r="F10" s="7">
        <v>53</v>
      </c>
      <c r="G10" s="7">
        <v>43</v>
      </c>
      <c r="H10" s="7">
        <v>43</v>
      </c>
      <c r="I10" s="7">
        <v>43</v>
      </c>
      <c r="J10" s="7">
        <v>43</v>
      </c>
      <c r="K10" s="7">
        <v>43</v>
      </c>
      <c r="L10" s="7">
        <v>47</v>
      </c>
      <c r="M10" s="7">
        <v>47</v>
      </c>
      <c r="N10" s="7">
        <v>47</v>
      </c>
      <c r="O10">
        <v>47</v>
      </c>
      <c r="P10" s="7">
        <v>43</v>
      </c>
      <c r="Q10" s="3">
        <v>47</v>
      </c>
      <c r="R10" s="3">
        <v>47</v>
      </c>
      <c r="S10" s="3">
        <v>47</v>
      </c>
      <c r="T10" s="3">
        <v>53</v>
      </c>
      <c r="U10" s="3">
        <v>43</v>
      </c>
      <c r="V10" s="3">
        <v>43</v>
      </c>
    </row>
    <row r="11" spans="1:22" x14ac:dyDescent="0.3">
      <c r="A11" s="40" t="str">
        <f>IF(NOT(ISBLANK([1]Demographics!A12)),[1]Demographics!A12,"")</f>
        <v>01-047</v>
      </c>
      <c r="B11" s="5">
        <v>61</v>
      </c>
      <c r="C11" s="7">
        <v>53</v>
      </c>
      <c r="D11" s="7">
        <v>53</v>
      </c>
      <c r="E11" s="7">
        <v>53</v>
      </c>
      <c r="F11" s="7">
        <v>53</v>
      </c>
      <c r="G11" s="7">
        <v>53</v>
      </c>
      <c r="H11" s="7">
        <v>47</v>
      </c>
      <c r="I11" s="7">
        <v>47</v>
      </c>
      <c r="J11" s="7">
        <v>47</v>
      </c>
      <c r="K11" s="7">
        <v>43</v>
      </c>
      <c r="L11" s="7">
        <v>43</v>
      </c>
      <c r="M11" s="7">
        <v>43</v>
      </c>
      <c r="N11" s="7">
        <v>43</v>
      </c>
      <c r="O11" s="7">
        <v>43</v>
      </c>
      <c r="P11" s="38">
        <v>-5</v>
      </c>
      <c r="Q11" s="3">
        <v>43</v>
      </c>
      <c r="R11" s="3">
        <v>43</v>
      </c>
      <c r="S11" s="3">
        <v>43</v>
      </c>
      <c r="T11" s="3">
        <v>43</v>
      </c>
      <c r="U11" s="3">
        <v>43</v>
      </c>
      <c r="V11" s="3">
        <v>43</v>
      </c>
    </row>
    <row r="12" spans="1:22" x14ac:dyDescent="0.3">
      <c r="A12" s="40" t="str">
        <f>IF(NOT(ISBLANK([1]Demographics!A13)),[1]Demographics!A13,"")</f>
        <v>02-008</v>
      </c>
      <c r="B12" s="5">
        <v>71</v>
      </c>
      <c r="C12" s="7">
        <v>71</v>
      </c>
      <c r="D12" s="7">
        <v>71</v>
      </c>
      <c r="E12" s="7">
        <v>71</v>
      </c>
      <c r="F12" s="7">
        <v>71</v>
      </c>
      <c r="G12" s="7">
        <v>65</v>
      </c>
      <c r="H12" s="18">
        <v>-5</v>
      </c>
      <c r="I12" s="7">
        <v>65</v>
      </c>
      <c r="J12" s="7">
        <v>65</v>
      </c>
      <c r="K12" s="7">
        <v>53</v>
      </c>
      <c r="L12" s="7">
        <v>53</v>
      </c>
      <c r="M12" s="7">
        <v>53</v>
      </c>
      <c r="N12" s="7">
        <v>53</v>
      </c>
      <c r="O12" s="7">
        <v>53</v>
      </c>
      <c r="P12" s="38">
        <v>-5</v>
      </c>
      <c r="Q12" s="3">
        <v>65</v>
      </c>
      <c r="R12" s="38">
        <v>-5</v>
      </c>
      <c r="S12" s="3">
        <v>53</v>
      </c>
      <c r="T12" s="3">
        <v>65</v>
      </c>
      <c r="U12" s="3">
        <v>53</v>
      </c>
      <c r="V12" s="2"/>
    </row>
    <row r="13" spans="1:22" x14ac:dyDescent="0.3">
      <c r="A13" s="40" t="str">
        <f>IF(NOT(ISBLANK([1]Demographics!A14)),[1]Demographics!A14,"")</f>
        <v>02-010</v>
      </c>
      <c r="B13" s="5">
        <v>53</v>
      </c>
      <c r="C13" s="7">
        <v>53</v>
      </c>
      <c r="D13" s="7">
        <v>53</v>
      </c>
      <c r="E13" s="7">
        <v>53</v>
      </c>
      <c r="F13" s="7">
        <v>35</v>
      </c>
      <c r="G13" s="7">
        <v>43</v>
      </c>
      <c r="H13" s="7">
        <v>43</v>
      </c>
      <c r="I13" s="7">
        <v>47</v>
      </c>
      <c r="J13" s="7">
        <v>47</v>
      </c>
      <c r="K13" s="7">
        <v>47</v>
      </c>
      <c r="L13" s="38">
        <v>-5</v>
      </c>
      <c r="M13" s="38">
        <v>-5</v>
      </c>
      <c r="N13" s="38">
        <v>-5</v>
      </c>
      <c r="O13" s="38">
        <v>-5</v>
      </c>
      <c r="P13" s="38">
        <v>-5</v>
      </c>
      <c r="Q13" s="38">
        <v>-5</v>
      </c>
      <c r="R13" s="38">
        <v>-5</v>
      </c>
      <c r="S13" s="38">
        <v>-5</v>
      </c>
      <c r="T13" s="38">
        <v>-5</v>
      </c>
      <c r="U13" s="38">
        <v>-5</v>
      </c>
      <c r="V13" s="38">
        <v>-5</v>
      </c>
    </row>
    <row r="14" spans="1:22" x14ac:dyDescent="0.3">
      <c r="A14" s="40" t="str">
        <f>IF(NOT(ISBLANK([1]Demographics!A15)),[1]Demographics!A15,"")</f>
        <v>02-015</v>
      </c>
      <c r="B14" s="5">
        <v>53</v>
      </c>
      <c r="C14" s="7">
        <v>53</v>
      </c>
      <c r="D14" s="7">
        <v>53</v>
      </c>
      <c r="E14" s="7">
        <v>47</v>
      </c>
      <c r="F14" s="18">
        <v>-5</v>
      </c>
      <c r="G14" s="7">
        <v>47</v>
      </c>
      <c r="H14" s="7">
        <v>47</v>
      </c>
      <c r="I14" s="7">
        <v>47</v>
      </c>
      <c r="J14" s="7">
        <v>43</v>
      </c>
      <c r="K14" s="7">
        <v>43</v>
      </c>
      <c r="L14" s="7">
        <v>43</v>
      </c>
      <c r="M14" s="7">
        <v>43</v>
      </c>
      <c r="N14" s="7">
        <v>43</v>
      </c>
      <c r="O14" s="7">
        <v>43</v>
      </c>
      <c r="P14" s="38">
        <v>-5</v>
      </c>
      <c r="Q14" s="38">
        <v>-5</v>
      </c>
      <c r="R14" s="38">
        <v>-5</v>
      </c>
      <c r="S14" s="38">
        <v>-5</v>
      </c>
      <c r="T14" s="38">
        <v>-5</v>
      </c>
      <c r="U14" s="3">
        <v>53</v>
      </c>
      <c r="V14" s="3">
        <v>53</v>
      </c>
    </row>
    <row r="15" spans="1:22" x14ac:dyDescent="0.3">
      <c r="A15" s="40" t="str">
        <f>IF(NOT(ISBLANK([1]Demographics!A16)),[1]Demographics!A16,"")</f>
        <v>02-017</v>
      </c>
      <c r="B15" s="5">
        <v>65</v>
      </c>
      <c r="C15" s="7">
        <v>65</v>
      </c>
      <c r="D15" s="7">
        <v>61</v>
      </c>
      <c r="E15" s="7">
        <v>43</v>
      </c>
      <c r="F15" s="7">
        <v>43</v>
      </c>
      <c r="G15" s="7">
        <v>43</v>
      </c>
      <c r="H15" s="7">
        <v>35</v>
      </c>
      <c r="I15" s="7">
        <v>35</v>
      </c>
      <c r="J15" s="7">
        <v>35</v>
      </c>
      <c r="K15" s="7">
        <v>35</v>
      </c>
      <c r="L15" s="7">
        <v>35</v>
      </c>
      <c r="M15" s="7">
        <v>35</v>
      </c>
      <c r="N15" s="7">
        <v>35</v>
      </c>
      <c r="O15" s="7">
        <v>35</v>
      </c>
      <c r="P15" s="38">
        <v>-5</v>
      </c>
      <c r="Q15" s="3">
        <v>61</v>
      </c>
      <c r="R15" s="3">
        <v>35</v>
      </c>
      <c r="S15" s="3">
        <v>35</v>
      </c>
      <c r="T15" s="3">
        <v>35</v>
      </c>
      <c r="U15" s="3">
        <v>35</v>
      </c>
      <c r="V15" s="3">
        <v>35</v>
      </c>
    </row>
    <row r="16" spans="1:22" x14ac:dyDescent="0.3">
      <c r="A16" s="40" t="str">
        <f>IF(NOT(ISBLANK([1]Demographics!A17)),[1]Demographics!A17,"")</f>
        <v>02-029</v>
      </c>
      <c r="B16" s="5">
        <v>71</v>
      </c>
      <c r="C16" s="7">
        <v>65</v>
      </c>
      <c r="D16" s="7">
        <v>65</v>
      </c>
      <c r="E16" s="7">
        <v>61</v>
      </c>
      <c r="F16" s="7">
        <v>61</v>
      </c>
      <c r="G16" s="7">
        <v>53</v>
      </c>
      <c r="H16" s="7">
        <v>53</v>
      </c>
      <c r="I16" s="38">
        <v>-5</v>
      </c>
      <c r="J16" s="38">
        <v>-5</v>
      </c>
      <c r="K16" s="38">
        <v>-5</v>
      </c>
      <c r="L16" s="38">
        <v>-5</v>
      </c>
      <c r="M16" s="38">
        <v>-5</v>
      </c>
      <c r="N16" s="38">
        <v>-5</v>
      </c>
      <c r="O16" s="38">
        <v>-5</v>
      </c>
      <c r="P16" s="38">
        <v>-5</v>
      </c>
      <c r="Q16" s="38">
        <v>-5</v>
      </c>
      <c r="R16" s="38">
        <v>-5</v>
      </c>
      <c r="S16" s="38">
        <v>-5</v>
      </c>
      <c r="T16" s="38">
        <v>-5</v>
      </c>
      <c r="U16" s="38">
        <v>-5</v>
      </c>
      <c r="V16" s="38">
        <v>-5</v>
      </c>
    </row>
    <row r="17" spans="1:22" x14ac:dyDescent="0.3">
      <c r="A17" s="40" t="str">
        <f>IF(NOT(ISBLANK([1]Demographics!A18)),[1]Demographics!A18,"")</f>
        <v>02-031</v>
      </c>
      <c r="B17" s="5">
        <v>53</v>
      </c>
      <c r="C17" s="7">
        <v>53</v>
      </c>
      <c r="D17" s="7">
        <v>53</v>
      </c>
      <c r="E17" s="7">
        <v>53</v>
      </c>
      <c r="F17" s="7">
        <v>47</v>
      </c>
      <c r="G17" s="7">
        <v>43</v>
      </c>
      <c r="H17" s="7">
        <v>43</v>
      </c>
      <c r="I17" s="7">
        <v>43</v>
      </c>
      <c r="J17" s="7">
        <v>43</v>
      </c>
      <c r="K17" s="7">
        <v>43</v>
      </c>
      <c r="L17" s="7">
        <v>43</v>
      </c>
      <c r="M17" s="7">
        <v>43</v>
      </c>
      <c r="N17" s="7">
        <v>43</v>
      </c>
      <c r="O17" s="7">
        <v>43</v>
      </c>
      <c r="P17" s="7">
        <v>47</v>
      </c>
      <c r="Q17" s="7">
        <v>47</v>
      </c>
      <c r="R17" s="3">
        <v>47</v>
      </c>
      <c r="S17" s="3">
        <v>47</v>
      </c>
      <c r="T17" s="38">
        <v>-5</v>
      </c>
      <c r="U17" s="3">
        <v>43</v>
      </c>
      <c r="V17" s="3">
        <v>43</v>
      </c>
    </row>
    <row r="18" spans="1:22" x14ac:dyDescent="0.3">
      <c r="A18" s="40" t="str">
        <f>IF(NOT(ISBLANK([1]Demographics!A24)),[1]Demographics!A24,"")</f>
        <v>01-012</v>
      </c>
      <c r="B18" s="5">
        <v>53</v>
      </c>
      <c r="C18" s="7">
        <v>53</v>
      </c>
      <c r="D18" s="7">
        <v>53</v>
      </c>
      <c r="E18" s="7">
        <v>43</v>
      </c>
      <c r="F18" s="7">
        <v>43</v>
      </c>
      <c r="G18" s="7">
        <v>43</v>
      </c>
      <c r="H18" s="7">
        <v>47</v>
      </c>
      <c r="I18" s="7">
        <v>43</v>
      </c>
      <c r="J18" s="7">
        <v>43</v>
      </c>
      <c r="K18" s="7">
        <v>43</v>
      </c>
      <c r="L18" s="7">
        <v>43</v>
      </c>
      <c r="M18" s="7">
        <v>47</v>
      </c>
      <c r="N18" s="7">
        <v>43</v>
      </c>
      <c r="O18" s="7">
        <v>43</v>
      </c>
      <c r="P18" s="38">
        <v>-5</v>
      </c>
      <c r="Q18" s="7">
        <v>53</v>
      </c>
      <c r="R18" s="7">
        <v>43</v>
      </c>
      <c r="S18" s="38">
        <v>-5</v>
      </c>
      <c r="T18" s="38">
        <v>-5</v>
      </c>
      <c r="U18" s="38">
        <v>-5</v>
      </c>
      <c r="V18" s="3">
        <v>53</v>
      </c>
    </row>
    <row r="19" spans="1:22" x14ac:dyDescent="0.3">
      <c r="A19" s="40" t="str">
        <f>IF(NOT(ISBLANK([1]Demographics!A25)),[1]Demographics!A25,"")</f>
        <v>01-020</v>
      </c>
      <c r="B19" s="5">
        <v>71</v>
      </c>
      <c r="C19" s="7">
        <v>65</v>
      </c>
      <c r="D19" s="7">
        <v>65</v>
      </c>
      <c r="E19" s="7">
        <v>65</v>
      </c>
      <c r="F19" s="7">
        <v>65</v>
      </c>
      <c r="G19" s="7">
        <v>65</v>
      </c>
      <c r="H19" s="7">
        <v>61</v>
      </c>
      <c r="I19" s="7">
        <v>65</v>
      </c>
      <c r="J19" s="7">
        <v>65</v>
      </c>
      <c r="K19" s="7">
        <v>65</v>
      </c>
      <c r="L19" s="7">
        <v>61</v>
      </c>
      <c r="M19" s="7">
        <v>61</v>
      </c>
      <c r="N19" s="7">
        <v>71</v>
      </c>
      <c r="O19" s="38">
        <v>-5</v>
      </c>
      <c r="P19" s="3">
        <v>61</v>
      </c>
      <c r="Q19" s="3">
        <v>65</v>
      </c>
      <c r="R19" s="3">
        <v>61</v>
      </c>
      <c r="S19" s="3">
        <v>71</v>
      </c>
      <c r="T19" s="3">
        <v>71</v>
      </c>
      <c r="U19" s="3">
        <v>65</v>
      </c>
      <c r="V19" s="3">
        <v>65</v>
      </c>
    </row>
    <row r="20" spans="1:22" x14ac:dyDescent="0.3">
      <c r="A20" s="40" t="str">
        <f>IF(NOT(ISBLANK([1]Demographics!A26)),[1]Demographics!A26,"")</f>
        <v>01-025</v>
      </c>
      <c r="B20" s="5">
        <v>53</v>
      </c>
      <c r="C20" s="7">
        <v>53</v>
      </c>
      <c r="D20" s="7">
        <v>53</v>
      </c>
      <c r="E20" s="7">
        <v>53</v>
      </c>
      <c r="F20" s="7">
        <v>53</v>
      </c>
      <c r="G20" s="7">
        <v>53</v>
      </c>
      <c r="H20" s="7">
        <v>43</v>
      </c>
      <c r="I20" s="7">
        <v>43</v>
      </c>
      <c r="J20" s="7">
        <v>43</v>
      </c>
      <c r="K20" s="7">
        <v>43</v>
      </c>
      <c r="L20" s="7">
        <v>47</v>
      </c>
      <c r="M20" s="7">
        <v>43</v>
      </c>
      <c r="N20" s="7">
        <v>43</v>
      </c>
      <c r="O20" s="7">
        <v>43</v>
      </c>
      <c r="P20" s="7">
        <v>43</v>
      </c>
      <c r="Q20">
        <v>61</v>
      </c>
      <c r="R20" s="38">
        <v>-5</v>
      </c>
      <c r="S20" s="3">
        <v>43</v>
      </c>
      <c r="T20" s="3">
        <v>43</v>
      </c>
      <c r="U20" s="3">
        <v>53</v>
      </c>
      <c r="V20" s="3">
        <v>43</v>
      </c>
    </row>
    <row r="21" spans="1:22" x14ac:dyDescent="0.3">
      <c r="A21" s="40" t="str">
        <f>IF(NOT(ISBLANK([1]Demographics!A29)),[1]Demographics!A29,"")</f>
        <v>01-040</v>
      </c>
      <c r="B21" s="5">
        <v>61</v>
      </c>
      <c r="C21" s="7">
        <v>53</v>
      </c>
      <c r="D21" s="7">
        <v>53</v>
      </c>
      <c r="E21" s="7">
        <v>53</v>
      </c>
      <c r="F21" s="7">
        <v>43</v>
      </c>
      <c r="G21" s="7">
        <v>43</v>
      </c>
      <c r="H21" s="7">
        <v>43</v>
      </c>
      <c r="I21" s="7">
        <v>43</v>
      </c>
      <c r="J21" s="7">
        <v>53</v>
      </c>
      <c r="K21" s="7">
        <v>43</v>
      </c>
      <c r="L21" s="7">
        <v>43</v>
      </c>
      <c r="M21" s="7">
        <v>43</v>
      </c>
      <c r="N21" s="7">
        <v>43</v>
      </c>
      <c r="O21">
        <v>65</v>
      </c>
      <c r="P21">
        <v>65</v>
      </c>
      <c r="Q21">
        <v>65</v>
      </c>
      <c r="R21" s="3">
        <v>43</v>
      </c>
      <c r="S21" s="3">
        <v>53</v>
      </c>
      <c r="T21" s="3">
        <v>43</v>
      </c>
      <c r="U21">
        <v>65</v>
      </c>
      <c r="V21" s="3">
        <v>43</v>
      </c>
    </row>
    <row r="22" spans="1:22" x14ac:dyDescent="0.3">
      <c r="A22" s="40" t="str">
        <f>IF(NOT(ISBLANK([1]Demographics!A30)),[1]Demographics!A30,"")</f>
        <v>01-048</v>
      </c>
      <c r="B22" s="5">
        <v>71</v>
      </c>
      <c r="C22" s="7">
        <v>65</v>
      </c>
      <c r="D22" s="7">
        <v>53</v>
      </c>
      <c r="E22" s="7">
        <v>53</v>
      </c>
      <c r="F22" s="7">
        <v>53</v>
      </c>
      <c r="G22" s="7">
        <v>53</v>
      </c>
      <c r="H22" s="7">
        <v>53</v>
      </c>
      <c r="I22" s="7">
        <v>53</v>
      </c>
      <c r="J22" s="7">
        <v>61</v>
      </c>
      <c r="K22" s="7">
        <v>53</v>
      </c>
      <c r="L22" s="7">
        <v>53</v>
      </c>
      <c r="M22" s="7">
        <v>53</v>
      </c>
      <c r="N22" s="7">
        <v>53</v>
      </c>
      <c r="O22">
        <v>65</v>
      </c>
      <c r="P22">
        <v>53</v>
      </c>
      <c r="Q22">
        <v>53</v>
      </c>
      <c r="R22" s="3">
        <v>65</v>
      </c>
      <c r="S22" s="3">
        <v>53</v>
      </c>
      <c r="T22" s="3">
        <v>53</v>
      </c>
      <c r="U22" s="3">
        <v>65</v>
      </c>
      <c r="V22" s="3">
        <v>53</v>
      </c>
    </row>
    <row r="23" spans="1:22" x14ac:dyDescent="0.3">
      <c r="A23" s="40" t="str">
        <f>IF(NOT(ISBLANK([1]Demographics!A31)),[1]Demographics!A31,"")</f>
        <v>02-004</v>
      </c>
      <c r="B23" s="5">
        <v>61</v>
      </c>
      <c r="C23" s="7">
        <v>53</v>
      </c>
      <c r="D23" s="18">
        <v>-5</v>
      </c>
      <c r="E23" s="7">
        <v>53</v>
      </c>
      <c r="F23" s="7">
        <v>53</v>
      </c>
      <c r="G23" s="7">
        <v>53</v>
      </c>
      <c r="H23" s="7">
        <v>53</v>
      </c>
      <c r="I23" s="38">
        <v>-5</v>
      </c>
      <c r="J23" s="38">
        <v>-5</v>
      </c>
      <c r="K23" s="38">
        <v>-5</v>
      </c>
      <c r="L23" s="38">
        <v>-5</v>
      </c>
      <c r="M23" s="38">
        <v>-5</v>
      </c>
      <c r="N23" s="38">
        <v>-5</v>
      </c>
      <c r="O23" s="7">
        <v>53</v>
      </c>
      <c r="P23" s="38">
        <v>-5</v>
      </c>
      <c r="Q23" s="38">
        <v>-5</v>
      </c>
      <c r="R23" s="7">
        <v>53</v>
      </c>
      <c r="S23" s="3">
        <v>53</v>
      </c>
      <c r="T23" s="38">
        <v>-5</v>
      </c>
      <c r="U23" s="38">
        <v>-5</v>
      </c>
      <c r="V23" s="38">
        <v>-5</v>
      </c>
    </row>
    <row r="24" spans="1:22" x14ac:dyDescent="0.3">
      <c r="A24" s="40" t="str">
        <f>IF(NOT(ISBLANK([1]Demographics!A32)),[1]Demographics!A32,"")</f>
        <v>02-005</v>
      </c>
      <c r="B24" s="5">
        <v>61</v>
      </c>
      <c r="C24" s="7">
        <v>61</v>
      </c>
      <c r="D24" s="7">
        <v>53</v>
      </c>
      <c r="E24" s="7">
        <v>53</v>
      </c>
      <c r="F24" s="7">
        <v>53</v>
      </c>
      <c r="G24" s="7">
        <v>47</v>
      </c>
      <c r="H24" s="7">
        <v>47</v>
      </c>
      <c r="I24" s="7">
        <v>47</v>
      </c>
      <c r="J24" s="7">
        <v>47</v>
      </c>
      <c r="K24" s="7">
        <v>53</v>
      </c>
      <c r="L24" s="7">
        <v>43</v>
      </c>
      <c r="M24" s="7">
        <v>43</v>
      </c>
      <c r="N24" s="7">
        <v>43</v>
      </c>
      <c r="O24" s="7">
        <v>61</v>
      </c>
      <c r="P24" s="38">
        <v>-5</v>
      </c>
      <c r="Q24" s="38">
        <v>-5</v>
      </c>
      <c r="R24" s="38">
        <v>-5</v>
      </c>
      <c r="S24" s="3">
        <v>61</v>
      </c>
      <c r="T24" s="3">
        <v>53</v>
      </c>
      <c r="U24" s="3">
        <v>43</v>
      </c>
      <c r="V24" s="3">
        <v>61</v>
      </c>
    </row>
    <row r="25" spans="1:22" x14ac:dyDescent="0.3">
      <c r="A25" s="40" t="str">
        <f>IF(NOT(ISBLANK([1]Demographics!A33)),[1]Demographics!A33,"")</f>
        <v>02-016</v>
      </c>
      <c r="B25" s="5">
        <v>53</v>
      </c>
      <c r="C25" s="7">
        <v>53</v>
      </c>
      <c r="D25" s="7">
        <v>53</v>
      </c>
      <c r="E25" s="7">
        <v>53</v>
      </c>
      <c r="F25" s="7">
        <v>43</v>
      </c>
      <c r="G25" s="7">
        <v>53</v>
      </c>
      <c r="H25" s="7">
        <v>53</v>
      </c>
      <c r="I25" s="7">
        <v>43</v>
      </c>
      <c r="J25" s="7">
        <v>43</v>
      </c>
      <c r="K25" s="7">
        <v>43</v>
      </c>
      <c r="L25" s="7">
        <v>43</v>
      </c>
      <c r="M25" s="7">
        <v>43</v>
      </c>
      <c r="N25" s="7">
        <v>53</v>
      </c>
      <c r="O25" s="7">
        <v>43</v>
      </c>
      <c r="P25" s="38">
        <v>-5</v>
      </c>
      <c r="Q25" s="38">
        <v>-5</v>
      </c>
      <c r="R25" s="38">
        <v>-5</v>
      </c>
      <c r="S25" s="38">
        <v>-5</v>
      </c>
      <c r="T25" s="38">
        <v>-5</v>
      </c>
      <c r="U25" s="38">
        <v>-5</v>
      </c>
      <c r="V25" s="38">
        <v>-5</v>
      </c>
    </row>
    <row r="26" spans="1:22" x14ac:dyDescent="0.3">
      <c r="A26" s="40" t="str">
        <f>IF(NOT(ISBLANK([1]Demographics!A34)),[1]Demographics!A34,"")</f>
        <v>02-018</v>
      </c>
      <c r="B26" s="5">
        <v>53</v>
      </c>
      <c r="C26" s="7">
        <v>53</v>
      </c>
      <c r="D26" s="7">
        <v>47</v>
      </c>
      <c r="E26" s="7">
        <v>43</v>
      </c>
      <c r="F26" s="7">
        <v>43</v>
      </c>
      <c r="G26" s="7">
        <v>47</v>
      </c>
      <c r="H26" s="7">
        <v>43</v>
      </c>
      <c r="I26" s="7">
        <v>43</v>
      </c>
      <c r="J26" s="7">
        <v>43</v>
      </c>
      <c r="K26" s="7">
        <v>43</v>
      </c>
      <c r="L26" s="7">
        <v>43</v>
      </c>
      <c r="M26" s="7">
        <v>43</v>
      </c>
      <c r="N26" s="7">
        <v>43</v>
      </c>
      <c r="O26" s="7">
        <v>43</v>
      </c>
      <c r="P26" s="38">
        <v>-5</v>
      </c>
      <c r="Q26" s="38">
        <v>-5</v>
      </c>
      <c r="R26" s="38">
        <v>-5</v>
      </c>
      <c r="S26" s="38">
        <v>-5</v>
      </c>
      <c r="T26" s="38">
        <v>-5</v>
      </c>
      <c r="U26" s="38">
        <v>-5</v>
      </c>
      <c r="V26" s="38">
        <v>-5</v>
      </c>
    </row>
    <row r="27" spans="1:22" x14ac:dyDescent="0.3">
      <c r="A27" s="40" t="str">
        <f>IF(NOT(ISBLANK([1]Demographics!A35)),[1]Demographics!A35,"")</f>
        <v>02-019</v>
      </c>
      <c r="B27" s="5">
        <v>71</v>
      </c>
      <c r="C27" s="7">
        <v>65</v>
      </c>
      <c r="D27" s="7">
        <v>61</v>
      </c>
      <c r="E27" s="7">
        <v>61</v>
      </c>
      <c r="F27" s="7">
        <v>61</v>
      </c>
      <c r="G27" s="7">
        <v>61</v>
      </c>
      <c r="H27" s="7">
        <v>65</v>
      </c>
      <c r="I27" s="7">
        <v>61</v>
      </c>
      <c r="J27" s="7">
        <v>53</v>
      </c>
      <c r="K27" s="7">
        <v>53</v>
      </c>
      <c r="L27" s="38">
        <v>-5</v>
      </c>
      <c r="M27" s="38">
        <v>-5</v>
      </c>
      <c r="N27" s="38">
        <v>-5</v>
      </c>
      <c r="O27" s="38">
        <v>-5</v>
      </c>
      <c r="P27" s="38">
        <v>-5</v>
      </c>
      <c r="Q27" s="38">
        <v>-5</v>
      </c>
      <c r="R27" s="38">
        <v>-5</v>
      </c>
      <c r="S27" s="38">
        <v>-5</v>
      </c>
      <c r="T27" s="38">
        <v>-5</v>
      </c>
      <c r="U27" s="38">
        <v>-5</v>
      </c>
      <c r="V27" s="38">
        <v>-5</v>
      </c>
    </row>
    <row r="28" spans="1:22" x14ac:dyDescent="0.3">
      <c r="A28" s="40" t="str">
        <f>IF(NOT(ISBLANK([1]Demographics!A36)),[1]Demographics!A36,"")</f>
        <v>02-024</v>
      </c>
      <c r="B28" s="5">
        <v>61</v>
      </c>
      <c r="C28" s="7">
        <v>43</v>
      </c>
      <c r="D28" s="7">
        <v>43</v>
      </c>
      <c r="E28" s="7">
        <v>53</v>
      </c>
      <c r="F28" s="7">
        <v>53</v>
      </c>
      <c r="G28" s="7">
        <v>53</v>
      </c>
      <c r="H28" s="7">
        <v>43</v>
      </c>
      <c r="I28" s="7">
        <v>43</v>
      </c>
      <c r="J28" s="7">
        <v>43</v>
      </c>
      <c r="K28" s="7">
        <v>43</v>
      </c>
      <c r="L28" s="7">
        <v>43</v>
      </c>
      <c r="M28" s="7">
        <v>43</v>
      </c>
      <c r="N28" s="7">
        <v>47</v>
      </c>
      <c r="O28" s="7">
        <v>43</v>
      </c>
      <c r="P28" s="7">
        <v>43</v>
      </c>
      <c r="Q28" s="3">
        <v>47</v>
      </c>
      <c r="R28" s="3">
        <v>43</v>
      </c>
      <c r="S28" s="3">
        <v>43</v>
      </c>
      <c r="T28" s="3">
        <v>53</v>
      </c>
      <c r="U28" s="3">
        <v>53</v>
      </c>
      <c r="V28" s="3">
        <v>43</v>
      </c>
    </row>
    <row r="29" spans="1:22" x14ac:dyDescent="0.3">
      <c r="A29" s="40" t="str">
        <f>IF(NOT(ISBLANK([1]Demographics!A37)),[1]Demographics!A37,"")</f>
        <v>02-030</v>
      </c>
      <c r="B29" s="5">
        <v>71</v>
      </c>
      <c r="C29" s="7">
        <v>71</v>
      </c>
      <c r="D29" s="7">
        <v>65</v>
      </c>
      <c r="E29" s="7">
        <v>65</v>
      </c>
      <c r="F29" s="7">
        <v>61</v>
      </c>
      <c r="G29" s="7">
        <v>53</v>
      </c>
      <c r="H29" s="7">
        <v>53</v>
      </c>
      <c r="I29" s="7">
        <v>61</v>
      </c>
      <c r="J29" s="7">
        <v>61</v>
      </c>
      <c r="K29" s="7">
        <v>53</v>
      </c>
      <c r="L29" s="7">
        <v>53</v>
      </c>
      <c r="M29" s="7">
        <v>61</v>
      </c>
      <c r="N29" s="7">
        <v>53</v>
      </c>
      <c r="O29" s="7">
        <v>53</v>
      </c>
      <c r="P29" s="38">
        <v>-5</v>
      </c>
      <c r="Q29" s="38">
        <v>-5</v>
      </c>
      <c r="R29" s="38">
        <v>-5</v>
      </c>
      <c r="S29" s="38">
        <v>-5</v>
      </c>
      <c r="T29" s="38">
        <v>-5</v>
      </c>
      <c r="U29" s="38">
        <v>-5</v>
      </c>
      <c r="V29" s="38">
        <v>-5</v>
      </c>
    </row>
    <row r="59" spans="3:9" x14ac:dyDescent="0.3">
      <c r="C59" s="8"/>
      <c r="D59" s="8"/>
      <c r="E59" s="8"/>
      <c r="F59" s="8"/>
      <c r="G59" s="8"/>
      <c r="H59" s="8"/>
      <c r="I59" s="8"/>
    </row>
    <row r="101" spans="3:6" x14ac:dyDescent="0.3">
      <c r="D101" s="19"/>
      <c r="E101" s="30"/>
      <c r="F101" s="9" t="s">
        <v>12</v>
      </c>
    </row>
    <row r="102" spans="3:6" x14ac:dyDescent="0.3">
      <c r="D102" s="20" t="s">
        <v>6</v>
      </c>
      <c r="E102" s="31" t="s">
        <v>11</v>
      </c>
      <c r="F102" s="10" t="s">
        <v>3</v>
      </c>
    </row>
    <row r="103" spans="3:6" x14ac:dyDescent="0.3">
      <c r="C103" s="4">
        <v>35</v>
      </c>
      <c r="D103" s="21">
        <f>COUNTIF($F$2:$F$29,A103)</f>
        <v>0</v>
      </c>
      <c r="E103" s="26">
        <f>COUNTIF($W$2:$W$17,#REF!)</f>
        <v>0</v>
      </c>
      <c r="F103" s="11">
        <f>COUNTIF($AR$18:$AR$29,#REF!)</f>
        <v>0</v>
      </c>
    </row>
    <row r="104" spans="3:6" x14ac:dyDescent="0.3">
      <c r="C104" s="15">
        <v>43</v>
      </c>
      <c r="D104" s="21">
        <f>COUNTIF($F$2:$F$29,A104)</f>
        <v>0</v>
      </c>
      <c r="E104">
        <f>COUNTIF($W$2:$W$17,#REF!)</f>
        <v>0</v>
      </c>
      <c r="F104" s="11">
        <f>COUNTIF($AR$18:$AR$29,#REF!)</f>
        <v>0</v>
      </c>
    </row>
    <row r="105" spans="3:6" x14ac:dyDescent="0.3">
      <c r="C105" s="15">
        <v>47</v>
      </c>
      <c r="D105" s="21">
        <f>COUNTIF($F$2:$F$29,A105)</f>
        <v>0</v>
      </c>
      <c r="E105">
        <f>COUNTIF($W$2:$W$17,#REF!)</f>
        <v>0</v>
      </c>
      <c r="F105" s="11">
        <f>COUNTIF($AR$18:$AR$29,#REF!)</f>
        <v>0</v>
      </c>
    </row>
    <row r="106" spans="3:6" x14ac:dyDescent="0.3">
      <c r="C106" s="15">
        <v>53</v>
      </c>
      <c r="D106" s="21">
        <f>COUNTIF($F$2:$F$29,A106)</f>
        <v>0</v>
      </c>
      <c r="E106">
        <f>COUNTIF($W$2:$W$17,#REF!)</f>
        <v>0</v>
      </c>
      <c r="F106" s="11">
        <f>COUNTIF($AR$18:$AR$29,#REF!)</f>
        <v>0</v>
      </c>
    </row>
    <row r="107" spans="3:6" x14ac:dyDescent="0.3">
      <c r="C107" s="15">
        <v>61</v>
      </c>
      <c r="D107" s="21">
        <f>COUNTIF($F$2:$F$29,A107)</f>
        <v>0</v>
      </c>
      <c r="E107">
        <f>COUNTIF($W$2:$W$17,#REF!)</f>
        <v>0</v>
      </c>
      <c r="F107" s="11">
        <f>COUNTIF($AR$18:$AR$29,#REF!)</f>
        <v>0</v>
      </c>
    </row>
    <row r="108" spans="3:6" x14ac:dyDescent="0.3">
      <c r="C108" s="15">
        <v>65</v>
      </c>
      <c r="D108" s="21">
        <f>COUNTIF($F$2:$F$29,A108)</f>
        <v>0</v>
      </c>
      <c r="E108">
        <f>COUNTIF($W$2:$W$17,#REF!)</f>
        <v>0</v>
      </c>
      <c r="F108" s="11">
        <f>COUNTIF($AR$18:$AR$29,#REF!)</f>
        <v>0</v>
      </c>
    </row>
    <row r="109" spans="3:6" x14ac:dyDescent="0.3">
      <c r="C109" s="15">
        <v>71</v>
      </c>
      <c r="D109" s="21">
        <f>COUNTIF($F$2:$F$29,A109)</f>
        <v>0</v>
      </c>
      <c r="E109">
        <f>COUNTIF($W$2:$W$17,#REF!)</f>
        <v>0</v>
      </c>
      <c r="F109" s="11">
        <f>COUNTIF($AR$18:$AR$29,#REF!)</f>
        <v>0</v>
      </c>
    </row>
    <row r="110" spans="3:6" x14ac:dyDescent="0.3">
      <c r="C110" s="15">
        <v>75</v>
      </c>
      <c r="D110" s="21">
        <f>COUNTIF($F$2:$F$29,A110)</f>
        <v>0</v>
      </c>
      <c r="E110">
        <f>COUNTIF($W$2:$W$17,#REF!)</f>
        <v>0</v>
      </c>
      <c r="F110" s="11">
        <f>COUNTIF($AR$18:$AR$29,#REF!)</f>
        <v>0</v>
      </c>
    </row>
    <row r="111" spans="3:6" x14ac:dyDescent="0.3">
      <c r="C111" s="15">
        <v>81</v>
      </c>
      <c r="D111" s="21">
        <f>COUNTIF($F$2:$F$29,A111)</f>
        <v>0</v>
      </c>
      <c r="E111">
        <f>COUNTIF($W$2:$W$17,#REF!)</f>
        <v>0</v>
      </c>
      <c r="F111" s="11">
        <f>COUNTIF($AR$18:$AR$29,#REF!)</f>
        <v>0</v>
      </c>
    </row>
    <row r="112" spans="3:6" x14ac:dyDescent="0.3">
      <c r="C112" s="16">
        <v>85</v>
      </c>
      <c r="D112" s="22">
        <f>COUNTIF($F$2:$F$29,A112)</f>
        <v>0</v>
      </c>
      <c r="E112" s="32">
        <f>COUNTIF($W$2:$W$17,#REF!)</f>
        <v>0</v>
      </c>
      <c r="F112" s="12">
        <f>COUNTIF($AR$18:$AR$29,#REF!)</f>
        <v>0</v>
      </c>
    </row>
    <row r="113" spans="3:6" x14ac:dyDescent="0.3">
      <c r="C113" s="17" t="s">
        <v>6</v>
      </c>
      <c r="D113" s="23">
        <f>SUM(D103:D112)</f>
        <v>0</v>
      </c>
      <c r="E113" s="33">
        <f>SUM(E103:E112)</f>
        <v>0</v>
      </c>
      <c r="F113" s="13">
        <f>SUM(F103:F112)</f>
        <v>0</v>
      </c>
    </row>
    <row r="115" spans="3:6" x14ac:dyDescent="0.3">
      <c r="D115" s="19"/>
      <c r="E115" s="30"/>
    </row>
    <row r="116" spans="3:6" x14ac:dyDescent="0.3">
      <c r="D116" s="24" t="s">
        <v>6</v>
      </c>
      <c r="E116" s="34" t="s">
        <v>11</v>
      </c>
    </row>
    <row r="117" spans="3:6" x14ac:dyDescent="0.3">
      <c r="C117" s="14">
        <v>-3</v>
      </c>
      <c r="D117" s="25">
        <f>COUNTIF($X$2:$X$29,A117)</f>
        <v>0</v>
      </c>
      <c r="E117" s="26">
        <f>COUNTIF($AS$2:$AS$17,#REF!)</f>
        <v>0</v>
      </c>
    </row>
    <row r="118" spans="3:6" x14ac:dyDescent="0.3">
      <c r="C118" s="11">
        <v>-2</v>
      </c>
      <c r="D118" s="21">
        <f>COUNTIF($X$2:$X$29,A118)</f>
        <v>0</v>
      </c>
      <c r="E118">
        <f>COUNTIF($AS$2:$AS$17,#REF!)</f>
        <v>0</v>
      </c>
    </row>
    <row r="119" spans="3:6" x14ac:dyDescent="0.3">
      <c r="C119" s="11">
        <v>-1</v>
      </c>
      <c r="D119" s="21">
        <f>COUNTIF($X$2:$X$29,A119)</f>
        <v>0</v>
      </c>
      <c r="E119">
        <f>COUNTIF($AS$2:$AS$17,#REF!)</f>
        <v>0</v>
      </c>
    </row>
    <row r="120" spans="3:6" x14ac:dyDescent="0.3">
      <c r="C120" s="11">
        <v>0</v>
      </c>
      <c r="D120" s="21">
        <f>COUNTIF($X$2:$X$29,A120)</f>
        <v>0</v>
      </c>
      <c r="E120">
        <f>COUNTIF($AS$2:$AS$17,#REF!)</f>
        <v>0</v>
      </c>
    </row>
    <row r="121" spans="3:6" x14ac:dyDescent="0.3">
      <c r="C121" s="11">
        <v>1</v>
      </c>
      <c r="D121" s="21">
        <f>COUNTIF($X$2:$X$29,A121)</f>
        <v>0</v>
      </c>
      <c r="E121">
        <f>COUNTIF($AS$2:$AS$17,#REF!)</f>
        <v>0</v>
      </c>
    </row>
    <row r="122" spans="3:6" x14ac:dyDescent="0.3">
      <c r="C122" s="11">
        <v>2</v>
      </c>
      <c r="D122" s="21">
        <f>COUNTIF($X$2:$X$29,A122)</f>
        <v>0</v>
      </c>
      <c r="E122">
        <f>COUNTIF($AS$2:$AS$17,#REF!)</f>
        <v>0</v>
      </c>
    </row>
    <row r="123" spans="3:6" x14ac:dyDescent="0.3">
      <c r="C123" s="11">
        <v>3</v>
      </c>
      <c r="D123" s="21">
        <f>COUNTIF($X$2:$X$29,A123)</f>
        <v>0</v>
      </c>
      <c r="E123">
        <f>COUNTIF($AS$2:$AS$17,#REF!)</f>
        <v>0</v>
      </c>
    </row>
    <row r="124" spans="3:6" x14ac:dyDescent="0.3">
      <c r="C124" s="11">
        <v>4</v>
      </c>
      <c r="D124" s="21">
        <f>COUNTIF($X$2:$X$29,A124)</f>
        <v>0</v>
      </c>
      <c r="E124">
        <f>COUNTIF($AS$2:$AS$17,#REF!)</f>
        <v>0</v>
      </c>
    </row>
    <row r="125" spans="3:6" x14ac:dyDescent="0.3">
      <c r="C125" s="11">
        <v>5</v>
      </c>
      <c r="D125" s="22">
        <f>COUNTIF($X$2:$X$29,A125)</f>
        <v>0</v>
      </c>
      <c r="E125" s="32">
        <f>COUNTIF($AS$2:$AS$17,#REF!)</f>
        <v>0</v>
      </c>
    </row>
    <row r="126" spans="3:6" x14ac:dyDescent="0.3">
      <c r="C126" s="17" t="s">
        <v>6</v>
      </c>
      <c r="D126" s="23">
        <f t="shared" ref="D126:E126" si="0">SUM(D117:D125)</f>
        <v>0</v>
      </c>
      <c r="E126" s="33">
        <f t="shared" si="0"/>
        <v>0</v>
      </c>
    </row>
    <row r="128" spans="3:6" x14ac:dyDescent="0.3">
      <c r="D128" s="19"/>
      <c r="E128" s="30"/>
    </row>
    <row r="129" spans="3:5" x14ac:dyDescent="0.3">
      <c r="D129" s="24" t="s">
        <v>6</v>
      </c>
      <c r="E129" s="34" t="s">
        <v>11</v>
      </c>
    </row>
    <row r="130" spans="3:5" x14ac:dyDescent="0.3">
      <c r="C130" s="14">
        <v>-3</v>
      </c>
      <c r="D130" s="25">
        <f>COUNTIF($X$2:$X$29,A130)</f>
        <v>0</v>
      </c>
      <c r="E130" s="26">
        <f>COUNTIF($AS$2:$AS$17,#REF!)</f>
        <v>0</v>
      </c>
    </row>
    <row r="131" spans="3:5" x14ac:dyDescent="0.3">
      <c r="C131" s="11">
        <v>-2</v>
      </c>
      <c r="D131" s="21">
        <f>COUNTIF($X$2:$X$29,A131)</f>
        <v>0</v>
      </c>
      <c r="E131">
        <f>COUNTIF($AS$2:$AS$17,#REF!)</f>
        <v>0</v>
      </c>
    </row>
    <row r="132" spans="3:5" x14ac:dyDescent="0.3">
      <c r="C132" s="11">
        <v>-1</v>
      </c>
      <c r="D132" s="21">
        <f>COUNTIF($X$2:$X$29,A132)</f>
        <v>0</v>
      </c>
      <c r="E132">
        <f>COUNTIF($AS$2:$AS$17,#REF!)</f>
        <v>0</v>
      </c>
    </row>
    <row r="133" spans="3:5" x14ac:dyDescent="0.3">
      <c r="C133" s="11">
        <v>0</v>
      </c>
      <c r="D133" s="21">
        <f>COUNTIF($X$2:$X$29,A133)</f>
        <v>0</v>
      </c>
      <c r="E133">
        <f>COUNTIF($AS$2:$AS$17,#REF!)</f>
        <v>0</v>
      </c>
    </row>
    <row r="134" spans="3:5" x14ac:dyDescent="0.3">
      <c r="C134" s="11">
        <v>1</v>
      </c>
      <c r="D134" s="21">
        <f>COUNTIF($X$2:$X$29,A134)</f>
        <v>0</v>
      </c>
      <c r="E134">
        <f>COUNTIF($AS$2:$AS$17,#REF!)</f>
        <v>0</v>
      </c>
    </row>
    <row r="135" spans="3:5" x14ac:dyDescent="0.3">
      <c r="C135" s="11">
        <v>2</v>
      </c>
      <c r="D135" s="21">
        <f>COUNTIF($X$2:$X$29,A135)</f>
        <v>0</v>
      </c>
      <c r="E135">
        <f>COUNTIF($AS$2:$AS$17,#REF!)</f>
        <v>0</v>
      </c>
    </row>
    <row r="136" spans="3:5" x14ac:dyDescent="0.3">
      <c r="C136" s="11">
        <v>3</v>
      </c>
      <c r="D136" s="21">
        <f>COUNTIF($X$2:$X$29,A136)</f>
        <v>0</v>
      </c>
      <c r="E136">
        <f>COUNTIF($AS$2:$AS$17,#REF!)</f>
        <v>0</v>
      </c>
    </row>
    <row r="137" spans="3:5" x14ac:dyDescent="0.3">
      <c r="C137" s="11">
        <v>4</v>
      </c>
      <c r="D137" s="21">
        <f>COUNTIF($X$2:$X$29,A137)</f>
        <v>0</v>
      </c>
      <c r="E137">
        <f>COUNTIF($AS$2:$AS$17,#REF!)</f>
        <v>0</v>
      </c>
    </row>
    <row r="138" spans="3:5" x14ac:dyDescent="0.3">
      <c r="C138" s="11">
        <v>5</v>
      </c>
      <c r="D138" s="22">
        <f>COUNTIF($X$2:$X$29,A138)</f>
        <v>0</v>
      </c>
      <c r="E138" s="32">
        <f>COUNTIF($AS$2:$AS$17,#REF!)</f>
        <v>0</v>
      </c>
    </row>
    <row r="139" spans="3:5" x14ac:dyDescent="0.3">
      <c r="C139" s="17" t="s">
        <v>6</v>
      </c>
      <c r="D139" s="23">
        <f t="shared" ref="D139:E139" si="1">SUM(D130:D138)</f>
        <v>0</v>
      </c>
      <c r="E139" s="33">
        <f t="shared" si="1"/>
        <v>0</v>
      </c>
    </row>
    <row r="145" spans="3:5" x14ac:dyDescent="0.3">
      <c r="D145" s="19"/>
      <c r="E145" s="30"/>
    </row>
    <row r="146" spans="3:5" x14ac:dyDescent="0.3">
      <c r="D146" s="24" t="s">
        <v>6</v>
      </c>
      <c r="E146" s="34" t="s">
        <v>2</v>
      </c>
    </row>
    <row r="147" spans="3:5" x14ac:dyDescent="0.3">
      <c r="C147" s="14">
        <v>-3</v>
      </c>
      <c r="D147" s="25">
        <f>COUNTIF($X$2:$X$29,A147)</f>
        <v>0</v>
      </c>
      <c r="E147" s="14">
        <f>COUNTIFS($F$2:$F$29,61,$AS$2:$AS$29,#REF!)+COUNTIFS($F$2:$F$29,65,$AS$2:$AS$29,#REF!)+COUNTIFS($F$2:$F$29,71,$AS$2:$AS$29,#REF!)</f>
        <v>0</v>
      </c>
    </row>
    <row r="148" spans="3:5" x14ac:dyDescent="0.3">
      <c r="C148" s="11">
        <v>-2</v>
      </c>
      <c r="D148" s="21">
        <f>COUNTIF($X$2:$X$29,A148)</f>
        <v>0</v>
      </c>
      <c r="E148">
        <f>COUNTIFS($F$2:$F$29,61,$AS$2:$AS$29,#REF!)+COUNTIFS($F$2:$F$29,65,$AS$2:$AS$29,#REF!)+COUNTIFS($F$2:$F$29,71,$AS$2:$AS$29,#REF!)</f>
        <v>0</v>
      </c>
    </row>
    <row r="149" spans="3:5" x14ac:dyDescent="0.3">
      <c r="C149" s="11">
        <v>-1</v>
      </c>
      <c r="D149" s="21">
        <f>COUNTIF($X$2:$X$29,A149)</f>
        <v>0</v>
      </c>
      <c r="E149">
        <f>COUNTIFS($F$2:$F$29,61,$AS$2:$AS$29,#REF!)+COUNTIFS($F$2:$F$29,65,$AS$2:$AS$29,#REF!)+COUNTIFS($F$2:$F$29,71,$AS$2:$AS$29,#REF!)</f>
        <v>0</v>
      </c>
    </row>
    <row r="150" spans="3:5" x14ac:dyDescent="0.3">
      <c r="C150" s="11">
        <v>0</v>
      </c>
      <c r="D150" s="21">
        <f>COUNTIF($X$2:$X$29,A150)</f>
        <v>0</v>
      </c>
      <c r="E150">
        <f>COUNTIFS($F$2:$F$29,61,$AS$2:$AS$29,#REF!)+COUNTIFS($F$2:$F$29,65,$AS$2:$AS$29,#REF!)+COUNTIFS($F$2:$F$29,71,$AS$2:$AS$29,#REF!)</f>
        <v>0</v>
      </c>
    </row>
    <row r="151" spans="3:5" x14ac:dyDescent="0.3">
      <c r="C151" s="11">
        <v>1</v>
      </c>
      <c r="D151" s="21">
        <f>COUNTIF($X$2:$X$29,A151)</f>
        <v>0</v>
      </c>
      <c r="E151">
        <f>COUNTIFS($F$2:$F$29,61,$AS$2:$AS$29,#REF!)+COUNTIFS($F$2:$F$29,65,$AS$2:$AS$29,#REF!)+COUNTIFS($F$2:$F$29,71,$AS$2:$AS$29,#REF!)</f>
        <v>0</v>
      </c>
    </row>
    <row r="152" spans="3:5" x14ac:dyDescent="0.3">
      <c r="C152" s="11">
        <v>2</v>
      </c>
      <c r="D152" s="21">
        <f>COUNTIF($X$2:$X$29,A152)</f>
        <v>0</v>
      </c>
      <c r="E152">
        <f>COUNTIFS($F$2:$F$29,61,$AS$2:$AS$29,#REF!)+COUNTIFS($F$2:$F$29,65,$AS$2:$AS$29,#REF!)+COUNTIFS($F$2:$F$29,71,$AS$2:$AS$29,#REF!)</f>
        <v>0</v>
      </c>
    </row>
    <row r="153" spans="3:5" x14ac:dyDescent="0.3">
      <c r="C153" s="11">
        <v>3</v>
      </c>
      <c r="D153" s="21">
        <f>COUNTIF($X$2:$X$29,A153)</f>
        <v>0</v>
      </c>
      <c r="E153">
        <f>COUNTIFS($F$2:$F$29,61,$AS$2:$AS$29,#REF!)+COUNTIFS($F$2:$F$29,65,$AS$2:$AS$29,#REF!)+COUNTIFS($F$2:$F$29,71,$AS$2:$AS$29,#REF!)</f>
        <v>0</v>
      </c>
    </row>
    <row r="154" spans="3:5" x14ac:dyDescent="0.3">
      <c r="C154" s="11">
        <v>4</v>
      </c>
      <c r="D154" s="21">
        <f>COUNTIF($X$2:$X$29,A154)</f>
        <v>0</v>
      </c>
      <c r="E154">
        <f>COUNTIFS($F$2:$F$29,61,$AS$2:$AS$29,#REF!)+COUNTIFS($F$2:$F$29,65,$AS$2:$AS$29,#REF!)+COUNTIFS($F$2:$F$29,71,$AS$2:$AS$29,#REF!)</f>
        <v>0</v>
      </c>
    </row>
    <row r="155" spans="3:5" x14ac:dyDescent="0.3">
      <c r="C155" s="11">
        <v>5</v>
      </c>
      <c r="D155" s="22">
        <f>COUNTIF($X$2:$X$29,A155)</f>
        <v>0</v>
      </c>
      <c r="E155" s="32">
        <f>COUNTIFS($F$2:$F$29,61,$AS$2:$AS$29,#REF!)+COUNTIFS($F$2:$F$29,65,$AS$2:$AS$29,#REF!)+COUNTIFS($F$2:$F$29,71,$AS$2:$AS$29,#REF!)</f>
        <v>0</v>
      </c>
    </row>
    <row r="156" spans="3:5" x14ac:dyDescent="0.3">
      <c r="C156" s="17" t="s">
        <v>6</v>
      </c>
      <c r="D156" s="23">
        <f t="shared" ref="D156:E156" si="2">SUM(D147:D155)</f>
        <v>0</v>
      </c>
      <c r="E156" s="33">
        <f t="shared" si="2"/>
        <v>0</v>
      </c>
    </row>
    <row r="158" spans="3:5" x14ac:dyDescent="0.3">
      <c r="D158" s="19"/>
      <c r="E158" s="30"/>
    </row>
    <row r="159" spans="3:5" x14ac:dyDescent="0.3">
      <c r="D159" s="24" t="s">
        <v>6</v>
      </c>
      <c r="E159" s="34" t="s">
        <v>2</v>
      </c>
    </row>
    <row r="160" spans="3:5" x14ac:dyDescent="0.3">
      <c r="C160" s="4" t="s">
        <v>7</v>
      </c>
      <c r="D160" s="26">
        <f>SUM(D147:D149)</f>
        <v>0</v>
      </c>
      <c r="E160" s="26">
        <f>SUM(E147:E149)</f>
        <v>0</v>
      </c>
    </row>
    <row r="161" spans="3:5" x14ac:dyDescent="0.3">
      <c r="C161" s="15" t="s">
        <v>8</v>
      </c>
      <c r="D161" s="21">
        <f>SUM(D150)</f>
        <v>0</v>
      </c>
      <c r="E161">
        <f>SUM(E150)</f>
        <v>0</v>
      </c>
    </row>
    <row r="162" spans="3:5" x14ac:dyDescent="0.3">
      <c r="C162" s="16" t="s">
        <v>9</v>
      </c>
      <c r="D162" s="22">
        <f>SUM(D151:D155)</f>
        <v>0</v>
      </c>
      <c r="E162" s="32">
        <f>SUM(E151:E155)</f>
        <v>0</v>
      </c>
    </row>
    <row r="163" spans="3:5" x14ac:dyDescent="0.3">
      <c r="C163" s="4" t="s">
        <v>7</v>
      </c>
      <c r="D163" s="27" t="e">
        <f>SUM(D147:D149)/D156</f>
        <v>#DIV/0!</v>
      </c>
      <c r="E163" s="35" t="e">
        <f>SUM(E147:E149)/E156</f>
        <v>#DIV/0!</v>
      </c>
    </row>
    <row r="164" spans="3:5" x14ac:dyDescent="0.3">
      <c r="C164" s="15" t="s">
        <v>8</v>
      </c>
      <c r="D164" s="28" t="e">
        <f>SUM(D150)/D156</f>
        <v>#DIV/0!</v>
      </c>
      <c r="E164" s="36" t="e">
        <f>SUM(E150)/E156</f>
        <v>#DIV/0!</v>
      </c>
    </row>
    <row r="165" spans="3:5" x14ac:dyDescent="0.3">
      <c r="C165" s="16" t="s">
        <v>9</v>
      </c>
      <c r="D165" s="29" t="e">
        <f>SUM(D151:D155)/D156</f>
        <v>#DIV/0!</v>
      </c>
      <c r="E165" s="37" t="e">
        <f>SUM(E151:E155)/E156</f>
        <v>#DIV/0!</v>
      </c>
    </row>
  </sheetData>
  <conditionalFormatting sqref="B2:B29">
    <cfRule type="cellIs" dxfId="0" priority="1" operator="greaterThanOrEqual">
      <formula>61</formula>
    </cfRule>
  </conditionalFormatting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Kokilepersaud</dc:creator>
  <dc:description/>
  <cp:lastModifiedBy>Kiran Kokilepersaud</cp:lastModifiedBy>
  <cp:revision>1</cp:revision>
  <dcterms:created xsi:type="dcterms:W3CDTF">2015-06-05T18:17:20Z</dcterms:created>
  <dcterms:modified xsi:type="dcterms:W3CDTF">2021-06-21T16:56:19Z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