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yfirm\Desktop\Diego Work\XAMPP\htdocs\testExcel\"/>
    </mc:Choice>
  </mc:AlternateContent>
  <xr:revisionPtr revIDLastSave="0" documentId="13_ncr:1_{769A64D4-3C36-4E8F-82C6-78667E97222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le 1" sheetId="1" r:id="rId1"/>
  </sheets>
  <definedNames>
    <definedName name="_xlnm.Print_Area" localSheetId="0">'Table 1'!$B$2:$P$75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O66" i="1"/>
  <c r="G66" i="1"/>
  <c r="H66" i="1" s="1"/>
  <c r="J66" i="1" s="1"/>
  <c r="P66" i="1" s="1"/>
  <c r="J5" i="1"/>
  <c r="P5" i="1" s="1"/>
  <c r="G5" i="1"/>
  <c r="O34" i="1" l="1"/>
  <c r="G34" i="1"/>
  <c r="H34" i="1" s="1"/>
  <c r="J34" i="1" s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7" i="1"/>
  <c r="O68" i="1"/>
  <c r="O69" i="1"/>
  <c r="O70" i="1"/>
  <c r="O71" i="1"/>
  <c r="O72" i="1"/>
  <c r="G72" i="1"/>
  <c r="H72" i="1" s="1"/>
  <c r="J72" i="1" s="1"/>
  <c r="G71" i="1"/>
  <c r="H71" i="1" s="1"/>
  <c r="J71" i="1" s="1"/>
  <c r="G70" i="1"/>
  <c r="H70" i="1" s="1"/>
  <c r="J70" i="1" s="1"/>
  <c r="G69" i="1"/>
  <c r="H69" i="1" s="1"/>
  <c r="J69" i="1" s="1"/>
  <c r="G68" i="1"/>
  <c r="H68" i="1" s="1"/>
  <c r="J68" i="1" s="1"/>
  <c r="G67" i="1"/>
  <c r="H67" i="1" s="1"/>
  <c r="J67" i="1" s="1"/>
  <c r="G65" i="1"/>
  <c r="H65" i="1" s="1"/>
  <c r="J65" i="1" s="1"/>
  <c r="G64" i="1"/>
  <c r="H64" i="1" s="1"/>
  <c r="J64" i="1" s="1"/>
  <c r="G63" i="1"/>
  <c r="H63" i="1" s="1"/>
  <c r="J63" i="1" s="1"/>
  <c r="G62" i="1"/>
  <c r="H62" i="1" s="1"/>
  <c r="J62" i="1" s="1"/>
  <c r="G61" i="1"/>
  <c r="H61" i="1" s="1"/>
  <c r="J61" i="1" s="1"/>
  <c r="G60" i="1"/>
  <c r="H60" i="1" s="1"/>
  <c r="J60" i="1" s="1"/>
  <c r="G59" i="1"/>
  <c r="H59" i="1" s="1"/>
  <c r="J59" i="1" s="1"/>
  <c r="G58" i="1"/>
  <c r="H58" i="1" s="1"/>
  <c r="J58" i="1" s="1"/>
  <c r="G57" i="1"/>
  <c r="H57" i="1" s="1"/>
  <c r="J57" i="1" s="1"/>
  <c r="G56" i="1"/>
  <c r="H56" i="1" s="1"/>
  <c r="J56" i="1" s="1"/>
  <c r="G9" i="1"/>
  <c r="H9" i="1" s="1"/>
  <c r="J9" i="1" s="1"/>
  <c r="P34" i="1" l="1"/>
  <c r="P72" i="1"/>
  <c r="P67" i="1"/>
  <c r="P68" i="1"/>
  <c r="P70" i="1"/>
  <c r="P69" i="1"/>
  <c r="P71" i="1"/>
  <c r="P65" i="1"/>
  <c r="P60" i="1"/>
  <c r="P64" i="1"/>
  <c r="P61" i="1"/>
  <c r="P62" i="1"/>
  <c r="P59" i="1"/>
  <c r="P63" i="1"/>
  <c r="P57" i="1"/>
  <c r="P58" i="1"/>
  <c r="P56" i="1"/>
  <c r="P9" i="1"/>
  <c r="G55" i="1"/>
  <c r="H55" i="1" s="1"/>
  <c r="J55" i="1" s="1"/>
  <c r="G54" i="1"/>
  <c r="H54" i="1" s="1"/>
  <c r="J54" i="1" s="1"/>
  <c r="G53" i="1"/>
  <c r="H53" i="1" s="1"/>
  <c r="J53" i="1" s="1"/>
  <c r="G52" i="1"/>
  <c r="H52" i="1" s="1"/>
  <c r="J52" i="1" s="1"/>
  <c r="G51" i="1"/>
  <c r="H51" i="1" s="1"/>
  <c r="J51" i="1" s="1"/>
  <c r="G50" i="1"/>
  <c r="H50" i="1" s="1"/>
  <c r="J50" i="1" s="1"/>
  <c r="G49" i="1"/>
  <c r="H49" i="1" s="1"/>
  <c r="J49" i="1" s="1"/>
  <c r="G17" i="1"/>
  <c r="H17" i="1" s="1"/>
  <c r="P55" i="1" l="1"/>
  <c r="P49" i="1"/>
  <c r="P51" i="1"/>
  <c r="P53" i="1"/>
  <c r="P52" i="1"/>
  <c r="P54" i="1"/>
  <c r="P50" i="1"/>
  <c r="G45" i="1"/>
  <c r="H45" i="1" s="1"/>
  <c r="G48" i="1"/>
  <c r="H48" i="1" s="1"/>
  <c r="J17" i="1"/>
  <c r="G39" i="1"/>
  <c r="H39" i="1" s="1"/>
  <c r="G40" i="1"/>
  <c r="H40" i="1" s="1"/>
  <c r="G36" i="1"/>
  <c r="H36" i="1" s="1"/>
  <c r="G38" i="1"/>
  <c r="H38" i="1" s="1"/>
  <c r="G42" i="1"/>
  <c r="H42" i="1" s="1"/>
  <c r="G44" i="1"/>
  <c r="H44" i="1" s="1"/>
  <c r="G37" i="1"/>
  <c r="H37" i="1" s="1"/>
  <c r="G41" i="1"/>
  <c r="H41" i="1" s="1"/>
  <c r="G24" i="1"/>
  <c r="H24" i="1" s="1"/>
  <c r="G22" i="1"/>
  <c r="H22" i="1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l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J48" i="1"/>
  <c r="P48" i="1" s="1"/>
  <c r="G47" i="1"/>
  <c r="H47" i="1" s="1"/>
  <c r="G46" i="1"/>
  <c r="H46" i="1" s="1"/>
  <c r="J45" i="1"/>
  <c r="P45" i="1" s="1"/>
  <c r="P17" i="1"/>
  <c r="G43" i="1"/>
  <c r="H43" i="1" s="1"/>
  <c r="J44" i="1"/>
  <c r="P44" i="1" s="1"/>
  <c r="J41" i="1"/>
  <c r="P41" i="1" s="1"/>
  <c r="J39" i="1"/>
  <c r="P39" i="1" s="1"/>
  <c r="J38" i="1"/>
  <c r="P38" i="1" s="1"/>
  <c r="J40" i="1"/>
  <c r="P40" i="1" s="1"/>
  <c r="J42" i="1"/>
  <c r="P42" i="1" s="1"/>
  <c r="J37" i="1"/>
  <c r="P37" i="1" s="1"/>
  <c r="J36" i="1"/>
  <c r="P36" i="1" s="1"/>
  <c r="J24" i="1"/>
  <c r="G13" i="1"/>
  <c r="H13" i="1" s="1"/>
  <c r="J22" i="1"/>
  <c r="G29" i="1"/>
  <c r="H29" i="1" s="1"/>
  <c r="G33" i="1"/>
  <c r="H33" i="1" s="1"/>
  <c r="G32" i="1"/>
  <c r="H32" i="1" s="1"/>
  <c r="G30" i="1"/>
  <c r="H30" i="1" s="1"/>
  <c r="G28" i="1"/>
  <c r="H28" i="1" s="1"/>
  <c r="G27" i="1"/>
  <c r="H27" i="1" s="1"/>
  <c r="G15" i="1"/>
  <c r="H15" i="1" s="1"/>
  <c r="G21" i="1"/>
  <c r="H21" i="1" s="1"/>
  <c r="B62" i="1" l="1"/>
  <c r="B63" i="1" s="1"/>
  <c r="B64" i="1" s="1"/>
  <c r="B65" i="1" s="1"/>
  <c r="J46" i="1"/>
  <c r="P46" i="1" s="1"/>
  <c r="J47" i="1"/>
  <c r="P47" i="1" s="1"/>
  <c r="J43" i="1"/>
  <c r="P43" i="1" s="1"/>
  <c r="J28" i="1"/>
  <c r="P28" i="1" s="1"/>
  <c r="J27" i="1"/>
  <c r="P27" i="1" s="1"/>
  <c r="J15" i="1"/>
  <c r="P15" i="1" s="1"/>
  <c r="G12" i="1"/>
  <c r="H12" i="1" s="1"/>
  <c r="G23" i="1"/>
  <c r="H23" i="1" s="1"/>
  <c r="G14" i="1"/>
  <c r="H14" i="1" s="1"/>
  <c r="J13" i="1"/>
  <c r="P13" i="1" s="1"/>
  <c r="J33" i="1"/>
  <c r="J32" i="1"/>
  <c r="P32" i="1" s="1"/>
  <c r="J30" i="1"/>
  <c r="P30" i="1" s="1"/>
  <c r="J29" i="1"/>
  <c r="P29" i="1" s="1"/>
  <c r="G25" i="1"/>
  <c r="H25" i="1" s="1"/>
  <c r="J21" i="1"/>
  <c r="P21" i="1" s="1"/>
  <c r="P24" i="1"/>
  <c r="G35" i="1"/>
  <c r="H35" i="1" s="1"/>
  <c r="G31" i="1"/>
  <c r="H31" i="1" s="1"/>
  <c r="G16" i="1"/>
  <c r="H16" i="1" s="1"/>
  <c r="P22" i="1"/>
  <c r="G26" i="1"/>
  <c r="H26" i="1" s="1"/>
  <c r="B66" i="1" l="1"/>
  <c r="B67" i="1" s="1"/>
  <c r="B68" i="1" s="1"/>
  <c r="B69" i="1" s="1"/>
  <c r="B70" i="1" s="1"/>
  <c r="B71" i="1" s="1"/>
  <c r="B72" i="1" s="1"/>
  <c r="P33" i="1"/>
  <c r="J14" i="1"/>
  <c r="P14" i="1" s="1"/>
  <c r="J12" i="1"/>
  <c r="P12" i="1" s="1"/>
  <c r="J35" i="1"/>
  <c r="P35" i="1" s="1"/>
  <c r="J23" i="1"/>
  <c r="P23" i="1" s="1"/>
  <c r="J31" i="1"/>
  <c r="P31" i="1" s="1"/>
  <c r="J26" i="1"/>
  <c r="P26" i="1" s="1"/>
  <c r="J25" i="1"/>
  <c r="P25" i="1" s="1"/>
  <c r="J16" i="1"/>
  <c r="P16" i="1" s="1"/>
  <c r="G19" i="1" l="1"/>
  <c r="H19" i="1" s="1"/>
  <c r="G20" i="1"/>
  <c r="H20" i="1" s="1"/>
  <c r="G18" i="1"/>
  <c r="H18" i="1" s="1"/>
  <c r="J18" i="1" l="1"/>
  <c r="J19" i="1"/>
  <c r="J20" i="1"/>
  <c r="G6" i="1"/>
  <c r="H6" i="1" s="1"/>
  <c r="P20" i="1" l="1"/>
  <c r="P18" i="1"/>
  <c r="P19" i="1"/>
  <c r="J6" i="1"/>
  <c r="G11" i="1" l="1"/>
  <c r="H11" i="1" s="1"/>
  <c r="G10" i="1"/>
  <c r="H10" i="1" s="1"/>
  <c r="G8" i="1"/>
  <c r="H8" i="1" s="1"/>
  <c r="G7" i="1"/>
  <c r="H7" i="1" s="1"/>
  <c r="J7" i="1" l="1"/>
  <c r="J8" i="1"/>
  <c r="J10" i="1"/>
  <c r="J11" i="1"/>
  <c r="P8" i="1" l="1"/>
  <c r="P11" i="1" l="1"/>
  <c r="P6" i="1" l="1"/>
  <c r="P10" i="1"/>
  <c r="P7" i="1" l="1"/>
</calcChain>
</file>

<file path=xl/sharedStrings.xml><?xml version="1.0" encoding="utf-8"?>
<sst xmlns="http://schemas.openxmlformats.org/spreadsheetml/2006/main" count="153" uniqueCount="153">
  <si>
    <t>Driver ID</t>
  </si>
  <si>
    <t>To</t>
  </si>
  <si>
    <t>Reimb.</t>
  </si>
  <si>
    <t>Fecha de la Nomina</t>
  </si>
  <si>
    <t>Other Advances</t>
  </si>
  <si>
    <t>Total Deductions</t>
  </si>
  <si>
    <t>Cash
Advances</t>
  </si>
  <si>
    <t>Fuel
Advances</t>
  </si>
  <si>
    <t>Nomina a Dispersar</t>
  </si>
  <si>
    <t>Navarrete Ramon Gregorio</t>
  </si>
  <si>
    <t>EMS  SERROT - Settlement Summary Report</t>
  </si>
  <si>
    <t>Total Ernings</t>
  </si>
  <si>
    <t>Tot. Loads Earnings</t>
  </si>
  <si>
    <t>Amazon Differential</t>
  </si>
  <si>
    <t>Amazon Bono Neto</t>
  </si>
  <si>
    <t>Amazon Bono Bruto</t>
  </si>
  <si>
    <t>Otro Bono</t>
  </si>
  <si>
    <t>Driver Name</t>
  </si>
  <si>
    <t>NAVARRETER223853</t>
  </si>
  <si>
    <t>CANOJ072973</t>
  </si>
  <si>
    <t>Cano Avila Jose Refugio</t>
  </si>
  <si>
    <t>DEANDAH090169</t>
  </si>
  <si>
    <t>De Anda Ramon Hector</t>
  </si>
  <si>
    <t>SALINASJ021579</t>
  </si>
  <si>
    <t>Salinas Barron Juan Luis</t>
  </si>
  <si>
    <t>TUDAS091674</t>
  </si>
  <si>
    <t>Tuda Mota Sergio Antonio</t>
  </si>
  <si>
    <t>BENTURENOJ012282</t>
  </si>
  <si>
    <t>LEYVAP040774</t>
  </si>
  <si>
    <t>OCHOAJ042083</t>
  </si>
  <si>
    <t>Ochoa Pompa Jose Alejandro</t>
  </si>
  <si>
    <t>PASILLASL072769</t>
  </si>
  <si>
    <t>Pasillas Espinoza Luis</t>
  </si>
  <si>
    <t>VARGASM102172</t>
  </si>
  <si>
    <t>Vargas Garcia Marcos</t>
  </si>
  <si>
    <t>GUTIERREZJ090387</t>
  </si>
  <si>
    <t>Gutierrez Piedra Jose Luis</t>
  </si>
  <si>
    <t>RAMIREZF012973</t>
  </si>
  <si>
    <t>Ramirez Bonilla Fernando</t>
  </si>
  <si>
    <t>AVILAR062773</t>
  </si>
  <si>
    <t>Avila Romero Rene</t>
  </si>
  <si>
    <t>VILLALOBOSE012776</t>
  </si>
  <si>
    <t>Villalobos Duarte Edgar Daniel</t>
  </si>
  <si>
    <t>MENDOZAJ090858</t>
  </si>
  <si>
    <t>Mendoza Rios Jose de Jesus</t>
  </si>
  <si>
    <t>AYALAG022088</t>
  </si>
  <si>
    <t>Ayala Galvan Gerardo Silvano</t>
  </si>
  <si>
    <t>RAYOSR030186</t>
  </si>
  <si>
    <t>Rayos Loya Ruben Alejandro</t>
  </si>
  <si>
    <t>SIFUENTESJ060564</t>
  </si>
  <si>
    <t>Sifuentes Alvarez Jesus</t>
  </si>
  <si>
    <t>LEGASPYC120586</t>
  </si>
  <si>
    <t>Legaspy Angulo Carlos Alberto</t>
  </si>
  <si>
    <t>MENDEZE052478</t>
  </si>
  <si>
    <t>Mendez Martinez Elias</t>
  </si>
  <si>
    <t>MOJICAL081183</t>
  </si>
  <si>
    <t>Mojica Valentin Luis Fidel</t>
  </si>
  <si>
    <t>Bentureno Jose Antonio</t>
  </si>
  <si>
    <t>DOMINGUEZL092791</t>
  </si>
  <si>
    <t>Dominguez Rivas Luis Alfredo</t>
  </si>
  <si>
    <t>HERNANDEZN090171</t>
  </si>
  <si>
    <t>Hernandez Salas Norberto Armando</t>
  </si>
  <si>
    <t>MARINA052787</t>
  </si>
  <si>
    <t>Marin Aragaon Abraham</t>
  </si>
  <si>
    <t>SOLORZANOS082379</t>
  </si>
  <si>
    <t>CASTANEDAJ052790</t>
  </si>
  <si>
    <t>Castaneda Aguilera Jose Gilberto</t>
  </si>
  <si>
    <t>REALIVAZQUEZA050774</t>
  </si>
  <si>
    <t>Realivazquez Moñiz Arnoldo</t>
  </si>
  <si>
    <t>RODRIGUEZO061894</t>
  </si>
  <si>
    <t>Rodriguez Izquierdo Oscar Isidro</t>
  </si>
  <si>
    <t>Torres Lopez Samuel</t>
  </si>
  <si>
    <t>CISNEROSM081084</t>
  </si>
  <si>
    <t>Cisneros Lopez Mar Antonio</t>
  </si>
  <si>
    <t>MARTINEZJ091071</t>
  </si>
  <si>
    <t>Martinez Morales Jose Ramon</t>
  </si>
  <si>
    <t>NAJERAJ122071</t>
  </si>
  <si>
    <t>Najera Puentes Jose Antonio</t>
  </si>
  <si>
    <t>ACUNAO224102</t>
  </si>
  <si>
    <t>Acuna Garcia Oscar Antonio</t>
  </si>
  <si>
    <t>ESCARCEGAC080485</t>
  </si>
  <si>
    <t>Escarcega Dominguez Carlos Ruben</t>
  </si>
  <si>
    <t>HERNADEZG090379</t>
  </si>
  <si>
    <t>Hernandez Gonzalez Gregorio</t>
  </si>
  <si>
    <t>MARTINEZF021697</t>
  </si>
  <si>
    <t>Martinez Diaz Fernando</t>
  </si>
  <si>
    <t>ALVAREZL051979</t>
  </si>
  <si>
    <t>Alvarez Almazan Luis Ramon</t>
  </si>
  <si>
    <t>GALLARDOL060289</t>
  </si>
  <si>
    <t>Gallardo Gameros Luis Jesus</t>
  </si>
  <si>
    <t>HERNANDEZJ091583</t>
  </si>
  <si>
    <t>Hernandez Alvarez Jorge Humberto</t>
  </si>
  <si>
    <t>REYESJ102789</t>
  </si>
  <si>
    <t>Reyes Juan Carlos</t>
  </si>
  <si>
    <t>GARDUNOR012660</t>
  </si>
  <si>
    <t>Garduno Salcedo Roberto</t>
  </si>
  <si>
    <t>SANCHEZJ012394</t>
  </si>
  <si>
    <t>Sanchez Gomez Jose</t>
  </si>
  <si>
    <t>BARRAZAG012087</t>
  </si>
  <si>
    <t>Barraza Cardenas Gutberto</t>
  </si>
  <si>
    <t>CASTILLOJ030373</t>
  </si>
  <si>
    <t>Castillo Oscar Javier</t>
  </si>
  <si>
    <t>CHAVIRAJ012877</t>
  </si>
  <si>
    <t>Chavira Colmenero Jesus Antonio</t>
  </si>
  <si>
    <t>GARCIAF021277</t>
  </si>
  <si>
    <t>Garcia Rivera Francisco Isidro</t>
  </si>
  <si>
    <t>GUADARRAMAR011471</t>
  </si>
  <si>
    <t>Guadarrama Hernandez Raymundo</t>
  </si>
  <si>
    <t>MONZONJ080170</t>
  </si>
  <si>
    <t>Monzon Duarte Jose de Jesus</t>
  </si>
  <si>
    <t>MORALESE010168</t>
  </si>
  <si>
    <t>Morales Bencomo Edmundo</t>
  </si>
  <si>
    <t>ORDONEZJ091567</t>
  </si>
  <si>
    <t>Ordonez Ocampo Jose Alberto</t>
  </si>
  <si>
    <t>RAMOSD062888</t>
  </si>
  <si>
    <t>Ramos Marquez Diego Alberto</t>
  </si>
  <si>
    <t>SANDOVALU043079</t>
  </si>
  <si>
    <t>Sandoval Flores Uziel</t>
  </si>
  <si>
    <t>TORRESS051281</t>
  </si>
  <si>
    <t>VALDEZL090885</t>
  </si>
  <si>
    <t>Valdez Roque Luis Alberto</t>
  </si>
  <si>
    <t>GUERREROJ102171</t>
  </si>
  <si>
    <t>Guerrero Valenzuela Javier</t>
  </si>
  <si>
    <t>DIAZN229225</t>
  </si>
  <si>
    <t>Diaz Bustillos Norberto</t>
  </si>
  <si>
    <t>DOMINGUEZP110384</t>
  </si>
  <si>
    <t>Dominguez Vazquez Pablo</t>
  </si>
  <si>
    <t>ESPINOJ031976</t>
  </si>
  <si>
    <t>Espino Villaseñor Jose Juan</t>
  </si>
  <si>
    <t>RAMIREZI092887</t>
  </si>
  <si>
    <t>Ramirez Rodriguez Ivan Armando</t>
  </si>
  <si>
    <t>TELLEZO120172</t>
  </si>
  <si>
    <t>Tellez Avendaño Oscar</t>
  </si>
  <si>
    <t>CHAVIRAA113075</t>
  </si>
  <si>
    <t>Chavira Andres</t>
  </si>
  <si>
    <t>CRUZC062492:</t>
  </si>
  <si>
    <t>Cruz Munoz Cristhian</t>
  </si>
  <si>
    <t>Leyva Bustillos Pedro</t>
  </si>
  <si>
    <t>ARREOLAJ101177</t>
  </si>
  <si>
    <t>Arreola Ruiz Jose Encarnacion</t>
  </si>
  <si>
    <t>CERVANTESJ010779</t>
  </si>
  <si>
    <t>Cervantes Reyes Juan Carlos</t>
  </si>
  <si>
    <t>DEJESUS110279</t>
  </si>
  <si>
    <t>De Jesus Luna Usiel</t>
  </si>
  <si>
    <t>SANCHEZA080571</t>
  </si>
  <si>
    <t>Sanchez Badillo Abel</t>
  </si>
  <si>
    <t>SANDOVALR122275</t>
  </si>
  <si>
    <t>Sandoval Cereceres Ruben</t>
  </si>
  <si>
    <t>ACOSTAJ082161</t>
  </si>
  <si>
    <t>Acosta Arroyo Jose Antonio</t>
  </si>
  <si>
    <t>SAAVEDRAM081078</t>
  </si>
  <si>
    <t>Saavedra Romo Mauricio</t>
  </si>
  <si>
    <t xml:space="preserve">Solorzano Obregon Manuel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</si>
</sst>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;@"/>
    <numFmt numFmtId="165" formatCode="0.00_);\(0.00\)"/>
  </numFmts>
  <fonts count="9" x14ac:knownFonts="1">
    <font>
      <sz val="10"/>
      <color rgb="FF000000"/>
      <name val="Times New Roman"/>
      <charset val="204"/>
    </font>
    <font>
      <sz val="8"/>
      <color rgb="FF000000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b/>
      <sz val="8"/>
      <color rgb="FF000000"/>
      <name val="Times New Roman"/>
      <family val="1"/>
    </font>
    <font>
      <b/>
      <sz val="8"/>
      <color theme="0"/>
      <name val="Times New Roman"/>
      <family val="1"/>
    </font>
    <font>
      <sz val="22"/>
      <color rgb="FF000000"/>
      <name val="Times New Roman"/>
      <family val="1"/>
    </font>
    <font>
      <b/>
      <sz val="8"/>
      <color rgb="FFFF0000"/>
      <name val="Times New Roman"/>
      <family val="1"/>
    </font>
    <font>
      <sz val="8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2" fontId="1" fillId="0" borderId="0" xfId="0" applyNumberFormat="1" applyFont="1" applyFill="1" applyBorder="1" applyAlignment="1">
      <alignment horizontal="right" vertical="top" indent="1" shrinkToFit="1"/>
    </xf>
    <xf numFmtId="2" fontId="1" fillId="0" borderId="0" xfId="0" applyNumberFormat="1" applyFont="1" applyFill="1" applyAlignment="1">
      <alignment horizontal="right" vertical="top" indent="1" shrinkToFit="1"/>
    </xf>
    <xf numFmtId="0" fontId="4" fillId="0" borderId="15" xfId="0" applyFont="1" applyFill="1" applyBorder="1" applyAlignment="1">
      <alignment horizontal="center" vertical="top" wrapText="1"/>
    </xf>
    <xf numFmtId="0" fontId="2" fillId="0" borderId="15" xfId="0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2" fontId="1" fillId="0" borderId="0" xfId="0" applyNumberFormat="1" applyFont="1" applyFill="1" applyBorder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 vertical="center"/>
    </xf>
    <xf numFmtId="4" fontId="3" fillId="0" borderId="0" xfId="0" applyNumberFormat="1" applyFont="1" applyFill="1" applyBorder="1" applyAlignment="1">
      <alignment horizontal="center" vertical="center"/>
    </xf>
    <xf numFmtId="165" fontId="1" fillId="0" borderId="0" xfId="0" applyNumberFormat="1" applyFont="1" applyFill="1" applyAlignment="1">
      <alignment horizontal="right" vertical="top" indent="1" shrinkToFit="1"/>
    </xf>
    <xf numFmtId="0" fontId="7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vertical="center"/>
    </xf>
    <xf numFmtId="164" fontId="1" fillId="0" borderId="17" xfId="0" applyNumberFormat="1" applyFont="1" applyFill="1" applyBorder="1" applyAlignment="1">
      <alignment horizontal="center" vertical="top" shrinkToFit="1"/>
    </xf>
    <xf numFmtId="0" fontId="4" fillId="0" borderId="2" xfId="0" applyFont="1" applyFill="1" applyBorder="1" applyAlignment="1">
      <alignment horizontal="center" vertical="top" wrapText="1"/>
    </xf>
    <xf numFmtId="4" fontId="7" fillId="0" borderId="0" xfId="0" applyNumberFormat="1" applyFont="1" applyFill="1" applyBorder="1" applyAlignment="1">
      <alignment vertical="top" shrinkToFit="1"/>
    </xf>
    <xf numFmtId="0" fontId="4" fillId="0" borderId="15" xfId="0" applyFont="1" applyFill="1" applyBorder="1" applyAlignment="1">
      <alignment horizontal="center" vertical="top"/>
    </xf>
    <xf numFmtId="0" fontId="8" fillId="0" borderId="18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top"/>
    </xf>
    <xf numFmtId="39" fontId="1" fillId="0" borderId="9" xfId="0" applyNumberFormat="1" applyFont="1" applyFill="1" applyBorder="1" applyAlignment="1">
      <alignment horizontal="center" vertical="center"/>
    </xf>
    <xf numFmtId="39" fontId="1" fillId="0" borderId="4" xfId="0" applyNumberFormat="1" applyFont="1" applyFill="1" applyBorder="1" applyAlignment="1">
      <alignment horizontal="center" vertical="center"/>
    </xf>
    <xf numFmtId="39" fontId="3" fillId="0" borderId="4" xfId="0" applyNumberFormat="1" applyFont="1" applyFill="1" applyBorder="1" applyAlignment="1">
      <alignment horizontal="center" vertical="center"/>
    </xf>
    <xf numFmtId="39" fontId="1" fillId="0" borderId="6" xfId="0" applyNumberFormat="1" applyFont="1" applyFill="1" applyBorder="1" applyAlignment="1">
      <alignment horizontal="center" vertical="center"/>
    </xf>
    <xf numFmtId="39" fontId="3" fillId="0" borderId="6" xfId="0" applyNumberFormat="1" applyFont="1" applyFill="1" applyBorder="1" applyAlignment="1">
      <alignment horizontal="center" vertical="center"/>
    </xf>
    <xf numFmtId="39" fontId="4" fillId="0" borderId="0" xfId="0" applyNumberFormat="1" applyFont="1" applyFill="1" applyBorder="1" applyAlignment="1">
      <alignment horizontal="center" vertical="top" shrinkToFit="1"/>
    </xf>
    <xf numFmtId="39" fontId="4" fillId="0" borderId="0" xfId="0" applyNumberFormat="1" applyFont="1" applyFill="1" applyBorder="1" applyAlignment="1">
      <alignment horizontal="center" vertical="top"/>
    </xf>
    <xf numFmtId="39" fontId="4" fillId="0" borderId="0" xfId="0" applyNumberFormat="1" applyFont="1" applyFill="1" applyBorder="1" applyAlignment="1">
      <alignment horizontal="left" vertical="top"/>
    </xf>
    <xf numFmtId="39" fontId="1" fillId="0" borderId="0" xfId="0" applyNumberFormat="1" applyFont="1" applyFill="1" applyBorder="1" applyAlignment="1">
      <alignment horizontal="left" vertical="top"/>
    </xf>
    <xf numFmtId="0" fontId="8" fillId="0" borderId="21" xfId="0" applyFont="1" applyFill="1" applyBorder="1" applyAlignment="1">
      <alignment horizontal="center" vertical="center"/>
    </xf>
    <xf numFmtId="39" fontId="4" fillId="0" borderId="7" xfId="0" applyNumberFormat="1" applyFont="1" applyFill="1" applyBorder="1" applyAlignment="1">
      <alignment horizontal="center" vertical="top"/>
    </xf>
    <xf numFmtId="39" fontId="5" fillId="2" borderId="7" xfId="0" applyNumberFormat="1" applyFont="1" applyFill="1" applyBorder="1" applyAlignment="1">
      <alignment horizontal="center" vertical="top"/>
    </xf>
    <xf numFmtId="2" fontId="1" fillId="0" borderId="0" xfId="0" applyNumberFormat="1" applyFont="1" applyAlignment="1">
      <alignment horizontal="right" vertical="top" indent="1" shrinkToFit="1"/>
    </xf>
    <xf numFmtId="165" fontId="1" fillId="0" borderId="0" xfId="0" applyNumberFormat="1" applyFont="1" applyAlignment="1">
      <alignment horizontal="right" vertical="top" indent="1" shrinkToFit="1"/>
    </xf>
    <xf numFmtId="0" fontId="3" fillId="0" borderId="5" xfId="0" applyFont="1" applyFill="1" applyBorder="1" applyAlignment="1">
      <alignment vertical="top" wrapText="1"/>
    </xf>
    <xf numFmtId="0" fontId="3" fillId="0" borderId="11" xfId="0" applyFont="1" applyFill="1" applyBorder="1" applyAlignment="1">
      <alignment vertical="top" wrapText="1"/>
    </xf>
    <xf numFmtId="0" fontId="3" fillId="0" borderId="11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10" xfId="0" applyFont="1" applyFill="1" applyBorder="1" applyAlignment="1">
      <alignment horizontal="left" vertical="top" wrapText="1"/>
    </xf>
    <xf numFmtId="39" fontId="3" fillId="0" borderId="22" xfId="0" applyNumberFormat="1" applyFont="1" applyFill="1" applyBorder="1" applyAlignment="1">
      <alignment horizontal="center" vertical="center"/>
    </xf>
    <xf numFmtId="39" fontId="1" fillId="0" borderId="25" xfId="0" applyNumberFormat="1" applyFont="1" applyFill="1" applyBorder="1" applyAlignment="1">
      <alignment horizontal="center" vertical="top" shrinkToFit="1"/>
    </xf>
    <xf numFmtId="0" fontId="3" fillId="0" borderId="5" xfId="0" applyFont="1" applyFill="1" applyBorder="1" applyAlignment="1">
      <alignment horizontal="left" vertical="top" wrapText="1"/>
    </xf>
    <xf numFmtId="39" fontId="1" fillId="0" borderId="26" xfId="0" applyNumberFormat="1" applyFont="1" applyFill="1" applyBorder="1" applyAlignment="1">
      <alignment horizontal="center" vertical="top" shrinkToFit="1"/>
    </xf>
    <xf numFmtId="39" fontId="3" fillId="0" borderId="23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left" vertical="top" wrapText="1"/>
    </xf>
    <xf numFmtId="49" fontId="3" fillId="0" borderId="11" xfId="0" applyNumberFormat="1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/>
    </xf>
    <xf numFmtId="0" fontId="1" fillId="0" borderId="11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center" wrapText="1"/>
    </xf>
    <xf numFmtId="0" fontId="3" fillId="0" borderId="11" xfId="0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vertical="center" wrapText="1"/>
    </xf>
    <xf numFmtId="39" fontId="1" fillId="0" borderId="27" xfId="0" applyNumberFormat="1" applyFont="1" applyFill="1" applyBorder="1" applyAlignment="1">
      <alignment horizontal="center" vertical="top" shrinkToFit="1"/>
    </xf>
    <xf numFmtId="39" fontId="3" fillId="0" borderId="24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39" fontId="4" fillId="3" borderId="20" xfId="0" applyNumberFormat="1" applyFont="1" applyFill="1" applyBorder="1" applyAlignment="1">
      <alignment horizontal="center" vertical="top" shrinkToFit="1"/>
    </xf>
    <xf numFmtId="0" fontId="3" fillId="0" borderId="31" xfId="0" applyFont="1" applyFill="1" applyBorder="1" applyAlignment="1">
      <alignment horizontal="left" vertical="top" wrapText="1"/>
    </xf>
    <xf numFmtId="0" fontId="3" fillId="0" borderId="12" xfId="0" applyFont="1" applyFill="1" applyBorder="1" applyAlignment="1">
      <alignment horizontal="left" vertical="top" wrapText="1"/>
    </xf>
    <xf numFmtId="39" fontId="1" fillId="0" borderId="28" xfId="0" applyNumberFormat="1" applyFont="1" applyFill="1" applyBorder="1" applyAlignment="1">
      <alignment horizontal="center" vertical="center"/>
    </xf>
    <xf numFmtId="39" fontId="1" fillId="0" borderId="29" xfId="0" applyNumberFormat="1" applyFont="1" applyFill="1" applyBorder="1" applyAlignment="1">
      <alignment horizontal="center" vertical="center"/>
    </xf>
    <xf numFmtId="39" fontId="1" fillId="0" borderId="30" xfId="0" applyNumberFormat="1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left" vertical="top"/>
    </xf>
    <xf numFmtId="0" fontId="4" fillId="4" borderId="15" xfId="0" applyFont="1" applyFill="1" applyBorder="1" applyAlignment="1">
      <alignment horizontal="center" vertical="top" wrapText="1"/>
    </xf>
    <xf numFmtId="39" fontId="1" fillId="4" borderId="9" xfId="0" applyNumberFormat="1" applyFont="1" applyFill="1" applyBorder="1" applyAlignment="1">
      <alignment horizontal="center" vertical="center"/>
    </xf>
    <xf numFmtId="39" fontId="1" fillId="4" borderId="4" xfId="0" applyNumberFormat="1" applyFont="1" applyFill="1" applyBorder="1" applyAlignment="1">
      <alignment horizontal="center" vertical="center"/>
    </xf>
    <xf numFmtId="39" fontId="1" fillId="4" borderId="6" xfId="0" applyNumberFormat="1" applyFont="1" applyFill="1" applyBorder="1" applyAlignment="1">
      <alignment horizontal="center" vertical="center"/>
    </xf>
    <xf numFmtId="39" fontId="4" fillId="4" borderId="0" xfId="0" applyNumberFormat="1" applyFont="1" applyFill="1" applyBorder="1" applyAlignment="1">
      <alignment horizontal="center" vertical="top" shrinkToFit="1"/>
    </xf>
    <xf numFmtId="39" fontId="4" fillId="4" borderId="0" xfId="0" applyNumberFormat="1" applyFont="1" applyFill="1" applyBorder="1" applyAlignment="1">
      <alignment horizontal="center" vertical="top"/>
    </xf>
    <xf numFmtId="39" fontId="1" fillId="4" borderId="0" xfId="0" applyNumberFormat="1" applyFont="1" applyFill="1" applyBorder="1" applyAlignment="1">
      <alignment horizontal="left" vertical="top"/>
    </xf>
    <xf numFmtId="2" fontId="1" fillId="4" borderId="0" xfId="0" applyNumberFormat="1" applyFont="1" applyFill="1" applyBorder="1" applyAlignment="1">
      <alignment horizontal="center" vertical="center"/>
    </xf>
    <xf numFmtId="0" fontId="1" fillId="4" borderId="0" xfId="0" applyFont="1" applyFill="1" applyBorder="1" applyAlignment="1">
      <alignment vertical="center" wrapText="1"/>
    </xf>
    <xf numFmtId="0" fontId="2" fillId="4" borderId="15" xfId="0" applyFont="1" applyFill="1" applyBorder="1" applyAlignment="1">
      <alignment horizontal="center" vertical="top" wrapText="1"/>
    </xf>
    <xf numFmtId="39" fontId="1" fillId="4" borderId="9" xfId="0" applyNumberFormat="1" applyFont="1" applyFill="1" applyBorder="1" applyAlignment="1">
      <alignment horizontal="center" vertical="top" shrinkToFit="1"/>
    </xf>
    <xf numFmtId="39" fontId="1" fillId="4" borderId="4" xfId="0" applyNumberFormat="1" applyFont="1" applyFill="1" applyBorder="1" applyAlignment="1">
      <alignment horizontal="center" vertical="top" shrinkToFit="1"/>
    </xf>
    <xf numFmtId="39" fontId="1" fillId="4" borderId="6" xfId="0" applyNumberFormat="1" applyFont="1" applyFill="1" applyBorder="1" applyAlignment="1">
      <alignment horizontal="center" vertical="top" shrinkToFit="1"/>
    </xf>
    <xf numFmtId="2" fontId="1" fillId="4" borderId="0" xfId="0" applyNumberFormat="1" applyFont="1" applyFill="1" applyBorder="1" applyAlignment="1">
      <alignment horizontal="right" vertical="top" indent="1" shrinkToFit="1"/>
    </xf>
    <xf numFmtId="164" fontId="1" fillId="4" borderId="0" xfId="0" applyNumberFormat="1" applyFont="1" applyFill="1" applyBorder="1" applyAlignment="1">
      <alignment horizontal="center" vertical="top" shrinkToFit="1"/>
    </xf>
    <xf numFmtId="0" fontId="2" fillId="4" borderId="15" xfId="0" applyFont="1" applyFill="1" applyBorder="1" applyAlignment="1">
      <alignment horizontal="center" vertical="center" wrapText="1"/>
    </xf>
    <xf numFmtId="39" fontId="1" fillId="4" borderId="0" xfId="0" applyNumberFormat="1" applyFont="1" applyFill="1" applyBorder="1" applyAlignment="1">
      <alignment horizontal="center" vertical="top"/>
    </xf>
    <xf numFmtId="4" fontId="1" fillId="4" borderId="0" xfId="0" applyNumberFormat="1" applyFont="1" applyFill="1" applyBorder="1" applyAlignment="1">
      <alignment horizontal="center" vertical="top"/>
    </xf>
    <xf numFmtId="0" fontId="6" fillId="0" borderId="1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top" wrapText="1"/>
    </xf>
    <xf numFmtId="0" fontId="2" fillId="0" borderId="14" xfId="0" applyFont="1" applyFill="1" applyBorder="1" applyAlignment="1">
      <alignment horizontal="center" vertical="top" wrapText="1"/>
    </xf>
    <xf numFmtId="0" fontId="1" fillId="0" borderId="16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7"/>
  <sheetViews>
    <sheetView tabSelected="1" topLeftCell="A47" zoomScaleNormal="100" workbookViewId="0">
      <selection activeCell="D64" sqref="D64"/>
    </sheetView>
  </sheetViews>
  <sheetFormatPr defaultColWidth="9.33203125" defaultRowHeight="10.199999999999999" x14ac:dyDescent="0.25"/>
  <cols>
    <col min="1" max="1" width="3.33203125" style="1" customWidth="1"/>
    <col min="2" max="2" width="3.44140625" style="1" customWidth="1"/>
    <col min="3" max="3" width="23.109375" style="1" customWidth="1"/>
    <col min="4" max="4" width="32.6640625" style="1" bestFit="1" customWidth="1"/>
    <col min="5" max="5" width="13.44140625" style="1" bestFit="1" customWidth="1"/>
    <col min="6" max="6" width="14.33203125" style="1" customWidth="1"/>
    <col min="7" max="7" width="13.6640625" style="1" bestFit="1" customWidth="1"/>
    <col min="8" max="8" width="13" style="1" bestFit="1" customWidth="1"/>
    <col min="9" max="9" width="10.109375" style="1" customWidth="1"/>
    <col min="10" max="10" width="13.44140625" style="64" bestFit="1" customWidth="1"/>
    <col min="11" max="11" width="11.44140625" style="1" bestFit="1" customWidth="1"/>
    <col min="12" max="12" width="13.33203125" style="64" bestFit="1" customWidth="1"/>
    <col min="13" max="13" width="11.44140625" style="1" bestFit="1" customWidth="1"/>
    <col min="14" max="14" width="11.6640625" style="64" bestFit="1" customWidth="1"/>
    <col min="15" max="16" width="14.33203125" style="1" bestFit="1" customWidth="1"/>
    <col min="17" max="16384" width="9.33203125" style="1"/>
  </cols>
  <sheetData>
    <row r="1" spans="1:16" ht="10.8" thickBot="1" x14ac:dyDescent="0.3"/>
    <row r="2" spans="1:16" ht="33" customHeight="1" x14ac:dyDescent="0.25">
      <c r="B2" s="83" t="s">
        <v>10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5"/>
    </row>
    <row r="3" spans="1:16" ht="13.5" customHeight="1" thickBot="1" x14ac:dyDescent="0.3">
      <c r="B3" s="88"/>
      <c r="C3" s="89"/>
      <c r="K3" s="90" t="s">
        <v>3</v>
      </c>
      <c r="L3" s="90"/>
      <c r="M3" s="90"/>
      <c r="N3" s="79">
        <v>44550</v>
      </c>
      <c r="O3" s="14" t="s">
        <v>1</v>
      </c>
      <c r="P3" s="16">
        <v>44556</v>
      </c>
    </row>
    <row r="4" spans="1:16" ht="23.25" customHeight="1" thickBot="1" x14ac:dyDescent="0.3">
      <c r="B4" s="86" t="s">
        <v>0</v>
      </c>
      <c r="C4" s="87"/>
      <c r="D4" s="19" t="s">
        <v>17</v>
      </c>
      <c r="E4" s="17" t="s">
        <v>12</v>
      </c>
      <c r="F4" s="4" t="s">
        <v>15</v>
      </c>
      <c r="G4" s="4" t="s">
        <v>13</v>
      </c>
      <c r="H4" s="4" t="s">
        <v>14</v>
      </c>
      <c r="I4" s="4" t="s">
        <v>16</v>
      </c>
      <c r="J4" s="65" t="s">
        <v>11</v>
      </c>
      <c r="K4" s="5" t="s">
        <v>7</v>
      </c>
      <c r="L4" s="74" t="s">
        <v>6</v>
      </c>
      <c r="M4" s="17" t="s">
        <v>4</v>
      </c>
      <c r="N4" s="80" t="s">
        <v>2</v>
      </c>
      <c r="O4" s="5" t="s">
        <v>5</v>
      </c>
      <c r="P4" s="4" t="s">
        <v>8</v>
      </c>
    </row>
    <row r="5" spans="1:16" s="22" customFormat="1" ht="12" customHeight="1" x14ac:dyDescent="0.25">
      <c r="A5" s="35"/>
      <c r="B5" s="20">
        <v>1</v>
      </c>
      <c r="C5" s="40" t="s">
        <v>148</v>
      </c>
      <c r="D5" s="41" t="s">
        <v>149</v>
      </c>
      <c r="E5" s="43">
        <v>522</v>
      </c>
      <c r="F5" s="23">
        <v>0</v>
      </c>
      <c r="G5" s="23">
        <f t="shared" ref="G5" si="0">+F5-E5</f>
        <v>-522</v>
      </c>
      <c r="H5" s="23">
        <v>0</v>
      </c>
      <c r="I5" s="23">
        <v>0</v>
      </c>
      <c r="J5" s="66">
        <f>+E5+H5+I5</f>
        <v>522</v>
      </c>
      <c r="K5" s="23">
        <v>50</v>
      </c>
      <c r="L5" s="75">
        <v>0</v>
      </c>
      <c r="M5" s="23">
        <v>50</v>
      </c>
      <c r="N5" s="75">
        <v>0</v>
      </c>
      <c r="O5" s="61">
        <v>0</v>
      </c>
      <c r="P5" s="42">
        <f>+J5+O5</f>
        <v>522</v>
      </c>
    </row>
    <row r="6" spans="1:16" ht="12" customHeight="1" x14ac:dyDescent="0.25">
      <c r="A6" s="2"/>
      <c r="B6" s="21">
        <f>+B5+1</f>
        <v>2</v>
      </c>
      <c r="C6" s="44" t="s">
        <v>78</v>
      </c>
      <c r="D6" s="39" t="s">
        <v>79</v>
      </c>
      <c r="E6" s="45">
        <v>1412.25</v>
      </c>
      <c r="F6" s="24">
        <v>0</v>
      </c>
      <c r="G6" s="24">
        <f t="shared" ref="G6:G35" si="1">+F6-E6</f>
        <v>-1412.25</v>
      </c>
      <c r="H6" s="24">
        <f t="shared" ref="H6" si="2">IF(G6&gt;0,+G6,0)</f>
        <v>0</v>
      </c>
      <c r="I6" s="24">
        <v>500</v>
      </c>
      <c r="J6" s="67">
        <f t="shared" ref="J6:J35" si="3">+E6+H6+I6</f>
        <v>1912.25</v>
      </c>
      <c r="K6" s="24">
        <v>0</v>
      </c>
      <c r="L6" s="76">
        <v>701.5</v>
      </c>
      <c r="M6" s="24">
        <v>0</v>
      </c>
      <c r="N6" s="76">
        <v>87.75</v>
      </c>
      <c r="O6" s="62">
        <f>-K6-L6-M6+N6</f>
        <v>-613.75</v>
      </c>
      <c r="P6" s="46">
        <f>+J6+O6</f>
        <v>1298.5</v>
      </c>
    </row>
    <row r="7" spans="1:16" ht="12" customHeight="1" x14ac:dyDescent="0.25">
      <c r="A7" s="3"/>
      <c r="B7" s="21">
        <f>+B6+1</f>
        <v>3</v>
      </c>
      <c r="C7" s="44" t="s">
        <v>86</v>
      </c>
      <c r="D7" s="39" t="s">
        <v>87</v>
      </c>
      <c r="E7" s="45">
        <v>1105.74</v>
      </c>
      <c r="F7" s="24">
        <v>0</v>
      </c>
      <c r="G7" s="24">
        <f t="shared" si="1"/>
        <v>-1105.74</v>
      </c>
      <c r="H7" s="24">
        <f>IF(G7&gt;0,+G7,0)</f>
        <v>0</v>
      </c>
      <c r="I7" s="24">
        <v>500</v>
      </c>
      <c r="J7" s="67">
        <f t="shared" si="3"/>
        <v>1605.74</v>
      </c>
      <c r="K7" s="25">
        <v>0</v>
      </c>
      <c r="L7" s="76">
        <v>703</v>
      </c>
      <c r="M7" s="25">
        <v>0</v>
      </c>
      <c r="N7" s="76">
        <v>394.26</v>
      </c>
      <c r="O7" s="62">
        <f>-K7-L7-M7+N7</f>
        <v>-308.74</v>
      </c>
      <c r="P7" s="46">
        <f>+J7+O7</f>
        <v>1297</v>
      </c>
    </row>
    <row r="8" spans="1:16" ht="12" customHeight="1" x14ac:dyDescent="0.25">
      <c r="A8" s="3"/>
      <c r="B8" s="21">
        <f t="shared" ref="B8:B71" si="4">+B7+1</f>
        <v>4</v>
      </c>
      <c r="C8" s="37" t="s">
        <v>138</v>
      </c>
      <c r="D8" s="38" t="s">
        <v>139</v>
      </c>
      <c r="E8" s="45">
        <v>830.76</v>
      </c>
      <c r="F8" s="24">
        <v>0</v>
      </c>
      <c r="G8" s="24">
        <f t="shared" si="1"/>
        <v>-830.76</v>
      </c>
      <c r="H8" s="24">
        <f t="shared" ref="H8:H9" si="5">IF(G8&gt;0,+G8,0)</f>
        <v>0</v>
      </c>
      <c r="I8" s="24">
        <v>500</v>
      </c>
      <c r="J8" s="67">
        <f t="shared" si="3"/>
        <v>1330.76</v>
      </c>
      <c r="K8" s="25">
        <v>0</v>
      </c>
      <c r="L8" s="76">
        <v>500.75</v>
      </c>
      <c r="M8" s="24">
        <v>0</v>
      </c>
      <c r="N8" s="76">
        <v>0</v>
      </c>
      <c r="O8" s="62">
        <f t="shared" ref="O8:O9" si="6">-K8-L8-M8+N8</f>
        <v>-500.75</v>
      </c>
      <c r="P8" s="46">
        <f t="shared" ref="P8:P9" si="7">+J8+O8</f>
        <v>830.01</v>
      </c>
    </row>
    <row r="9" spans="1:16" ht="12" customHeight="1" x14ac:dyDescent="0.25">
      <c r="A9" s="3"/>
      <c r="B9" s="21">
        <f t="shared" si="4"/>
        <v>5</v>
      </c>
      <c r="C9" s="44" t="s">
        <v>39</v>
      </c>
      <c r="D9" s="39" t="s">
        <v>40</v>
      </c>
      <c r="E9" s="45">
        <v>1092.97</v>
      </c>
      <c r="F9" s="24">
        <v>0</v>
      </c>
      <c r="G9" s="24">
        <f t="shared" si="1"/>
        <v>-1092.97</v>
      </c>
      <c r="H9" s="24">
        <f t="shared" si="5"/>
        <v>0</v>
      </c>
      <c r="I9" s="24">
        <v>500</v>
      </c>
      <c r="J9" s="67">
        <f t="shared" si="3"/>
        <v>1592.97</v>
      </c>
      <c r="K9" s="25">
        <v>0</v>
      </c>
      <c r="L9" s="76">
        <v>701.5</v>
      </c>
      <c r="M9" s="24">
        <v>0</v>
      </c>
      <c r="N9" s="76">
        <v>0</v>
      </c>
      <c r="O9" s="62">
        <f t="shared" si="6"/>
        <v>-701.5</v>
      </c>
      <c r="P9" s="46">
        <f t="shared" si="7"/>
        <v>891.47</v>
      </c>
    </row>
    <row r="10" spans="1:16" ht="12" customHeight="1" x14ac:dyDescent="0.25">
      <c r="A10" s="3"/>
      <c r="B10" s="21">
        <f t="shared" si="4"/>
        <v>6</v>
      </c>
      <c r="C10" s="47" t="s">
        <v>45</v>
      </c>
      <c r="D10" s="48" t="s">
        <v>46</v>
      </c>
      <c r="E10" s="45">
        <v>1367.9</v>
      </c>
      <c r="F10" s="24">
        <v>0</v>
      </c>
      <c r="G10" s="24">
        <f t="shared" si="1"/>
        <v>-1367.9</v>
      </c>
      <c r="H10" s="24">
        <f>IF(G10&gt;0,+G10,0)</f>
        <v>0</v>
      </c>
      <c r="I10" s="24">
        <v>500</v>
      </c>
      <c r="J10" s="67">
        <f t="shared" si="3"/>
        <v>1867.9</v>
      </c>
      <c r="K10" s="25">
        <v>0</v>
      </c>
      <c r="L10" s="76">
        <v>500.75</v>
      </c>
      <c r="M10" s="24">
        <v>0</v>
      </c>
      <c r="N10" s="76">
        <v>132.1</v>
      </c>
      <c r="O10" s="62">
        <f>-K10-L10-M10+N10</f>
        <v>-368.65</v>
      </c>
      <c r="P10" s="46">
        <f>+J10+O10</f>
        <v>1499.25</v>
      </c>
    </row>
    <row r="11" spans="1:16" ht="12" customHeight="1" x14ac:dyDescent="0.25">
      <c r="A11" s="3"/>
      <c r="B11" s="21">
        <f t="shared" si="4"/>
        <v>7</v>
      </c>
      <c r="C11" s="44" t="s">
        <v>98</v>
      </c>
      <c r="D11" s="39" t="s">
        <v>99</v>
      </c>
      <c r="E11" s="45">
        <v>683.75</v>
      </c>
      <c r="F11" s="24">
        <v>0</v>
      </c>
      <c r="G11" s="24">
        <f t="shared" si="1"/>
        <v>-683.75</v>
      </c>
      <c r="H11" s="24">
        <f>IF(G11&gt;0,+G11,0)</f>
        <v>0</v>
      </c>
      <c r="I11" s="24">
        <v>500</v>
      </c>
      <c r="J11" s="67">
        <f t="shared" si="3"/>
        <v>1183.75</v>
      </c>
      <c r="K11" s="25">
        <v>0</v>
      </c>
      <c r="L11" s="76">
        <v>500.75</v>
      </c>
      <c r="M11" s="24">
        <v>0</v>
      </c>
      <c r="N11" s="76">
        <v>0</v>
      </c>
      <c r="O11" s="62">
        <f>-K11-L11-M11+N11</f>
        <v>-500.75</v>
      </c>
      <c r="P11" s="46">
        <f>+J11+O11</f>
        <v>683</v>
      </c>
    </row>
    <row r="12" spans="1:16" ht="12" customHeight="1" x14ac:dyDescent="0.25">
      <c r="A12" s="3"/>
      <c r="B12" s="21">
        <f t="shared" si="4"/>
        <v>8</v>
      </c>
      <c r="C12" s="49" t="s">
        <v>27</v>
      </c>
      <c r="D12" s="50" t="s">
        <v>57</v>
      </c>
      <c r="E12" s="45">
        <v>487.12</v>
      </c>
      <c r="F12" s="24">
        <v>0</v>
      </c>
      <c r="G12" s="24">
        <f t="shared" si="1"/>
        <v>-487.12</v>
      </c>
      <c r="H12" s="24">
        <f>IF(G12&gt;0,+G12,0)</f>
        <v>0</v>
      </c>
      <c r="I12" s="24">
        <v>0</v>
      </c>
      <c r="J12" s="67">
        <f t="shared" si="3"/>
        <v>487.12</v>
      </c>
      <c r="K12" s="25">
        <v>0</v>
      </c>
      <c r="L12" s="76">
        <v>0</v>
      </c>
      <c r="M12" s="24">
        <v>0</v>
      </c>
      <c r="N12" s="76">
        <v>0</v>
      </c>
      <c r="O12" s="62">
        <f>-K12-L12-M12+N12</f>
        <v>0</v>
      </c>
      <c r="P12" s="46">
        <f>+J12+O12</f>
        <v>487.12</v>
      </c>
    </row>
    <row r="13" spans="1:16" ht="12" customHeight="1" x14ac:dyDescent="0.25">
      <c r="A13" s="3"/>
      <c r="B13" s="21">
        <f t="shared" si="4"/>
        <v>9</v>
      </c>
      <c r="C13" s="44" t="s">
        <v>19</v>
      </c>
      <c r="D13" s="39" t="s">
        <v>20</v>
      </c>
      <c r="E13" s="45">
        <v>1433.9</v>
      </c>
      <c r="F13" s="24">
        <v>0</v>
      </c>
      <c r="G13" s="24">
        <f t="shared" si="1"/>
        <v>-1433.9</v>
      </c>
      <c r="H13" s="24">
        <f t="shared" ref="H13" si="8">IF(G13&gt;0,+G13,0)</f>
        <v>0</v>
      </c>
      <c r="I13" s="24">
        <v>1000</v>
      </c>
      <c r="J13" s="67">
        <f t="shared" si="3"/>
        <v>2433.9</v>
      </c>
      <c r="K13" s="25">
        <v>0</v>
      </c>
      <c r="L13" s="76">
        <v>1001.5</v>
      </c>
      <c r="M13" s="24">
        <v>0</v>
      </c>
      <c r="N13" s="76">
        <v>0</v>
      </c>
      <c r="O13" s="62">
        <f t="shared" ref="O13" si="9">-K13-L13-M13+N13</f>
        <v>-1001.5</v>
      </c>
      <c r="P13" s="46">
        <f t="shared" ref="P13" si="10">+J13+O13</f>
        <v>1432.4</v>
      </c>
    </row>
    <row r="14" spans="1:16" ht="12" customHeight="1" x14ac:dyDescent="0.25">
      <c r="A14" s="3"/>
      <c r="B14" s="21">
        <f t="shared" si="4"/>
        <v>10</v>
      </c>
      <c r="C14" s="44" t="s">
        <v>65</v>
      </c>
      <c r="D14" s="39" t="s">
        <v>66</v>
      </c>
      <c r="E14" s="45">
        <v>1340.5</v>
      </c>
      <c r="F14" s="24">
        <v>0</v>
      </c>
      <c r="G14" s="24">
        <f t="shared" si="1"/>
        <v>-1340.5</v>
      </c>
      <c r="H14" s="24">
        <f t="shared" ref="H14" si="11">IF(G14&gt;0,+G14,0)</f>
        <v>0</v>
      </c>
      <c r="I14" s="24">
        <v>500</v>
      </c>
      <c r="J14" s="67">
        <f t="shared" si="3"/>
        <v>1840.5</v>
      </c>
      <c r="K14" s="25">
        <v>0</v>
      </c>
      <c r="L14" s="76">
        <v>701.5</v>
      </c>
      <c r="M14" s="24">
        <v>0</v>
      </c>
      <c r="N14" s="76">
        <v>159.5</v>
      </c>
      <c r="O14" s="62">
        <f t="shared" ref="O14" si="12">-K14-L14-M14+N14</f>
        <v>-542</v>
      </c>
      <c r="P14" s="46">
        <f t="shared" ref="P14" si="13">+J14+O14</f>
        <v>1298.5</v>
      </c>
    </row>
    <row r="15" spans="1:16" ht="12" customHeight="1" x14ac:dyDescent="0.25">
      <c r="A15" s="3"/>
      <c r="B15" s="21">
        <f t="shared" si="4"/>
        <v>11</v>
      </c>
      <c r="C15" s="44" t="s">
        <v>100</v>
      </c>
      <c r="D15" s="39" t="s">
        <v>101</v>
      </c>
      <c r="E15" s="45">
        <v>1133.25</v>
      </c>
      <c r="F15" s="24">
        <v>0</v>
      </c>
      <c r="G15" s="24">
        <f t="shared" si="1"/>
        <v>-1133.25</v>
      </c>
      <c r="H15" s="24">
        <f t="shared" ref="H15" si="14">IF(G15&gt;0,+G15,0)</f>
        <v>0</v>
      </c>
      <c r="I15" s="24">
        <v>500</v>
      </c>
      <c r="J15" s="67">
        <f t="shared" si="3"/>
        <v>1633.25</v>
      </c>
      <c r="K15" s="25">
        <v>0</v>
      </c>
      <c r="L15" s="76">
        <v>701.5</v>
      </c>
      <c r="M15" s="24">
        <v>0</v>
      </c>
      <c r="N15" s="76">
        <v>366.75</v>
      </c>
      <c r="O15" s="62">
        <f t="shared" ref="O15" si="15">-K15-L15-M15+N15</f>
        <v>-334.75</v>
      </c>
      <c r="P15" s="46">
        <f t="shared" ref="P15" si="16">+J15+O15</f>
        <v>1298.5</v>
      </c>
    </row>
    <row r="16" spans="1:16" ht="12" customHeight="1" x14ac:dyDescent="0.25">
      <c r="A16" s="3"/>
      <c r="B16" s="21">
        <f t="shared" si="4"/>
        <v>12</v>
      </c>
      <c r="C16" s="37" t="s">
        <v>140</v>
      </c>
      <c r="D16" s="38" t="s">
        <v>141</v>
      </c>
      <c r="E16" s="45">
        <v>98</v>
      </c>
      <c r="F16" s="24">
        <v>0</v>
      </c>
      <c r="G16" s="24">
        <f t="shared" si="1"/>
        <v>-98</v>
      </c>
      <c r="H16" s="24">
        <f t="shared" ref="H16:H17" si="17">IF(G16&gt;0,+G16,0)</f>
        <v>0</v>
      </c>
      <c r="I16" s="24">
        <v>0</v>
      </c>
      <c r="J16" s="67">
        <f t="shared" si="3"/>
        <v>98</v>
      </c>
      <c r="K16" s="25">
        <v>0</v>
      </c>
      <c r="L16" s="76">
        <v>0</v>
      </c>
      <c r="M16" s="24">
        <v>0</v>
      </c>
      <c r="N16" s="76">
        <v>0</v>
      </c>
      <c r="O16" s="62">
        <f t="shared" ref="O16" si="18">-K16-L16-M16+N16</f>
        <v>0</v>
      </c>
      <c r="P16" s="46">
        <f t="shared" ref="P16" si="19">+J16+O16</f>
        <v>98</v>
      </c>
    </row>
    <row r="17" spans="1:16" ht="12" customHeight="1" x14ac:dyDescent="0.25">
      <c r="A17" s="3"/>
      <c r="B17" s="21">
        <f t="shared" si="4"/>
        <v>13</v>
      </c>
      <c r="C17" s="37" t="s">
        <v>133</v>
      </c>
      <c r="D17" s="38" t="s">
        <v>134</v>
      </c>
      <c r="E17" s="45">
        <v>2064.6999999999998</v>
      </c>
      <c r="F17" s="24">
        <v>0</v>
      </c>
      <c r="G17" s="24">
        <f t="shared" si="1"/>
        <v>-2064.6999999999998</v>
      </c>
      <c r="H17" s="24">
        <f t="shared" si="17"/>
        <v>0</v>
      </c>
      <c r="I17" s="24">
        <v>500</v>
      </c>
      <c r="J17" s="67">
        <f t="shared" si="3"/>
        <v>2564.6999999999998</v>
      </c>
      <c r="K17" s="25">
        <v>0</v>
      </c>
      <c r="L17" s="76">
        <v>701.5</v>
      </c>
      <c r="M17" s="24">
        <v>0</v>
      </c>
      <c r="N17" s="76">
        <v>0</v>
      </c>
      <c r="O17" s="62">
        <f>-K17-L17-M17+N17</f>
        <v>-701.5</v>
      </c>
      <c r="P17" s="46">
        <f>+J17+O17</f>
        <v>1863.1999999999998</v>
      </c>
    </row>
    <row r="18" spans="1:16" ht="12.75" customHeight="1" x14ac:dyDescent="0.25">
      <c r="A18" s="12"/>
      <c r="B18" s="21">
        <f t="shared" si="4"/>
        <v>14</v>
      </c>
      <c r="C18" s="44" t="s">
        <v>102</v>
      </c>
      <c r="D18" s="39" t="s">
        <v>103</v>
      </c>
      <c r="E18" s="45">
        <v>683.75</v>
      </c>
      <c r="F18" s="24">
        <v>0</v>
      </c>
      <c r="G18" s="24">
        <f t="shared" si="1"/>
        <v>-683.75</v>
      </c>
      <c r="H18" s="24">
        <f t="shared" ref="H18" si="20">IF(G18&gt;0,+G18,0)</f>
        <v>0</v>
      </c>
      <c r="I18" s="24">
        <v>500</v>
      </c>
      <c r="J18" s="67">
        <f t="shared" si="3"/>
        <v>1183.75</v>
      </c>
      <c r="K18" s="25">
        <v>0</v>
      </c>
      <c r="L18" s="76">
        <v>500.75</v>
      </c>
      <c r="M18" s="24">
        <v>0</v>
      </c>
      <c r="N18" s="76">
        <v>0</v>
      </c>
      <c r="O18" s="62">
        <f>-K18-L18-M18+N18</f>
        <v>-500.75</v>
      </c>
      <c r="P18" s="46">
        <f>+J18+O18</f>
        <v>683</v>
      </c>
    </row>
    <row r="19" spans="1:16" ht="12" customHeight="1" x14ac:dyDescent="0.25">
      <c r="A19" s="12"/>
      <c r="B19" s="21">
        <f t="shared" si="4"/>
        <v>15</v>
      </c>
      <c r="C19" s="44" t="s">
        <v>72</v>
      </c>
      <c r="D19" s="39" t="s">
        <v>73</v>
      </c>
      <c r="E19" s="45">
        <v>666.6</v>
      </c>
      <c r="F19" s="24">
        <v>0</v>
      </c>
      <c r="G19" s="24">
        <f t="shared" si="1"/>
        <v>-666.6</v>
      </c>
      <c r="H19" s="24">
        <f>IF(G19&gt;0,+G19,0)</f>
        <v>0</v>
      </c>
      <c r="I19" s="24">
        <v>500</v>
      </c>
      <c r="J19" s="67">
        <f t="shared" si="3"/>
        <v>1166.5999999999999</v>
      </c>
      <c r="K19" s="25">
        <v>0</v>
      </c>
      <c r="L19" s="76">
        <v>701.5</v>
      </c>
      <c r="M19" s="24">
        <v>0</v>
      </c>
      <c r="N19" s="76">
        <v>0</v>
      </c>
      <c r="O19" s="62">
        <f>-K19-L19-M19+N19</f>
        <v>-701.5</v>
      </c>
      <c r="P19" s="46">
        <f>+J19+O19</f>
        <v>465.09999999999991</v>
      </c>
    </row>
    <row r="20" spans="1:16" ht="12" customHeight="1" x14ac:dyDescent="0.25">
      <c r="A20" s="3"/>
      <c r="B20" s="21">
        <f t="shared" si="4"/>
        <v>16</v>
      </c>
      <c r="C20" s="37" t="s">
        <v>135</v>
      </c>
      <c r="D20" s="38" t="s">
        <v>136</v>
      </c>
      <c r="E20" s="45">
        <v>250.75</v>
      </c>
      <c r="F20" s="24">
        <v>0</v>
      </c>
      <c r="G20" s="24">
        <f t="shared" si="1"/>
        <v>-250.75</v>
      </c>
      <c r="H20" s="24">
        <f>IF(G20&gt;0,+G20,0)</f>
        <v>0</v>
      </c>
      <c r="I20" s="24">
        <v>500</v>
      </c>
      <c r="J20" s="67">
        <f t="shared" si="3"/>
        <v>750.75</v>
      </c>
      <c r="K20" s="25">
        <v>0</v>
      </c>
      <c r="L20" s="76">
        <v>701.5</v>
      </c>
      <c r="M20" s="24">
        <v>0</v>
      </c>
      <c r="N20" s="76">
        <v>1249.25</v>
      </c>
      <c r="O20" s="62">
        <f>-K20-L20-M20+N20</f>
        <v>547.75</v>
      </c>
      <c r="P20" s="46">
        <f>+J20+O20</f>
        <v>1298.5</v>
      </c>
    </row>
    <row r="21" spans="1:16" ht="12" customHeight="1" x14ac:dyDescent="0.25">
      <c r="A21" s="12"/>
      <c r="B21" s="21">
        <f t="shared" si="4"/>
        <v>17</v>
      </c>
      <c r="C21" s="44" t="s">
        <v>21</v>
      </c>
      <c r="D21" s="39" t="s">
        <v>22</v>
      </c>
      <c r="E21" s="45">
        <v>1761.7</v>
      </c>
      <c r="F21" s="24">
        <v>0</v>
      </c>
      <c r="G21" s="24">
        <f t="shared" si="1"/>
        <v>-1761.7</v>
      </c>
      <c r="H21" s="24">
        <f t="shared" ref="H21" si="21">IF(G21&gt;0,+G21,0)</f>
        <v>0</v>
      </c>
      <c r="I21" s="24">
        <v>500</v>
      </c>
      <c r="J21" s="67">
        <f t="shared" si="3"/>
        <v>2261.6999999999998</v>
      </c>
      <c r="K21" s="25">
        <v>0</v>
      </c>
      <c r="L21" s="76">
        <v>706.2</v>
      </c>
      <c r="M21" s="24">
        <v>0</v>
      </c>
      <c r="N21" s="76">
        <v>0</v>
      </c>
      <c r="O21" s="62">
        <f t="shared" ref="O21" si="22">-K21-L21-M21+N21</f>
        <v>-706.2</v>
      </c>
      <c r="P21" s="46">
        <f t="shared" ref="P21" si="23">+J21+O21</f>
        <v>1555.4999999999998</v>
      </c>
    </row>
    <row r="22" spans="1:16" ht="12" customHeight="1" x14ac:dyDescent="0.25">
      <c r="A22" s="12"/>
      <c r="B22" s="21">
        <f t="shared" si="4"/>
        <v>18</v>
      </c>
      <c r="C22" s="37" t="s">
        <v>142</v>
      </c>
      <c r="D22" s="38" t="s">
        <v>143</v>
      </c>
      <c r="E22" s="45">
        <v>98</v>
      </c>
      <c r="F22" s="24">
        <v>0</v>
      </c>
      <c r="G22" s="24">
        <f t="shared" si="1"/>
        <v>-98</v>
      </c>
      <c r="H22" s="24">
        <f t="shared" ref="H22" si="24">IF(G22&gt;0,+G22,0)</f>
        <v>0</v>
      </c>
      <c r="I22" s="24">
        <v>0</v>
      </c>
      <c r="J22" s="67">
        <f t="shared" si="3"/>
        <v>98</v>
      </c>
      <c r="K22" s="25">
        <v>0</v>
      </c>
      <c r="L22" s="76">
        <v>97</v>
      </c>
      <c r="M22" s="24">
        <v>0</v>
      </c>
      <c r="N22" s="76">
        <v>0</v>
      </c>
      <c r="O22" s="62">
        <f t="shared" ref="O22" si="25">-K22-L22-M22+N22</f>
        <v>-97</v>
      </c>
      <c r="P22" s="46">
        <f t="shared" ref="P22" si="26">+J22+O22</f>
        <v>1</v>
      </c>
    </row>
    <row r="23" spans="1:16" ht="12" customHeight="1" x14ac:dyDescent="0.25">
      <c r="A23" s="12"/>
      <c r="B23" s="21">
        <f t="shared" si="4"/>
        <v>19</v>
      </c>
      <c r="C23" s="44" t="s">
        <v>123</v>
      </c>
      <c r="D23" s="39" t="s">
        <v>124</v>
      </c>
      <c r="E23" s="45">
        <v>1562.25</v>
      </c>
      <c r="F23" s="24">
        <v>0</v>
      </c>
      <c r="G23" s="24">
        <f t="shared" si="1"/>
        <v>-1562.25</v>
      </c>
      <c r="H23" s="24">
        <f t="shared" ref="H23" si="27">IF(G23&gt;0,+G23,0)</f>
        <v>0</v>
      </c>
      <c r="I23" s="24">
        <v>500</v>
      </c>
      <c r="J23" s="67">
        <f t="shared" si="3"/>
        <v>2062.25</v>
      </c>
      <c r="K23" s="25">
        <v>0</v>
      </c>
      <c r="L23" s="76">
        <v>701.5</v>
      </c>
      <c r="M23" s="24">
        <v>0</v>
      </c>
      <c r="N23" s="76">
        <v>0</v>
      </c>
      <c r="O23" s="62">
        <f t="shared" ref="O23" si="28">-K23-L23-M23+N23</f>
        <v>-701.5</v>
      </c>
      <c r="P23" s="46">
        <f t="shared" ref="P23" si="29">+J23+O23</f>
        <v>1360.75</v>
      </c>
    </row>
    <row r="24" spans="1:16" ht="12" customHeight="1" x14ac:dyDescent="0.25">
      <c r="A24" s="12"/>
      <c r="B24" s="21">
        <f t="shared" si="4"/>
        <v>20</v>
      </c>
      <c r="C24" s="44" t="s">
        <v>58</v>
      </c>
      <c r="D24" s="39" t="s">
        <v>59</v>
      </c>
      <c r="E24" s="45">
        <v>932.25</v>
      </c>
      <c r="F24" s="24">
        <v>0</v>
      </c>
      <c r="G24" s="24">
        <f t="shared" si="1"/>
        <v>-932.25</v>
      </c>
      <c r="H24" s="24">
        <f t="shared" ref="H24" si="30">IF(G24&gt;0,+G24,0)</f>
        <v>0</v>
      </c>
      <c r="I24" s="24">
        <v>500</v>
      </c>
      <c r="J24" s="67">
        <f t="shared" si="3"/>
        <v>1432.25</v>
      </c>
      <c r="K24" s="25">
        <v>0</v>
      </c>
      <c r="L24" s="76">
        <v>500.75</v>
      </c>
      <c r="M24" s="24">
        <v>0</v>
      </c>
      <c r="N24" s="76">
        <v>0</v>
      </c>
      <c r="O24" s="62">
        <f>-K24-L24-M24+N24</f>
        <v>-500.75</v>
      </c>
      <c r="P24" s="46">
        <f>+J24+O24</f>
        <v>931.5</v>
      </c>
    </row>
    <row r="25" spans="1:16" ht="12" customHeight="1" x14ac:dyDescent="0.25">
      <c r="A25" s="12"/>
      <c r="B25" s="21">
        <f t="shared" si="4"/>
        <v>21</v>
      </c>
      <c r="C25" s="44" t="s">
        <v>125</v>
      </c>
      <c r="D25" s="39" t="s">
        <v>126</v>
      </c>
      <c r="E25" s="45">
        <v>1774.51</v>
      </c>
      <c r="F25" s="24">
        <v>0</v>
      </c>
      <c r="G25" s="24">
        <f t="shared" si="1"/>
        <v>-1774.51</v>
      </c>
      <c r="H25" s="24">
        <f t="shared" ref="H25:H28" si="31">IF(G25&gt;0,+G25,0)</f>
        <v>0</v>
      </c>
      <c r="I25" s="24">
        <v>500</v>
      </c>
      <c r="J25" s="67">
        <f t="shared" si="3"/>
        <v>2274.5100000000002</v>
      </c>
      <c r="K25" s="25">
        <v>0</v>
      </c>
      <c r="L25" s="76">
        <v>701.5</v>
      </c>
      <c r="M25" s="24">
        <v>0</v>
      </c>
      <c r="N25" s="76">
        <v>0</v>
      </c>
      <c r="O25" s="62">
        <f t="shared" ref="O25:O28" si="32">-K25-L25-M25+N25</f>
        <v>-701.5</v>
      </c>
      <c r="P25" s="46">
        <f t="shared" ref="P25:P28" si="33">+J25+O25</f>
        <v>1573.0100000000002</v>
      </c>
    </row>
    <row r="26" spans="1:16" ht="12" customHeight="1" x14ac:dyDescent="0.25">
      <c r="A26" s="12"/>
      <c r="B26" s="21">
        <f t="shared" si="4"/>
        <v>22</v>
      </c>
      <c r="C26" s="44" t="s">
        <v>80</v>
      </c>
      <c r="D26" s="39" t="s">
        <v>81</v>
      </c>
      <c r="E26" s="45">
        <v>1412.25</v>
      </c>
      <c r="F26" s="24">
        <v>0</v>
      </c>
      <c r="G26" s="24">
        <f t="shared" si="1"/>
        <v>-1412.25</v>
      </c>
      <c r="H26" s="24">
        <f t="shared" si="31"/>
        <v>0</v>
      </c>
      <c r="I26" s="24">
        <v>500</v>
      </c>
      <c r="J26" s="67">
        <f t="shared" si="3"/>
        <v>1912.25</v>
      </c>
      <c r="K26" s="25">
        <v>0</v>
      </c>
      <c r="L26" s="76">
        <v>701.5</v>
      </c>
      <c r="M26" s="24">
        <v>0</v>
      </c>
      <c r="N26" s="76">
        <v>87.75</v>
      </c>
      <c r="O26" s="62">
        <f t="shared" si="32"/>
        <v>-613.75</v>
      </c>
      <c r="P26" s="46">
        <f t="shared" si="33"/>
        <v>1298.5</v>
      </c>
    </row>
    <row r="27" spans="1:16" ht="12" customHeight="1" x14ac:dyDescent="0.25">
      <c r="A27" s="12"/>
      <c r="B27" s="21">
        <f t="shared" si="4"/>
        <v>23</v>
      </c>
      <c r="C27" s="44" t="s">
        <v>127</v>
      </c>
      <c r="D27" s="39" t="s">
        <v>128</v>
      </c>
      <c r="E27" s="45">
        <v>1145.75</v>
      </c>
      <c r="F27" s="24">
        <v>0</v>
      </c>
      <c r="G27" s="24">
        <f t="shared" si="1"/>
        <v>-1145.75</v>
      </c>
      <c r="H27" s="24">
        <f t="shared" si="31"/>
        <v>0</v>
      </c>
      <c r="I27" s="24">
        <v>500</v>
      </c>
      <c r="J27" s="67">
        <f t="shared" si="3"/>
        <v>1645.75</v>
      </c>
      <c r="K27" s="25">
        <v>0</v>
      </c>
      <c r="L27" s="76">
        <v>500.75</v>
      </c>
      <c r="M27" s="24">
        <v>0</v>
      </c>
      <c r="N27" s="76">
        <v>354.25</v>
      </c>
      <c r="O27" s="62">
        <f t="shared" si="32"/>
        <v>-146.5</v>
      </c>
      <c r="P27" s="46">
        <f t="shared" si="33"/>
        <v>1499.25</v>
      </c>
    </row>
    <row r="28" spans="1:16" ht="12" customHeight="1" x14ac:dyDescent="0.25">
      <c r="A28" s="12"/>
      <c r="B28" s="21">
        <f t="shared" si="4"/>
        <v>24</v>
      </c>
      <c r="C28" s="44" t="s">
        <v>88</v>
      </c>
      <c r="D28" s="39" t="s">
        <v>89</v>
      </c>
      <c r="E28" s="45">
        <v>1274.5999999999999</v>
      </c>
      <c r="F28" s="24">
        <v>0</v>
      </c>
      <c r="G28" s="24">
        <f t="shared" si="1"/>
        <v>-1274.5999999999999</v>
      </c>
      <c r="H28" s="24">
        <f t="shared" si="31"/>
        <v>0</v>
      </c>
      <c r="I28" s="24">
        <v>500</v>
      </c>
      <c r="J28" s="67">
        <f t="shared" si="3"/>
        <v>1774.6</v>
      </c>
      <c r="K28" s="25">
        <v>0</v>
      </c>
      <c r="L28" s="76">
        <v>701.5</v>
      </c>
      <c r="M28" s="24">
        <v>0</v>
      </c>
      <c r="N28" s="76">
        <v>225.4</v>
      </c>
      <c r="O28" s="62">
        <f t="shared" si="32"/>
        <v>-476.1</v>
      </c>
      <c r="P28" s="46">
        <f t="shared" si="33"/>
        <v>1298.5</v>
      </c>
    </row>
    <row r="29" spans="1:16" ht="12" customHeight="1" x14ac:dyDescent="0.25">
      <c r="A29" s="12"/>
      <c r="B29" s="21">
        <f t="shared" si="4"/>
        <v>25</v>
      </c>
      <c r="C29" s="44" t="s">
        <v>104</v>
      </c>
      <c r="D29" s="39" t="s">
        <v>105</v>
      </c>
      <c r="E29" s="45">
        <v>1089</v>
      </c>
      <c r="F29" s="24">
        <v>0</v>
      </c>
      <c r="G29" s="24">
        <f t="shared" si="1"/>
        <v>-1089</v>
      </c>
      <c r="H29" s="24">
        <f t="shared" ref="H29" si="34">IF(G29&gt;0,+G29,0)</f>
        <v>0</v>
      </c>
      <c r="I29" s="24">
        <v>500</v>
      </c>
      <c r="J29" s="67">
        <f t="shared" si="3"/>
        <v>1589</v>
      </c>
      <c r="K29" s="25">
        <v>0</v>
      </c>
      <c r="L29" s="76">
        <v>701.5</v>
      </c>
      <c r="M29" s="24">
        <v>0</v>
      </c>
      <c r="N29" s="76">
        <v>0</v>
      </c>
      <c r="O29" s="62">
        <f t="shared" ref="O29" si="35">-K29-L29-M29+N29</f>
        <v>-701.5</v>
      </c>
      <c r="P29" s="46">
        <f t="shared" ref="P29" si="36">+J29+O29</f>
        <v>887.5</v>
      </c>
    </row>
    <row r="30" spans="1:16" ht="12" customHeight="1" x14ac:dyDescent="0.25">
      <c r="A30" s="12"/>
      <c r="B30" s="21">
        <f t="shared" si="4"/>
        <v>26</v>
      </c>
      <c r="C30" s="44" t="s">
        <v>94</v>
      </c>
      <c r="D30" s="39" t="s">
        <v>95</v>
      </c>
      <c r="E30" s="45">
        <v>1133.25</v>
      </c>
      <c r="F30" s="24">
        <v>0</v>
      </c>
      <c r="G30" s="24">
        <f t="shared" si="1"/>
        <v>-1133.25</v>
      </c>
      <c r="H30" s="24">
        <f>IF(G30&gt;0,+G30,0)</f>
        <v>0</v>
      </c>
      <c r="I30" s="24">
        <v>500</v>
      </c>
      <c r="J30" s="67">
        <f t="shared" si="3"/>
        <v>1633.25</v>
      </c>
      <c r="K30" s="25">
        <v>0</v>
      </c>
      <c r="L30" s="76">
        <v>701.5</v>
      </c>
      <c r="M30" s="24">
        <v>0</v>
      </c>
      <c r="N30" s="76">
        <v>366.75</v>
      </c>
      <c r="O30" s="62">
        <f>-K30-L30-M30+N30</f>
        <v>-334.75</v>
      </c>
      <c r="P30" s="46">
        <f>+J30+O30</f>
        <v>1298.5</v>
      </c>
    </row>
    <row r="31" spans="1:16" ht="12" customHeight="1" x14ac:dyDescent="0.25">
      <c r="A31" s="12"/>
      <c r="B31" s="21">
        <f t="shared" si="4"/>
        <v>27</v>
      </c>
      <c r="C31" s="44" t="s">
        <v>106</v>
      </c>
      <c r="D31" s="39" t="s">
        <v>107</v>
      </c>
      <c r="E31" s="45">
        <v>1306.8</v>
      </c>
      <c r="F31" s="24">
        <v>0</v>
      </c>
      <c r="G31" s="24">
        <f t="shared" si="1"/>
        <v>-1306.8</v>
      </c>
      <c r="H31" s="24">
        <f>IF(G31&gt;0,+G31,0)</f>
        <v>0</v>
      </c>
      <c r="I31" s="24">
        <v>500</v>
      </c>
      <c r="J31" s="67">
        <f t="shared" si="3"/>
        <v>1806.8</v>
      </c>
      <c r="K31" s="25">
        <v>0</v>
      </c>
      <c r="L31" s="76">
        <v>701.5</v>
      </c>
      <c r="M31" s="24">
        <v>0</v>
      </c>
      <c r="N31" s="76">
        <v>0</v>
      </c>
      <c r="O31" s="62">
        <f>-K31-L31-M31+N31</f>
        <v>-701.5</v>
      </c>
      <c r="P31" s="46">
        <f>+J31+O31</f>
        <v>1105.3</v>
      </c>
    </row>
    <row r="32" spans="1:16" ht="12" customHeight="1" x14ac:dyDescent="0.25">
      <c r="A32" s="12"/>
      <c r="B32" s="21">
        <f t="shared" si="4"/>
        <v>28</v>
      </c>
      <c r="C32" s="44" t="s">
        <v>121</v>
      </c>
      <c r="D32" s="39" t="s">
        <v>122</v>
      </c>
      <c r="E32" s="45">
        <v>1587.6</v>
      </c>
      <c r="F32" s="24">
        <v>0</v>
      </c>
      <c r="G32" s="24">
        <f t="shared" si="1"/>
        <v>-1587.6</v>
      </c>
      <c r="H32" s="24">
        <f>IF(G32&gt;0,+G32,0)</f>
        <v>0</v>
      </c>
      <c r="I32" s="24">
        <v>500</v>
      </c>
      <c r="J32" s="67">
        <f t="shared" si="3"/>
        <v>2087.6</v>
      </c>
      <c r="K32" s="25">
        <v>0</v>
      </c>
      <c r="L32" s="76">
        <v>700.75</v>
      </c>
      <c r="M32" s="24">
        <v>0</v>
      </c>
      <c r="N32" s="76">
        <v>0</v>
      </c>
      <c r="O32" s="62">
        <f>-K32-L32-M32+N32</f>
        <v>-700.75</v>
      </c>
      <c r="P32" s="46">
        <f>+J32+O32</f>
        <v>1386.85</v>
      </c>
    </row>
    <row r="33" spans="1:16" ht="12" customHeight="1" x14ac:dyDescent="0.25">
      <c r="A33" s="12"/>
      <c r="B33" s="21">
        <f t="shared" si="4"/>
        <v>29</v>
      </c>
      <c r="C33" s="37" t="s">
        <v>35</v>
      </c>
      <c r="D33" s="38" t="s">
        <v>36</v>
      </c>
      <c r="E33" s="45">
        <v>487.12</v>
      </c>
      <c r="F33" s="24">
        <v>0</v>
      </c>
      <c r="G33" s="24">
        <f t="shared" si="1"/>
        <v>-487.12</v>
      </c>
      <c r="H33" s="24">
        <f>IF(G33&gt;0,+G33,0)</f>
        <v>0</v>
      </c>
      <c r="I33" s="24">
        <v>0</v>
      </c>
      <c r="J33" s="67">
        <f t="shared" si="3"/>
        <v>487.12</v>
      </c>
      <c r="K33" s="25">
        <v>0</v>
      </c>
      <c r="L33" s="76">
        <v>0</v>
      </c>
      <c r="M33" s="24">
        <v>0</v>
      </c>
      <c r="N33" s="76">
        <v>0</v>
      </c>
      <c r="O33" s="62">
        <f>-K33-L33-M33+N33</f>
        <v>0</v>
      </c>
      <c r="P33" s="46">
        <f>+J33+O33</f>
        <v>487.12</v>
      </c>
    </row>
    <row r="34" spans="1:16" ht="12" customHeight="1" x14ac:dyDescent="0.25">
      <c r="A34" s="12"/>
      <c r="B34" s="21">
        <f t="shared" si="4"/>
        <v>30</v>
      </c>
      <c r="C34" s="44" t="s">
        <v>82</v>
      </c>
      <c r="D34" s="39" t="s">
        <v>83</v>
      </c>
      <c r="E34" s="45">
        <v>1529.5</v>
      </c>
      <c r="F34" s="24">
        <v>0</v>
      </c>
      <c r="G34" s="24">
        <f t="shared" ref="G34" si="37">+F34-E34</f>
        <v>-1529.5</v>
      </c>
      <c r="H34" s="24">
        <f>IF(G34&gt;0,+G34,0)</f>
        <v>0</v>
      </c>
      <c r="I34" s="24">
        <v>500</v>
      </c>
      <c r="J34" s="67">
        <f t="shared" ref="J34" si="38">+E34+H34+I34</f>
        <v>2029.5</v>
      </c>
      <c r="K34" s="25">
        <v>0</v>
      </c>
      <c r="L34" s="76">
        <v>701.5</v>
      </c>
      <c r="M34" s="24">
        <v>0</v>
      </c>
      <c r="N34" s="76">
        <v>0</v>
      </c>
      <c r="O34" s="62">
        <f>-K34-L34-M34+N34</f>
        <v>-701.5</v>
      </c>
      <c r="P34" s="46">
        <f>+J34+O34</f>
        <v>1328</v>
      </c>
    </row>
    <row r="35" spans="1:16" ht="12" customHeight="1" x14ac:dyDescent="0.25">
      <c r="A35" s="12"/>
      <c r="B35" s="21">
        <f>+B34+1</f>
        <v>31</v>
      </c>
      <c r="C35" s="44" t="s">
        <v>90</v>
      </c>
      <c r="D35" s="39" t="s">
        <v>91</v>
      </c>
      <c r="E35" s="45">
        <v>1534.9</v>
      </c>
      <c r="F35" s="24">
        <v>0</v>
      </c>
      <c r="G35" s="24">
        <f t="shared" si="1"/>
        <v>-1534.9</v>
      </c>
      <c r="H35" s="24">
        <f t="shared" ref="H35" si="39">IF(G35&gt;0,+G35,0)</f>
        <v>0</v>
      </c>
      <c r="I35" s="24">
        <v>500</v>
      </c>
      <c r="J35" s="67">
        <f t="shared" si="3"/>
        <v>2034.9</v>
      </c>
      <c r="K35" s="25">
        <v>0</v>
      </c>
      <c r="L35" s="76">
        <v>701.5</v>
      </c>
      <c r="M35" s="24">
        <v>0</v>
      </c>
      <c r="N35" s="76">
        <v>0</v>
      </c>
      <c r="O35" s="62">
        <f t="shared" ref="O35" si="40">-K35-L35-M35+N35</f>
        <v>-701.5</v>
      </c>
      <c r="P35" s="46">
        <f t="shared" ref="P35" si="41">+J35+O35</f>
        <v>1333.4</v>
      </c>
    </row>
    <row r="36" spans="1:16" ht="12" customHeight="1" x14ac:dyDescent="0.25">
      <c r="A36" s="12"/>
      <c r="B36" s="21">
        <f>+B35+1</f>
        <v>32</v>
      </c>
      <c r="C36" s="44" t="s">
        <v>60</v>
      </c>
      <c r="D36" s="39" t="s">
        <v>61</v>
      </c>
      <c r="E36" s="45">
        <v>1115.2</v>
      </c>
      <c r="F36" s="24">
        <v>0</v>
      </c>
      <c r="G36" s="24">
        <f t="shared" ref="G36:G54" si="42">+F36-E36</f>
        <v>-1115.2</v>
      </c>
      <c r="H36" s="24">
        <f t="shared" ref="H36:H42" si="43">IF(G36&gt;0,+G36,0)</f>
        <v>0</v>
      </c>
      <c r="I36" s="24">
        <v>500</v>
      </c>
      <c r="J36" s="67">
        <f t="shared" ref="J36:J54" si="44">+E36+H36+I36</f>
        <v>1615.2</v>
      </c>
      <c r="K36" s="25">
        <v>0</v>
      </c>
      <c r="L36" s="76">
        <v>601.5</v>
      </c>
      <c r="M36" s="24">
        <v>0</v>
      </c>
      <c r="N36" s="76">
        <v>0</v>
      </c>
      <c r="O36" s="62">
        <f t="shared" ref="O36:O42" si="45">-K36-L36-M36+N36</f>
        <v>-601.5</v>
      </c>
      <c r="P36" s="46">
        <f t="shared" ref="P36:P42" si="46">+J36+O36</f>
        <v>1013.7</v>
      </c>
    </row>
    <row r="37" spans="1:16" ht="12" customHeight="1" x14ac:dyDescent="0.25">
      <c r="A37" s="12"/>
      <c r="B37" s="21">
        <f t="shared" si="4"/>
        <v>33</v>
      </c>
      <c r="C37" s="44" t="s">
        <v>51</v>
      </c>
      <c r="D37" s="39" t="s">
        <v>52</v>
      </c>
      <c r="E37" s="45">
        <v>1588</v>
      </c>
      <c r="F37" s="24">
        <v>0</v>
      </c>
      <c r="G37" s="24">
        <f t="shared" si="42"/>
        <v>-1588</v>
      </c>
      <c r="H37" s="24">
        <f t="shared" si="43"/>
        <v>0</v>
      </c>
      <c r="I37" s="24">
        <v>500</v>
      </c>
      <c r="J37" s="67">
        <f t="shared" si="44"/>
        <v>2088</v>
      </c>
      <c r="K37" s="25">
        <v>0</v>
      </c>
      <c r="L37" s="76">
        <v>701.5</v>
      </c>
      <c r="M37" s="24">
        <v>0</v>
      </c>
      <c r="N37" s="76">
        <v>0</v>
      </c>
      <c r="O37" s="62">
        <f t="shared" si="45"/>
        <v>-701.5</v>
      </c>
      <c r="P37" s="46">
        <f t="shared" si="46"/>
        <v>1386.5</v>
      </c>
    </row>
    <row r="38" spans="1:16" ht="12" customHeight="1" x14ac:dyDescent="0.25">
      <c r="A38" s="12"/>
      <c r="B38" s="21">
        <f t="shared" si="4"/>
        <v>34</v>
      </c>
      <c r="C38" s="51" t="s">
        <v>28</v>
      </c>
      <c r="D38" s="52" t="s">
        <v>137</v>
      </c>
      <c r="E38" s="45">
        <v>487.12</v>
      </c>
      <c r="F38" s="24">
        <v>0</v>
      </c>
      <c r="G38" s="24">
        <f t="shared" si="42"/>
        <v>-487.12</v>
      </c>
      <c r="H38" s="24">
        <f t="shared" si="43"/>
        <v>0</v>
      </c>
      <c r="I38" s="24">
        <v>0</v>
      </c>
      <c r="J38" s="67">
        <f t="shared" si="44"/>
        <v>487.12</v>
      </c>
      <c r="K38" s="25">
        <v>0</v>
      </c>
      <c r="L38" s="76">
        <v>15</v>
      </c>
      <c r="M38" s="24">
        <v>0</v>
      </c>
      <c r="N38" s="76">
        <v>0</v>
      </c>
      <c r="O38" s="62">
        <f t="shared" si="45"/>
        <v>-15</v>
      </c>
      <c r="P38" s="46">
        <f t="shared" si="46"/>
        <v>472.12</v>
      </c>
    </row>
    <row r="39" spans="1:16" ht="12" customHeight="1" x14ac:dyDescent="0.25">
      <c r="A39" s="12"/>
      <c r="B39" s="21">
        <f t="shared" si="4"/>
        <v>35</v>
      </c>
      <c r="C39" s="44" t="s">
        <v>62</v>
      </c>
      <c r="D39" s="39" t="s">
        <v>63</v>
      </c>
      <c r="E39" s="45">
        <v>877.2</v>
      </c>
      <c r="F39" s="24">
        <v>0</v>
      </c>
      <c r="G39" s="24">
        <f t="shared" si="42"/>
        <v>-877.2</v>
      </c>
      <c r="H39" s="24">
        <f t="shared" si="43"/>
        <v>0</v>
      </c>
      <c r="I39" s="24">
        <v>500</v>
      </c>
      <c r="J39" s="67">
        <f t="shared" si="44"/>
        <v>1377.2</v>
      </c>
      <c r="K39" s="25">
        <v>0</v>
      </c>
      <c r="L39" s="76">
        <v>700.75</v>
      </c>
      <c r="M39" s="24">
        <v>0</v>
      </c>
      <c r="N39" s="76">
        <v>622.79999999999995</v>
      </c>
      <c r="O39" s="62">
        <f t="shared" si="45"/>
        <v>-77.950000000000045</v>
      </c>
      <c r="P39" s="46">
        <f t="shared" si="46"/>
        <v>1299.25</v>
      </c>
    </row>
    <row r="40" spans="1:16" ht="12" customHeight="1" x14ac:dyDescent="0.25">
      <c r="A40" s="12"/>
      <c r="B40" s="21">
        <f t="shared" si="4"/>
        <v>36</v>
      </c>
      <c r="C40" s="44" t="s">
        <v>84</v>
      </c>
      <c r="D40" s="39" t="s">
        <v>85</v>
      </c>
      <c r="E40" s="45">
        <v>904.5</v>
      </c>
      <c r="F40" s="24">
        <v>0</v>
      </c>
      <c r="G40" s="24">
        <f t="shared" si="42"/>
        <v>-904.5</v>
      </c>
      <c r="H40" s="24">
        <f t="shared" si="43"/>
        <v>0</v>
      </c>
      <c r="I40" s="24">
        <v>500</v>
      </c>
      <c r="J40" s="67">
        <f t="shared" si="44"/>
        <v>1404.5</v>
      </c>
      <c r="K40" s="25">
        <v>0</v>
      </c>
      <c r="L40" s="76">
        <v>801.5</v>
      </c>
      <c r="M40" s="24">
        <v>0</v>
      </c>
      <c r="N40" s="76">
        <v>0</v>
      </c>
      <c r="O40" s="62">
        <f t="shared" si="45"/>
        <v>-801.5</v>
      </c>
      <c r="P40" s="46">
        <f t="shared" si="46"/>
        <v>603</v>
      </c>
    </row>
    <row r="41" spans="1:16" ht="12" customHeight="1" x14ac:dyDescent="0.25">
      <c r="A41" s="12"/>
      <c r="B41" s="21">
        <f t="shared" si="4"/>
        <v>37</v>
      </c>
      <c r="C41" s="44" t="s">
        <v>74</v>
      </c>
      <c r="D41" s="39" t="s">
        <v>75</v>
      </c>
      <c r="E41" s="45">
        <v>1517.25</v>
      </c>
      <c r="F41" s="24">
        <v>0</v>
      </c>
      <c r="G41" s="24">
        <f t="shared" si="42"/>
        <v>-1517.25</v>
      </c>
      <c r="H41" s="24">
        <f t="shared" si="43"/>
        <v>0</v>
      </c>
      <c r="I41" s="24">
        <v>500</v>
      </c>
      <c r="J41" s="67">
        <f t="shared" si="44"/>
        <v>2017.25</v>
      </c>
      <c r="K41" s="25">
        <v>0</v>
      </c>
      <c r="L41" s="76">
        <v>701.5</v>
      </c>
      <c r="M41" s="24">
        <v>0</v>
      </c>
      <c r="N41" s="76">
        <v>0</v>
      </c>
      <c r="O41" s="62">
        <f t="shared" si="45"/>
        <v>-701.5</v>
      </c>
      <c r="P41" s="46">
        <f t="shared" si="46"/>
        <v>1315.75</v>
      </c>
    </row>
    <row r="42" spans="1:16" ht="12" customHeight="1" x14ac:dyDescent="0.25">
      <c r="A42" s="12"/>
      <c r="B42" s="21">
        <f t="shared" si="4"/>
        <v>38</v>
      </c>
      <c r="C42" s="44" t="s">
        <v>53</v>
      </c>
      <c r="D42" s="39" t="s">
        <v>54</v>
      </c>
      <c r="E42" s="45">
        <v>1584.9</v>
      </c>
      <c r="F42" s="24">
        <v>0</v>
      </c>
      <c r="G42" s="24">
        <f t="shared" si="42"/>
        <v>-1584.9</v>
      </c>
      <c r="H42" s="24">
        <f t="shared" si="43"/>
        <v>0</v>
      </c>
      <c r="I42" s="24">
        <v>1000</v>
      </c>
      <c r="J42" s="67">
        <f t="shared" si="44"/>
        <v>2584.9</v>
      </c>
      <c r="K42" s="25">
        <v>0</v>
      </c>
      <c r="L42" s="76">
        <v>1001.5</v>
      </c>
      <c r="M42" s="24">
        <v>0</v>
      </c>
      <c r="N42" s="76">
        <v>0</v>
      </c>
      <c r="O42" s="62">
        <f t="shared" si="45"/>
        <v>-1001.5</v>
      </c>
      <c r="P42" s="46">
        <f t="shared" si="46"/>
        <v>1583.4</v>
      </c>
    </row>
    <row r="43" spans="1:16" ht="12" customHeight="1" x14ac:dyDescent="0.25">
      <c r="A43" s="12"/>
      <c r="B43" s="21">
        <f t="shared" si="4"/>
        <v>39</v>
      </c>
      <c r="C43" s="51" t="s">
        <v>43</v>
      </c>
      <c r="D43" s="53" t="s">
        <v>44</v>
      </c>
      <c r="E43" s="45">
        <v>882.61</v>
      </c>
      <c r="F43" s="24">
        <v>0</v>
      </c>
      <c r="G43" s="24">
        <f t="shared" si="42"/>
        <v>-882.61</v>
      </c>
      <c r="H43" s="24">
        <f t="shared" ref="H43" si="47">IF(G43&gt;0,+G43,0)</f>
        <v>0</v>
      </c>
      <c r="I43" s="24">
        <v>115.2</v>
      </c>
      <c r="J43" s="67">
        <f t="shared" si="44"/>
        <v>997.81000000000006</v>
      </c>
      <c r="K43" s="25">
        <v>0</v>
      </c>
      <c r="L43" s="76">
        <v>0</v>
      </c>
      <c r="M43" s="24">
        <v>0</v>
      </c>
      <c r="N43" s="76">
        <v>0</v>
      </c>
      <c r="O43" s="62">
        <f t="shared" ref="O43" si="48">-K43-L43-M43+N43</f>
        <v>0</v>
      </c>
      <c r="P43" s="46">
        <f t="shared" ref="P43" si="49">+J43+O43</f>
        <v>997.81000000000006</v>
      </c>
    </row>
    <row r="44" spans="1:16" ht="12" customHeight="1" x14ac:dyDescent="0.25">
      <c r="A44" s="12"/>
      <c r="B44" s="21">
        <f t="shared" si="4"/>
        <v>40</v>
      </c>
      <c r="C44" s="44" t="s">
        <v>55</v>
      </c>
      <c r="D44" s="39" t="s">
        <v>56</v>
      </c>
      <c r="E44" s="45">
        <v>1584.9</v>
      </c>
      <c r="F44" s="24">
        <v>0</v>
      </c>
      <c r="G44" s="24">
        <f t="shared" si="42"/>
        <v>-1584.9</v>
      </c>
      <c r="H44" s="24">
        <f>IF(G44&gt;0,+G44,0)</f>
        <v>0</v>
      </c>
      <c r="I44" s="24">
        <v>1000</v>
      </c>
      <c r="J44" s="67">
        <f t="shared" si="44"/>
        <v>2584.9</v>
      </c>
      <c r="K44" s="25">
        <v>0</v>
      </c>
      <c r="L44" s="76">
        <v>1001.5</v>
      </c>
      <c r="M44" s="24">
        <v>0</v>
      </c>
      <c r="N44" s="76">
        <v>0</v>
      </c>
      <c r="O44" s="62">
        <f>-K44-L44-M44+N44</f>
        <v>-1001.5</v>
      </c>
      <c r="P44" s="46">
        <f>+J44+O44</f>
        <v>1583.4</v>
      </c>
    </row>
    <row r="45" spans="1:16" ht="12" customHeight="1" x14ac:dyDescent="0.25">
      <c r="A45" s="12"/>
      <c r="B45" s="21">
        <f t="shared" si="4"/>
        <v>41</v>
      </c>
      <c r="C45" s="44" t="s">
        <v>108</v>
      </c>
      <c r="D45" s="39" t="s">
        <v>109</v>
      </c>
      <c r="E45" s="45">
        <v>1289.25</v>
      </c>
      <c r="F45" s="24">
        <v>0</v>
      </c>
      <c r="G45" s="24">
        <f t="shared" si="42"/>
        <v>-1289.25</v>
      </c>
      <c r="H45" s="24">
        <f t="shared" ref="H45:H48" si="50">IF(G45&gt;0,+G45,0)</f>
        <v>0</v>
      </c>
      <c r="I45" s="24">
        <v>500</v>
      </c>
      <c r="J45" s="67">
        <f t="shared" si="44"/>
        <v>1789.25</v>
      </c>
      <c r="K45" s="25">
        <v>0</v>
      </c>
      <c r="L45" s="76">
        <v>701.5</v>
      </c>
      <c r="M45" s="24">
        <v>0</v>
      </c>
      <c r="N45" s="76">
        <v>210.75</v>
      </c>
      <c r="O45" s="62">
        <f t="shared" ref="O45:O48" si="51">-K45-L45-M45+N45</f>
        <v>-490.75</v>
      </c>
      <c r="P45" s="46">
        <f t="shared" ref="P45:P48" si="52">+J45+O45</f>
        <v>1298.5</v>
      </c>
    </row>
    <row r="46" spans="1:16" ht="12" customHeight="1" x14ac:dyDescent="0.25">
      <c r="A46" s="12"/>
      <c r="B46" s="21">
        <f t="shared" si="4"/>
        <v>42</v>
      </c>
      <c r="C46" s="44" t="s">
        <v>110</v>
      </c>
      <c r="D46" s="39" t="s">
        <v>111</v>
      </c>
      <c r="E46" s="45">
        <v>1244.75</v>
      </c>
      <c r="F46" s="24">
        <v>0</v>
      </c>
      <c r="G46" s="24">
        <f t="shared" si="42"/>
        <v>-1244.75</v>
      </c>
      <c r="H46" s="24">
        <f t="shared" si="50"/>
        <v>0</v>
      </c>
      <c r="I46" s="24">
        <v>500</v>
      </c>
      <c r="J46" s="67">
        <f t="shared" si="44"/>
        <v>1744.75</v>
      </c>
      <c r="K46" s="25">
        <v>0</v>
      </c>
      <c r="L46" s="76">
        <v>701.5</v>
      </c>
      <c r="M46" s="24">
        <v>0</v>
      </c>
      <c r="N46" s="76">
        <v>277.49</v>
      </c>
      <c r="O46" s="62">
        <f t="shared" si="51"/>
        <v>-424.01</v>
      </c>
      <c r="P46" s="46">
        <f t="shared" si="52"/>
        <v>1320.74</v>
      </c>
    </row>
    <row r="47" spans="1:16" ht="12" customHeight="1" x14ac:dyDescent="0.25">
      <c r="A47" s="12"/>
      <c r="B47" s="21">
        <f t="shared" si="4"/>
        <v>43</v>
      </c>
      <c r="C47" s="44" t="s">
        <v>76</v>
      </c>
      <c r="D47" s="39" t="s">
        <v>77</v>
      </c>
      <c r="E47" s="45">
        <v>1538.75</v>
      </c>
      <c r="F47" s="24">
        <v>0</v>
      </c>
      <c r="G47" s="24">
        <f t="shared" si="42"/>
        <v>-1538.75</v>
      </c>
      <c r="H47" s="24">
        <f t="shared" si="50"/>
        <v>0</v>
      </c>
      <c r="I47" s="24">
        <v>500</v>
      </c>
      <c r="J47" s="67">
        <f t="shared" si="44"/>
        <v>2038.75</v>
      </c>
      <c r="K47" s="25">
        <v>0</v>
      </c>
      <c r="L47" s="76">
        <v>701.5</v>
      </c>
      <c r="M47" s="24">
        <v>0</v>
      </c>
      <c r="N47" s="76">
        <v>0</v>
      </c>
      <c r="O47" s="62">
        <f t="shared" si="51"/>
        <v>-701.5</v>
      </c>
      <c r="P47" s="46">
        <f t="shared" si="52"/>
        <v>1337.25</v>
      </c>
    </row>
    <row r="48" spans="1:16" ht="12" customHeight="1" x14ac:dyDescent="0.25">
      <c r="A48" s="12"/>
      <c r="B48" s="21">
        <f t="shared" si="4"/>
        <v>44</v>
      </c>
      <c r="C48" s="51" t="s">
        <v>18</v>
      </c>
      <c r="D48" s="52" t="s">
        <v>9</v>
      </c>
      <c r="E48" s="45">
        <v>600</v>
      </c>
      <c r="F48" s="24">
        <v>0</v>
      </c>
      <c r="G48" s="24">
        <f t="shared" si="42"/>
        <v>-600</v>
      </c>
      <c r="H48" s="24">
        <f t="shared" si="50"/>
        <v>0</v>
      </c>
      <c r="I48" s="24">
        <v>0</v>
      </c>
      <c r="J48" s="67">
        <f t="shared" si="44"/>
        <v>600</v>
      </c>
      <c r="K48" s="25">
        <v>0</v>
      </c>
      <c r="L48" s="76">
        <v>0</v>
      </c>
      <c r="M48" s="24">
        <v>0</v>
      </c>
      <c r="N48" s="76">
        <v>0</v>
      </c>
      <c r="O48" s="62">
        <f t="shared" si="51"/>
        <v>0</v>
      </c>
      <c r="P48" s="46">
        <f t="shared" si="52"/>
        <v>600</v>
      </c>
    </row>
    <row r="49" spans="1:16" ht="12" customHeight="1" x14ac:dyDescent="0.25">
      <c r="A49" s="12"/>
      <c r="B49" s="21">
        <f t="shared" si="4"/>
        <v>45</v>
      </c>
      <c r="C49" s="44" t="s">
        <v>29</v>
      </c>
      <c r="D49" s="50" t="s">
        <v>30</v>
      </c>
      <c r="E49" s="45">
        <v>728.7</v>
      </c>
      <c r="F49" s="24">
        <v>0</v>
      </c>
      <c r="G49" s="24">
        <f t="shared" si="42"/>
        <v>-728.7</v>
      </c>
      <c r="H49" s="24">
        <f t="shared" ref="H49:H50" si="53">IF(G49&gt;0,+G49,0)</f>
        <v>0</v>
      </c>
      <c r="I49" s="24">
        <v>500</v>
      </c>
      <c r="J49" s="67">
        <f t="shared" si="44"/>
        <v>1228.7</v>
      </c>
      <c r="K49" s="25">
        <v>0</v>
      </c>
      <c r="L49" s="76">
        <v>701.5</v>
      </c>
      <c r="M49" s="24">
        <v>0</v>
      </c>
      <c r="N49" s="76">
        <v>0</v>
      </c>
      <c r="O49" s="62">
        <f t="shared" ref="O49:O50" si="54">-K49-L49-M49+N49</f>
        <v>-701.5</v>
      </c>
      <c r="P49" s="46">
        <f t="shared" ref="P49:P50" si="55">+J49+O49</f>
        <v>527.20000000000005</v>
      </c>
    </row>
    <row r="50" spans="1:16" ht="12" customHeight="1" x14ac:dyDescent="0.25">
      <c r="A50" s="12"/>
      <c r="B50" s="21">
        <f t="shared" si="4"/>
        <v>46</v>
      </c>
      <c r="C50" s="44" t="s">
        <v>112</v>
      </c>
      <c r="D50" s="39" t="s">
        <v>113</v>
      </c>
      <c r="E50" s="45">
        <v>1326.25</v>
      </c>
      <c r="F50" s="24">
        <v>0</v>
      </c>
      <c r="G50" s="24">
        <f t="shared" si="42"/>
        <v>-1326.25</v>
      </c>
      <c r="H50" s="24">
        <f t="shared" si="53"/>
        <v>0</v>
      </c>
      <c r="I50" s="24">
        <v>500</v>
      </c>
      <c r="J50" s="67">
        <f t="shared" si="44"/>
        <v>1826.25</v>
      </c>
      <c r="K50" s="25">
        <v>0</v>
      </c>
      <c r="L50" s="76">
        <v>701.5</v>
      </c>
      <c r="M50" s="24">
        <v>0</v>
      </c>
      <c r="N50" s="76">
        <v>173.75</v>
      </c>
      <c r="O50" s="62">
        <f t="shared" si="54"/>
        <v>-527.75</v>
      </c>
      <c r="P50" s="46">
        <f t="shared" si="55"/>
        <v>1298.5</v>
      </c>
    </row>
    <row r="51" spans="1:16" ht="12" customHeight="1" x14ac:dyDescent="0.25">
      <c r="A51" s="12"/>
      <c r="B51" s="21">
        <f t="shared" si="4"/>
        <v>47</v>
      </c>
      <c r="C51" s="44" t="s">
        <v>31</v>
      </c>
      <c r="D51" s="50" t="s">
        <v>32</v>
      </c>
      <c r="E51" s="45">
        <v>541.5</v>
      </c>
      <c r="F51" s="24">
        <v>0</v>
      </c>
      <c r="G51" s="24">
        <f t="shared" si="42"/>
        <v>-541.5</v>
      </c>
      <c r="H51" s="24">
        <f t="shared" ref="H51:H54" si="56">IF(G51&gt;0,+G51,0)</f>
        <v>0</v>
      </c>
      <c r="I51" s="24">
        <v>500</v>
      </c>
      <c r="J51" s="67">
        <f t="shared" si="44"/>
        <v>1041.5</v>
      </c>
      <c r="K51" s="25">
        <v>0</v>
      </c>
      <c r="L51" s="76">
        <v>701.5</v>
      </c>
      <c r="M51" s="24">
        <v>0</v>
      </c>
      <c r="N51" s="76">
        <v>0</v>
      </c>
      <c r="O51" s="62">
        <f t="shared" ref="O51:O54" si="57">-K51-L51-M51+N51</f>
        <v>-701.5</v>
      </c>
      <c r="P51" s="46">
        <f t="shared" ref="P51:P54" si="58">+J51+O51</f>
        <v>340</v>
      </c>
    </row>
    <row r="52" spans="1:16" ht="12" customHeight="1" x14ac:dyDescent="0.25">
      <c r="A52" s="12"/>
      <c r="B52" s="21">
        <f t="shared" si="4"/>
        <v>48</v>
      </c>
      <c r="C52" s="37" t="s">
        <v>37</v>
      </c>
      <c r="D52" s="38" t="s">
        <v>38</v>
      </c>
      <c r="E52" s="45">
        <v>1803.2</v>
      </c>
      <c r="F52" s="24">
        <v>0</v>
      </c>
      <c r="G52" s="24">
        <f t="shared" si="42"/>
        <v>-1803.2</v>
      </c>
      <c r="H52" s="24">
        <f t="shared" si="56"/>
        <v>0</v>
      </c>
      <c r="I52" s="24">
        <v>500</v>
      </c>
      <c r="J52" s="67">
        <f t="shared" si="44"/>
        <v>2303.1999999999998</v>
      </c>
      <c r="K52" s="25">
        <v>0</v>
      </c>
      <c r="L52" s="76">
        <v>500.75</v>
      </c>
      <c r="M52" s="24">
        <v>0</v>
      </c>
      <c r="N52" s="76">
        <v>0</v>
      </c>
      <c r="O52" s="62">
        <f t="shared" si="57"/>
        <v>-500.75</v>
      </c>
      <c r="P52" s="46">
        <f t="shared" si="58"/>
        <v>1802.4499999999998</v>
      </c>
    </row>
    <row r="53" spans="1:16" ht="12" customHeight="1" x14ac:dyDescent="0.25">
      <c r="A53" s="12"/>
      <c r="B53" s="21">
        <f t="shared" si="4"/>
        <v>49</v>
      </c>
      <c r="C53" s="44" t="s">
        <v>129</v>
      </c>
      <c r="D53" s="39" t="s">
        <v>130</v>
      </c>
      <c r="E53" s="45">
        <v>300.89999999999998</v>
      </c>
      <c r="F53" s="24">
        <v>0</v>
      </c>
      <c r="G53" s="24">
        <f t="shared" si="42"/>
        <v>-300.89999999999998</v>
      </c>
      <c r="H53" s="24">
        <f t="shared" si="56"/>
        <v>0</v>
      </c>
      <c r="I53" s="24">
        <v>500</v>
      </c>
      <c r="J53" s="67">
        <f t="shared" si="44"/>
        <v>800.9</v>
      </c>
      <c r="K53" s="25">
        <v>0</v>
      </c>
      <c r="L53" s="76">
        <v>701.5</v>
      </c>
      <c r="M53" s="24">
        <v>0</v>
      </c>
      <c r="N53" s="76">
        <v>1199.0999999999999</v>
      </c>
      <c r="O53" s="62">
        <f t="shared" si="57"/>
        <v>497.59999999999991</v>
      </c>
      <c r="P53" s="46">
        <f t="shared" si="58"/>
        <v>1298.5</v>
      </c>
    </row>
    <row r="54" spans="1:16" ht="12" customHeight="1" x14ac:dyDescent="0.25">
      <c r="A54" s="12"/>
      <c r="B54" s="21">
        <f t="shared" si="4"/>
        <v>50</v>
      </c>
      <c r="C54" s="44" t="s">
        <v>114</v>
      </c>
      <c r="D54" s="39" t="s">
        <v>115</v>
      </c>
      <c r="E54" s="45">
        <v>1486.7</v>
      </c>
      <c r="F54" s="24">
        <v>0</v>
      </c>
      <c r="G54" s="24">
        <f t="shared" si="42"/>
        <v>-1486.7</v>
      </c>
      <c r="H54" s="24">
        <f t="shared" si="56"/>
        <v>0</v>
      </c>
      <c r="I54" s="24">
        <v>500</v>
      </c>
      <c r="J54" s="67">
        <f t="shared" si="44"/>
        <v>1986.7</v>
      </c>
      <c r="K54" s="25">
        <v>0</v>
      </c>
      <c r="L54" s="76">
        <v>701.5</v>
      </c>
      <c r="M54" s="24">
        <v>0</v>
      </c>
      <c r="N54" s="76">
        <v>13.3</v>
      </c>
      <c r="O54" s="62">
        <f t="shared" si="57"/>
        <v>-688.2</v>
      </c>
      <c r="P54" s="46">
        <f t="shared" si="58"/>
        <v>1298.5</v>
      </c>
    </row>
    <row r="55" spans="1:16" ht="12" customHeight="1" x14ac:dyDescent="0.25">
      <c r="A55" s="12"/>
      <c r="B55" s="21">
        <f t="shared" si="4"/>
        <v>51</v>
      </c>
      <c r="C55" s="47" t="s">
        <v>47</v>
      </c>
      <c r="D55" s="48" t="s">
        <v>48</v>
      </c>
      <c r="E55" s="45">
        <v>300</v>
      </c>
      <c r="F55" s="24">
        <v>0</v>
      </c>
      <c r="G55" s="24">
        <f t="shared" ref="G55:G56" si="59">+F55-E55</f>
        <v>-300</v>
      </c>
      <c r="H55" s="24">
        <f t="shared" ref="H55:H56" si="60">IF(G55&gt;0,+G55,0)</f>
        <v>0</v>
      </c>
      <c r="I55" s="24">
        <v>0</v>
      </c>
      <c r="J55" s="67">
        <f t="shared" ref="J55:J56" si="61">+E55+H55+I55</f>
        <v>300</v>
      </c>
      <c r="K55" s="25">
        <v>0</v>
      </c>
      <c r="L55" s="76">
        <v>0</v>
      </c>
      <c r="M55" s="24">
        <v>0</v>
      </c>
      <c r="N55" s="76">
        <v>0</v>
      </c>
      <c r="O55" s="62">
        <f t="shared" ref="O55:O56" si="62">-K55-L55-M55+N55</f>
        <v>0</v>
      </c>
      <c r="P55" s="46">
        <f t="shared" ref="P55:P56" si="63">+J55+O55</f>
        <v>300</v>
      </c>
    </row>
    <row r="56" spans="1:16" ht="12" customHeight="1" x14ac:dyDescent="0.25">
      <c r="A56" s="12"/>
      <c r="B56" s="21">
        <f t="shared" si="4"/>
        <v>52</v>
      </c>
      <c r="C56" s="44" t="s">
        <v>67</v>
      </c>
      <c r="D56" s="39" t="s">
        <v>68</v>
      </c>
      <c r="E56" s="45">
        <v>1822</v>
      </c>
      <c r="F56" s="24">
        <v>0</v>
      </c>
      <c r="G56" s="24">
        <f t="shared" si="59"/>
        <v>-1822</v>
      </c>
      <c r="H56" s="24">
        <f t="shared" si="60"/>
        <v>0</v>
      </c>
      <c r="I56" s="24">
        <v>500</v>
      </c>
      <c r="J56" s="67">
        <f t="shared" si="61"/>
        <v>2322</v>
      </c>
      <c r="K56" s="25">
        <v>0</v>
      </c>
      <c r="L56" s="76">
        <v>701.5</v>
      </c>
      <c r="M56" s="24">
        <v>0</v>
      </c>
      <c r="N56" s="76">
        <v>0</v>
      </c>
      <c r="O56" s="62">
        <f t="shared" si="62"/>
        <v>-701.5</v>
      </c>
      <c r="P56" s="46">
        <f t="shared" si="63"/>
        <v>1620.5</v>
      </c>
    </row>
    <row r="57" spans="1:16" ht="12" customHeight="1" x14ac:dyDescent="0.25">
      <c r="A57" s="12"/>
      <c r="B57" s="21">
        <f t="shared" si="4"/>
        <v>53</v>
      </c>
      <c r="C57" s="44" t="s">
        <v>92</v>
      </c>
      <c r="D57" s="39" t="s">
        <v>93</v>
      </c>
      <c r="E57" s="45">
        <v>1529.5</v>
      </c>
      <c r="F57" s="24">
        <v>0</v>
      </c>
      <c r="G57" s="24">
        <f t="shared" ref="G57:G59" si="64">+F57-E57</f>
        <v>-1529.5</v>
      </c>
      <c r="H57" s="24">
        <f t="shared" ref="H57:H59" si="65">IF(G57&gt;0,+G57,0)</f>
        <v>0</v>
      </c>
      <c r="I57" s="24">
        <v>500</v>
      </c>
      <c r="J57" s="67">
        <f t="shared" ref="J57:J59" si="66">+E57+H57+I57</f>
        <v>2029.5</v>
      </c>
      <c r="K57" s="25">
        <v>0</v>
      </c>
      <c r="L57" s="76">
        <v>701.5</v>
      </c>
      <c r="M57" s="24">
        <v>0</v>
      </c>
      <c r="N57" s="76">
        <v>0</v>
      </c>
      <c r="O57" s="62">
        <f t="shared" ref="O57:O59" si="67">-K57-L57-M57+N57</f>
        <v>-701.5</v>
      </c>
      <c r="P57" s="46">
        <f t="shared" ref="P57:P59" si="68">+J57+O57</f>
        <v>1328</v>
      </c>
    </row>
    <row r="58" spans="1:16" ht="12" customHeight="1" x14ac:dyDescent="0.25">
      <c r="A58" s="12"/>
      <c r="B58" s="21">
        <f t="shared" si="4"/>
        <v>54</v>
      </c>
      <c r="C58" s="44" t="s">
        <v>69</v>
      </c>
      <c r="D58" s="39" t="s">
        <v>70</v>
      </c>
      <c r="E58" s="45">
        <v>607.25</v>
      </c>
      <c r="F58" s="24">
        <v>0</v>
      </c>
      <c r="G58" s="24">
        <f t="shared" si="64"/>
        <v>-607.25</v>
      </c>
      <c r="H58" s="24">
        <f t="shared" si="65"/>
        <v>0</v>
      </c>
      <c r="I58" s="24">
        <v>500</v>
      </c>
      <c r="J58" s="67">
        <f t="shared" si="66"/>
        <v>1107.25</v>
      </c>
      <c r="K58" s="25">
        <v>0</v>
      </c>
      <c r="L58" s="76">
        <v>701.5</v>
      </c>
      <c r="M58" s="24">
        <v>0</v>
      </c>
      <c r="N58" s="76">
        <v>0</v>
      </c>
      <c r="O58" s="62">
        <f t="shared" si="67"/>
        <v>-701.5</v>
      </c>
      <c r="P58" s="46">
        <f t="shared" si="68"/>
        <v>405.75</v>
      </c>
    </row>
    <row r="59" spans="1:16" ht="12" customHeight="1" x14ac:dyDescent="0.25">
      <c r="A59" s="12"/>
      <c r="B59" s="21">
        <f t="shared" si="4"/>
        <v>55</v>
      </c>
      <c r="C59" s="44" t="s">
        <v>23</v>
      </c>
      <c r="D59" s="50" t="s">
        <v>24</v>
      </c>
      <c r="E59" s="45">
        <v>719.55</v>
      </c>
      <c r="F59" s="24">
        <v>0</v>
      </c>
      <c r="G59" s="24">
        <f t="shared" si="64"/>
        <v>-719.55</v>
      </c>
      <c r="H59" s="24">
        <f t="shared" si="65"/>
        <v>0</v>
      </c>
      <c r="I59" s="24">
        <v>500</v>
      </c>
      <c r="J59" s="67">
        <f t="shared" si="66"/>
        <v>1219.55</v>
      </c>
      <c r="K59" s="25">
        <v>0</v>
      </c>
      <c r="L59" s="76">
        <v>200.75</v>
      </c>
      <c r="M59" s="24">
        <v>0</v>
      </c>
      <c r="N59" s="76">
        <v>0</v>
      </c>
      <c r="O59" s="62">
        <f t="shared" si="67"/>
        <v>-200.75</v>
      </c>
      <c r="P59" s="46">
        <f t="shared" si="68"/>
        <v>1018.8</v>
      </c>
    </row>
    <row r="60" spans="1:16" ht="12" customHeight="1" x14ac:dyDescent="0.25">
      <c r="A60" s="12"/>
      <c r="B60" s="21">
        <f t="shared" si="4"/>
        <v>56</v>
      </c>
      <c r="C60" s="37" t="s">
        <v>144</v>
      </c>
      <c r="D60" s="38" t="s">
        <v>145</v>
      </c>
      <c r="E60" s="45">
        <v>320.75</v>
      </c>
      <c r="F60" s="24">
        <v>0</v>
      </c>
      <c r="G60" s="24">
        <f t="shared" ref="G60:G66" si="69">+F60-E60</f>
        <v>-320.75</v>
      </c>
      <c r="H60" s="24">
        <f t="shared" ref="H60:H66" si="70">IF(G60&gt;0,+G60,0)</f>
        <v>0</v>
      </c>
      <c r="I60" s="24">
        <v>0</v>
      </c>
      <c r="J60" s="67">
        <f t="shared" ref="J60:J66" si="71">+E60+H60+I60</f>
        <v>320.75</v>
      </c>
      <c r="K60" s="25">
        <v>0</v>
      </c>
      <c r="L60" s="76">
        <v>0</v>
      </c>
      <c r="M60" s="24">
        <v>0</v>
      </c>
      <c r="N60" s="76">
        <v>0</v>
      </c>
      <c r="O60" s="62">
        <f t="shared" ref="O60:O66" si="72">-K60-L60-M60+N60</f>
        <v>0</v>
      </c>
      <c r="P60" s="46">
        <f t="shared" ref="P60:P66" si="73">+J60+O60</f>
        <v>320.75</v>
      </c>
    </row>
    <row r="61" spans="1:16" ht="12" customHeight="1" x14ac:dyDescent="0.25">
      <c r="A61" s="12"/>
      <c r="B61" s="21">
        <f>+B60+1</f>
        <v>57</v>
      </c>
      <c r="C61" s="37" t="s">
        <v>96</v>
      </c>
      <c r="D61" s="38" t="s">
        <v>97</v>
      </c>
      <c r="E61" s="45">
        <v>1562.25</v>
      </c>
      <c r="F61" s="24">
        <v>0</v>
      </c>
      <c r="G61" s="24">
        <f t="shared" si="69"/>
        <v>-1562.25</v>
      </c>
      <c r="H61" s="24">
        <f t="shared" si="70"/>
        <v>0</v>
      </c>
      <c r="I61" s="24">
        <v>500</v>
      </c>
      <c r="J61" s="67">
        <f t="shared" si="71"/>
        <v>2062.25</v>
      </c>
      <c r="K61" s="25">
        <v>0</v>
      </c>
      <c r="L61" s="76">
        <v>601.5</v>
      </c>
      <c r="M61" s="24">
        <v>0</v>
      </c>
      <c r="N61" s="76">
        <v>0</v>
      </c>
      <c r="O61" s="62">
        <f t="shared" si="72"/>
        <v>-601.5</v>
      </c>
      <c r="P61" s="46">
        <f t="shared" si="73"/>
        <v>1460.75</v>
      </c>
    </row>
    <row r="62" spans="1:16" ht="12" customHeight="1" x14ac:dyDescent="0.25">
      <c r="A62" s="12"/>
      <c r="B62" s="21">
        <f t="shared" si="4"/>
        <v>58</v>
      </c>
      <c r="C62" s="37" t="s">
        <v>146</v>
      </c>
      <c r="D62" s="38" t="s">
        <v>147</v>
      </c>
      <c r="E62" s="45">
        <v>98</v>
      </c>
      <c r="F62" s="24">
        <v>0</v>
      </c>
      <c r="G62" s="24">
        <f t="shared" si="69"/>
        <v>-98</v>
      </c>
      <c r="H62" s="24">
        <f t="shared" si="70"/>
        <v>0</v>
      </c>
      <c r="I62" s="24">
        <v>0</v>
      </c>
      <c r="J62" s="67">
        <f t="shared" si="71"/>
        <v>98</v>
      </c>
      <c r="K62" s="25">
        <v>0</v>
      </c>
      <c r="L62" s="76">
        <v>0</v>
      </c>
      <c r="M62" s="24">
        <v>0</v>
      </c>
      <c r="N62" s="76">
        <v>0</v>
      </c>
      <c r="O62" s="62">
        <f t="shared" si="72"/>
        <v>0</v>
      </c>
      <c r="P62" s="46">
        <f t="shared" si="73"/>
        <v>98</v>
      </c>
    </row>
    <row r="63" spans="1:16" ht="12" customHeight="1" x14ac:dyDescent="0.25">
      <c r="A63" s="12"/>
      <c r="B63" s="21">
        <f t="shared" si="4"/>
        <v>59</v>
      </c>
      <c r="C63" s="44" t="s">
        <v>116</v>
      </c>
      <c r="D63" s="39" t="s">
        <v>117</v>
      </c>
      <c r="E63" s="45">
        <v>1200.75</v>
      </c>
      <c r="F63" s="24">
        <v>0</v>
      </c>
      <c r="G63" s="24">
        <f t="shared" si="69"/>
        <v>-1200.75</v>
      </c>
      <c r="H63" s="24">
        <f t="shared" si="70"/>
        <v>0</v>
      </c>
      <c r="I63" s="24">
        <v>1000</v>
      </c>
      <c r="J63" s="67">
        <f>+E63+H63+I63</f>
        <v>2200.75</v>
      </c>
      <c r="K63" s="25">
        <v>0</v>
      </c>
      <c r="L63" s="76">
        <v>1001.5</v>
      </c>
      <c r="M63" s="24">
        <v>0</v>
      </c>
      <c r="N63" s="76">
        <v>0</v>
      </c>
      <c r="O63" s="62">
        <f t="shared" si="72"/>
        <v>-1001.5</v>
      </c>
      <c r="P63" s="46">
        <f t="shared" si="73"/>
        <v>1199.25</v>
      </c>
    </row>
    <row r="64" spans="1:16" ht="12" customHeight="1" x14ac:dyDescent="0.25">
      <c r="A64" s="12"/>
      <c r="B64" s="21">
        <f>+B63+1</f>
        <v>60</v>
      </c>
      <c r="C64" s="47" t="s">
        <v>49</v>
      </c>
      <c r="D64" s="48" t="s">
        <v>50</v>
      </c>
      <c r="E64" s="45">
        <v>1085.4000000000001</v>
      </c>
      <c r="F64" s="24">
        <v>0</v>
      </c>
      <c r="G64" s="24">
        <f t="shared" si="69"/>
        <v>-1085.4000000000001</v>
      </c>
      <c r="H64" s="24">
        <f t="shared" si="70"/>
        <v>0</v>
      </c>
      <c r="I64" s="24">
        <v>500</v>
      </c>
      <c r="J64" s="67">
        <f t="shared" si="71"/>
        <v>1585.4</v>
      </c>
      <c r="K64" s="25">
        <v>0</v>
      </c>
      <c r="L64" s="76">
        <v>701.5</v>
      </c>
      <c r="M64" s="24">
        <v>0</v>
      </c>
      <c r="N64" s="76">
        <v>0</v>
      </c>
      <c r="O64" s="62">
        <f t="shared" si="72"/>
        <v>-701.5</v>
      </c>
      <c r="P64" s="46">
        <f t="shared" si="73"/>
        <v>883.90000000000009</v>
      </c>
    </row>
    <row r="65" spans="1:16" ht="12" customHeight="1" x14ac:dyDescent="0.25">
      <c r="A65" s="12"/>
      <c r="B65" s="21">
        <f t="shared" si="4"/>
        <v>61</v>
      </c>
      <c r="C65" s="44" t="s">
        <v>64</v>
      </c>
      <c r="D65" s="39" t="s">
        <v>152</v>
      </c>
      <c r="E65" s="45">
        <v>960.01</v>
      </c>
      <c r="F65" s="24">
        <v>0</v>
      </c>
      <c r="G65" s="24">
        <f t="shared" si="69"/>
        <v>-960.01</v>
      </c>
      <c r="H65" s="24">
        <f t="shared" si="70"/>
        <v>0</v>
      </c>
      <c r="I65" s="24">
        <v>500</v>
      </c>
      <c r="J65" s="67">
        <f t="shared" si="71"/>
        <v>1460.01</v>
      </c>
      <c r="K65" s="25">
        <v>0</v>
      </c>
      <c r="L65" s="76">
        <v>500.75</v>
      </c>
      <c r="M65" s="24">
        <v>0</v>
      </c>
      <c r="N65" s="76">
        <v>0</v>
      </c>
      <c r="O65" s="62">
        <f t="shared" si="72"/>
        <v>-500.75</v>
      </c>
      <c r="P65" s="46">
        <f t="shared" si="73"/>
        <v>959.26</v>
      </c>
    </row>
    <row r="66" spans="1:16" s="22" customFormat="1" ht="12" customHeight="1" x14ac:dyDescent="0.25">
      <c r="A66" s="36"/>
      <c r="B66" s="21">
        <f t="shared" si="4"/>
        <v>62</v>
      </c>
      <c r="C66" s="37" t="s">
        <v>150</v>
      </c>
      <c r="D66" s="38" t="s">
        <v>151</v>
      </c>
      <c r="E66" s="45">
        <v>87.12</v>
      </c>
      <c r="F66" s="24">
        <v>0</v>
      </c>
      <c r="G66" s="24">
        <f t="shared" si="69"/>
        <v>-87.12</v>
      </c>
      <c r="H66" s="24">
        <f t="shared" si="70"/>
        <v>0</v>
      </c>
      <c r="I66" s="24">
        <v>0</v>
      </c>
      <c r="J66" s="67">
        <f t="shared" si="71"/>
        <v>87.12</v>
      </c>
      <c r="K66" s="25">
        <v>0</v>
      </c>
      <c r="L66" s="76">
        <v>0</v>
      </c>
      <c r="M66" s="24">
        <v>0</v>
      </c>
      <c r="N66" s="76">
        <v>0</v>
      </c>
      <c r="O66" s="62">
        <f t="shared" si="72"/>
        <v>0</v>
      </c>
      <c r="P66" s="46">
        <f t="shared" si="73"/>
        <v>87.12</v>
      </c>
    </row>
    <row r="67" spans="1:16" ht="12" customHeight="1" x14ac:dyDescent="0.25">
      <c r="A67" s="12"/>
      <c r="B67" s="21">
        <f>+B66+1</f>
        <v>63</v>
      </c>
      <c r="C67" s="44" t="s">
        <v>131</v>
      </c>
      <c r="D67" s="39" t="s">
        <v>132</v>
      </c>
      <c r="E67" s="45">
        <v>1344.76</v>
      </c>
      <c r="F67" s="24">
        <v>0</v>
      </c>
      <c r="G67" s="24">
        <f t="shared" ref="G67:G71" si="74">+F67-E67</f>
        <v>-1344.76</v>
      </c>
      <c r="H67" s="24">
        <f t="shared" ref="H67:H71" si="75">IF(G67&gt;0,+G67,0)</f>
        <v>0</v>
      </c>
      <c r="I67" s="24">
        <v>1000</v>
      </c>
      <c r="J67" s="67">
        <f t="shared" ref="J67:J71" si="76">+E67+H67+I67</f>
        <v>2344.7600000000002</v>
      </c>
      <c r="K67" s="25">
        <v>0</v>
      </c>
      <c r="L67" s="76">
        <v>1202.25</v>
      </c>
      <c r="M67" s="24">
        <v>0</v>
      </c>
      <c r="N67" s="76">
        <v>155.24</v>
      </c>
      <c r="O67" s="62">
        <f t="shared" ref="O67:O71" si="77">-K67-L67-M67+N67</f>
        <v>-1047.01</v>
      </c>
      <c r="P67" s="46">
        <f t="shared" ref="P67:P71" si="78">+J67+O67</f>
        <v>1297.7500000000002</v>
      </c>
    </row>
    <row r="68" spans="1:16" ht="12" customHeight="1" x14ac:dyDescent="0.25">
      <c r="A68" s="12"/>
      <c r="B68" s="21">
        <f t="shared" si="4"/>
        <v>64</v>
      </c>
      <c r="C68" s="44" t="s">
        <v>118</v>
      </c>
      <c r="D68" s="39" t="s">
        <v>71</v>
      </c>
      <c r="E68" s="45">
        <v>1541</v>
      </c>
      <c r="F68" s="24">
        <v>0</v>
      </c>
      <c r="G68" s="24">
        <f t="shared" si="74"/>
        <v>-1541</v>
      </c>
      <c r="H68" s="24">
        <f t="shared" si="75"/>
        <v>0</v>
      </c>
      <c r="I68" s="24">
        <v>1000</v>
      </c>
      <c r="J68" s="67">
        <f t="shared" si="76"/>
        <v>2541</v>
      </c>
      <c r="K68" s="25">
        <v>0</v>
      </c>
      <c r="L68" s="76">
        <v>1202.25</v>
      </c>
      <c r="M68" s="24">
        <v>0</v>
      </c>
      <c r="N68" s="76">
        <v>0</v>
      </c>
      <c r="O68" s="62">
        <f t="shared" si="77"/>
        <v>-1202.25</v>
      </c>
      <c r="P68" s="46">
        <f t="shared" si="78"/>
        <v>1338.75</v>
      </c>
    </row>
    <row r="69" spans="1:16" ht="12" customHeight="1" x14ac:dyDescent="0.25">
      <c r="A69" s="12"/>
      <c r="B69" s="21">
        <f t="shared" si="4"/>
        <v>65</v>
      </c>
      <c r="C69" s="44" t="s">
        <v>25</v>
      </c>
      <c r="D69" s="50" t="s">
        <v>26</v>
      </c>
      <c r="E69" s="45">
        <v>815.55</v>
      </c>
      <c r="F69" s="24">
        <v>0</v>
      </c>
      <c r="G69" s="24">
        <f t="shared" si="74"/>
        <v>-815.55</v>
      </c>
      <c r="H69" s="24">
        <f t="shared" si="75"/>
        <v>0</v>
      </c>
      <c r="I69" s="24">
        <v>0</v>
      </c>
      <c r="J69" s="67">
        <f t="shared" si="76"/>
        <v>815.55</v>
      </c>
      <c r="K69" s="25">
        <v>0</v>
      </c>
      <c r="L69" s="76">
        <v>0</v>
      </c>
      <c r="M69" s="24">
        <v>0</v>
      </c>
      <c r="N69" s="76">
        <v>0</v>
      </c>
      <c r="O69" s="62">
        <f t="shared" si="77"/>
        <v>0</v>
      </c>
      <c r="P69" s="46">
        <f t="shared" si="78"/>
        <v>815.55</v>
      </c>
    </row>
    <row r="70" spans="1:16" ht="12" customHeight="1" x14ac:dyDescent="0.25">
      <c r="A70" s="12"/>
      <c r="B70" s="21">
        <f t="shared" si="4"/>
        <v>66</v>
      </c>
      <c r="C70" s="44" t="s">
        <v>119</v>
      </c>
      <c r="D70" s="39" t="s">
        <v>120</v>
      </c>
      <c r="E70" s="45">
        <v>1519.1</v>
      </c>
      <c r="F70" s="24">
        <v>0</v>
      </c>
      <c r="G70" s="24">
        <f t="shared" si="74"/>
        <v>-1519.1</v>
      </c>
      <c r="H70" s="24">
        <f t="shared" si="75"/>
        <v>0</v>
      </c>
      <c r="I70" s="24">
        <v>500</v>
      </c>
      <c r="J70" s="67">
        <f t="shared" si="76"/>
        <v>2019.1</v>
      </c>
      <c r="K70" s="25">
        <v>0</v>
      </c>
      <c r="L70" s="76">
        <v>701.5</v>
      </c>
      <c r="M70" s="24">
        <v>0</v>
      </c>
      <c r="N70" s="76">
        <v>0</v>
      </c>
      <c r="O70" s="62">
        <f t="shared" si="77"/>
        <v>-701.5</v>
      </c>
      <c r="P70" s="46">
        <f t="shared" si="78"/>
        <v>1317.6</v>
      </c>
    </row>
    <row r="71" spans="1:16" ht="12" customHeight="1" x14ac:dyDescent="0.25">
      <c r="A71" s="12"/>
      <c r="B71" s="21">
        <f t="shared" si="4"/>
        <v>67</v>
      </c>
      <c r="C71" s="44" t="s">
        <v>33</v>
      </c>
      <c r="D71" s="50" t="s">
        <v>34</v>
      </c>
      <c r="E71" s="45">
        <v>541.5</v>
      </c>
      <c r="F71" s="24">
        <v>0</v>
      </c>
      <c r="G71" s="24">
        <f t="shared" si="74"/>
        <v>-541.5</v>
      </c>
      <c r="H71" s="24">
        <f t="shared" si="75"/>
        <v>0</v>
      </c>
      <c r="I71" s="24">
        <v>500</v>
      </c>
      <c r="J71" s="67">
        <f t="shared" si="76"/>
        <v>1041.5</v>
      </c>
      <c r="K71" s="25">
        <v>0</v>
      </c>
      <c r="L71" s="76">
        <v>701.5</v>
      </c>
      <c r="M71" s="24">
        <v>0</v>
      </c>
      <c r="N71" s="76">
        <v>0</v>
      </c>
      <c r="O71" s="62">
        <f t="shared" si="77"/>
        <v>-701.5</v>
      </c>
      <c r="P71" s="46">
        <f t="shared" si="78"/>
        <v>340</v>
      </c>
    </row>
    <row r="72" spans="1:16" ht="10.8" thickBot="1" x14ac:dyDescent="0.3">
      <c r="A72" s="12"/>
      <c r="B72" s="32">
        <f>+B71+1</f>
        <v>68</v>
      </c>
      <c r="C72" s="59" t="s">
        <v>41</v>
      </c>
      <c r="D72" s="60" t="s">
        <v>42</v>
      </c>
      <c r="E72" s="54">
        <v>1479.75</v>
      </c>
      <c r="F72" s="26">
        <v>0</v>
      </c>
      <c r="G72" s="26">
        <f t="shared" ref="G72" si="79">+F72-E72</f>
        <v>-1479.75</v>
      </c>
      <c r="H72" s="26">
        <f t="shared" ref="H72" si="80">IF(G72&gt;0,+G72,0)</f>
        <v>0</v>
      </c>
      <c r="I72" s="26">
        <v>500</v>
      </c>
      <c r="J72" s="68">
        <f t="shared" ref="J72" si="81">+E72+H72+I72</f>
        <v>1979.75</v>
      </c>
      <c r="K72" s="27">
        <v>0</v>
      </c>
      <c r="L72" s="77">
        <v>500.75</v>
      </c>
      <c r="M72" s="26">
        <v>0</v>
      </c>
      <c r="N72" s="77">
        <v>20.25</v>
      </c>
      <c r="O72" s="63">
        <f t="shared" ref="O72" si="82">-K72-L72-M72+N72</f>
        <v>-480.5</v>
      </c>
      <c r="P72" s="55">
        <f t="shared" ref="P72" si="83">+J72+O72</f>
        <v>1499.25</v>
      </c>
    </row>
    <row r="73" spans="1:16" ht="12" customHeight="1" thickBot="1" x14ac:dyDescent="0.3">
      <c r="A73" s="12"/>
      <c r="E73" s="28"/>
      <c r="F73" s="28"/>
      <c r="G73" s="28"/>
      <c r="H73" s="28"/>
      <c r="I73" s="28"/>
      <c r="J73" s="69"/>
      <c r="K73" s="28"/>
      <c r="L73" s="69"/>
      <c r="M73" s="28"/>
      <c r="N73" s="69"/>
      <c r="O73" s="28"/>
      <c r="P73" s="58"/>
    </row>
    <row r="74" spans="1:16" ht="12" customHeight="1" thickBot="1" x14ac:dyDescent="0.3">
      <c r="A74" s="3"/>
      <c r="E74" s="29"/>
      <c r="F74" s="30"/>
      <c r="G74" s="31"/>
      <c r="H74" s="29"/>
      <c r="I74" s="29"/>
      <c r="J74" s="70"/>
      <c r="K74" s="31"/>
      <c r="L74" s="71"/>
      <c r="M74" s="31"/>
      <c r="N74" s="81"/>
      <c r="O74" s="31"/>
      <c r="P74" s="33"/>
    </row>
    <row r="75" spans="1:16" ht="12" customHeight="1" thickBot="1" x14ac:dyDescent="0.3">
      <c r="A75" s="3"/>
      <c r="B75" s="56"/>
      <c r="C75" s="57"/>
      <c r="E75" s="31"/>
      <c r="F75" s="30"/>
      <c r="G75" s="31"/>
      <c r="H75" s="31"/>
      <c r="I75" s="31"/>
      <c r="J75" s="71"/>
      <c r="K75" s="31"/>
      <c r="L75" s="71"/>
      <c r="M75" s="31"/>
      <c r="N75" s="81"/>
      <c r="O75" s="31"/>
      <c r="P75" s="34"/>
    </row>
    <row r="76" spans="1:16" ht="12" customHeight="1" x14ac:dyDescent="0.25">
      <c r="A76" s="3"/>
      <c r="B76" s="56"/>
      <c r="C76" s="57"/>
    </row>
    <row r="77" spans="1:16" ht="12" customHeight="1" x14ac:dyDescent="0.25">
      <c r="A77" s="3"/>
      <c r="B77" s="56"/>
      <c r="C77" s="57"/>
    </row>
    <row r="78" spans="1:16" ht="12" customHeight="1" x14ac:dyDescent="0.25">
      <c r="A78" s="2"/>
    </row>
    <row r="79" spans="1:16" ht="12" customHeight="1" x14ac:dyDescent="0.25">
      <c r="A79" s="2"/>
    </row>
    <row r="80" spans="1:16" ht="12" customHeight="1" x14ac:dyDescent="0.25">
      <c r="A80" s="2"/>
    </row>
    <row r="81" spans="1:16" ht="12" customHeight="1" x14ac:dyDescent="0.25"/>
    <row r="82" spans="1:16" ht="12" customHeight="1" x14ac:dyDescent="0.25">
      <c r="A82" s="2"/>
      <c r="C82" s="7"/>
      <c r="D82" s="8"/>
      <c r="E82" s="9"/>
      <c r="F82" s="9"/>
      <c r="G82" s="9"/>
      <c r="H82" s="9"/>
      <c r="I82" s="9"/>
      <c r="J82" s="72"/>
      <c r="K82" s="9"/>
      <c r="L82" s="78"/>
      <c r="M82" s="9"/>
      <c r="N82" s="72"/>
      <c r="O82" s="10"/>
      <c r="P82" s="11"/>
    </row>
    <row r="83" spans="1:16" ht="12" customHeight="1" x14ac:dyDescent="0.25">
      <c r="A83" s="2"/>
      <c r="C83" s="15"/>
      <c r="D83" s="15"/>
      <c r="E83" s="9"/>
      <c r="F83" s="9"/>
      <c r="G83" s="9"/>
      <c r="H83" s="9"/>
      <c r="I83" s="9"/>
      <c r="J83" s="72"/>
      <c r="K83" s="9"/>
      <c r="L83" s="78"/>
      <c r="M83" s="9"/>
      <c r="N83" s="72"/>
      <c r="O83" s="10"/>
      <c r="P83" s="11"/>
    </row>
    <row r="84" spans="1:16" ht="12" customHeight="1" x14ac:dyDescent="0.25">
      <c r="A84" s="2"/>
      <c r="B84" s="13"/>
      <c r="C84" s="6"/>
      <c r="D84" s="18"/>
      <c r="E84" s="18"/>
      <c r="F84" s="9"/>
      <c r="G84" s="9"/>
      <c r="H84" s="9"/>
      <c r="I84" s="9"/>
      <c r="J84" s="72"/>
      <c r="K84" s="9"/>
      <c r="L84" s="78"/>
      <c r="M84" s="9"/>
      <c r="N84" s="72"/>
      <c r="O84" s="10"/>
      <c r="P84" s="11"/>
    </row>
    <row r="85" spans="1:16" ht="12" customHeight="1" x14ac:dyDescent="0.25">
      <c r="A85" s="2"/>
      <c r="C85" s="7"/>
      <c r="D85" s="8"/>
      <c r="E85" s="8"/>
      <c r="F85" s="8"/>
      <c r="G85" s="8"/>
      <c r="H85" s="8"/>
      <c r="I85" s="8"/>
      <c r="J85" s="73"/>
      <c r="K85" s="8"/>
      <c r="L85" s="73"/>
      <c r="M85" s="8"/>
      <c r="N85" s="73"/>
      <c r="O85" s="8"/>
      <c r="P85" s="8"/>
    </row>
    <row r="86" spans="1:16" ht="12" customHeight="1" x14ac:dyDescent="0.25">
      <c r="A86" s="2"/>
      <c r="C86" s="7"/>
      <c r="D86" s="8"/>
      <c r="E86" s="9"/>
      <c r="F86" s="9"/>
      <c r="G86" s="9"/>
      <c r="H86" s="9"/>
      <c r="I86" s="9"/>
      <c r="J86" s="72"/>
      <c r="K86" s="9"/>
      <c r="L86" s="78"/>
      <c r="M86" s="9"/>
      <c r="N86" s="72"/>
      <c r="O86" s="10"/>
      <c r="P86" s="11"/>
    </row>
    <row r="87" spans="1:16" ht="12" customHeight="1" x14ac:dyDescent="0.25">
      <c r="A87" s="2"/>
      <c r="C87" s="7"/>
      <c r="D87" s="8"/>
      <c r="E87" s="9"/>
      <c r="F87" s="9"/>
      <c r="G87" s="9"/>
      <c r="H87" s="9"/>
      <c r="I87" s="9"/>
      <c r="J87" s="72"/>
      <c r="K87" s="9"/>
      <c r="L87" s="78"/>
      <c r="M87" s="9"/>
      <c r="N87" s="72"/>
      <c r="O87" s="10"/>
      <c r="P87" s="11"/>
    </row>
    <row r="88" spans="1:16" ht="12" customHeight="1" x14ac:dyDescent="0.25">
      <c r="A88" s="2"/>
      <c r="C88" s="7"/>
      <c r="D88" s="8"/>
      <c r="E88" s="9"/>
      <c r="F88" s="9"/>
      <c r="G88" s="9"/>
      <c r="H88" s="9"/>
      <c r="I88" s="9"/>
      <c r="J88" s="72"/>
      <c r="K88" s="9"/>
      <c r="L88" s="78"/>
      <c r="M88" s="9"/>
      <c r="N88" s="72"/>
      <c r="O88" s="10"/>
      <c r="P88" s="11"/>
    </row>
    <row r="89" spans="1:16" ht="12" customHeight="1" x14ac:dyDescent="0.25">
      <c r="A89" s="2"/>
      <c r="C89" s="7"/>
      <c r="D89" s="8"/>
      <c r="E89" s="9"/>
      <c r="F89" s="9"/>
      <c r="G89" s="9"/>
      <c r="H89" s="9"/>
      <c r="I89" s="9"/>
      <c r="J89" s="72"/>
      <c r="K89" s="9"/>
      <c r="L89" s="78"/>
      <c r="M89" s="9"/>
      <c r="N89" s="72"/>
      <c r="O89" s="10"/>
      <c r="P89" s="11"/>
    </row>
    <row r="90" spans="1:16" ht="12" customHeight="1" x14ac:dyDescent="0.25">
      <c r="A90" s="2"/>
      <c r="C90" s="7"/>
      <c r="D90" s="8"/>
      <c r="E90" s="9"/>
      <c r="F90" s="9"/>
      <c r="G90" s="9"/>
      <c r="H90" s="9"/>
      <c r="I90" s="9"/>
      <c r="J90" s="72"/>
      <c r="K90" s="9"/>
      <c r="L90" s="78"/>
      <c r="M90" s="9"/>
      <c r="N90" s="72"/>
      <c r="O90" s="10"/>
      <c r="P90" s="11"/>
    </row>
    <row r="91" spans="1:16" ht="12" customHeight="1" x14ac:dyDescent="0.25">
      <c r="A91" s="2"/>
      <c r="C91" s="7"/>
      <c r="D91" s="8"/>
      <c r="E91" s="9"/>
      <c r="F91" s="9"/>
      <c r="G91" s="9"/>
      <c r="H91" s="9"/>
      <c r="I91" s="9"/>
      <c r="J91" s="72"/>
      <c r="K91" s="9"/>
      <c r="L91" s="78"/>
      <c r="M91" s="9"/>
      <c r="N91" s="72"/>
      <c r="O91" s="10"/>
      <c r="P91" s="11"/>
    </row>
    <row r="92" spans="1:16" ht="12" customHeight="1" x14ac:dyDescent="0.25">
      <c r="A92" s="2"/>
    </row>
    <row r="93" spans="1:16" ht="12" customHeight="1" x14ac:dyDescent="0.25">
      <c r="A93" s="2"/>
    </row>
    <row r="94" spans="1:16" ht="12" customHeight="1" x14ac:dyDescent="0.25">
      <c r="A94" s="2"/>
    </row>
    <row r="95" spans="1:16" ht="12" customHeight="1" x14ac:dyDescent="0.25">
      <c r="A95" s="2"/>
    </row>
    <row r="96" spans="1:16" ht="12" customHeight="1" x14ac:dyDescent="0.25">
      <c r="A96" s="2"/>
    </row>
    <row r="97" spans="1:14" ht="12" customHeight="1" x14ac:dyDescent="0.25">
      <c r="A97" s="2"/>
    </row>
    <row r="98" spans="1:14" ht="12" customHeight="1" x14ac:dyDescent="0.25">
      <c r="A98" s="2"/>
    </row>
    <row r="99" spans="1:14" ht="12" customHeight="1" x14ac:dyDescent="0.25">
      <c r="A99" s="2"/>
    </row>
    <row r="100" spans="1:14" ht="12" customHeight="1" x14ac:dyDescent="0.25"/>
    <row r="101" spans="1:14" ht="12" customHeight="1" x14ac:dyDescent="0.25"/>
    <row r="102" spans="1:14" ht="12" customHeight="1" x14ac:dyDescent="0.25"/>
    <row r="103" spans="1:14" x14ac:dyDescent="0.25">
      <c r="N103" s="82"/>
    </row>
    <row r="104" spans="1:14" x14ac:dyDescent="0.25">
      <c r="N104" s="82"/>
    </row>
    <row r="105" spans="1:14" x14ac:dyDescent="0.25">
      <c r="N105" s="82"/>
    </row>
    <row r="106" spans="1:14" x14ac:dyDescent="0.25">
      <c r="N106" s="82"/>
    </row>
    <row r="107" spans="1:14" x14ac:dyDescent="0.25">
      <c r="N107" s="82"/>
    </row>
  </sheetData>
  <mergeCells count="4">
    <mergeCell ref="B2:P2"/>
    <mergeCell ref="B4:C4"/>
    <mergeCell ref="B3:C3"/>
    <mergeCell ref="K3:M3"/>
  </mergeCells>
  <pageMargins left="0.7" right="0.7" top="0.75" bottom="0.75" header="0.3" footer="0.3"/>
  <pageSetup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1</vt:lpstr>
      <vt:lpstr>'Table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DataWindow</dc:title>
  <dc:creator>rtijerina</dc:creator>
  <cp:lastModifiedBy>Keyfirm</cp:lastModifiedBy>
  <cp:lastPrinted>2020-12-16T21:09:09Z</cp:lastPrinted>
  <dcterms:created xsi:type="dcterms:W3CDTF">2020-08-12T16:29:18Z</dcterms:created>
  <dcterms:modified xsi:type="dcterms:W3CDTF">2022-01-14T19:13:48Z</dcterms:modified>
</cp:coreProperties>
</file>