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yinnovation/Downloads/"/>
    </mc:Choice>
  </mc:AlternateContent>
  <xr:revisionPtr revIDLastSave="0" documentId="13_ncr:1_{8B410AF8-9A26-7941-8317-8E31FBEB552D}" xr6:coauthVersionLast="45" xr6:coauthVersionMax="47" xr10:uidLastSave="{00000000-0000-0000-0000-000000000000}"/>
  <bookViews>
    <workbookView xWindow="0" yWindow="600" windowWidth="27560" windowHeight="21400" tabRatio="738" firstSheet="134" activeTab="138" xr2:uid="{00000000-000D-0000-FFFF-FFFF00000000}"/>
  </bookViews>
  <sheets>
    <sheet name="Datos" sheetId="2" r:id="rId1"/>
    <sheet name="07-03-19" sheetId="31" r:id="rId2"/>
    <sheet name="14-03-19" sheetId="33" r:id="rId3"/>
    <sheet name="21-03-19" sheetId="32" r:id="rId4"/>
    <sheet name="28-03-19" sheetId="34" r:id="rId5"/>
    <sheet name="04-04-19" sheetId="35" r:id="rId6"/>
    <sheet name="11-04-19" sheetId="36" r:id="rId7"/>
    <sheet name="17-04-19" sheetId="37" r:id="rId8"/>
    <sheet name="25-04-19" sheetId="38" r:id="rId9"/>
    <sheet name="02-05-19" sheetId="39" r:id="rId10"/>
    <sheet name="09-05-19" sheetId="40" r:id="rId11"/>
    <sheet name="16-05-19" sheetId="41" r:id="rId12"/>
    <sheet name="23-05-19" sheetId="42" r:id="rId13"/>
    <sheet name="30-05-19" sheetId="43" r:id="rId14"/>
    <sheet name="06-06-19" sheetId="44" r:id="rId15"/>
    <sheet name="13-06-19" sheetId="45" r:id="rId16"/>
    <sheet name="20-06-19" sheetId="46" r:id="rId17"/>
    <sheet name="27-06-19" sheetId="47" r:id="rId18"/>
    <sheet name="04-07-19" sheetId="48" r:id="rId19"/>
    <sheet name="18-07-19" sheetId="49" r:id="rId20"/>
    <sheet name="25-07-19" sheetId="50" r:id="rId21"/>
    <sheet name="17-10-19" sheetId="51" r:id="rId22"/>
    <sheet name="24-10-19" sheetId="53" r:id="rId23"/>
    <sheet name="31-10-19" sheetId="54" r:id="rId24"/>
    <sheet name="07-11-19" sheetId="55" r:id="rId25"/>
    <sheet name="14-11-19" sheetId="56" r:id="rId26"/>
    <sheet name="21-11-19" sheetId="57" r:id="rId27"/>
    <sheet name="28-11-19" sheetId="58" r:id="rId28"/>
    <sheet name="05-12-19" sheetId="60" r:id="rId29"/>
    <sheet name="12-12-19" sheetId="61" r:id="rId30"/>
    <sheet name="19-12-19" sheetId="62" r:id="rId31"/>
    <sheet name="27-12-19" sheetId="63" r:id="rId32"/>
    <sheet name="09-01-20" sheetId="64" r:id="rId33"/>
    <sheet name="16-01-20" sheetId="65" r:id="rId34"/>
    <sheet name="24-01-20" sheetId="66" r:id="rId35"/>
    <sheet name="30-01-20" sheetId="67" r:id="rId36"/>
    <sheet name="30-01-20." sheetId="68" r:id="rId37"/>
    <sheet name="06-02-20" sheetId="69" r:id="rId38"/>
    <sheet name="13-02-20" sheetId="70" r:id="rId39"/>
    <sheet name="20-02-20" sheetId="71" r:id="rId40"/>
    <sheet name="27-02-20" sheetId="72" r:id="rId41"/>
    <sheet name="05-03-20" sheetId="73" r:id="rId42"/>
    <sheet name="12-03-20" sheetId="74" r:id="rId43"/>
    <sheet name="19-03-20" sheetId="75" r:id="rId44"/>
    <sheet name="26-03-20" sheetId="76" r:id="rId45"/>
    <sheet name="02-04-20" sheetId="77" r:id="rId46"/>
    <sheet name="08-04-20" sheetId="78" r:id="rId47"/>
    <sheet name="16-04-20" sheetId="79" r:id="rId48"/>
    <sheet name="23-04-20" sheetId="80" r:id="rId49"/>
    <sheet name="29-04-20" sheetId="81" r:id="rId50"/>
    <sheet name="08-05-20" sheetId="82" r:id="rId51"/>
    <sheet name="15-05-20" sheetId="83" r:id="rId52"/>
    <sheet name="21-05-20" sheetId="84" r:id="rId53"/>
    <sheet name="28-05-20" sheetId="85" r:id="rId54"/>
    <sheet name="04-06-20" sheetId="86" r:id="rId55"/>
    <sheet name="12-06-20" sheetId="87" r:id="rId56"/>
    <sheet name="18-06-20" sheetId="88" r:id="rId57"/>
    <sheet name="25-06-20" sheetId="89" r:id="rId58"/>
    <sheet name="02-07-20" sheetId="90" r:id="rId59"/>
    <sheet name="09-07-20" sheetId="91" r:id="rId60"/>
    <sheet name="16-07-20" sheetId="92" r:id="rId61"/>
    <sheet name="23-07-20" sheetId="93" r:id="rId62"/>
    <sheet name="30-07-20" sheetId="94" r:id="rId63"/>
    <sheet name="06-08-20" sheetId="95" r:id="rId64"/>
    <sheet name="13-08-20" sheetId="96" r:id="rId65"/>
    <sheet name="20-08-20" sheetId="97" r:id="rId66"/>
    <sheet name="27-08-20" sheetId="98" r:id="rId67"/>
    <sheet name="02-09-20" sheetId="100" r:id="rId68"/>
    <sheet name="10-09-20P36" sheetId="101" r:id="rId69"/>
    <sheet name="17-09-20P37" sheetId="102" r:id="rId70"/>
    <sheet name="24-09-20P38" sheetId="103" r:id="rId71"/>
    <sheet name="01-10-20P39" sheetId="105" r:id="rId72"/>
    <sheet name="07-10-20P40" sheetId="106" r:id="rId73"/>
    <sheet name="15-10-202041" sheetId="107" r:id="rId74"/>
    <sheet name="22-10-20P42" sheetId="108" r:id="rId75"/>
    <sheet name="29-10-20P43" sheetId="109" r:id="rId76"/>
    <sheet name="05-11-20P44" sheetId="110" r:id="rId77"/>
    <sheet name="12-11-20P45" sheetId="111" r:id="rId78"/>
    <sheet name="19-11-20P46" sheetId="112" r:id="rId79"/>
    <sheet name="25-11-20P47" sheetId="113" r:id="rId80"/>
    <sheet name="03-12-20P48" sheetId="114" r:id="rId81"/>
    <sheet name="10-12-20P49" sheetId="115" r:id="rId82"/>
    <sheet name="17-12-20P50" sheetId="116" r:id="rId83"/>
    <sheet name="23-12-20P51" sheetId="117" r:id="rId84"/>
    <sheet name="30-12-20P52" sheetId="118" r:id="rId85"/>
    <sheet name="07-01-2021P53" sheetId="119" r:id="rId86"/>
    <sheet name="14-01-2021" sheetId="122" r:id="rId87"/>
    <sheet name="21-01-21P03" sheetId="123" r:id="rId88"/>
    <sheet name="28-01-21P04" sheetId="124" r:id="rId89"/>
    <sheet name="04-02-21P05" sheetId="125" r:id="rId90"/>
    <sheet name="11-02-21" sheetId="126" r:id="rId91"/>
    <sheet name="25-02-21P07" sheetId="127" r:id="rId92"/>
    <sheet name="04-03-21P08" sheetId="128" r:id="rId93"/>
    <sheet name="11-03-21P09" sheetId="129" r:id="rId94"/>
    <sheet name="18-03-21P10" sheetId="130" r:id="rId95"/>
    <sheet name="25-03-21P11" sheetId="131" r:id="rId96"/>
    <sheet name="31-03-21P12" sheetId="132" r:id="rId97"/>
    <sheet name="08-04-2021P13" sheetId="133" r:id="rId98"/>
    <sheet name="15-04-21P14" sheetId="134" r:id="rId99"/>
    <sheet name="22-04-21P15" sheetId="135" r:id="rId100"/>
    <sheet name="29-04-21P16" sheetId="136" r:id="rId101"/>
    <sheet name="06-05-21P17" sheetId="137" r:id="rId102"/>
    <sheet name="06-05-21P17 (2)" sheetId="138" r:id="rId103"/>
    <sheet name="13-05-21P18" sheetId="139" r:id="rId104"/>
    <sheet name="20-05-21P19" sheetId="140" r:id="rId105"/>
    <sheet name="27-05-21P20" sheetId="141" r:id="rId106"/>
    <sheet name="03-06-2021" sheetId="142" r:id="rId107"/>
    <sheet name="10-06-21P22" sheetId="143" r:id="rId108"/>
    <sheet name="17-06-21P23" sheetId="144" r:id="rId109"/>
    <sheet name="24-06-21P24" sheetId="145" r:id="rId110"/>
    <sheet name="01-07-21P25" sheetId="146" r:id="rId111"/>
    <sheet name="08-07-21P26" sheetId="147" r:id="rId112"/>
    <sheet name="15-07-21P27" sheetId="148" r:id="rId113"/>
    <sheet name="22-07-21P28" sheetId="149" r:id="rId114"/>
    <sheet name="29-07-21P29" sheetId="150" r:id="rId115"/>
    <sheet name="05-08-21P30" sheetId="151" r:id="rId116"/>
    <sheet name="12-08-21P31" sheetId="152" r:id="rId117"/>
    <sheet name="19-08-21P32" sheetId="153" r:id="rId118"/>
    <sheet name="26-08-21P33" sheetId="154" r:id="rId119"/>
    <sheet name="02-09-21P34" sheetId="155" r:id="rId120"/>
    <sheet name="09-09-21P35" sheetId="156" r:id="rId121"/>
    <sheet name="15-09-21P36" sheetId="157" r:id="rId122"/>
    <sheet name="23-09-21P37" sheetId="158" r:id="rId123"/>
    <sheet name="30-09-21P38" sheetId="159" r:id="rId124"/>
    <sheet name="07-10-21P39" sheetId="160" r:id="rId125"/>
    <sheet name="14-10-21P40" sheetId="161" r:id="rId126"/>
    <sheet name="21-10-21P41" sheetId="162" r:id="rId127"/>
    <sheet name="28-10-21p42" sheetId="163" r:id="rId128"/>
    <sheet name="04-11-21P43" sheetId="164" r:id="rId129"/>
    <sheet name="10-11-21P44" sheetId="165" r:id="rId130"/>
    <sheet name="18-11-21P45" sheetId="166" r:id="rId131"/>
    <sheet name="24-11-21P46" sheetId="167" r:id="rId132"/>
    <sheet name="01-12-21P47" sheetId="168" r:id="rId133"/>
    <sheet name="09-12-21P48" sheetId="169" r:id="rId134"/>
    <sheet name="16-12-21P49" sheetId="170" r:id="rId135"/>
    <sheet name="22-12-21p50" sheetId="171" r:id="rId136"/>
    <sheet name="29-12-21P51" sheetId="172" r:id="rId137"/>
    <sheet name="06-01-22P52" sheetId="173" r:id="rId138"/>
    <sheet name="13-01-22P01" sheetId="174" r:id="rId139"/>
  </sheets>
  <definedNames>
    <definedName name="_xlnm._FilterDatabase" localSheetId="110" hidden="1">'01-07-21P25'!$A$1:$K$115</definedName>
    <definedName name="_xlnm._FilterDatabase" localSheetId="71" hidden="1">'01-10-20P39'!$A$1:$M$43</definedName>
    <definedName name="_xlnm._FilterDatabase" localSheetId="132" hidden="1">'01-12-21P47'!$A$1:$K$138</definedName>
    <definedName name="_xlnm._FilterDatabase" localSheetId="67" hidden="1">'02-09-20'!$A$1:$M$35</definedName>
    <definedName name="_xlnm._FilterDatabase" localSheetId="119" hidden="1">'02-09-21P34'!$A$1:$K$126</definedName>
    <definedName name="_xlnm._FilterDatabase" localSheetId="106" hidden="1">'03-06-2021'!$A$1:$K$108</definedName>
    <definedName name="_xlnm._FilterDatabase" localSheetId="80" hidden="1">'03-12-20P48'!$A$1:$M$54</definedName>
    <definedName name="_xlnm._FilterDatabase" localSheetId="89" hidden="1">'04-02-21P05'!$A$1:$M$71</definedName>
    <definedName name="_xlnm._FilterDatabase" localSheetId="92" hidden="1">'04-03-21P08'!$A$1:$M$79</definedName>
    <definedName name="_xlnm._FilterDatabase" localSheetId="128" hidden="1">'04-11-21P43'!$A$1:$K$137</definedName>
    <definedName name="_xlnm._FilterDatabase" localSheetId="41" hidden="1">'05-03-20'!$A$1:$M$11</definedName>
    <definedName name="_xlnm._FilterDatabase" localSheetId="115" hidden="1">'05-08-21P30'!$A$1:$K$125</definedName>
    <definedName name="_xlnm._FilterDatabase" localSheetId="76" hidden="1">'05-11-20P44'!$A$1:$M$50</definedName>
    <definedName name="_xlnm._FilterDatabase" localSheetId="137" hidden="1">'06-01-22P52'!$A$1:$K$139</definedName>
    <definedName name="_xlnm._FilterDatabase" localSheetId="37" hidden="1">'06-02-20'!$A$1:$M$10</definedName>
    <definedName name="_xlnm._FilterDatabase" localSheetId="101" hidden="1">'06-05-21P17'!$A$1:$J$101</definedName>
    <definedName name="_xlnm._FilterDatabase" localSheetId="102" hidden="1">'06-05-21P17 (2)'!$A$1:$J$101</definedName>
    <definedName name="_xlnm._FilterDatabase" localSheetId="85" hidden="1">'07-01-2021P53'!$A$1:$M$65</definedName>
    <definedName name="_xlnm._FilterDatabase" localSheetId="72" hidden="1">'07-10-20P40'!$A$1:$M$44</definedName>
    <definedName name="_xlnm._FilterDatabase" localSheetId="124" hidden="1">'07-10-21P39'!$A$1:$K$133</definedName>
    <definedName name="_xlnm._FilterDatabase" localSheetId="97" hidden="1">'08-04-2021P13'!$A$1:$J$88</definedName>
    <definedName name="_xlnm._FilterDatabase" localSheetId="111" hidden="1">'08-07-21P26'!$A$1:$K$114</definedName>
    <definedName name="_xlnm._FilterDatabase" localSheetId="32" hidden="1">'09-01-20'!$A$1:$M$9</definedName>
    <definedName name="_xlnm._FilterDatabase" localSheetId="120" hidden="1">'09-09-21P35'!$A$1:$K$126</definedName>
    <definedName name="_xlnm._FilterDatabase" localSheetId="133" hidden="1">'09-12-21P48'!$A$1:$K$138</definedName>
    <definedName name="_xlnm._FilterDatabase" localSheetId="107" hidden="1">'10-06-21P22'!$A$1:$K$110</definedName>
    <definedName name="_xlnm._FilterDatabase" localSheetId="68" hidden="1">'10-09-20P36'!$A$1:$M$36</definedName>
    <definedName name="_xlnm._FilterDatabase" localSheetId="129" hidden="1">'10-11-21P44'!$A$1:$K$138</definedName>
    <definedName name="_xlnm._FilterDatabase" localSheetId="81" hidden="1">'10-12-20P49'!$A$1:$M$56</definedName>
    <definedName name="_xlnm._FilterDatabase" localSheetId="90" hidden="1">'11-02-21'!$A$1:$M$74</definedName>
    <definedName name="_xlnm._FilterDatabase" localSheetId="93" hidden="1">'11-03-21P09'!$A$1:$M$80</definedName>
    <definedName name="_xlnm._FilterDatabase" localSheetId="42" hidden="1">'12-03-20'!$A$1:$M$12</definedName>
    <definedName name="_xlnm._FilterDatabase" localSheetId="116" hidden="1">'12-08-21P31'!$A$1:$K$125</definedName>
    <definedName name="_xlnm._FilterDatabase" localSheetId="77" hidden="1">'12-11-20P45'!$A$1:$M$50</definedName>
    <definedName name="_xlnm._FilterDatabase" localSheetId="138" hidden="1">'13-01-22P01'!$B$1:$N$20</definedName>
    <definedName name="_xlnm._FilterDatabase" localSheetId="38" hidden="1">'13-02-20'!$A$1:$M$10</definedName>
    <definedName name="_xlnm._FilterDatabase" localSheetId="103" hidden="1">'13-05-21P18'!$A$1:$J$103</definedName>
    <definedName name="_xlnm._FilterDatabase" localSheetId="86" hidden="1">'14-01-2021'!$A$1:$M$65</definedName>
    <definedName name="_xlnm._FilterDatabase" localSheetId="125" hidden="1">'14-10-21P40'!$A$1:$K$133</definedName>
    <definedName name="_xlnm._FilterDatabase" localSheetId="98" hidden="1">'15-04-21P14'!$A$1:$J$92</definedName>
    <definedName name="_xlnm._FilterDatabase" localSheetId="112" hidden="1">'15-07-21P27'!$A$1:$K$119</definedName>
    <definedName name="_xlnm._FilterDatabase" localSheetId="121" hidden="1">'15-09-21P36'!$A$1:$K$127</definedName>
    <definedName name="_xlnm._FilterDatabase" localSheetId="73" hidden="1">'15-10-202041'!$A$1:$M$46</definedName>
    <definedName name="_xlnm._FilterDatabase" localSheetId="33" hidden="1">'16-01-20'!$A$1:$M$9</definedName>
    <definedName name="_xlnm._FilterDatabase" localSheetId="134" hidden="1">'16-12-21P49'!$A$1:$K$139</definedName>
    <definedName name="_xlnm._FilterDatabase" localSheetId="108" hidden="1">'17-06-21P23'!$A$1:$K$111</definedName>
    <definedName name="_xlnm._FilterDatabase" localSheetId="69" hidden="1">'17-09-20P37'!$A$1:$M$37</definedName>
    <definedName name="_xlnm._FilterDatabase" localSheetId="82" hidden="1">'17-12-20P50'!$A$1:$M$58</definedName>
    <definedName name="_xlnm._FilterDatabase" localSheetId="94" hidden="1">'18-03-21P10'!$A$1:$M$81</definedName>
    <definedName name="_xlnm._FilterDatabase" localSheetId="130" hidden="1">'18-11-21P45'!$A$1:$K$138</definedName>
    <definedName name="_xlnm._FilterDatabase" localSheetId="43" hidden="1">'19-03-20'!$A$1:$M$12</definedName>
    <definedName name="_xlnm._FilterDatabase" localSheetId="117" hidden="1">'19-08-21P32'!$A$1:$K$126</definedName>
    <definedName name="_xlnm._FilterDatabase" localSheetId="78" hidden="1">'19-11-20P46'!$A$1:$M$53</definedName>
    <definedName name="_xlnm._FilterDatabase" localSheetId="39" hidden="1">'20-02-20'!$A$1:$M$10</definedName>
    <definedName name="_xlnm._FilterDatabase" localSheetId="104" hidden="1">'20-05-21P19'!$A$1:$J$105</definedName>
    <definedName name="_xlnm._FilterDatabase" localSheetId="87" hidden="1">'21-01-21P03'!$A$1:$M$67</definedName>
    <definedName name="_xlnm._FilterDatabase" localSheetId="126" hidden="1">'21-10-21P41'!$A$1:$K$135</definedName>
    <definedName name="_xlnm._FilterDatabase" localSheetId="99" hidden="1">'22-04-21P15'!$A$1:$J$93</definedName>
    <definedName name="_xlnm._FilterDatabase" localSheetId="113" hidden="1">'22-07-21P28'!$A$1:$K$120</definedName>
    <definedName name="_xlnm._FilterDatabase" localSheetId="74" hidden="1">'22-10-20P42'!$A$1:$M$48</definedName>
    <definedName name="_xlnm._FilterDatabase" localSheetId="135" hidden="1">'22-12-21p50'!$A$1:$K$139</definedName>
    <definedName name="_xlnm._FilterDatabase" localSheetId="122" hidden="1">'23-09-21P37'!$A$1:$K$129</definedName>
    <definedName name="_xlnm._FilterDatabase" localSheetId="83" hidden="1">'23-12-20P51'!$A$1:$M$62</definedName>
    <definedName name="_xlnm._FilterDatabase" localSheetId="34" hidden="1">'24-01-20'!$A$1:$M$9</definedName>
    <definedName name="_xlnm._FilterDatabase" localSheetId="109" hidden="1">'24-06-21P24'!$A$1:$K$113</definedName>
    <definedName name="_xlnm._FilterDatabase" localSheetId="70" hidden="1">'24-09-20P38'!$A$1:$M$40</definedName>
    <definedName name="_xlnm._FilterDatabase" localSheetId="131" hidden="1">'24-11-21P46'!$A$1:$K$138</definedName>
    <definedName name="_xlnm._FilterDatabase" localSheetId="91" hidden="1">'25-02-21P07'!$A$1:$M$77</definedName>
    <definedName name="_xlnm._FilterDatabase" localSheetId="95" hidden="1">'25-03-21P11'!$A$1:$J$85</definedName>
    <definedName name="_xlnm._FilterDatabase" localSheetId="79" hidden="1">'25-11-20P47'!$A$1:$M$53</definedName>
    <definedName name="_xlnm._FilterDatabase" localSheetId="118" hidden="1">'26-08-21P33'!$A$1:$K$127</definedName>
    <definedName name="_xlnm._FilterDatabase" localSheetId="40" hidden="1">'27-02-20'!$A$1:$M$11</definedName>
    <definedName name="_xlnm._FilterDatabase" localSheetId="105" hidden="1">'27-05-21P20'!$A$1:$K$108</definedName>
    <definedName name="_xlnm._FilterDatabase" localSheetId="31" hidden="1">'27-12-19'!$A$1:$M$9</definedName>
    <definedName name="_xlnm._FilterDatabase" localSheetId="88" hidden="1">'28-01-21P04'!$A$1:$M$70</definedName>
    <definedName name="_xlnm._FilterDatabase" localSheetId="127" hidden="1">'28-10-21p42'!$A$1:$K$137</definedName>
    <definedName name="_xlnm._FilterDatabase" localSheetId="100" hidden="1">'29-04-21P16'!$A$1:$J$96</definedName>
    <definedName name="_xlnm._FilterDatabase" localSheetId="114" hidden="1">'29-07-21P29'!$A$1:$K$120</definedName>
    <definedName name="_xlnm._FilterDatabase" localSheetId="75" hidden="1">'29-10-20P43'!$A$1:$M$49</definedName>
    <definedName name="_xlnm._FilterDatabase" localSheetId="136" hidden="1">'29-12-21P51'!$A$1:$K$139</definedName>
    <definedName name="_xlnm._FilterDatabase" localSheetId="36" hidden="1">'30-01-20.'!$A$1:$M$10</definedName>
    <definedName name="_xlnm._FilterDatabase" localSheetId="123" hidden="1">'30-09-21P38'!$A$1:$K$132</definedName>
    <definedName name="_xlnm._FilterDatabase" localSheetId="84" hidden="1">'30-12-20P52'!$A$1:$M$64</definedName>
    <definedName name="_xlnm._FilterDatabase" localSheetId="96" hidden="1">'31-03-21P12'!$A$1:$J$87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74" l="1"/>
  <c r="N3" i="174" l="1"/>
  <c r="N4" i="174"/>
  <c r="N5" i="174"/>
  <c r="N6" i="174"/>
  <c r="N7" i="174"/>
  <c r="N8" i="174"/>
  <c r="N9" i="174"/>
  <c r="N10" i="174"/>
  <c r="N11" i="174"/>
  <c r="N12" i="174"/>
  <c r="N13" i="174"/>
  <c r="N14" i="174"/>
  <c r="N15" i="174"/>
  <c r="N2" i="174"/>
  <c r="L16" i="174" l="1"/>
  <c r="J16" i="174"/>
  <c r="D16" i="174"/>
  <c r="E61" i="173"/>
  <c r="G61" i="173"/>
  <c r="H135" i="173"/>
  <c r="F135" i="173"/>
  <c r="C135" i="173"/>
  <c r="E134" i="173"/>
  <c r="K134" i="173" s="1"/>
  <c r="G133" i="173"/>
  <c r="I133" i="173" s="1"/>
  <c r="E133" i="173"/>
  <c r="K133" i="173" s="1"/>
  <c r="E132" i="173"/>
  <c r="K132" i="173" s="1"/>
  <c r="G131" i="173"/>
  <c r="I131" i="173" s="1"/>
  <c r="E131" i="173"/>
  <c r="K131" i="173" s="1"/>
  <c r="E130" i="173"/>
  <c r="K130" i="173" s="1"/>
  <c r="E129" i="173"/>
  <c r="K129" i="173" s="1"/>
  <c r="E128" i="173"/>
  <c r="K128" i="173" s="1"/>
  <c r="E127" i="173"/>
  <c r="K127" i="173" s="1"/>
  <c r="E126" i="173"/>
  <c r="K126" i="173" s="1"/>
  <c r="G125" i="173"/>
  <c r="I125" i="173" s="1"/>
  <c r="E125" i="173"/>
  <c r="K125" i="173" s="1"/>
  <c r="E124" i="173"/>
  <c r="K124" i="173" s="1"/>
  <c r="E123" i="173"/>
  <c r="K123" i="173" s="1"/>
  <c r="E122" i="173"/>
  <c r="K122" i="173" s="1"/>
  <c r="E121" i="173"/>
  <c r="K121" i="173" s="1"/>
  <c r="E120" i="173"/>
  <c r="K120" i="173" s="1"/>
  <c r="E119" i="173"/>
  <c r="K119" i="173" s="1"/>
  <c r="E118" i="173"/>
  <c r="K118" i="173" s="1"/>
  <c r="E117" i="173"/>
  <c r="K117" i="173" s="1"/>
  <c r="E116" i="173"/>
  <c r="K116" i="173" s="1"/>
  <c r="E115" i="173"/>
  <c r="K115" i="173" s="1"/>
  <c r="E114" i="173"/>
  <c r="K114" i="173" s="1"/>
  <c r="E113" i="173"/>
  <c r="K113" i="173" s="1"/>
  <c r="E112" i="173"/>
  <c r="K112" i="173" s="1"/>
  <c r="G111" i="173"/>
  <c r="I111" i="173" s="1"/>
  <c r="E111" i="173"/>
  <c r="K111" i="173" s="1"/>
  <c r="E110" i="173"/>
  <c r="K110" i="173" s="1"/>
  <c r="E109" i="173"/>
  <c r="K109" i="173" s="1"/>
  <c r="E108" i="173"/>
  <c r="K108" i="173" s="1"/>
  <c r="E107" i="173"/>
  <c r="K107" i="173" s="1"/>
  <c r="E106" i="173"/>
  <c r="K106" i="173" s="1"/>
  <c r="E105" i="173"/>
  <c r="K105" i="173" s="1"/>
  <c r="E104" i="173"/>
  <c r="K104" i="173" s="1"/>
  <c r="E103" i="173"/>
  <c r="K103" i="173" s="1"/>
  <c r="E102" i="173"/>
  <c r="K102" i="173" s="1"/>
  <c r="E101" i="173"/>
  <c r="K101" i="173" s="1"/>
  <c r="E100" i="173"/>
  <c r="K100" i="173" s="1"/>
  <c r="E99" i="173"/>
  <c r="K99" i="173" s="1"/>
  <c r="E98" i="173"/>
  <c r="K98" i="173" s="1"/>
  <c r="G97" i="173"/>
  <c r="I97" i="173" s="1"/>
  <c r="E97" i="173"/>
  <c r="K97" i="173" s="1"/>
  <c r="E96" i="173"/>
  <c r="K96" i="173" s="1"/>
  <c r="E95" i="173"/>
  <c r="K95" i="173" s="1"/>
  <c r="E94" i="173"/>
  <c r="K94" i="173" s="1"/>
  <c r="E93" i="173"/>
  <c r="K93" i="173" s="1"/>
  <c r="E92" i="173"/>
  <c r="K92" i="173" s="1"/>
  <c r="E91" i="173"/>
  <c r="K91" i="173" s="1"/>
  <c r="E90" i="173"/>
  <c r="K90" i="173" s="1"/>
  <c r="G89" i="173"/>
  <c r="I89" i="173" s="1"/>
  <c r="E89" i="173"/>
  <c r="K89" i="173" s="1"/>
  <c r="E88" i="173"/>
  <c r="K88" i="173" s="1"/>
  <c r="E87" i="173"/>
  <c r="K87" i="173" s="1"/>
  <c r="E86" i="173"/>
  <c r="K86" i="173" s="1"/>
  <c r="E85" i="173"/>
  <c r="K85" i="173" s="1"/>
  <c r="E84" i="173"/>
  <c r="K84" i="173" s="1"/>
  <c r="E83" i="173"/>
  <c r="K83" i="173" s="1"/>
  <c r="E82" i="173"/>
  <c r="K82" i="173" s="1"/>
  <c r="G81" i="173"/>
  <c r="I81" i="173" s="1"/>
  <c r="E81" i="173"/>
  <c r="K81" i="173" s="1"/>
  <c r="E80" i="173"/>
  <c r="K80" i="173" s="1"/>
  <c r="E79" i="173"/>
  <c r="K79" i="173" s="1"/>
  <c r="E78" i="173"/>
  <c r="K78" i="173" s="1"/>
  <c r="E77" i="173"/>
  <c r="K77" i="173" s="1"/>
  <c r="E76" i="173"/>
  <c r="K76" i="173" s="1"/>
  <c r="E75" i="173"/>
  <c r="K75" i="173" s="1"/>
  <c r="E74" i="173"/>
  <c r="K74" i="173" s="1"/>
  <c r="G73" i="173"/>
  <c r="I73" i="173" s="1"/>
  <c r="E73" i="173"/>
  <c r="K73" i="173" s="1"/>
  <c r="E72" i="173"/>
  <c r="K72" i="173" s="1"/>
  <c r="E71" i="173"/>
  <c r="K71" i="173" s="1"/>
  <c r="E70" i="173"/>
  <c r="K70" i="173" s="1"/>
  <c r="E69" i="173"/>
  <c r="K69" i="173" s="1"/>
  <c r="E68" i="173"/>
  <c r="K68" i="173" s="1"/>
  <c r="E67" i="173"/>
  <c r="K67" i="173" s="1"/>
  <c r="E66" i="173"/>
  <c r="K66" i="173" s="1"/>
  <c r="G65" i="173"/>
  <c r="I65" i="173" s="1"/>
  <c r="E65" i="173"/>
  <c r="K65" i="173" s="1"/>
  <c r="E64" i="173"/>
  <c r="K64" i="173" s="1"/>
  <c r="E63" i="173"/>
  <c r="K63" i="173" s="1"/>
  <c r="E62" i="173"/>
  <c r="K62" i="173" s="1"/>
  <c r="K61" i="173"/>
  <c r="E60" i="173"/>
  <c r="K60" i="173" s="1"/>
  <c r="G59" i="173"/>
  <c r="I59" i="173" s="1"/>
  <c r="E59" i="173"/>
  <c r="K59" i="173" s="1"/>
  <c r="E58" i="173"/>
  <c r="K58" i="173" s="1"/>
  <c r="E57" i="173"/>
  <c r="K57" i="173" s="1"/>
  <c r="E56" i="173"/>
  <c r="K56" i="173" s="1"/>
  <c r="E55" i="173"/>
  <c r="K55" i="173" s="1"/>
  <c r="E54" i="173"/>
  <c r="K54" i="173" s="1"/>
  <c r="G53" i="173"/>
  <c r="I53" i="173" s="1"/>
  <c r="E53" i="173"/>
  <c r="K53" i="173" s="1"/>
  <c r="E52" i="173"/>
  <c r="K52" i="173" s="1"/>
  <c r="E51" i="173"/>
  <c r="K51" i="173" s="1"/>
  <c r="E50" i="173"/>
  <c r="K50" i="173" s="1"/>
  <c r="E49" i="173"/>
  <c r="K49" i="173" s="1"/>
  <c r="E48" i="173"/>
  <c r="K48" i="173" s="1"/>
  <c r="E47" i="173"/>
  <c r="K47" i="173" s="1"/>
  <c r="E46" i="173"/>
  <c r="K46" i="173" s="1"/>
  <c r="G45" i="173"/>
  <c r="I45" i="173" s="1"/>
  <c r="E45" i="173"/>
  <c r="K45" i="173" s="1"/>
  <c r="E44" i="173"/>
  <c r="K44" i="173" s="1"/>
  <c r="E43" i="173"/>
  <c r="K43" i="173" s="1"/>
  <c r="E42" i="173"/>
  <c r="K42" i="173" s="1"/>
  <c r="E41" i="173"/>
  <c r="K41" i="173" s="1"/>
  <c r="E40" i="173"/>
  <c r="K40" i="173" s="1"/>
  <c r="G39" i="173"/>
  <c r="I39" i="173" s="1"/>
  <c r="E39" i="173"/>
  <c r="K39" i="173" s="1"/>
  <c r="E38" i="173"/>
  <c r="K38" i="173" s="1"/>
  <c r="E37" i="173"/>
  <c r="K37" i="173" s="1"/>
  <c r="E36" i="173"/>
  <c r="K36" i="173" s="1"/>
  <c r="E35" i="173"/>
  <c r="K35" i="173" s="1"/>
  <c r="E34" i="173"/>
  <c r="K34" i="173" s="1"/>
  <c r="E33" i="173"/>
  <c r="K33" i="173" s="1"/>
  <c r="E32" i="173"/>
  <c r="K32" i="173" s="1"/>
  <c r="G31" i="173"/>
  <c r="I31" i="173" s="1"/>
  <c r="E31" i="173"/>
  <c r="K31" i="173" s="1"/>
  <c r="E30" i="173"/>
  <c r="K30" i="173" s="1"/>
  <c r="E29" i="173"/>
  <c r="K29" i="173" s="1"/>
  <c r="E28" i="173"/>
  <c r="K28" i="173" s="1"/>
  <c r="E27" i="173"/>
  <c r="K27" i="173" s="1"/>
  <c r="E26" i="173"/>
  <c r="K26" i="173" s="1"/>
  <c r="G25" i="173"/>
  <c r="I25" i="173" s="1"/>
  <c r="E25" i="173"/>
  <c r="K25" i="173" s="1"/>
  <c r="E24" i="173"/>
  <c r="K24" i="173" s="1"/>
  <c r="G23" i="173"/>
  <c r="I23" i="173" s="1"/>
  <c r="E23" i="173"/>
  <c r="K23" i="173" s="1"/>
  <c r="E22" i="173"/>
  <c r="K22" i="173" s="1"/>
  <c r="E21" i="173"/>
  <c r="K21" i="173" s="1"/>
  <c r="E20" i="173"/>
  <c r="K20" i="173" s="1"/>
  <c r="E19" i="173"/>
  <c r="K19" i="173" s="1"/>
  <c r="E18" i="173"/>
  <c r="K18" i="173" s="1"/>
  <c r="G17" i="173"/>
  <c r="I17" i="173" s="1"/>
  <c r="E17" i="173"/>
  <c r="K17" i="173" s="1"/>
  <c r="E16" i="173"/>
  <c r="K16" i="173" s="1"/>
  <c r="E15" i="173"/>
  <c r="K15" i="173" s="1"/>
  <c r="E14" i="173"/>
  <c r="K14" i="173" s="1"/>
  <c r="E13" i="173"/>
  <c r="K13" i="173" s="1"/>
  <c r="E12" i="173"/>
  <c r="K12" i="173" s="1"/>
  <c r="G11" i="173"/>
  <c r="I11" i="173" s="1"/>
  <c r="E11" i="173"/>
  <c r="K11" i="173" s="1"/>
  <c r="E10" i="173"/>
  <c r="K10" i="173" s="1"/>
  <c r="G9" i="173"/>
  <c r="I9" i="173" s="1"/>
  <c r="E9" i="173"/>
  <c r="K9" i="173" s="1"/>
  <c r="E8" i="173"/>
  <c r="K8" i="173" s="1"/>
  <c r="E7" i="173"/>
  <c r="K7" i="173" s="1"/>
  <c r="E6" i="173"/>
  <c r="K6" i="173" s="1"/>
  <c r="E5" i="173"/>
  <c r="K5" i="173" s="1"/>
  <c r="E4" i="173"/>
  <c r="K4" i="173" s="1"/>
  <c r="G3" i="173"/>
  <c r="I3" i="173" s="1"/>
  <c r="E3" i="173"/>
  <c r="K3" i="173" s="1"/>
  <c r="E2" i="173"/>
  <c r="K2" i="173" s="1"/>
  <c r="H135" i="172"/>
  <c r="F135" i="172"/>
  <c r="C135" i="172"/>
  <c r="K134" i="172"/>
  <c r="G134" i="172"/>
  <c r="I134" i="172" s="1"/>
  <c r="E134" i="172"/>
  <c r="E133" i="172"/>
  <c r="K133" i="172" s="1"/>
  <c r="K132" i="172"/>
  <c r="E132" i="172"/>
  <c r="G132" i="172" s="1"/>
  <c r="I132" i="172" s="1"/>
  <c r="E131" i="172"/>
  <c r="K131" i="172" s="1"/>
  <c r="E130" i="172"/>
  <c r="K130" i="172" s="1"/>
  <c r="G129" i="172"/>
  <c r="I129" i="172" s="1"/>
  <c r="E129" i="172"/>
  <c r="K129" i="172" s="1"/>
  <c r="E128" i="172"/>
  <c r="K128" i="172" s="1"/>
  <c r="E127" i="172"/>
  <c r="K127" i="172" s="1"/>
  <c r="E126" i="172"/>
  <c r="G126" i="172" s="1"/>
  <c r="I126" i="172" s="1"/>
  <c r="E125" i="172"/>
  <c r="K125" i="172" s="1"/>
  <c r="K124" i="172"/>
  <c r="G124" i="172"/>
  <c r="I124" i="172" s="1"/>
  <c r="E124" i="172"/>
  <c r="E123" i="172"/>
  <c r="K123" i="172" s="1"/>
  <c r="K122" i="172"/>
  <c r="E122" i="172"/>
  <c r="G122" i="172" s="1"/>
  <c r="I122" i="172" s="1"/>
  <c r="E121" i="172"/>
  <c r="K121" i="172" s="1"/>
  <c r="E120" i="172"/>
  <c r="K120" i="172" s="1"/>
  <c r="E119" i="172"/>
  <c r="K119" i="172" s="1"/>
  <c r="E118" i="172"/>
  <c r="K118" i="172" s="1"/>
  <c r="G117" i="172"/>
  <c r="I117" i="172" s="1"/>
  <c r="E117" i="172"/>
  <c r="K117" i="172" s="1"/>
  <c r="E116" i="172"/>
  <c r="K116" i="172" s="1"/>
  <c r="G115" i="172"/>
  <c r="I115" i="172" s="1"/>
  <c r="E115" i="172"/>
  <c r="K115" i="172" s="1"/>
  <c r="E114" i="172"/>
  <c r="G114" i="172" s="1"/>
  <c r="I114" i="172" s="1"/>
  <c r="G113" i="172"/>
  <c r="I113" i="172" s="1"/>
  <c r="E113" i="172"/>
  <c r="K113" i="172" s="1"/>
  <c r="E112" i="172"/>
  <c r="G112" i="172" s="1"/>
  <c r="I112" i="172" s="1"/>
  <c r="G111" i="172"/>
  <c r="I111" i="172" s="1"/>
  <c r="E111" i="172"/>
  <c r="K111" i="172" s="1"/>
  <c r="K110" i="172"/>
  <c r="G110" i="172"/>
  <c r="I110" i="172" s="1"/>
  <c r="E110" i="172"/>
  <c r="E109" i="172"/>
  <c r="K109" i="172" s="1"/>
  <c r="K108" i="172"/>
  <c r="G108" i="172"/>
  <c r="I108" i="172" s="1"/>
  <c r="E108" i="172"/>
  <c r="E107" i="172"/>
  <c r="K107" i="172" s="1"/>
  <c r="G106" i="172"/>
  <c r="I106" i="172" s="1"/>
  <c r="E106" i="172"/>
  <c r="K106" i="172" s="1"/>
  <c r="E105" i="172"/>
  <c r="K105" i="172" s="1"/>
  <c r="E104" i="172"/>
  <c r="K104" i="172" s="1"/>
  <c r="E103" i="172"/>
  <c r="K103" i="172" s="1"/>
  <c r="K102" i="172"/>
  <c r="E102" i="172"/>
  <c r="G102" i="172" s="1"/>
  <c r="I102" i="172" s="1"/>
  <c r="E101" i="172"/>
  <c r="K101" i="172" s="1"/>
  <c r="E100" i="172"/>
  <c r="K100" i="172" s="1"/>
  <c r="G99" i="172"/>
  <c r="I99" i="172" s="1"/>
  <c r="E99" i="172"/>
  <c r="K99" i="172" s="1"/>
  <c r="E98" i="172"/>
  <c r="K98" i="172" s="1"/>
  <c r="E97" i="172"/>
  <c r="K97" i="172" s="1"/>
  <c r="E96" i="172"/>
  <c r="K96" i="172" s="1"/>
  <c r="G95" i="172"/>
  <c r="I95" i="172" s="1"/>
  <c r="E95" i="172"/>
  <c r="K95" i="172" s="1"/>
  <c r="E94" i="172"/>
  <c r="K94" i="172" s="1"/>
  <c r="E93" i="172"/>
  <c r="K93" i="172" s="1"/>
  <c r="K92" i="172"/>
  <c r="G92" i="172"/>
  <c r="I92" i="172" s="1"/>
  <c r="E92" i="172"/>
  <c r="E91" i="172"/>
  <c r="K91" i="172" s="1"/>
  <c r="K90" i="172"/>
  <c r="E90" i="172"/>
  <c r="G90" i="172" s="1"/>
  <c r="I90" i="172" s="1"/>
  <c r="E89" i="172"/>
  <c r="K89" i="172" s="1"/>
  <c r="E88" i="172"/>
  <c r="G88" i="172" s="1"/>
  <c r="I88" i="172" s="1"/>
  <c r="E87" i="172"/>
  <c r="K87" i="172" s="1"/>
  <c r="K86" i="172"/>
  <c r="G86" i="172"/>
  <c r="I86" i="172" s="1"/>
  <c r="E86" i="172"/>
  <c r="E85" i="172"/>
  <c r="K85" i="172" s="1"/>
  <c r="E84" i="172"/>
  <c r="G84" i="172" s="1"/>
  <c r="I84" i="172" s="1"/>
  <c r="E83" i="172"/>
  <c r="K83" i="172" s="1"/>
  <c r="K82" i="172"/>
  <c r="G82" i="172"/>
  <c r="I82" i="172" s="1"/>
  <c r="E82" i="172"/>
  <c r="E81" i="172"/>
  <c r="K81" i="172" s="1"/>
  <c r="E80" i="172"/>
  <c r="K80" i="172" s="1"/>
  <c r="E79" i="172"/>
  <c r="K79" i="172" s="1"/>
  <c r="E78" i="172"/>
  <c r="K78" i="172" s="1"/>
  <c r="G77" i="172"/>
  <c r="I77" i="172" s="1"/>
  <c r="E77" i="172"/>
  <c r="K77" i="172" s="1"/>
  <c r="E76" i="172"/>
  <c r="K76" i="172" s="1"/>
  <c r="G75" i="172"/>
  <c r="I75" i="172" s="1"/>
  <c r="E75" i="172"/>
  <c r="K75" i="172" s="1"/>
  <c r="K74" i="172"/>
  <c r="G74" i="172"/>
  <c r="I74" i="172" s="1"/>
  <c r="E74" i="172"/>
  <c r="E73" i="172"/>
  <c r="K73" i="172" s="1"/>
  <c r="K72" i="172"/>
  <c r="G72" i="172"/>
  <c r="I72" i="172" s="1"/>
  <c r="E72" i="172"/>
  <c r="E71" i="172"/>
  <c r="K71" i="172" s="1"/>
  <c r="E70" i="172"/>
  <c r="K70" i="172" s="1"/>
  <c r="G69" i="172"/>
  <c r="I69" i="172" s="1"/>
  <c r="E69" i="172"/>
  <c r="K69" i="172" s="1"/>
  <c r="E68" i="172"/>
  <c r="K68" i="172" s="1"/>
  <c r="G67" i="172"/>
  <c r="I67" i="172" s="1"/>
  <c r="E67" i="172"/>
  <c r="K67" i="172" s="1"/>
  <c r="K66" i="172"/>
  <c r="G66" i="172"/>
  <c r="I66" i="172" s="1"/>
  <c r="E66" i="172"/>
  <c r="E65" i="172"/>
  <c r="K65" i="172" s="1"/>
  <c r="K64" i="172"/>
  <c r="G64" i="172"/>
  <c r="I64" i="172" s="1"/>
  <c r="E64" i="172"/>
  <c r="E63" i="172"/>
  <c r="K63" i="172" s="1"/>
  <c r="E62" i="172"/>
  <c r="K62" i="172" s="1"/>
  <c r="E61" i="172"/>
  <c r="K61" i="172" s="1"/>
  <c r="E60" i="172"/>
  <c r="K60" i="172" s="1"/>
  <c r="G59" i="172"/>
  <c r="I59" i="172" s="1"/>
  <c r="E59" i="172"/>
  <c r="K59" i="172" s="1"/>
  <c r="E58" i="172"/>
  <c r="K58" i="172" s="1"/>
  <c r="E57" i="172"/>
  <c r="K57" i="172" s="1"/>
  <c r="E56" i="172"/>
  <c r="G56" i="172" s="1"/>
  <c r="I56" i="172" s="1"/>
  <c r="G55" i="172"/>
  <c r="I55" i="172" s="1"/>
  <c r="E55" i="172"/>
  <c r="K55" i="172" s="1"/>
  <c r="E54" i="172"/>
  <c r="G54" i="172" s="1"/>
  <c r="I54" i="172" s="1"/>
  <c r="G53" i="172"/>
  <c r="I53" i="172" s="1"/>
  <c r="E53" i="172"/>
  <c r="K53" i="172" s="1"/>
  <c r="E52" i="172"/>
  <c r="G52" i="172" s="1"/>
  <c r="I52" i="172" s="1"/>
  <c r="G51" i="172"/>
  <c r="I51" i="172" s="1"/>
  <c r="E51" i="172"/>
  <c r="K51" i="172" s="1"/>
  <c r="K50" i="172"/>
  <c r="G50" i="172"/>
  <c r="I50" i="172" s="1"/>
  <c r="E50" i="172"/>
  <c r="E49" i="172"/>
  <c r="K49" i="172" s="1"/>
  <c r="K48" i="172"/>
  <c r="G48" i="172"/>
  <c r="I48" i="172" s="1"/>
  <c r="E48" i="172"/>
  <c r="E47" i="172"/>
  <c r="K47" i="172" s="1"/>
  <c r="E46" i="172"/>
  <c r="K46" i="172" s="1"/>
  <c r="G45" i="172"/>
  <c r="I45" i="172" s="1"/>
  <c r="E45" i="172"/>
  <c r="K45" i="172" s="1"/>
  <c r="E44" i="172"/>
  <c r="K44" i="172" s="1"/>
  <c r="G43" i="172"/>
  <c r="I43" i="172" s="1"/>
  <c r="E43" i="172"/>
  <c r="K43" i="172" s="1"/>
  <c r="K42" i="172"/>
  <c r="G42" i="172"/>
  <c r="I42" i="172" s="1"/>
  <c r="E42" i="172"/>
  <c r="E41" i="172"/>
  <c r="K41" i="172" s="1"/>
  <c r="K40" i="172"/>
  <c r="G40" i="172"/>
  <c r="I40" i="172" s="1"/>
  <c r="E40" i="172"/>
  <c r="E39" i="172"/>
  <c r="K39" i="172" s="1"/>
  <c r="K38" i="172"/>
  <c r="G38" i="172"/>
  <c r="I38" i="172" s="1"/>
  <c r="E38" i="172"/>
  <c r="E37" i="172"/>
  <c r="K37" i="172" s="1"/>
  <c r="K36" i="172"/>
  <c r="G36" i="172"/>
  <c r="I36" i="172" s="1"/>
  <c r="E36" i="172"/>
  <c r="E35" i="172"/>
  <c r="K35" i="172" s="1"/>
  <c r="K34" i="172"/>
  <c r="G34" i="172"/>
  <c r="I34" i="172" s="1"/>
  <c r="E34" i="172"/>
  <c r="E33" i="172"/>
  <c r="K33" i="172" s="1"/>
  <c r="E32" i="172"/>
  <c r="G32" i="172" s="1"/>
  <c r="I32" i="172" s="1"/>
  <c r="E31" i="172"/>
  <c r="K31" i="172" s="1"/>
  <c r="E30" i="172"/>
  <c r="G30" i="172" s="1"/>
  <c r="I30" i="172" s="1"/>
  <c r="G29" i="172"/>
  <c r="I29" i="172" s="1"/>
  <c r="E29" i="172"/>
  <c r="K29" i="172" s="1"/>
  <c r="E28" i="172"/>
  <c r="K28" i="172" s="1"/>
  <c r="E27" i="172"/>
  <c r="K27" i="172" s="1"/>
  <c r="K26" i="172"/>
  <c r="E26" i="172"/>
  <c r="G26" i="172" s="1"/>
  <c r="I26" i="172" s="1"/>
  <c r="E25" i="172"/>
  <c r="K25" i="172" s="1"/>
  <c r="E24" i="172"/>
  <c r="K24" i="172" s="1"/>
  <c r="E23" i="172"/>
  <c r="K23" i="172" s="1"/>
  <c r="E22" i="172"/>
  <c r="G22" i="172" s="1"/>
  <c r="I22" i="172" s="1"/>
  <c r="E21" i="172"/>
  <c r="K21" i="172" s="1"/>
  <c r="E20" i="172"/>
  <c r="K20" i="172" s="1"/>
  <c r="E19" i="172"/>
  <c r="K19" i="172" s="1"/>
  <c r="E18" i="172"/>
  <c r="G18" i="172" s="1"/>
  <c r="I18" i="172" s="1"/>
  <c r="G17" i="172"/>
  <c r="I17" i="172" s="1"/>
  <c r="E17" i="172"/>
  <c r="K17" i="172" s="1"/>
  <c r="E16" i="172"/>
  <c r="G16" i="172" s="1"/>
  <c r="I16" i="172" s="1"/>
  <c r="E15" i="172"/>
  <c r="K15" i="172" s="1"/>
  <c r="K14" i="172"/>
  <c r="E14" i="172"/>
  <c r="G14" i="172" s="1"/>
  <c r="I14" i="172" s="1"/>
  <c r="E13" i="172"/>
  <c r="K13" i="172" s="1"/>
  <c r="E12" i="172"/>
  <c r="K12" i="172" s="1"/>
  <c r="E11" i="172"/>
  <c r="K11" i="172" s="1"/>
  <c r="E10" i="172"/>
  <c r="G10" i="172" s="1"/>
  <c r="I10" i="172" s="1"/>
  <c r="G9" i="172"/>
  <c r="I9" i="172" s="1"/>
  <c r="E9" i="172"/>
  <c r="K9" i="172" s="1"/>
  <c r="E8" i="172"/>
  <c r="K8" i="172" s="1"/>
  <c r="E7" i="172"/>
  <c r="K7" i="172" s="1"/>
  <c r="K6" i="172"/>
  <c r="E6" i="172"/>
  <c r="G6" i="172" s="1"/>
  <c r="I6" i="172" s="1"/>
  <c r="E5" i="172"/>
  <c r="K5" i="172" s="1"/>
  <c r="E4" i="172"/>
  <c r="K4" i="172" s="1"/>
  <c r="E3" i="172"/>
  <c r="K3" i="172" s="1"/>
  <c r="E2" i="172"/>
  <c r="G2" i="172" s="1"/>
  <c r="H135" i="171"/>
  <c r="F135" i="171"/>
  <c r="C135" i="171"/>
  <c r="E134" i="171"/>
  <c r="E133" i="171"/>
  <c r="G133" i="171" s="1"/>
  <c r="I133" i="171" s="1"/>
  <c r="E132" i="171"/>
  <c r="E131" i="171"/>
  <c r="K131" i="171" s="1"/>
  <c r="E130" i="171"/>
  <c r="E129" i="171"/>
  <c r="K129" i="171" s="1"/>
  <c r="E128" i="171"/>
  <c r="E127" i="171"/>
  <c r="G127" i="171" s="1"/>
  <c r="I127" i="171" s="1"/>
  <c r="E126" i="171"/>
  <c r="E125" i="171"/>
  <c r="K125" i="171" s="1"/>
  <c r="E124" i="171"/>
  <c r="E123" i="171"/>
  <c r="G123" i="171" s="1"/>
  <c r="I123" i="171" s="1"/>
  <c r="E122" i="171"/>
  <c r="E121" i="171"/>
  <c r="K121" i="171" s="1"/>
  <c r="E120" i="171"/>
  <c r="E119" i="171"/>
  <c r="G119" i="171" s="1"/>
  <c r="I119" i="171" s="1"/>
  <c r="E118" i="171"/>
  <c r="E117" i="171"/>
  <c r="K117" i="171" s="1"/>
  <c r="E116" i="171"/>
  <c r="E115" i="171"/>
  <c r="K115" i="171" s="1"/>
  <c r="E114" i="171"/>
  <c r="E113" i="171"/>
  <c r="K113" i="171" s="1"/>
  <c r="E112" i="171"/>
  <c r="E111" i="171"/>
  <c r="K111" i="171" s="1"/>
  <c r="E110" i="171"/>
  <c r="K109" i="171"/>
  <c r="E109" i="171"/>
  <c r="G109" i="171" s="1"/>
  <c r="I109" i="171" s="1"/>
  <c r="E108" i="171"/>
  <c r="E107" i="171"/>
  <c r="K107" i="171" s="1"/>
  <c r="E106" i="171"/>
  <c r="E105" i="171"/>
  <c r="K105" i="171" s="1"/>
  <c r="E104" i="171"/>
  <c r="E103" i="171"/>
  <c r="G103" i="171" s="1"/>
  <c r="I103" i="171" s="1"/>
  <c r="E102" i="171"/>
  <c r="E101" i="171"/>
  <c r="G101" i="171" s="1"/>
  <c r="I101" i="171" s="1"/>
  <c r="E100" i="171"/>
  <c r="E99" i="171"/>
  <c r="K99" i="171" s="1"/>
  <c r="E98" i="171"/>
  <c r="E97" i="171"/>
  <c r="K97" i="171" s="1"/>
  <c r="E96" i="171"/>
  <c r="E95" i="171"/>
  <c r="K95" i="171" s="1"/>
  <c r="E94" i="171"/>
  <c r="E93" i="171"/>
  <c r="K93" i="171" s="1"/>
  <c r="E92" i="171"/>
  <c r="E91" i="171"/>
  <c r="K91" i="171" s="1"/>
  <c r="E90" i="171"/>
  <c r="K89" i="171"/>
  <c r="E89" i="171"/>
  <c r="G89" i="171" s="1"/>
  <c r="I89" i="171" s="1"/>
  <c r="E88" i="171"/>
  <c r="E87" i="171"/>
  <c r="K87" i="171" s="1"/>
  <c r="E86" i="171"/>
  <c r="E85" i="171"/>
  <c r="K85" i="171" s="1"/>
  <c r="E84" i="171"/>
  <c r="E83" i="171"/>
  <c r="K83" i="171" s="1"/>
  <c r="E82" i="171"/>
  <c r="E81" i="171"/>
  <c r="K81" i="171" s="1"/>
  <c r="E80" i="171"/>
  <c r="E79" i="171"/>
  <c r="G79" i="171" s="1"/>
  <c r="I79" i="171" s="1"/>
  <c r="E78" i="171"/>
  <c r="E77" i="171"/>
  <c r="K77" i="171" s="1"/>
  <c r="E76" i="171"/>
  <c r="E75" i="171"/>
  <c r="K75" i="171" s="1"/>
  <c r="E74" i="171"/>
  <c r="E73" i="171"/>
  <c r="K73" i="171" s="1"/>
  <c r="E72" i="171"/>
  <c r="K72" i="171" s="1"/>
  <c r="E71" i="171"/>
  <c r="K71" i="171" s="1"/>
  <c r="E70" i="171"/>
  <c r="K70" i="171" s="1"/>
  <c r="E69" i="171"/>
  <c r="K69" i="171" s="1"/>
  <c r="E68" i="171"/>
  <c r="K68" i="171" s="1"/>
  <c r="K67" i="171"/>
  <c r="E67" i="171"/>
  <c r="G67" i="171" s="1"/>
  <c r="I67" i="171" s="1"/>
  <c r="E66" i="171"/>
  <c r="K66" i="171" s="1"/>
  <c r="E65" i="171"/>
  <c r="K65" i="171" s="1"/>
  <c r="E64" i="171"/>
  <c r="K64" i="171" s="1"/>
  <c r="E63" i="171"/>
  <c r="G63" i="171" s="1"/>
  <c r="I63" i="171" s="1"/>
  <c r="E62" i="171"/>
  <c r="K62" i="171" s="1"/>
  <c r="E61" i="171"/>
  <c r="G61" i="171" s="1"/>
  <c r="I61" i="171" s="1"/>
  <c r="E60" i="171"/>
  <c r="K60" i="171" s="1"/>
  <c r="E59" i="171"/>
  <c r="K59" i="171" s="1"/>
  <c r="E58" i="171"/>
  <c r="K58" i="171" s="1"/>
  <c r="E57" i="171"/>
  <c r="G57" i="171" s="1"/>
  <c r="I57" i="171" s="1"/>
  <c r="E56" i="171"/>
  <c r="K56" i="171" s="1"/>
  <c r="E55" i="171"/>
  <c r="G55" i="171" s="1"/>
  <c r="I55" i="171" s="1"/>
  <c r="E54" i="171"/>
  <c r="K54" i="171" s="1"/>
  <c r="E53" i="171"/>
  <c r="K53" i="171" s="1"/>
  <c r="E52" i="171"/>
  <c r="K52" i="171" s="1"/>
  <c r="K51" i="171"/>
  <c r="E51" i="171"/>
  <c r="G51" i="171" s="1"/>
  <c r="I51" i="171" s="1"/>
  <c r="E50" i="171"/>
  <c r="K50" i="171" s="1"/>
  <c r="E49" i="171"/>
  <c r="K49" i="171" s="1"/>
  <c r="E48" i="171"/>
  <c r="K48" i="171" s="1"/>
  <c r="E47" i="171"/>
  <c r="K47" i="171" s="1"/>
  <c r="E46" i="171"/>
  <c r="K46" i="171" s="1"/>
  <c r="E45" i="171"/>
  <c r="K45" i="171" s="1"/>
  <c r="E44" i="171"/>
  <c r="K44" i="171" s="1"/>
  <c r="E43" i="171"/>
  <c r="G43" i="171" s="1"/>
  <c r="I43" i="171" s="1"/>
  <c r="E42" i="171"/>
  <c r="K42" i="171" s="1"/>
  <c r="E41" i="171"/>
  <c r="K41" i="171" s="1"/>
  <c r="E40" i="171"/>
  <c r="K40" i="171" s="1"/>
  <c r="E39" i="171"/>
  <c r="K39" i="171" s="1"/>
  <c r="E38" i="171"/>
  <c r="K38" i="171" s="1"/>
  <c r="E37" i="171"/>
  <c r="G37" i="171" s="1"/>
  <c r="I37" i="171" s="1"/>
  <c r="E36" i="171"/>
  <c r="K36" i="171" s="1"/>
  <c r="E35" i="171"/>
  <c r="K35" i="171" s="1"/>
  <c r="E34" i="171"/>
  <c r="K34" i="171" s="1"/>
  <c r="E33" i="171"/>
  <c r="G33" i="171" s="1"/>
  <c r="I33" i="171" s="1"/>
  <c r="E32" i="171"/>
  <c r="K32" i="171" s="1"/>
  <c r="E31" i="171"/>
  <c r="K31" i="171" s="1"/>
  <c r="E30" i="171"/>
  <c r="K30" i="171" s="1"/>
  <c r="E29" i="171"/>
  <c r="G29" i="171" s="1"/>
  <c r="I29" i="171" s="1"/>
  <c r="E28" i="171"/>
  <c r="K28" i="171" s="1"/>
  <c r="E27" i="171"/>
  <c r="G27" i="171" s="1"/>
  <c r="I27" i="171" s="1"/>
  <c r="E26" i="171"/>
  <c r="K26" i="171" s="1"/>
  <c r="E25" i="171"/>
  <c r="G25" i="171" s="1"/>
  <c r="I25" i="171" s="1"/>
  <c r="E24" i="171"/>
  <c r="K24" i="171" s="1"/>
  <c r="E23" i="171"/>
  <c r="K23" i="171" s="1"/>
  <c r="E22" i="171"/>
  <c r="K22" i="171" s="1"/>
  <c r="E21" i="171"/>
  <c r="K21" i="171" s="1"/>
  <c r="E20" i="171"/>
  <c r="K20" i="171" s="1"/>
  <c r="E19" i="171"/>
  <c r="K19" i="171" s="1"/>
  <c r="E18" i="171"/>
  <c r="K18" i="171" s="1"/>
  <c r="E17" i="171"/>
  <c r="G17" i="171" s="1"/>
  <c r="I17" i="171" s="1"/>
  <c r="E16" i="171"/>
  <c r="K16" i="171" s="1"/>
  <c r="E15" i="171"/>
  <c r="K15" i="171" s="1"/>
  <c r="E14" i="171"/>
  <c r="K14" i="171" s="1"/>
  <c r="E13" i="171"/>
  <c r="K13" i="171" s="1"/>
  <c r="E12" i="171"/>
  <c r="K12" i="171" s="1"/>
  <c r="E11" i="171"/>
  <c r="K11" i="171" s="1"/>
  <c r="E10" i="171"/>
  <c r="K10" i="171" s="1"/>
  <c r="E9" i="171"/>
  <c r="G9" i="171" s="1"/>
  <c r="I9" i="171" s="1"/>
  <c r="E8" i="171"/>
  <c r="K8" i="171" s="1"/>
  <c r="E7" i="171"/>
  <c r="K7" i="171" s="1"/>
  <c r="E6" i="171"/>
  <c r="K6" i="171" s="1"/>
  <c r="E5" i="171"/>
  <c r="G5" i="171" s="1"/>
  <c r="I5" i="171" s="1"/>
  <c r="E4" i="171"/>
  <c r="K4" i="171" s="1"/>
  <c r="E3" i="171"/>
  <c r="K3" i="171" s="1"/>
  <c r="E2" i="171"/>
  <c r="K2" i="171" s="1"/>
  <c r="E22" i="170"/>
  <c r="K22" i="170" s="1"/>
  <c r="G13" i="171" l="1"/>
  <c r="I13" i="171" s="1"/>
  <c r="G62" i="171"/>
  <c r="I62" i="171" s="1"/>
  <c r="G71" i="171"/>
  <c r="I71" i="171" s="1"/>
  <c r="G117" i="171"/>
  <c r="I117" i="171" s="1"/>
  <c r="K2" i="172"/>
  <c r="K10" i="172"/>
  <c r="G13" i="172"/>
  <c r="I13" i="172" s="1"/>
  <c r="K18" i="172"/>
  <c r="G47" i="172"/>
  <c r="I47" i="172" s="1"/>
  <c r="G63" i="172"/>
  <c r="I63" i="172" s="1"/>
  <c r="G68" i="172"/>
  <c r="I68" i="172" s="1"/>
  <c r="G85" i="172"/>
  <c r="I85" i="172" s="1"/>
  <c r="G89" i="172"/>
  <c r="I89" i="172" s="1"/>
  <c r="G101" i="172"/>
  <c r="I101" i="172" s="1"/>
  <c r="G107" i="172"/>
  <c r="I107" i="172" s="1"/>
  <c r="G116" i="172"/>
  <c r="I116" i="172" s="1"/>
  <c r="G121" i="172"/>
  <c r="I121" i="172" s="1"/>
  <c r="G7" i="173"/>
  <c r="I7" i="173" s="1"/>
  <c r="G15" i="173"/>
  <c r="I15" i="173" s="1"/>
  <c r="G29" i="173"/>
  <c r="I29" i="173" s="1"/>
  <c r="G37" i="173"/>
  <c r="I37" i="173" s="1"/>
  <c r="G43" i="173"/>
  <c r="I43" i="173" s="1"/>
  <c r="G63" i="173"/>
  <c r="I63" i="173" s="1"/>
  <c r="G71" i="173"/>
  <c r="I71" i="173" s="1"/>
  <c r="G87" i="173"/>
  <c r="I87" i="173" s="1"/>
  <c r="G95" i="173"/>
  <c r="I95" i="173" s="1"/>
  <c r="G109" i="173"/>
  <c r="I109" i="173" s="1"/>
  <c r="G117" i="173"/>
  <c r="I117" i="173" s="1"/>
  <c r="G123" i="173"/>
  <c r="I123" i="173" s="1"/>
  <c r="G129" i="173"/>
  <c r="I129" i="173" s="1"/>
  <c r="G79" i="173"/>
  <c r="I79" i="173" s="1"/>
  <c r="G23" i="171"/>
  <c r="I23" i="171" s="1"/>
  <c r="K55" i="171"/>
  <c r="G5" i="172"/>
  <c r="I5" i="172" s="1"/>
  <c r="G44" i="172"/>
  <c r="I44" i="172" s="1"/>
  <c r="G58" i="172"/>
  <c r="I58" i="172" s="1"/>
  <c r="G71" i="172"/>
  <c r="I71" i="172" s="1"/>
  <c r="G76" i="172"/>
  <c r="I76" i="172" s="1"/>
  <c r="G94" i="172"/>
  <c r="I94" i="172" s="1"/>
  <c r="G105" i="172"/>
  <c r="I105" i="172" s="1"/>
  <c r="G128" i="172"/>
  <c r="I128" i="172" s="1"/>
  <c r="G131" i="172"/>
  <c r="I131" i="172" s="1"/>
  <c r="G51" i="173"/>
  <c r="I51" i="173" s="1"/>
  <c r="K17" i="171"/>
  <c r="K27" i="171"/>
  <c r="G42" i="171"/>
  <c r="I42" i="171" s="1"/>
  <c r="K101" i="171"/>
  <c r="K22" i="172"/>
  <c r="G25" i="172"/>
  <c r="I25" i="172" s="1"/>
  <c r="K30" i="172"/>
  <c r="G37" i="172"/>
  <c r="I37" i="172" s="1"/>
  <c r="G46" i="172"/>
  <c r="I46" i="172" s="1"/>
  <c r="G49" i="172"/>
  <c r="I49" i="172" s="1"/>
  <c r="K52" i="172"/>
  <c r="K56" i="172"/>
  <c r="G60" i="172"/>
  <c r="I60" i="172" s="1"/>
  <c r="G62" i="172"/>
  <c r="I62" i="172" s="1"/>
  <c r="G65" i="172"/>
  <c r="I65" i="172" s="1"/>
  <c r="G70" i="172"/>
  <c r="I70" i="172" s="1"/>
  <c r="G73" i="172"/>
  <c r="I73" i="172" s="1"/>
  <c r="G78" i="172"/>
  <c r="I78" i="172" s="1"/>
  <c r="G80" i="172"/>
  <c r="I80" i="172" s="1"/>
  <c r="G83" i="172"/>
  <c r="I83" i="172" s="1"/>
  <c r="G87" i="172"/>
  <c r="I87" i="172" s="1"/>
  <c r="G91" i="172"/>
  <c r="I91" i="172" s="1"/>
  <c r="G96" i="172"/>
  <c r="I96" i="172" s="1"/>
  <c r="G100" i="172"/>
  <c r="I100" i="172" s="1"/>
  <c r="G104" i="172"/>
  <c r="I104" i="172" s="1"/>
  <c r="G109" i="172"/>
  <c r="I109" i="172" s="1"/>
  <c r="K112" i="172"/>
  <c r="G118" i="172"/>
  <c r="I118" i="172" s="1"/>
  <c r="G120" i="172"/>
  <c r="I120" i="172" s="1"/>
  <c r="G123" i="172"/>
  <c r="I123" i="172" s="1"/>
  <c r="K126" i="172"/>
  <c r="G130" i="172"/>
  <c r="I130" i="172" s="1"/>
  <c r="G133" i="172"/>
  <c r="I133" i="172" s="1"/>
  <c r="G5" i="173"/>
  <c r="I5" i="173" s="1"/>
  <c r="G13" i="173"/>
  <c r="I13" i="173" s="1"/>
  <c r="G27" i="173"/>
  <c r="I27" i="173" s="1"/>
  <c r="G35" i="173"/>
  <c r="I35" i="173" s="1"/>
  <c r="G49" i="173"/>
  <c r="I49" i="173" s="1"/>
  <c r="G69" i="173"/>
  <c r="I69" i="173" s="1"/>
  <c r="G77" i="173"/>
  <c r="I77" i="173" s="1"/>
  <c r="G85" i="173"/>
  <c r="I85" i="173" s="1"/>
  <c r="G93" i="173"/>
  <c r="I93" i="173" s="1"/>
  <c r="G101" i="173"/>
  <c r="I101" i="173" s="1"/>
  <c r="G107" i="173"/>
  <c r="I107" i="173" s="1"/>
  <c r="G115" i="173"/>
  <c r="I115" i="173" s="1"/>
  <c r="G121" i="173"/>
  <c r="I121" i="173" s="1"/>
  <c r="G93" i="171"/>
  <c r="I93" i="171" s="1"/>
  <c r="K123" i="171"/>
  <c r="G81" i="172"/>
  <c r="I81" i="172" s="1"/>
  <c r="G97" i="172"/>
  <c r="I97" i="172" s="1"/>
  <c r="G93" i="172"/>
  <c r="I93" i="172" s="1"/>
  <c r="G125" i="172"/>
  <c r="I125" i="172" s="1"/>
  <c r="G19" i="173"/>
  <c r="I19" i="173" s="1"/>
  <c r="G33" i="173"/>
  <c r="I33" i="173" s="1"/>
  <c r="G47" i="173"/>
  <c r="I47" i="173" s="1"/>
  <c r="G55" i="173"/>
  <c r="I55" i="173" s="1"/>
  <c r="G67" i="173"/>
  <c r="I67" i="173" s="1"/>
  <c r="G75" i="173"/>
  <c r="I75" i="173" s="1"/>
  <c r="G83" i="173"/>
  <c r="I83" i="173" s="1"/>
  <c r="G91" i="173"/>
  <c r="I91" i="173" s="1"/>
  <c r="G99" i="173"/>
  <c r="I99" i="173" s="1"/>
  <c r="G105" i="173"/>
  <c r="I105" i="173" s="1"/>
  <c r="G113" i="173"/>
  <c r="I113" i="173" s="1"/>
  <c r="K10" i="174"/>
  <c r="K3" i="174"/>
  <c r="K8" i="174"/>
  <c r="K4" i="174"/>
  <c r="K9" i="174"/>
  <c r="K2" i="174"/>
  <c r="K14" i="174"/>
  <c r="K15" i="174"/>
  <c r="K5" i="174"/>
  <c r="K7" i="174"/>
  <c r="K11" i="174"/>
  <c r="K6" i="174"/>
  <c r="K12" i="174"/>
  <c r="K13" i="174"/>
  <c r="G127" i="173"/>
  <c r="I127" i="173" s="1"/>
  <c r="G41" i="173"/>
  <c r="I41" i="173" s="1"/>
  <c r="G57" i="173"/>
  <c r="I57" i="173" s="1"/>
  <c r="G21" i="173"/>
  <c r="I21" i="173" s="1"/>
  <c r="G103" i="173"/>
  <c r="I103" i="173" s="1"/>
  <c r="G119" i="173"/>
  <c r="I119" i="173" s="1"/>
  <c r="I61" i="173"/>
  <c r="K135" i="173"/>
  <c r="I137" i="173" s="1"/>
  <c r="E135" i="173"/>
  <c r="G2" i="173"/>
  <c r="G4" i="173"/>
  <c r="I4" i="173" s="1"/>
  <c r="G6" i="173"/>
  <c r="I6" i="173" s="1"/>
  <c r="G8" i="173"/>
  <c r="I8" i="173" s="1"/>
  <c r="G10" i="173"/>
  <c r="I10" i="173" s="1"/>
  <c r="G12" i="173"/>
  <c r="I12" i="173" s="1"/>
  <c r="G14" i="173"/>
  <c r="I14" i="173" s="1"/>
  <c r="G16" i="173"/>
  <c r="I16" i="173" s="1"/>
  <c r="G18" i="173"/>
  <c r="I18" i="173" s="1"/>
  <c r="G20" i="173"/>
  <c r="I20" i="173" s="1"/>
  <c r="G22" i="173"/>
  <c r="I22" i="173" s="1"/>
  <c r="G24" i="173"/>
  <c r="I24" i="173" s="1"/>
  <c r="G26" i="173"/>
  <c r="I26" i="173" s="1"/>
  <c r="G28" i="173"/>
  <c r="I28" i="173" s="1"/>
  <c r="G30" i="173"/>
  <c r="I30" i="173" s="1"/>
  <c r="G32" i="173"/>
  <c r="I32" i="173" s="1"/>
  <c r="G34" i="173"/>
  <c r="I34" i="173" s="1"/>
  <c r="G36" i="173"/>
  <c r="I36" i="173" s="1"/>
  <c r="G38" i="173"/>
  <c r="I38" i="173" s="1"/>
  <c r="G40" i="173"/>
  <c r="I40" i="173" s="1"/>
  <c r="G42" i="173"/>
  <c r="I42" i="173" s="1"/>
  <c r="G44" i="173"/>
  <c r="I44" i="173" s="1"/>
  <c r="G46" i="173"/>
  <c r="I46" i="173" s="1"/>
  <c r="G48" i="173"/>
  <c r="I48" i="173" s="1"/>
  <c r="G50" i="173"/>
  <c r="I50" i="173" s="1"/>
  <c r="G52" i="173"/>
  <c r="I52" i="173" s="1"/>
  <c r="G54" i="173"/>
  <c r="I54" i="173" s="1"/>
  <c r="G56" i="173"/>
  <c r="I56" i="173" s="1"/>
  <c r="G58" i="173"/>
  <c r="I58" i="173" s="1"/>
  <c r="G60" i="173"/>
  <c r="I60" i="173" s="1"/>
  <c r="G62" i="173"/>
  <c r="I62" i="173" s="1"/>
  <c r="G64" i="173"/>
  <c r="I64" i="173" s="1"/>
  <c r="G66" i="173"/>
  <c r="I66" i="173" s="1"/>
  <c r="G68" i="173"/>
  <c r="I68" i="173" s="1"/>
  <c r="G70" i="173"/>
  <c r="I70" i="173" s="1"/>
  <c r="G72" i="173"/>
  <c r="I72" i="173" s="1"/>
  <c r="G74" i="173"/>
  <c r="I74" i="173" s="1"/>
  <c r="G76" i="173"/>
  <c r="I76" i="173" s="1"/>
  <c r="G78" i="173"/>
  <c r="I78" i="173" s="1"/>
  <c r="G80" i="173"/>
  <c r="I80" i="173" s="1"/>
  <c r="G82" i="173"/>
  <c r="I82" i="173" s="1"/>
  <c r="G84" i="173"/>
  <c r="I84" i="173" s="1"/>
  <c r="G86" i="173"/>
  <c r="I86" i="173" s="1"/>
  <c r="G88" i="173"/>
  <c r="I88" i="173" s="1"/>
  <c r="G90" i="173"/>
  <c r="I90" i="173" s="1"/>
  <c r="G92" i="173"/>
  <c r="I92" i="173" s="1"/>
  <c r="G94" i="173"/>
  <c r="I94" i="173" s="1"/>
  <c r="G96" i="173"/>
  <c r="I96" i="173" s="1"/>
  <c r="G98" i="173"/>
  <c r="I98" i="173" s="1"/>
  <c r="G100" i="173"/>
  <c r="I100" i="173" s="1"/>
  <c r="G102" i="173"/>
  <c r="I102" i="173" s="1"/>
  <c r="G104" i="173"/>
  <c r="I104" i="173" s="1"/>
  <c r="G106" i="173"/>
  <c r="I106" i="173" s="1"/>
  <c r="G108" i="173"/>
  <c r="I108" i="173" s="1"/>
  <c r="G110" i="173"/>
  <c r="I110" i="173" s="1"/>
  <c r="G112" i="173"/>
  <c r="I112" i="173" s="1"/>
  <c r="G114" i="173"/>
  <c r="I114" i="173" s="1"/>
  <c r="G116" i="173"/>
  <c r="I116" i="173" s="1"/>
  <c r="G118" i="173"/>
  <c r="I118" i="173" s="1"/>
  <c r="G120" i="173"/>
  <c r="I120" i="173" s="1"/>
  <c r="G122" i="173"/>
  <c r="I122" i="173" s="1"/>
  <c r="G124" i="173"/>
  <c r="I124" i="173" s="1"/>
  <c r="G126" i="173"/>
  <c r="I126" i="173" s="1"/>
  <c r="G128" i="173"/>
  <c r="I128" i="173" s="1"/>
  <c r="G130" i="173"/>
  <c r="I130" i="173" s="1"/>
  <c r="G132" i="173"/>
  <c r="I132" i="173" s="1"/>
  <c r="G134" i="173"/>
  <c r="I134" i="173" s="1"/>
  <c r="K84" i="172"/>
  <c r="G61" i="172"/>
  <c r="I61" i="172" s="1"/>
  <c r="G57" i="172"/>
  <c r="I57" i="172" s="1"/>
  <c r="K54" i="172"/>
  <c r="G21" i="172"/>
  <c r="I21" i="172" s="1"/>
  <c r="K88" i="172"/>
  <c r="G98" i="172"/>
  <c r="I98" i="172" s="1"/>
  <c r="G33" i="172"/>
  <c r="I33" i="172" s="1"/>
  <c r="G79" i="172"/>
  <c r="I79" i="172" s="1"/>
  <c r="K114" i="172"/>
  <c r="G127" i="172"/>
  <c r="I127" i="172" s="1"/>
  <c r="G103" i="172"/>
  <c r="I103" i="172" s="1"/>
  <c r="G119" i="172"/>
  <c r="I119" i="172" s="1"/>
  <c r="I2" i="172"/>
  <c r="G8" i="172"/>
  <c r="I8" i="172" s="1"/>
  <c r="G24" i="172"/>
  <c r="I24" i="172" s="1"/>
  <c r="G3" i="172"/>
  <c r="I3" i="172" s="1"/>
  <c r="G11" i="172"/>
  <c r="I11" i="172" s="1"/>
  <c r="K16" i="172"/>
  <c r="G19" i="172"/>
  <c r="I19" i="172" s="1"/>
  <c r="G27" i="172"/>
  <c r="I27" i="172" s="1"/>
  <c r="K32" i="172"/>
  <c r="G35" i="172"/>
  <c r="I35" i="172" s="1"/>
  <c r="G41" i="172"/>
  <c r="I41" i="172" s="1"/>
  <c r="G4" i="172"/>
  <c r="I4" i="172" s="1"/>
  <c r="G20" i="172"/>
  <c r="I20" i="172" s="1"/>
  <c r="G12" i="172"/>
  <c r="I12" i="172" s="1"/>
  <c r="G28" i="172"/>
  <c r="I28" i="172" s="1"/>
  <c r="G7" i="172"/>
  <c r="I7" i="172" s="1"/>
  <c r="G15" i="172"/>
  <c r="I15" i="172" s="1"/>
  <c r="G23" i="172"/>
  <c r="I23" i="172" s="1"/>
  <c r="G31" i="172"/>
  <c r="I31" i="172" s="1"/>
  <c r="G39" i="172"/>
  <c r="I39" i="172" s="1"/>
  <c r="E135" i="172"/>
  <c r="G16" i="171"/>
  <c r="I16" i="171" s="1"/>
  <c r="G105" i="171"/>
  <c r="I105" i="171" s="1"/>
  <c r="K133" i="171"/>
  <c r="G7" i="171"/>
  <c r="I7" i="171" s="1"/>
  <c r="K43" i="171"/>
  <c r="K63" i="171"/>
  <c r="G85" i="171"/>
  <c r="I85" i="171" s="1"/>
  <c r="G14" i="171"/>
  <c r="I14" i="171" s="1"/>
  <c r="G26" i="171"/>
  <c r="I26" i="171" s="1"/>
  <c r="G32" i="171"/>
  <c r="I32" i="171" s="1"/>
  <c r="G39" i="171"/>
  <c r="I39" i="171" s="1"/>
  <c r="G64" i="171"/>
  <c r="I64" i="171" s="1"/>
  <c r="G75" i="171"/>
  <c r="I75" i="171" s="1"/>
  <c r="G81" i="171"/>
  <c r="I81" i="171" s="1"/>
  <c r="G97" i="171"/>
  <c r="I97" i="171" s="1"/>
  <c r="G113" i="171"/>
  <c r="I113" i="171" s="1"/>
  <c r="G131" i="171"/>
  <c r="I131" i="171" s="1"/>
  <c r="K61" i="171"/>
  <c r="G45" i="171"/>
  <c r="I45" i="171" s="1"/>
  <c r="G49" i="171"/>
  <c r="I49" i="171" s="1"/>
  <c r="G53" i="171"/>
  <c r="I53" i="171" s="1"/>
  <c r="G10" i="171"/>
  <c r="I10" i="171" s="1"/>
  <c r="K29" i="171"/>
  <c r="G58" i="171"/>
  <c r="I58" i="171" s="1"/>
  <c r="G65" i="171"/>
  <c r="I65" i="171" s="1"/>
  <c r="G69" i="171"/>
  <c r="I69" i="171" s="1"/>
  <c r="G73" i="171"/>
  <c r="I73" i="171" s="1"/>
  <c r="G77" i="171"/>
  <c r="I77" i="171" s="1"/>
  <c r="G107" i="171"/>
  <c r="I107" i="171" s="1"/>
  <c r="G111" i="171"/>
  <c r="I111" i="171" s="1"/>
  <c r="G115" i="171"/>
  <c r="I115" i="171" s="1"/>
  <c r="G129" i="171"/>
  <c r="I129" i="171" s="1"/>
  <c r="G11" i="171"/>
  <c r="I11" i="171" s="1"/>
  <c r="G30" i="171"/>
  <c r="I30" i="171" s="1"/>
  <c r="G46" i="171"/>
  <c r="I46" i="171" s="1"/>
  <c r="G59" i="171"/>
  <c r="I59" i="171" s="1"/>
  <c r="G83" i="171"/>
  <c r="I83" i="171" s="1"/>
  <c r="G87" i="171"/>
  <c r="I87" i="171" s="1"/>
  <c r="G91" i="171"/>
  <c r="I91" i="171" s="1"/>
  <c r="G95" i="171"/>
  <c r="I95" i="171" s="1"/>
  <c r="G99" i="171"/>
  <c r="I99" i="171" s="1"/>
  <c r="G121" i="171"/>
  <c r="I121" i="171" s="1"/>
  <c r="G125" i="171"/>
  <c r="I125" i="171" s="1"/>
  <c r="G48" i="171"/>
  <c r="I48" i="171" s="1"/>
  <c r="K127" i="171"/>
  <c r="K119" i="171"/>
  <c r="K103" i="171"/>
  <c r="K79" i="171"/>
  <c r="K57" i="171"/>
  <c r="K33" i="171"/>
  <c r="G40" i="171"/>
  <c r="I40" i="171" s="1"/>
  <c r="K100" i="171"/>
  <c r="G100" i="171"/>
  <c r="I100" i="171" s="1"/>
  <c r="K37" i="171"/>
  <c r="G28" i="171"/>
  <c r="I28" i="171" s="1"/>
  <c r="G41" i="171"/>
  <c r="I41" i="171" s="1"/>
  <c r="G3" i="171"/>
  <c r="I3" i="171" s="1"/>
  <c r="G6" i="171"/>
  <c r="I6" i="171" s="1"/>
  <c r="K9" i="171"/>
  <c r="G19" i="171"/>
  <c r="I19" i="171" s="1"/>
  <c r="G22" i="171"/>
  <c r="I22" i="171" s="1"/>
  <c r="K25" i="171"/>
  <c r="G35" i="171"/>
  <c r="I35" i="171" s="1"/>
  <c r="G38" i="171"/>
  <c r="I38" i="171" s="1"/>
  <c r="G54" i="171"/>
  <c r="I54" i="171" s="1"/>
  <c r="G70" i="171"/>
  <c r="I70" i="171" s="1"/>
  <c r="K84" i="171"/>
  <c r="G84" i="171"/>
  <c r="I84" i="171" s="1"/>
  <c r="K104" i="171"/>
  <c r="G104" i="171"/>
  <c r="I104" i="171" s="1"/>
  <c r="G2" i="171"/>
  <c r="G15" i="171"/>
  <c r="I15" i="171" s="1"/>
  <c r="G31" i="171"/>
  <c r="I31" i="171" s="1"/>
  <c r="G34" i="171"/>
  <c r="I34" i="171" s="1"/>
  <c r="G47" i="171"/>
  <c r="I47" i="171" s="1"/>
  <c r="G50" i="171"/>
  <c r="I50" i="171" s="1"/>
  <c r="G66" i="171"/>
  <c r="I66" i="171" s="1"/>
  <c r="G12" i="171"/>
  <c r="I12" i="171" s="1"/>
  <c r="G44" i="171"/>
  <c r="I44" i="171" s="1"/>
  <c r="G60" i="171"/>
  <c r="I60" i="171" s="1"/>
  <c r="K74" i="171"/>
  <c r="G74" i="171"/>
  <c r="I74" i="171" s="1"/>
  <c r="K78" i="171"/>
  <c r="G78" i="171"/>
  <c r="I78" i="171" s="1"/>
  <c r="K82" i="171"/>
  <c r="G82" i="171"/>
  <c r="I82" i="171" s="1"/>
  <c r="K86" i="171"/>
  <c r="G86" i="171"/>
  <c r="I86" i="171" s="1"/>
  <c r="K90" i="171"/>
  <c r="G90" i="171"/>
  <c r="I90" i="171" s="1"/>
  <c r="K94" i="171"/>
  <c r="G94" i="171"/>
  <c r="I94" i="171" s="1"/>
  <c r="K98" i="171"/>
  <c r="G98" i="171"/>
  <c r="I98" i="171" s="1"/>
  <c r="K102" i="171"/>
  <c r="G102" i="171"/>
  <c r="I102" i="171" s="1"/>
  <c r="K106" i="171"/>
  <c r="G106" i="171"/>
  <c r="I106" i="171" s="1"/>
  <c r="K110" i="171"/>
  <c r="G110" i="171"/>
  <c r="I110" i="171" s="1"/>
  <c r="K114" i="171"/>
  <c r="G114" i="171"/>
  <c r="I114" i="171" s="1"/>
  <c r="K118" i="171"/>
  <c r="G118" i="171"/>
  <c r="I118" i="171" s="1"/>
  <c r="K122" i="171"/>
  <c r="G122" i="171"/>
  <c r="I122" i="171" s="1"/>
  <c r="K126" i="171"/>
  <c r="G126" i="171"/>
  <c r="I126" i="171" s="1"/>
  <c r="K130" i="171"/>
  <c r="G130" i="171"/>
  <c r="I130" i="171" s="1"/>
  <c r="K134" i="171"/>
  <c r="G134" i="171"/>
  <c r="I134" i="171" s="1"/>
  <c r="G8" i="171"/>
  <c r="I8" i="171" s="1"/>
  <c r="G72" i="171"/>
  <c r="I72" i="171" s="1"/>
  <c r="K80" i="171"/>
  <c r="G80" i="171"/>
  <c r="I80" i="171" s="1"/>
  <c r="K108" i="171"/>
  <c r="G108" i="171"/>
  <c r="I108" i="171" s="1"/>
  <c r="K5" i="171"/>
  <c r="G18" i="171"/>
  <c r="I18" i="171" s="1"/>
  <c r="G4" i="171"/>
  <c r="I4" i="171" s="1"/>
  <c r="G20" i="171"/>
  <c r="I20" i="171" s="1"/>
  <c r="G36" i="171"/>
  <c r="I36" i="171" s="1"/>
  <c r="G52" i="171"/>
  <c r="I52" i="171" s="1"/>
  <c r="G68" i="171"/>
  <c r="I68" i="171" s="1"/>
  <c r="E135" i="171"/>
  <c r="G21" i="171"/>
  <c r="I21" i="171" s="1"/>
  <c r="G56" i="171"/>
  <c r="I56" i="171" s="1"/>
  <c r="K76" i="171"/>
  <c r="G76" i="171"/>
  <c r="I76" i="171" s="1"/>
  <c r="K88" i="171"/>
  <c r="G88" i="171"/>
  <c r="I88" i="171" s="1"/>
  <c r="K96" i="171"/>
  <c r="G96" i="171"/>
  <c r="I96" i="171" s="1"/>
  <c r="K112" i="171"/>
  <c r="G112" i="171"/>
  <c r="I112" i="171" s="1"/>
  <c r="K116" i="171"/>
  <c r="G116" i="171"/>
  <c r="I116" i="171" s="1"/>
  <c r="K120" i="171"/>
  <c r="G120" i="171"/>
  <c r="I120" i="171" s="1"/>
  <c r="K124" i="171"/>
  <c r="G124" i="171"/>
  <c r="I124" i="171" s="1"/>
  <c r="K128" i="171"/>
  <c r="G128" i="171"/>
  <c r="I128" i="171" s="1"/>
  <c r="K132" i="171"/>
  <c r="G132" i="171"/>
  <c r="I132" i="171" s="1"/>
  <c r="G24" i="171"/>
  <c r="I24" i="171" s="1"/>
  <c r="K92" i="171"/>
  <c r="G92" i="171"/>
  <c r="I92" i="171" s="1"/>
  <c r="G22" i="170"/>
  <c r="I22" i="170" s="1"/>
  <c r="E142" i="170"/>
  <c r="H135" i="170"/>
  <c r="F135" i="170"/>
  <c r="C135" i="170"/>
  <c r="E134" i="170"/>
  <c r="K134" i="170" s="1"/>
  <c r="E133" i="170"/>
  <c r="G133" i="170" s="1"/>
  <c r="I133" i="170" s="1"/>
  <c r="E132" i="170"/>
  <c r="K132" i="170" s="1"/>
  <c r="E131" i="170"/>
  <c r="G131" i="170" s="1"/>
  <c r="I131" i="170" s="1"/>
  <c r="E130" i="170"/>
  <c r="K130" i="170" s="1"/>
  <c r="E129" i="170"/>
  <c r="G129" i="170" s="1"/>
  <c r="I129" i="170" s="1"/>
  <c r="E128" i="170"/>
  <c r="K128" i="170" s="1"/>
  <c r="E127" i="170"/>
  <c r="G127" i="170" s="1"/>
  <c r="I127" i="170" s="1"/>
  <c r="E126" i="170"/>
  <c r="K126" i="170" s="1"/>
  <c r="E125" i="170"/>
  <c r="G125" i="170" s="1"/>
  <c r="I125" i="170" s="1"/>
  <c r="E124" i="170"/>
  <c r="K124" i="170" s="1"/>
  <c r="E123" i="170"/>
  <c r="G123" i="170" s="1"/>
  <c r="I123" i="170" s="1"/>
  <c r="E122" i="170"/>
  <c r="K122" i="170" s="1"/>
  <c r="E121" i="170"/>
  <c r="G121" i="170" s="1"/>
  <c r="I121" i="170" s="1"/>
  <c r="E120" i="170"/>
  <c r="K120" i="170" s="1"/>
  <c r="E119" i="170"/>
  <c r="G119" i="170" s="1"/>
  <c r="I119" i="170" s="1"/>
  <c r="E118" i="170"/>
  <c r="K118" i="170" s="1"/>
  <c r="E117" i="170"/>
  <c r="G117" i="170" s="1"/>
  <c r="I117" i="170" s="1"/>
  <c r="E116" i="170"/>
  <c r="K116" i="170" s="1"/>
  <c r="E115" i="170"/>
  <c r="G115" i="170" s="1"/>
  <c r="I115" i="170" s="1"/>
  <c r="E114" i="170"/>
  <c r="K114" i="170" s="1"/>
  <c r="K113" i="170"/>
  <c r="E113" i="170"/>
  <c r="G113" i="170" s="1"/>
  <c r="I113" i="170" s="1"/>
  <c r="E112" i="170"/>
  <c r="K112" i="170" s="1"/>
  <c r="E111" i="170"/>
  <c r="G111" i="170" s="1"/>
  <c r="I111" i="170" s="1"/>
  <c r="E110" i="170"/>
  <c r="K110" i="170" s="1"/>
  <c r="E109" i="170"/>
  <c r="G109" i="170" s="1"/>
  <c r="I109" i="170" s="1"/>
  <c r="E108" i="170"/>
  <c r="K108" i="170" s="1"/>
  <c r="E107" i="170"/>
  <c r="G107" i="170" s="1"/>
  <c r="I107" i="170" s="1"/>
  <c r="E106" i="170"/>
  <c r="K106" i="170" s="1"/>
  <c r="E105" i="170"/>
  <c r="G105" i="170" s="1"/>
  <c r="I105" i="170" s="1"/>
  <c r="E104" i="170"/>
  <c r="K104" i="170" s="1"/>
  <c r="E103" i="170"/>
  <c r="G103" i="170" s="1"/>
  <c r="I103" i="170" s="1"/>
  <c r="E102" i="170"/>
  <c r="K102" i="170" s="1"/>
  <c r="E101" i="170"/>
  <c r="G101" i="170" s="1"/>
  <c r="I101" i="170" s="1"/>
  <c r="E100" i="170"/>
  <c r="K100" i="170" s="1"/>
  <c r="E99" i="170"/>
  <c r="G99" i="170" s="1"/>
  <c r="I99" i="170" s="1"/>
  <c r="E98" i="170"/>
  <c r="K98" i="170" s="1"/>
  <c r="E97" i="170"/>
  <c r="G97" i="170" s="1"/>
  <c r="I97" i="170" s="1"/>
  <c r="E96" i="170"/>
  <c r="K96" i="170" s="1"/>
  <c r="E95" i="170"/>
  <c r="G95" i="170" s="1"/>
  <c r="I95" i="170" s="1"/>
  <c r="E94" i="170"/>
  <c r="K94" i="170" s="1"/>
  <c r="E93" i="170"/>
  <c r="G93" i="170" s="1"/>
  <c r="I93" i="170" s="1"/>
  <c r="E92" i="170"/>
  <c r="K92" i="170" s="1"/>
  <c r="E91" i="170"/>
  <c r="G91" i="170" s="1"/>
  <c r="I91" i="170" s="1"/>
  <c r="E90" i="170"/>
  <c r="K90" i="170" s="1"/>
  <c r="E89" i="170"/>
  <c r="G89" i="170" s="1"/>
  <c r="I89" i="170" s="1"/>
  <c r="E88" i="170"/>
  <c r="K88" i="170" s="1"/>
  <c r="E87" i="170"/>
  <c r="G87" i="170" s="1"/>
  <c r="I87" i="170" s="1"/>
  <c r="E86" i="170"/>
  <c r="K86" i="170" s="1"/>
  <c r="E85" i="170"/>
  <c r="G85" i="170" s="1"/>
  <c r="I85" i="170" s="1"/>
  <c r="E84" i="170"/>
  <c r="K84" i="170" s="1"/>
  <c r="E83" i="170"/>
  <c r="G83" i="170" s="1"/>
  <c r="I83" i="170" s="1"/>
  <c r="E82" i="170"/>
  <c r="K82" i="170" s="1"/>
  <c r="E81" i="170"/>
  <c r="G81" i="170" s="1"/>
  <c r="I81" i="170" s="1"/>
  <c r="E80" i="170"/>
  <c r="K80" i="170" s="1"/>
  <c r="E79" i="170"/>
  <c r="G79" i="170" s="1"/>
  <c r="I79" i="170" s="1"/>
  <c r="E78" i="170"/>
  <c r="K78" i="170" s="1"/>
  <c r="E77" i="170"/>
  <c r="G77" i="170" s="1"/>
  <c r="I77" i="170" s="1"/>
  <c r="E76" i="170"/>
  <c r="K76" i="170" s="1"/>
  <c r="E75" i="170"/>
  <c r="G75" i="170" s="1"/>
  <c r="I75" i="170" s="1"/>
  <c r="E74" i="170"/>
  <c r="K74" i="170" s="1"/>
  <c r="E73" i="170"/>
  <c r="G73" i="170" s="1"/>
  <c r="I73" i="170" s="1"/>
  <c r="E72" i="170"/>
  <c r="K72" i="170" s="1"/>
  <c r="E71" i="170"/>
  <c r="G71" i="170" s="1"/>
  <c r="I71" i="170" s="1"/>
  <c r="E70" i="170"/>
  <c r="K70" i="170" s="1"/>
  <c r="K69" i="170"/>
  <c r="E69" i="170"/>
  <c r="G69" i="170" s="1"/>
  <c r="I69" i="170" s="1"/>
  <c r="E68" i="170"/>
  <c r="K68" i="170" s="1"/>
  <c r="E67" i="170"/>
  <c r="G67" i="170" s="1"/>
  <c r="I67" i="170" s="1"/>
  <c r="E66" i="170"/>
  <c r="K66" i="170" s="1"/>
  <c r="E65" i="170"/>
  <c r="G65" i="170" s="1"/>
  <c r="I65" i="170" s="1"/>
  <c r="E64" i="170"/>
  <c r="K64" i="170" s="1"/>
  <c r="E63" i="170"/>
  <c r="G63" i="170" s="1"/>
  <c r="I63" i="170" s="1"/>
  <c r="E62" i="170"/>
  <c r="K62" i="170" s="1"/>
  <c r="E61" i="170"/>
  <c r="G61" i="170" s="1"/>
  <c r="I61" i="170" s="1"/>
  <c r="E60" i="170"/>
  <c r="K60" i="170" s="1"/>
  <c r="E59" i="170"/>
  <c r="G59" i="170" s="1"/>
  <c r="I59" i="170" s="1"/>
  <c r="E58" i="170"/>
  <c r="K58" i="170" s="1"/>
  <c r="E57" i="170"/>
  <c r="G57" i="170" s="1"/>
  <c r="I57" i="170" s="1"/>
  <c r="E56" i="170"/>
  <c r="K56" i="170" s="1"/>
  <c r="E55" i="170"/>
  <c r="G55" i="170" s="1"/>
  <c r="I55" i="170" s="1"/>
  <c r="E54" i="170"/>
  <c r="K54" i="170" s="1"/>
  <c r="E53" i="170"/>
  <c r="G53" i="170" s="1"/>
  <c r="I53" i="170" s="1"/>
  <c r="E52" i="170"/>
  <c r="K52" i="170" s="1"/>
  <c r="E51" i="170"/>
  <c r="G51" i="170" s="1"/>
  <c r="I51" i="170" s="1"/>
  <c r="E50" i="170"/>
  <c r="K50" i="170" s="1"/>
  <c r="E49" i="170"/>
  <c r="G49" i="170" s="1"/>
  <c r="I49" i="170" s="1"/>
  <c r="E48" i="170"/>
  <c r="K48" i="170" s="1"/>
  <c r="E47" i="170"/>
  <c r="G47" i="170" s="1"/>
  <c r="I47" i="170" s="1"/>
  <c r="E46" i="170"/>
  <c r="K46" i="170" s="1"/>
  <c r="E45" i="170"/>
  <c r="G45" i="170" s="1"/>
  <c r="I45" i="170" s="1"/>
  <c r="E44" i="170"/>
  <c r="K44" i="170" s="1"/>
  <c r="E43" i="170"/>
  <c r="G43" i="170" s="1"/>
  <c r="I43" i="170" s="1"/>
  <c r="E42" i="170"/>
  <c r="K42" i="170" s="1"/>
  <c r="E41" i="170"/>
  <c r="G41" i="170" s="1"/>
  <c r="I41" i="170" s="1"/>
  <c r="E40" i="170"/>
  <c r="K40" i="170" s="1"/>
  <c r="E39" i="170"/>
  <c r="G39" i="170" s="1"/>
  <c r="I39" i="170" s="1"/>
  <c r="E38" i="170"/>
  <c r="K38" i="170" s="1"/>
  <c r="E37" i="170"/>
  <c r="G37" i="170" s="1"/>
  <c r="I37" i="170" s="1"/>
  <c r="E36" i="170"/>
  <c r="K36" i="170" s="1"/>
  <c r="E35" i="170"/>
  <c r="G35" i="170" s="1"/>
  <c r="I35" i="170" s="1"/>
  <c r="E34" i="170"/>
  <c r="K34" i="170" s="1"/>
  <c r="E33" i="170"/>
  <c r="G33" i="170" s="1"/>
  <c r="I33" i="170" s="1"/>
  <c r="E32" i="170"/>
  <c r="K32" i="170" s="1"/>
  <c r="E31" i="170"/>
  <c r="G31" i="170" s="1"/>
  <c r="I31" i="170" s="1"/>
  <c r="E30" i="170"/>
  <c r="K30" i="170" s="1"/>
  <c r="E29" i="170"/>
  <c r="G29" i="170" s="1"/>
  <c r="I29" i="170" s="1"/>
  <c r="E28" i="170"/>
  <c r="K28" i="170" s="1"/>
  <c r="E27" i="170"/>
  <c r="G27" i="170" s="1"/>
  <c r="I27" i="170" s="1"/>
  <c r="E26" i="170"/>
  <c r="K26" i="170" s="1"/>
  <c r="E25" i="170"/>
  <c r="G25" i="170" s="1"/>
  <c r="I25" i="170" s="1"/>
  <c r="E24" i="170"/>
  <c r="K24" i="170" s="1"/>
  <c r="E23" i="170"/>
  <c r="G23" i="170" s="1"/>
  <c r="I23" i="170" s="1"/>
  <c r="E21" i="170"/>
  <c r="K21" i="170" s="1"/>
  <c r="E20" i="170"/>
  <c r="G20" i="170" s="1"/>
  <c r="I20" i="170" s="1"/>
  <c r="E19" i="170"/>
  <c r="K19" i="170" s="1"/>
  <c r="K18" i="170"/>
  <c r="E18" i="170"/>
  <c r="G18" i="170" s="1"/>
  <c r="I18" i="170" s="1"/>
  <c r="E17" i="170"/>
  <c r="K17" i="170" s="1"/>
  <c r="E16" i="170"/>
  <c r="G16" i="170" s="1"/>
  <c r="I16" i="170" s="1"/>
  <c r="E15" i="170"/>
  <c r="K15" i="170" s="1"/>
  <c r="E14" i="170"/>
  <c r="G14" i="170" s="1"/>
  <c r="I14" i="170" s="1"/>
  <c r="E13" i="170"/>
  <c r="K13" i="170" s="1"/>
  <c r="E12" i="170"/>
  <c r="G12" i="170" s="1"/>
  <c r="I12" i="170" s="1"/>
  <c r="E11" i="170"/>
  <c r="K11" i="170" s="1"/>
  <c r="E10" i="170"/>
  <c r="G10" i="170" s="1"/>
  <c r="I10" i="170" s="1"/>
  <c r="E9" i="170"/>
  <c r="K9" i="170" s="1"/>
  <c r="E8" i="170"/>
  <c r="G8" i="170" s="1"/>
  <c r="I8" i="170" s="1"/>
  <c r="E7" i="170"/>
  <c r="K7" i="170" s="1"/>
  <c r="E6" i="170"/>
  <c r="G6" i="170" s="1"/>
  <c r="I6" i="170" s="1"/>
  <c r="E5" i="170"/>
  <c r="K5" i="170" s="1"/>
  <c r="E4" i="170"/>
  <c r="G4" i="170" s="1"/>
  <c r="I4" i="170" s="1"/>
  <c r="E3" i="170"/>
  <c r="K3" i="170" s="1"/>
  <c r="E2" i="170"/>
  <c r="K2" i="170" s="1"/>
  <c r="E141" i="169"/>
  <c r="H134" i="169"/>
  <c r="F134" i="169"/>
  <c r="C134" i="169"/>
  <c r="E133" i="169"/>
  <c r="K133" i="169" s="1"/>
  <c r="E132" i="169"/>
  <c r="G132" i="169" s="1"/>
  <c r="I132" i="169" s="1"/>
  <c r="E131" i="169"/>
  <c r="K131" i="169" s="1"/>
  <c r="E130" i="169"/>
  <c r="G130" i="169" s="1"/>
  <c r="I130" i="169" s="1"/>
  <c r="E129" i="169"/>
  <c r="K129" i="169" s="1"/>
  <c r="E128" i="169"/>
  <c r="G128" i="169" s="1"/>
  <c r="I128" i="169" s="1"/>
  <c r="G127" i="169"/>
  <c r="I127" i="169" s="1"/>
  <c r="E127" i="169"/>
  <c r="K127" i="169" s="1"/>
  <c r="E126" i="169"/>
  <c r="G126" i="169" s="1"/>
  <c r="I126" i="169" s="1"/>
  <c r="E125" i="169"/>
  <c r="K125" i="169" s="1"/>
  <c r="E124" i="169"/>
  <c r="G124" i="169" s="1"/>
  <c r="I124" i="169" s="1"/>
  <c r="E123" i="169"/>
  <c r="K123" i="169" s="1"/>
  <c r="E122" i="169"/>
  <c r="G122" i="169" s="1"/>
  <c r="I122" i="169" s="1"/>
  <c r="G121" i="169"/>
  <c r="I121" i="169" s="1"/>
  <c r="E121" i="169"/>
  <c r="K121" i="169" s="1"/>
  <c r="E120" i="169"/>
  <c r="G120" i="169" s="1"/>
  <c r="I120" i="169" s="1"/>
  <c r="E119" i="169"/>
  <c r="K119" i="169" s="1"/>
  <c r="E118" i="169"/>
  <c r="G118" i="169" s="1"/>
  <c r="I118" i="169" s="1"/>
  <c r="E117" i="169"/>
  <c r="K117" i="169" s="1"/>
  <c r="E116" i="169"/>
  <c r="G116" i="169" s="1"/>
  <c r="I116" i="169" s="1"/>
  <c r="E115" i="169"/>
  <c r="K115" i="169" s="1"/>
  <c r="E114" i="169"/>
  <c r="G114" i="169" s="1"/>
  <c r="I114" i="169" s="1"/>
  <c r="E113" i="169"/>
  <c r="K113" i="169" s="1"/>
  <c r="K112" i="169"/>
  <c r="E112" i="169"/>
  <c r="G112" i="169" s="1"/>
  <c r="I112" i="169" s="1"/>
  <c r="E111" i="169"/>
  <c r="K111" i="169" s="1"/>
  <c r="E110" i="169"/>
  <c r="G110" i="169" s="1"/>
  <c r="I110" i="169" s="1"/>
  <c r="E109" i="169"/>
  <c r="K109" i="169" s="1"/>
  <c r="K108" i="169"/>
  <c r="E108" i="169"/>
  <c r="G108" i="169" s="1"/>
  <c r="I108" i="169" s="1"/>
  <c r="E107" i="169"/>
  <c r="K107" i="169" s="1"/>
  <c r="E106" i="169"/>
  <c r="G106" i="169" s="1"/>
  <c r="I106" i="169" s="1"/>
  <c r="E105" i="169"/>
  <c r="K105" i="169" s="1"/>
  <c r="E104" i="169"/>
  <c r="G104" i="169" s="1"/>
  <c r="I104" i="169" s="1"/>
  <c r="E103" i="169"/>
  <c r="K103" i="169" s="1"/>
  <c r="E102" i="169"/>
  <c r="G102" i="169" s="1"/>
  <c r="I102" i="169" s="1"/>
  <c r="E101" i="169"/>
  <c r="K101" i="169" s="1"/>
  <c r="E100" i="169"/>
  <c r="G100" i="169" s="1"/>
  <c r="I100" i="169" s="1"/>
  <c r="E99" i="169"/>
  <c r="K99" i="169" s="1"/>
  <c r="K98" i="169"/>
  <c r="E98" i="169"/>
  <c r="G98" i="169" s="1"/>
  <c r="I98" i="169" s="1"/>
  <c r="E97" i="169"/>
  <c r="K97" i="169" s="1"/>
  <c r="E96" i="169"/>
  <c r="G96" i="169" s="1"/>
  <c r="I96" i="169" s="1"/>
  <c r="E95" i="169"/>
  <c r="K95" i="169" s="1"/>
  <c r="E94" i="169"/>
  <c r="G94" i="169" s="1"/>
  <c r="I94" i="169" s="1"/>
  <c r="E93" i="169"/>
  <c r="K93" i="169" s="1"/>
  <c r="E92" i="169"/>
  <c r="G92" i="169" s="1"/>
  <c r="I92" i="169" s="1"/>
  <c r="G91" i="169"/>
  <c r="I91" i="169" s="1"/>
  <c r="E91" i="169"/>
  <c r="K91" i="169" s="1"/>
  <c r="E90" i="169"/>
  <c r="G90" i="169" s="1"/>
  <c r="I90" i="169" s="1"/>
  <c r="E89" i="169"/>
  <c r="K89" i="169" s="1"/>
  <c r="E88" i="169"/>
  <c r="G88" i="169" s="1"/>
  <c r="I88" i="169" s="1"/>
  <c r="E87" i="169"/>
  <c r="K87" i="169" s="1"/>
  <c r="E86" i="169"/>
  <c r="G86" i="169" s="1"/>
  <c r="I86" i="169" s="1"/>
  <c r="E85" i="169"/>
  <c r="K85" i="169" s="1"/>
  <c r="K84" i="169"/>
  <c r="E84" i="169"/>
  <c r="G84" i="169" s="1"/>
  <c r="I84" i="169" s="1"/>
  <c r="E83" i="169"/>
  <c r="K83" i="169" s="1"/>
  <c r="E82" i="169"/>
  <c r="G82" i="169" s="1"/>
  <c r="I82" i="169" s="1"/>
  <c r="E81" i="169"/>
  <c r="K81" i="169" s="1"/>
  <c r="E80" i="169"/>
  <c r="G80" i="169" s="1"/>
  <c r="I80" i="169" s="1"/>
  <c r="E79" i="169"/>
  <c r="K79" i="169" s="1"/>
  <c r="E78" i="169"/>
  <c r="G78" i="169" s="1"/>
  <c r="I78" i="169" s="1"/>
  <c r="E77" i="169"/>
  <c r="K77" i="169" s="1"/>
  <c r="E76" i="169"/>
  <c r="G76" i="169" s="1"/>
  <c r="I76" i="169" s="1"/>
  <c r="E75" i="169"/>
  <c r="K75" i="169" s="1"/>
  <c r="E74" i="169"/>
  <c r="G74" i="169" s="1"/>
  <c r="I74" i="169" s="1"/>
  <c r="G73" i="169"/>
  <c r="I73" i="169" s="1"/>
  <c r="E73" i="169"/>
  <c r="K73" i="169" s="1"/>
  <c r="E72" i="169"/>
  <c r="G72" i="169" s="1"/>
  <c r="I72" i="169" s="1"/>
  <c r="E71" i="169"/>
  <c r="K71" i="169" s="1"/>
  <c r="E70" i="169"/>
  <c r="G70" i="169" s="1"/>
  <c r="I70" i="169" s="1"/>
  <c r="E69" i="169"/>
  <c r="K69" i="169" s="1"/>
  <c r="E68" i="169"/>
  <c r="G68" i="169" s="1"/>
  <c r="I68" i="169" s="1"/>
  <c r="E67" i="169"/>
  <c r="K67" i="169" s="1"/>
  <c r="E66" i="169"/>
  <c r="G66" i="169" s="1"/>
  <c r="I66" i="169" s="1"/>
  <c r="E65" i="169"/>
  <c r="K65" i="169" s="1"/>
  <c r="E64" i="169"/>
  <c r="G64" i="169" s="1"/>
  <c r="I64" i="169" s="1"/>
  <c r="E63" i="169"/>
  <c r="K63" i="169" s="1"/>
  <c r="K62" i="169"/>
  <c r="E62" i="169"/>
  <c r="G62" i="169" s="1"/>
  <c r="I62" i="169" s="1"/>
  <c r="E61" i="169"/>
  <c r="K61" i="169" s="1"/>
  <c r="E60" i="169"/>
  <c r="G60" i="169" s="1"/>
  <c r="I60" i="169" s="1"/>
  <c r="E59" i="169"/>
  <c r="K59" i="169" s="1"/>
  <c r="E58" i="169"/>
  <c r="G58" i="169" s="1"/>
  <c r="I58" i="169" s="1"/>
  <c r="E57" i="169"/>
  <c r="K57" i="169" s="1"/>
  <c r="E56" i="169"/>
  <c r="G56" i="169" s="1"/>
  <c r="I56" i="169" s="1"/>
  <c r="G55" i="169"/>
  <c r="I55" i="169" s="1"/>
  <c r="E55" i="169"/>
  <c r="K55" i="169" s="1"/>
  <c r="E54" i="169"/>
  <c r="G54" i="169" s="1"/>
  <c r="I54" i="169" s="1"/>
  <c r="E53" i="169"/>
  <c r="K53" i="169" s="1"/>
  <c r="K52" i="169"/>
  <c r="E52" i="169"/>
  <c r="G52" i="169" s="1"/>
  <c r="I52" i="169" s="1"/>
  <c r="E51" i="169"/>
  <c r="K51" i="169" s="1"/>
  <c r="E50" i="169"/>
  <c r="G50" i="169" s="1"/>
  <c r="I50" i="169" s="1"/>
  <c r="G49" i="169"/>
  <c r="I49" i="169" s="1"/>
  <c r="E49" i="169"/>
  <c r="K49" i="169" s="1"/>
  <c r="K48" i="169"/>
  <c r="E48" i="169"/>
  <c r="G48" i="169" s="1"/>
  <c r="I48" i="169" s="1"/>
  <c r="E47" i="169"/>
  <c r="K47" i="169" s="1"/>
  <c r="E46" i="169"/>
  <c r="G46" i="169" s="1"/>
  <c r="I46" i="169" s="1"/>
  <c r="G45" i="169"/>
  <c r="I45" i="169" s="1"/>
  <c r="E45" i="169"/>
  <c r="K45" i="169" s="1"/>
  <c r="E44" i="169"/>
  <c r="G44" i="169" s="1"/>
  <c r="I44" i="169" s="1"/>
  <c r="E43" i="169"/>
  <c r="K43" i="169" s="1"/>
  <c r="E42" i="169"/>
  <c r="G42" i="169" s="1"/>
  <c r="I42" i="169" s="1"/>
  <c r="E41" i="169"/>
  <c r="K41" i="169" s="1"/>
  <c r="E40" i="169"/>
  <c r="G40" i="169" s="1"/>
  <c r="I40" i="169" s="1"/>
  <c r="E39" i="169"/>
  <c r="K39" i="169" s="1"/>
  <c r="K38" i="169"/>
  <c r="E38" i="169"/>
  <c r="G38" i="169" s="1"/>
  <c r="I38" i="169" s="1"/>
  <c r="E37" i="169"/>
  <c r="K37" i="169" s="1"/>
  <c r="E36" i="169"/>
  <c r="G36" i="169" s="1"/>
  <c r="I36" i="169" s="1"/>
  <c r="E35" i="169"/>
  <c r="K35" i="169" s="1"/>
  <c r="E34" i="169"/>
  <c r="G34" i="169" s="1"/>
  <c r="I34" i="169" s="1"/>
  <c r="E33" i="169"/>
  <c r="K33" i="169" s="1"/>
  <c r="E32" i="169"/>
  <c r="G32" i="169" s="1"/>
  <c r="I32" i="169" s="1"/>
  <c r="E31" i="169"/>
  <c r="K31" i="169" s="1"/>
  <c r="E30" i="169"/>
  <c r="G30" i="169" s="1"/>
  <c r="I30" i="169" s="1"/>
  <c r="E29" i="169"/>
  <c r="K29" i="169" s="1"/>
  <c r="E28" i="169"/>
  <c r="G28" i="169" s="1"/>
  <c r="I28" i="169" s="1"/>
  <c r="E27" i="169"/>
  <c r="K27" i="169" s="1"/>
  <c r="E26" i="169"/>
  <c r="G26" i="169" s="1"/>
  <c r="I26" i="169" s="1"/>
  <c r="E25" i="169"/>
  <c r="K25" i="169" s="1"/>
  <c r="E24" i="169"/>
  <c r="G24" i="169" s="1"/>
  <c r="I24" i="169" s="1"/>
  <c r="E23" i="169"/>
  <c r="K23" i="169" s="1"/>
  <c r="E22" i="169"/>
  <c r="G22" i="169" s="1"/>
  <c r="I22" i="169" s="1"/>
  <c r="E21" i="169"/>
  <c r="K21" i="169" s="1"/>
  <c r="E20" i="169"/>
  <c r="G20" i="169" s="1"/>
  <c r="I20" i="169" s="1"/>
  <c r="E19" i="169"/>
  <c r="K19" i="169" s="1"/>
  <c r="E18" i="169"/>
  <c r="G18" i="169" s="1"/>
  <c r="I18" i="169" s="1"/>
  <c r="E17" i="169"/>
  <c r="K17" i="169" s="1"/>
  <c r="E16" i="169"/>
  <c r="G16" i="169" s="1"/>
  <c r="I16" i="169" s="1"/>
  <c r="E15" i="169"/>
  <c r="K15" i="169" s="1"/>
  <c r="E14" i="169"/>
  <c r="G14" i="169" s="1"/>
  <c r="I14" i="169" s="1"/>
  <c r="E13" i="169"/>
  <c r="K13" i="169" s="1"/>
  <c r="E12" i="169"/>
  <c r="G12" i="169" s="1"/>
  <c r="I12" i="169" s="1"/>
  <c r="E11" i="169"/>
  <c r="K11" i="169" s="1"/>
  <c r="E10" i="169"/>
  <c r="G10" i="169" s="1"/>
  <c r="I10" i="169" s="1"/>
  <c r="E9" i="169"/>
  <c r="K9" i="169" s="1"/>
  <c r="E8" i="169"/>
  <c r="G8" i="169" s="1"/>
  <c r="I8" i="169" s="1"/>
  <c r="E7" i="169"/>
  <c r="K7" i="169" s="1"/>
  <c r="E6" i="169"/>
  <c r="G6" i="169" s="1"/>
  <c r="I6" i="169" s="1"/>
  <c r="E5" i="169"/>
  <c r="K5" i="169" s="1"/>
  <c r="E4" i="169"/>
  <c r="G4" i="169" s="1"/>
  <c r="I4" i="169" s="1"/>
  <c r="E3" i="169"/>
  <c r="K3" i="169" s="1"/>
  <c r="E2" i="169"/>
  <c r="K2" i="169" s="1"/>
  <c r="E141" i="168"/>
  <c r="H134" i="168"/>
  <c r="F134" i="168"/>
  <c r="C134" i="168"/>
  <c r="E133" i="168"/>
  <c r="K133" i="168" s="1"/>
  <c r="E132" i="168"/>
  <c r="G132" i="168" s="1"/>
  <c r="I132" i="168" s="1"/>
  <c r="E131" i="168"/>
  <c r="K131" i="168" s="1"/>
  <c r="E130" i="168"/>
  <c r="G130" i="168" s="1"/>
  <c r="I130" i="168" s="1"/>
  <c r="E129" i="168"/>
  <c r="K129" i="168" s="1"/>
  <c r="E128" i="168"/>
  <c r="G128" i="168" s="1"/>
  <c r="I128" i="168" s="1"/>
  <c r="E127" i="168"/>
  <c r="K127" i="168" s="1"/>
  <c r="E126" i="168"/>
  <c r="G126" i="168" s="1"/>
  <c r="I126" i="168" s="1"/>
  <c r="E125" i="168"/>
  <c r="K125" i="168" s="1"/>
  <c r="E124" i="168"/>
  <c r="G124" i="168" s="1"/>
  <c r="I124" i="168" s="1"/>
  <c r="E123" i="168"/>
  <c r="K123" i="168" s="1"/>
  <c r="E122" i="168"/>
  <c r="G122" i="168" s="1"/>
  <c r="I122" i="168" s="1"/>
  <c r="E121" i="168"/>
  <c r="K121" i="168" s="1"/>
  <c r="E120" i="168"/>
  <c r="G120" i="168" s="1"/>
  <c r="I120" i="168" s="1"/>
  <c r="E119" i="168"/>
  <c r="K119" i="168" s="1"/>
  <c r="E118" i="168"/>
  <c r="G118" i="168" s="1"/>
  <c r="I118" i="168" s="1"/>
  <c r="E117" i="168"/>
  <c r="K117" i="168" s="1"/>
  <c r="E116" i="168"/>
  <c r="G116" i="168" s="1"/>
  <c r="I116" i="168" s="1"/>
  <c r="E115" i="168"/>
  <c r="K115" i="168" s="1"/>
  <c r="E114" i="168"/>
  <c r="G114" i="168" s="1"/>
  <c r="I114" i="168" s="1"/>
  <c r="E113" i="168"/>
  <c r="K113" i="168" s="1"/>
  <c r="E112" i="168"/>
  <c r="G112" i="168" s="1"/>
  <c r="I112" i="168" s="1"/>
  <c r="E111" i="168"/>
  <c r="K111" i="168" s="1"/>
  <c r="E110" i="168"/>
  <c r="G110" i="168" s="1"/>
  <c r="I110" i="168" s="1"/>
  <c r="E109" i="168"/>
  <c r="K109" i="168" s="1"/>
  <c r="E108" i="168"/>
  <c r="G108" i="168" s="1"/>
  <c r="I108" i="168" s="1"/>
  <c r="E107" i="168"/>
  <c r="K107" i="168" s="1"/>
  <c r="E106" i="168"/>
  <c r="G106" i="168" s="1"/>
  <c r="I106" i="168" s="1"/>
  <c r="E105" i="168"/>
  <c r="K105" i="168" s="1"/>
  <c r="E104" i="168"/>
  <c r="G104" i="168" s="1"/>
  <c r="I104" i="168" s="1"/>
  <c r="E103" i="168"/>
  <c r="K103" i="168" s="1"/>
  <c r="E102" i="168"/>
  <c r="G102" i="168" s="1"/>
  <c r="I102" i="168" s="1"/>
  <c r="E101" i="168"/>
  <c r="K101" i="168" s="1"/>
  <c r="E100" i="168"/>
  <c r="G100" i="168" s="1"/>
  <c r="I100" i="168" s="1"/>
  <c r="E99" i="168"/>
  <c r="K99" i="168" s="1"/>
  <c r="E98" i="168"/>
  <c r="G98" i="168" s="1"/>
  <c r="I98" i="168" s="1"/>
  <c r="E97" i="168"/>
  <c r="K97" i="168" s="1"/>
  <c r="E96" i="168"/>
  <c r="G96" i="168" s="1"/>
  <c r="I96" i="168" s="1"/>
  <c r="E95" i="168"/>
  <c r="K95" i="168" s="1"/>
  <c r="E94" i="168"/>
  <c r="G94" i="168" s="1"/>
  <c r="I94" i="168" s="1"/>
  <c r="E93" i="168"/>
  <c r="K93" i="168" s="1"/>
  <c r="E92" i="168"/>
  <c r="G92" i="168" s="1"/>
  <c r="I92" i="168" s="1"/>
  <c r="E91" i="168"/>
  <c r="K91" i="168" s="1"/>
  <c r="E90" i="168"/>
  <c r="G90" i="168" s="1"/>
  <c r="I90" i="168" s="1"/>
  <c r="E89" i="168"/>
  <c r="K89" i="168" s="1"/>
  <c r="E88" i="168"/>
  <c r="G88" i="168" s="1"/>
  <c r="I88" i="168" s="1"/>
  <c r="E87" i="168"/>
  <c r="K87" i="168" s="1"/>
  <c r="E86" i="168"/>
  <c r="G86" i="168" s="1"/>
  <c r="I86" i="168" s="1"/>
  <c r="E85" i="168"/>
  <c r="K85" i="168" s="1"/>
  <c r="E84" i="168"/>
  <c r="G84" i="168" s="1"/>
  <c r="I84" i="168" s="1"/>
  <c r="E83" i="168"/>
  <c r="K83" i="168" s="1"/>
  <c r="E82" i="168"/>
  <c r="G82" i="168" s="1"/>
  <c r="I82" i="168" s="1"/>
  <c r="E81" i="168"/>
  <c r="K81" i="168" s="1"/>
  <c r="E80" i="168"/>
  <c r="G80" i="168" s="1"/>
  <c r="I80" i="168" s="1"/>
  <c r="E79" i="168"/>
  <c r="K79" i="168" s="1"/>
  <c r="E78" i="168"/>
  <c r="G78" i="168" s="1"/>
  <c r="I78" i="168" s="1"/>
  <c r="E77" i="168"/>
  <c r="K77" i="168" s="1"/>
  <c r="E76" i="168"/>
  <c r="G76" i="168" s="1"/>
  <c r="I76" i="168" s="1"/>
  <c r="E75" i="168"/>
  <c r="K75" i="168" s="1"/>
  <c r="E74" i="168"/>
  <c r="G74" i="168" s="1"/>
  <c r="I74" i="168" s="1"/>
  <c r="E73" i="168"/>
  <c r="K73" i="168" s="1"/>
  <c r="E72" i="168"/>
  <c r="G72" i="168" s="1"/>
  <c r="I72" i="168" s="1"/>
  <c r="E71" i="168"/>
  <c r="K71" i="168" s="1"/>
  <c r="E70" i="168"/>
  <c r="G70" i="168" s="1"/>
  <c r="I70" i="168" s="1"/>
  <c r="E69" i="168"/>
  <c r="K69" i="168" s="1"/>
  <c r="E68" i="168"/>
  <c r="G68" i="168" s="1"/>
  <c r="I68" i="168" s="1"/>
  <c r="E67" i="168"/>
  <c r="K67" i="168" s="1"/>
  <c r="E66" i="168"/>
  <c r="G66" i="168" s="1"/>
  <c r="I66" i="168" s="1"/>
  <c r="E65" i="168"/>
  <c r="K65" i="168" s="1"/>
  <c r="E64" i="168"/>
  <c r="G64" i="168" s="1"/>
  <c r="I64" i="168" s="1"/>
  <c r="E63" i="168"/>
  <c r="K63" i="168" s="1"/>
  <c r="E62" i="168"/>
  <c r="G62" i="168" s="1"/>
  <c r="I62" i="168" s="1"/>
  <c r="E61" i="168"/>
  <c r="K61" i="168" s="1"/>
  <c r="E60" i="168"/>
  <c r="G60" i="168" s="1"/>
  <c r="I60" i="168" s="1"/>
  <c r="E59" i="168"/>
  <c r="K59" i="168" s="1"/>
  <c r="E58" i="168"/>
  <c r="G58" i="168" s="1"/>
  <c r="I58" i="168" s="1"/>
  <c r="E57" i="168"/>
  <c r="K57" i="168" s="1"/>
  <c r="E56" i="168"/>
  <c r="G56" i="168" s="1"/>
  <c r="I56" i="168" s="1"/>
  <c r="E55" i="168"/>
  <c r="K55" i="168" s="1"/>
  <c r="E54" i="168"/>
  <c r="G54" i="168" s="1"/>
  <c r="I54" i="168" s="1"/>
  <c r="E53" i="168"/>
  <c r="K53" i="168" s="1"/>
  <c r="E52" i="168"/>
  <c r="G52" i="168" s="1"/>
  <c r="I52" i="168" s="1"/>
  <c r="E51" i="168"/>
  <c r="K51" i="168" s="1"/>
  <c r="E50" i="168"/>
  <c r="G50" i="168" s="1"/>
  <c r="I50" i="168" s="1"/>
  <c r="E49" i="168"/>
  <c r="K49" i="168" s="1"/>
  <c r="E48" i="168"/>
  <c r="G48" i="168" s="1"/>
  <c r="I48" i="168" s="1"/>
  <c r="E47" i="168"/>
  <c r="K47" i="168" s="1"/>
  <c r="E46" i="168"/>
  <c r="G46" i="168" s="1"/>
  <c r="I46" i="168" s="1"/>
  <c r="E45" i="168"/>
  <c r="K45" i="168" s="1"/>
  <c r="E44" i="168"/>
  <c r="G44" i="168" s="1"/>
  <c r="I44" i="168" s="1"/>
  <c r="E43" i="168"/>
  <c r="K43" i="168" s="1"/>
  <c r="E42" i="168"/>
  <c r="G42" i="168" s="1"/>
  <c r="I42" i="168" s="1"/>
  <c r="E41" i="168"/>
  <c r="K41" i="168" s="1"/>
  <c r="E40" i="168"/>
  <c r="G40" i="168" s="1"/>
  <c r="I40" i="168" s="1"/>
  <c r="E39" i="168"/>
  <c r="K39" i="168" s="1"/>
  <c r="E38" i="168"/>
  <c r="G38" i="168" s="1"/>
  <c r="I38" i="168" s="1"/>
  <c r="E37" i="168"/>
  <c r="K37" i="168" s="1"/>
  <c r="E36" i="168"/>
  <c r="G36" i="168" s="1"/>
  <c r="I36" i="168" s="1"/>
  <c r="E35" i="168"/>
  <c r="K35" i="168" s="1"/>
  <c r="E34" i="168"/>
  <c r="G34" i="168" s="1"/>
  <c r="I34" i="168" s="1"/>
  <c r="E33" i="168"/>
  <c r="K33" i="168" s="1"/>
  <c r="E32" i="168"/>
  <c r="G32" i="168" s="1"/>
  <c r="I32" i="168" s="1"/>
  <c r="E31" i="168"/>
  <c r="K31" i="168" s="1"/>
  <c r="E30" i="168"/>
  <c r="G30" i="168" s="1"/>
  <c r="I30" i="168" s="1"/>
  <c r="E29" i="168"/>
  <c r="K29" i="168" s="1"/>
  <c r="E28" i="168"/>
  <c r="G28" i="168" s="1"/>
  <c r="I28" i="168" s="1"/>
  <c r="E27" i="168"/>
  <c r="K27" i="168" s="1"/>
  <c r="E26" i="168"/>
  <c r="G26" i="168" s="1"/>
  <c r="I26" i="168" s="1"/>
  <c r="E25" i="168"/>
  <c r="K25" i="168" s="1"/>
  <c r="E24" i="168"/>
  <c r="G24" i="168" s="1"/>
  <c r="I24" i="168" s="1"/>
  <c r="E23" i="168"/>
  <c r="K23" i="168" s="1"/>
  <c r="E22" i="168"/>
  <c r="G22" i="168" s="1"/>
  <c r="I22" i="168" s="1"/>
  <c r="E21" i="168"/>
  <c r="K21" i="168" s="1"/>
  <c r="E20" i="168"/>
  <c r="G20" i="168" s="1"/>
  <c r="I20" i="168" s="1"/>
  <c r="E19" i="168"/>
  <c r="K19" i="168" s="1"/>
  <c r="E18" i="168"/>
  <c r="G18" i="168" s="1"/>
  <c r="I18" i="168" s="1"/>
  <c r="E17" i="168"/>
  <c r="K17" i="168" s="1"/>
  <c r="E16" i="168"/>
  <c r="G16" i="168" s="1"/>
  <c r="I16" i="168" s="1"/>
  <c r="E15" i="168"/>
  <c r="K15" i="168" s="1"/>
  <c r="E14" i="168"/>
  <c r="G14" i="168" s="1"/>
  <c r="I14" i="168" s="1"/>
  <c r="E13" i="168"/>
  <c r="K13" i="168" s="1"/>
  <c r="E12" i="168"/>
  <c r="G12" i="168" s="1"/>
  <c r="I12" i="168" s="1"/>
  <c r="E11" i="168"/>
  <c r="K11" i="168" s="1"/>
  <c r="E10" i="168"/>
  <c r="G10" i="168" s="1"/>
  <c r="I10" i="168" s="1"/>
  <c r="E9" i="168"/>
  <c r="K9" i="168" s="1"/>
  <c r="E8" i="168"/>
  <c r="G8" i="168" s="1"/>
  <c r="I8" i="168" s="1"/>
  <c r="E7" i="168"/>
  <c r="K7" i="168" s="1"/>
  <c r="E6" i="168"/>
  <c r="G6" i="168" s="1"/>
  <c r="I6" i="168" s="1"/>
  <c r="E5" i="168"/>
  <c r="K5" i="168" s="1"/>
  <c r="E4" i="168"/>
  <c r="G4" i="168" s="1"/>
  <c r="I4" i="168" s="1"/>
  <c r="E3" i="168"/>
  <c r="K3" i="168" s="1"/>
  <c r="E2" i="168"/>
  <c r="E141" i="167"/>
  <c r="H134" i="167"/>
  <c r="F134" i="167"/>
  <c r="C134" i="167"/>
  <c r="E133" i="167"/>
  <c r="K133" i="167" s="1"/>
  <c r="E132" i="167"/>
  <c r="G132" i="167" s="1"/>
  <c r="I132" i="167" s="1"/>
  <c r="E131" i="167"/>
  <c r="K131" i="167" s="1"/>
  <c r="E130" i="167"/>
  <c r="G130" i="167" s="1"/>
  <c r="I130" i="167" s="1"/>
  <c r="E129" i="167"/>
  <c r="K129" i="167" s="1"/>
  <c r="E128" i="167"/>
  <c r="G128" i="167" s="1"/>
  <c r="I128" i="167" s="1"/>
  <c r="E127" i="167"/>
  <c r="K127" i="167" s="1"/>
  <c r="E126" i="167"/>
  <c r="G126" i="167" s="1"/>
  <c r="I126" i="167" s="1"/>
  <c r="E125" i="167"/>
  <c r="K125" i="167" s="1"/>
  <c r="E124" i="167"/>
  <c r="G124" i="167" s="1"/>
  <c r="I124" i="167" s="1"/>
  <c r="E123" i="167"/>
  <c r="K123" i="167" s="1"/>
  <c r="E122" i="167"/>
  <c r="G122" i="167" s="1"/>
  <c r="I122" i="167" s="1"/>
  <c r="E121" i="167"/>
  <c r="K121" i="167" s="1"/>
  <c r="E120" i="167"/>
  <c r="G120" i="167" s="1"/>
  <c r="I120" i="167" s="1"/>
  <c r="E119" i="167"/>
  <c r="K119" i="167" s="1"/>
  <c r="E118" i="167"/>
  <c r="G118" i="167" s="1"/>
  <c r="I118" i="167" s="1"/>
  <c r="E117" i="167"/>
  <c r="K117" i="167" s="1"/>
  <c r="E116" i="167"/>
  <c r="G116" i="167" s="1"/>
  <c r="I116" i="167" s="1"/>
  <c r="G115" i="167"/>
  <c r="I115" i="167" s="1"/>
  <c r="E115" i="167"/>
  <c r="K115" i="167" s="1"/>
  <c r="E114" i="167"/>
  <c r="G114" i="167" s="1"/>
  <c r="I114" i="167" s="1"/>
  <c r="E113" i="167"/>
  <c r="K113" i="167" s="1"/>
  <c r="E112" i="167"/>
  <c r="G112" i="167" s="1"/>
  <c r="I112" i="167" s="1"/>
  <c r="E111" i="167"/>
  <c r="K111" i="167" s="1"/>
  <c r="E110" i="167"/>
  <c r="G110" i="167" s="1"/>
  <c r="I110" i="167" s="1"/>
  <c r="E109" i="167"/>
  <c r="K109" i="167" s="1"/>
  <c r="E108" i="167"/>
  <c r="G108" i="167" s="1"/>
  <c r="I108" i="167" s="1"/>
  <c r="E107" i="167"/>
  <c r="K107" i="167" s="1"/>
  <c r="E106" i="167"/>
  <c r="G106" i="167" s="1"/>
  <c r="I106" i="167" s="1"/>
  <c r="E105" i="167"/>
  <c r="K105" i="167" s="1"/>
  <c r="E104" i="167"/>
  <c r="G104" i="167" s="1"/>
  <c r="I104" i="167" s="1"/>
  <c r="E103" i="167"/>
  <c r="K103" i="167" s="1"/>
  <c r="E102" i="167"/>
  <c r="G102" i="167" s="1"/>
  <c r="I102" i="167" s="1"/>
  <c r="E101" i="167"/>
  <c r="K101" i="167" s="1"/>
  <c r="E100" i="167"/>
  <c r="G100" i="167" s="1"/>
  <c r="I100" i="167" s="1"/>
  <c r="E99" i="167"/>
  <c r="K99" i="167" s="1"/>
  <c r="E98" i="167"/>
  <c r="G98" i="167" s="1"/>
  <c r="I98" i="167" s="1"/>
  <c r="E97" i="167"/>
  <c r="K97" i="167" s="1"/>
  <c r="E96" i="167"/>
  <c r="G96" i="167" s="1"/>
  <c r="I96" i="167" s="1"/>
  <c r="E95" i="167"/>
  <c r="K95" i="167" s="1"/>
  <c r="E94" i="167"/>
  <c r="G94" i="167" s="1"/>
  <c r="I94" i="167" s="1"/>
  <c r="E93" i="167"/>
  <c r="K93" i="167" s="1"/>
  <c r="E92" i="167"/>
  <c r="G92" i="167" s="1"/>
  <c r="I92" i="167" s="1"/>
  <c r="E91" i="167"/>
  <c r="K91" i="167" s="1"/>
  <c r="E90" i="167"/>
  <c r="G90" i="167" s="1"/>
  <c r="I90" i="167" s="1"/>
  <c r="E89" i="167"/>
  <c r="K89" i="167" s="1"/>
  <c r="E88" i="167"/>
  <c r="G88" i="167" s="1"/>
  <c r="I88" i="167" s="1"/>
  <c r="E87" i="167"/>
  <c r="K87" i="167" s="1"/>
  <c r="E86" i="167"/>
  <c r="G86" i="167" s="1"/>
  <c r="I86" i="167" s="1"/>
  <c r="E85" i="167"/>
  <c r="K85" i="167" s="1"/>
  <c r="E84" i="167"/>
  <c r="G84" i="167" s="1"/>
  <c r="I84" i="167" s="1"/>
  <c r="E83" i="167"/>
  <c r="K83" i="167" s="1"/>
  <c r="E82" i="167"/>
  <c r="G82" i="167" s="1"/>
  <c r="I82" i="167" s="1"/>
  <c r="E81" i="167"/>
  <c r="K81" i="167" s="1"/>
  <c r="E80" i="167"/>
  <c r="G80" i="167" s="1"/>
  <c r="I80" i="167" s="1"/>
  <c r="E79" i="167"/>
  <c r="K79" i="167" s="1"/>
  <c r="E78" i="167"/>
  <c r="G78" i="167" s="1"/>
  <c r="I78" i="167" s="1"/>
  <c r="E77" i="167"/>
  <c r="K77" i="167" s="1"/>
  <c r="E76" i="167"/>
  <c r="G76" i="167" s="1"/>
  <c r="I76" i="167" s="1"/>
  <c r="E75" i="167"/>
  <c r="K75" i="167" s="1"/>
  <c r="E74" i="167"/>
  <c r="G74" i="167" s="1"/>
  <c r="I74" i="167" s="1"/>
  <c r="E73" i="167"/>
  <c r="K73" i="167" s="1"/>
  <c r="E72" i="167"/>
  <c r="G72" i="167" s="1"/>
  <c r="I72" i="167" s="1"/>
  <c r="E71" i="167"/>
  <c r="K71" i="167" s="1"/>
  <c r="E70" i="167"/>
  <c r="G70" i="167" s="1"/>
  <c r="I70" i="167" s="1"/>
  <c r="E69" i="167"/>
  <c r="K69" i="167" s="1"/>
  <c r="E68" i="167"/>
  <c r="G68" i="167" s="1"/>
  <c r="I68" i="167" s="1"/>
  <c r="E67" i="167"/>
  <c r="K67" i="167" s="1"/>
  <c r="E66" i="167"/>
  <c r="G66" i="167" s="1"/>
  <c r="I66" i="167" s="1"/>
  <c r="E65" i="167"/>
  <c r="K65" i="167" s="1"/>
  <c r="E64" i="167"/>
  <c r="G64" i="167" s="1"/>
  <c r="I64" i="167" s="1"/>
  <c r="E63" i="167"/>
  <c r="K63" i="167" s="1"/>
  <c r="E62" i="167"/>
  <c r="G62" i="167" s="1"/>
  <c r="I62" i="167" s="1"/>
  <c r="E61" i="167"/>
  <c r="K61" i="167" s="1"/>
  <c r="E60" i="167"/>
  <c r="G60" i="167" s="1"/>
  <c r="I60" i="167" s="1"/>
  <c r="E59" i="167"/>
  <c r="K59" i="167" s="1"/>
  <c r="E58" i="167"/>
  <c r="G58" i="167" s="1"/>
  <c r="I58" i="167" s="1"/>
  <c r="E57" i="167"/>
  <c r="K57" i="167" s="1"/>
  <c r="E56" i="167"/>
  <c r="G56" i="167" s="1"/>
  <c r="I56" i="167" s="1"/>
  <c r="E55" i="167"/>
  <c r="K55" i="167" s="1"/>
  <c r="E54" i="167"/>
  <c r="G54" i="167" s="1"/>
  <c r="I54" i="167" s="1"/>
  <c r="E53" i="167"/>
  <c r="K53" i="167" s="1"/>
  <c r="E52" i="167"/>
  <c r="G52" i="167" s="1"/>
  <c r="I52" i="167" s="1"/>
  <c r="E51" i="167"/>
  <c r="K51" i="167" s="1"/>
  <c r="E50" i="167"/>
  <c r="G50" i="167" s="1"/>
  <c r="I50" i="167" s="1"/>
  <c r="E49" i="167"/>
  <c r="K49" i="167" s="1"/>
  <c r="E48" i="167"/>
  <c r="G48" i="167" s="1"/>
  <c r="I48" i="167" s="1"/>
  <c r="E47" i="167"/>
  <c r="K47" i="167" s="1"/>
  <c r="E46" i="167"/>
  <c r="G46" i="167" s="1"/>
  <c r="I46" i="167" s="1"/>
  <c r="E45" i="167"/>
  <c r="K45" i="167" s="1"/>
  <c r="E44" i="167"/>
  <c r="G44" i="167" s="1"/>
  <c r="I44" i="167" s="1"/>
  <c r="E43" i="167"/>
  <c r="K43" i="167" s="1"/>
  <c r="E42" i="167"/>
  <c r="G42" i="167" s="1"/>
  <c r="I42" i="167" s="1"/>
  <c r="E41" i="167"/>
  <c r="K41" i="167" s="1"/>
  <c r="E40" i="167"/>
  <c r="G40" i="167" s="1"/>
  <c r="I40" i="167" s="1"/>
  <c r="E39" i="167"/>
  <c r="K39" i="167" s="1"/>
  <c r="E38" i="167"/>
  <c r="G38" i="167" s="1"/>
  <c r="I38" i="167" s="1"/>
  <c r="E37" i="167"/>
  <c r="K37" i="167" s="1"/>
  <c r="E36" i="167"/>
  <c r="G36" i="167" s="1"/>
  <c r="I36" i="167" s="1"/>
  <c r="E35" i="167"/>
  <c r="K35" i="167" s="1"/>
  <c r="E34" i="167"/>
  <c r="G34" i="167" s="1"/>
  <c r="I34" i="167" s="1"/>
  <c r="E33" i="167"/>
  <c r="K33" i="167" s="1"/>
  <c r="E32" i="167"/>
  <c r="G32" i="167" s="1"/>
  <c r="I32" i="167" s="1"/>
  <c r="E31" i="167"/>
  <c r="K31" i="167" s="1"/>
  <c r="E30" i="167"/>
  <c r="G30" i="167" s="1"/>
  <c r="I30" i="167" s="1"/>
  <c r="E29" i="167"/>
  <c r="K29" i="167" s="1"/>
  <c r="E28" i="167"/>
  <c r="G28" i="167" s="1"/>
  <c r="I28" i="167" s="1"/>
  <c r="E27" i="167"/>
  <c r="K27" i="167" s="1"/>
  <c r="E26" i="167"/>
  <c r="G26" i="167" s="1"/>
  <c r="I26" i="167" s="1"/>
  <c r="E25" i="167"/>
  <c r="K25" i="167" s="1"/>
  <c r="E24" i="167"/>
  <c r="G24" i="167" s="1"/>
  <c r="I24" i="167" s="1"/>
  <c r="E23" i="167"/>
  <c r="K23" i="167" s="1"/>
  <c r="E22" i="167"/>
  <c r="G22" i="167" s="1"/>
  <c r="I22" i="167" s="1"/>
  <c r="E21" i="167"/>
  <c r="K21" i="167" s="1"/>
  <c r="E20" i="167"/>
  <c r="G20" i="167" s="1"/>
  <c r="I20" i="167" s="1"/>
  <c r="E19" i="167"/>
  <c r="K19" i="167" s="1"/>
  <c r="E18" i="167"/>
  <c r="G18" i="167" s="1"/>
  <c r="I18" i="167" s="1"/>
  <c r="E17" i="167"/>
  <c r="K17" i="167" s="1"/>
  <c r="E16" i="167"/>
  <c r="G16" i="167" s="1"/>
  <c r="I16" i="167" s="1"/>
  <c r="E15" i="167"/>
  <c r="K15" i="167" s="1"/>
  <c r="E14" i="167"/>
  <c r="G14" i="167" s="1"/>
  <c r="I14" i="167" s="1"/>
  <c r="E13" i="167"/>
  <c r="K13" i="167" s="1"/>
  <c r="E12" i="167"/>
  <c r="G12" i="167" s="1"/>
  <c r="I12" i="167" s="1"/>
  <c r="E11" i="167"/>
  <c r="K11" i="167" s="1"/>
  <c r="E10" i="167"/>
  <c r="G10" i="167" s="1"/>
  <c r="I10" i="167" s="1"/>
  <c r="E9" i="167"/>
  <c r="K9" i="167" s="1"/>
  <c r="E8" i="167"/>
  <c r="G8" i="167" s="1"/>
  <c r="I8" i="167" s="1"/>
  <c r="E7" i="167"/>
  <c r="K7" i="167" s="1"/>
  <c r="E6" i="167"/>
  <c r="G6" i="167" s="1"/>
  <c r="I6" i="167" s="1"/>
  <c r="E5" i="167"/>
  <c r="K5" i="167" s="1"/>
  <c r="E4" i="167"/>
  <c r="G4" i="167" s="1"/>
  <c r="I4" i="167" s="1"/>
  <c r="E3" i="167"/>
  <c r="K3" i="167" s="1"/>
  <c r="E2" i="167"/>
  <c r="E141" i="166"/>
  <c r="H134" i="166"/>
  <c r="F134" i="166"/>
  <c r="C134" i="166"/>
  <c r="E133" i="166"/>
  <c r="K133" i="166" s="1"/>
  <c r="E132" i="166"/>
  <c r="G132" i="166" s="1"/>
  <c r="I132" i="166" s="1"/>
  <c r="E131" i="166"/>
  <c r="K131" i="166" s="1"/>
  <c r="E130" i="166"/>
  <c r="G130" i="166" s="1"/>
  <c r="I130" i="166" s="1"/>
  <c r="E129" i="166"/>
  <c r="K129" i="166" s="1"/>
  <c r="E128" i="166"/>
  <c r="G128" i="166" s="1"/>
  <c r="I128" i="166" s="1"/>
  <c r="E127" i="166"/>
  <c r="K127" i="166" s="1"/>
  <c r="E126" i="166"/>
  <c r="G126" i="166" s="1"/>
  <c r="I126" i="166" s="1"/>
  <c r="E125" i="166"/>
  <c r="K125" i="166" s="1"/>
  <c r="E124" i="166"/>
  <c r="G124" i="166" s="1"/>
  <c r="I124" i="166" s="1"/>
  <c r="E123" i="166"/>
  <c r="K123" i="166" s="1"/>
  <c r="E122" i="166"/>
  <c r="G122" i="166" s="1"/>
  <c r="I122" i="166" s="1"/>
  <c r="E121" i="166"/>
  <c r="K121" i="166" s="1"/>
  <c r="E120" i="166"/>
  <c r="G120" i="166" s="1"/>
  <c r="I120" i="166" s="1"/>
  <c r="E119" i="166"/>
  <c r="K119" i="166" s="1"/>
  <c r="E118" i="166"/>
  <c r="G118" i="166" s="1"/>
  <c r="I118" i="166" s="1"/>
  <c r="E117" i="166"/>
  <c r="K117" i="166" s="1"/>
  <c r="E116" i="166"/>
  <c r="G116" i="166" s="1"/>
  <c r="I116" i="166" s="1"/>
  <c r="E115" i="166"/>
  <c r="K115" i="166" s="1"/>
  <c r="E114" i="166"/>
  <c r="G114" i="166" s="1"/>
  <c r="I114" i="166" s="1"/>
  <c r="E113" i="166"/>
  <c r="K113" i="166" s="1"/>
  <c r="E112" i="166"/>
  <c r="G112" i="166" s="1"/>
  <c r="I112" i="166" s="1"/>
  <c r="E111" i="166"/>
  <c r="K111" i="166" s="1"/>
  <c r="E110" i="166"/>
  <c r="G110" i="166" s="1"/>
  <c r="I110" i="166" s="1"/>
  <c r="E109" i="166"/>
  <c r="K109" i="166" s="1"/>
  <c r="E108" i="166"/>
  <c r="G108" i="166" s="1"/>
  <c r="I108" i="166" s="1"/>
  <c r="E107" i="166"/>
  <c r="K107" i="166" s="1"/>
  <c r="E106" i="166"/>
  <c r="G106" i="166" s="1"/>
  <c r="I106" i="166" s="1"/>
  <c r="E105" i="166"/>
  <c r="K105" i="166" s="1"/>
  <c r="E104" i="166"/>
  <c r="G104" i="166" s="1"/>
  <c r="I104" i="166" s="1"/>
  <c r="E103" i="166"/>
  <c r="K103" i="166" s="1"/>
  <c r="E102" i="166"/>
  <c r="G102" i="166" s="1"/>
  <c r="I102" i="166" s="1"/>
  <c r="E101" i="166"/>
  <c r="K101" i="166" s="1"/>
  <c r="E100" i="166"/>
  <c r="G100" i="166" s="1"/>
  <c r="I100" i="166" s="1"/>
  <c r="E99" i="166"/>
  <c r="K99" i="166" s="1"/>
  <c r="E98" i="166"/>
  <c r="G98" i="166" s="1"/>
  <c r="I98" i="166" s="1"/>
  <c r="E97" i="166"/>
  <c r="K97" i="166" s="1"/>
  <c r="E96" i="166"/>
  <c r="G96" i="166" s="1"/>
  <c r="I96" i="166" s="1"/>
  <c r="E95" i="166"/>
  <c r="K95" i="166" s="1"/>
  <c r="E94" i="166"/>
  <c r="G94" i="166" s="1"/>
  <c r="I94" i="166" s="1"/>
  <c r="E93" i="166"/>
  <c r="K93" i="166" s="1"/>
  <c r="E92" i="166"/>
  <c r="G92" i="166" s="1"/>
  <c r="I92" i="166" s="1"/>
  <c r="E91" i="166"/>
  <c r="K91" i="166" s="1"/>
  <c r="E90" i="166"/>
  <c r="G90" i="166" s="1"/>
  <c r="I90" i="166" s="1"/>
  <c r="E89" i="166"/>
  <c r="K89" i="166" s="1"/>
  <c r="E88" i="166"/>
  <c r="G88" i="166" s="1"/>
  <c r="I88" i="166" s="1"/>
  <c r="E87" i="166"/>
  <c r="K87" i="166" s="1"/>
  <c r="E86" i="166"/>
  <c r="G86" i="166" s="1"/>
  <c r="I86" i="166" s="1"/>
  <c r="E85" i="166"/>
  <c r="K85" i="166" s="1"/>
  <c r="K84" i="166"/>
  <c r="E84" i="166"/>
  <c r="G84" i="166" s="1"/>
  <c r="I84" i="166" s="1"/>
  <c r="E83" i="166"/>
  <c r="K83" i="166" s="1"/>
  <c r="E82" i="166"/>
  <c r="G82" i="166" s="1"/>
  <c r="I82" i="166" s="1"/>
  <c r="E81" i="166"/>
  <c r="K81" i="166" s="1"/>
  <c r="E80" i="166"/>
  <c r="G80" i="166" s="1"/>
  <c r="I80" i="166" s="1"/>
  <c r="E79" i="166"/>
  <c r="K79" i="166" s="1"/>
  <c r="E78" i="166"/>
  <c r="G78" i="166" s="1"/>
  <c r="I78" i="166" s="1"/>
  <c r="E77" i="166"/>
  <c r="K77" i="166" s="1"/>
  <c r="E76" i="166"/>
  <c r="G76" i="166" s="1"/>
  <c r="I76" i="166" s="1"/>
  <c r="E75" i="166"/>
  <c r="K75" i="166" s="1"/>
  <c r="E74" i="166"/>
  <c r="G74" i="166" s="1"/>
  <c r="I74" i="166" s="1"/>
  <c r="E73" i="166"/>
  <c r="K73" i="166" s="1"/>
  <c r="E72" i="166"/>
  <c r="G72" i="166" s="1"/>
  <c r="I72" i="166" s="1"/>
  <c r="E71" i="166"/>
  <c r="K71" i="166" s="1"/>
  <c r="E70" i="166"/>
  <c r="G70" i="166" s="1"/>
  <c r="I70" i="166" s="1"/>
  <c r="E69" i="166"/>
  <c r="K69" i="166" s="1"/>
  <c r="E68" i="166"/>
  <c r="G68" i="166" s="1"/>
  <c r="I68" i="166" s="1"/>
  <c r="E67" i="166"/>
  <c r="K67" i="166" s="1"/>
  <c r="E66" i="166"/>
  <c r="G66" i="166" s="1"/>
  <c r="I66" i="166" s="1"/>
  <c r="E65" i="166"/>
  <c r="K65" i="166" s="1"/>
  <c r="E64" i="166"/>
  <c r="G64" i="166" s="1"/>
  <c r="I64" i="166" s="1"/>
  <c r="E63" i="166"/>
  <c r="K63" i="166" s="1"/>
  <c r="E62" i="166"/>
  <c r="G62" i="166" s="1"/>
  <c r="I62" i="166" s="1"/>
  <c r="E61" i="166"/>
  <c r="K61" i="166" s="1"/>
  <c r="E60" i="166"/>
  <c r="G60" i="166" s="1"/>
  <c r="I60" i="166" s="1"/>
  <c r="E59" i="166"/>
  <c r="K59" i="166" s="1"/>
  <c r="E58" i="166"/>
  <c r="G58" i="166" s="1"/>
  <c r="I58" i="166" s="1"/>
  <c r="E57" i="166"/>
  <c r="K57" i="166" s="1"/>
  <c r="E56" i="166"/>
  <c r="G56" i="166" s="1"/>
  <c r="I56" i="166" s="1"/>
  <c r="E55" i="166"/>
  <c r="K55" i="166" s="1"/>
  <c r="E54" i="166"/>
  <c r="G54" i="166" s="1"/>
  <c r="I54" i="166" s="1"/>
  <c r="E53" i="166"/>
  <c r="K53" i="166" s="1"/>
  <c r="E52" i="166"/>
  <c r="G52" i="166" s="1"/>
  <c r="I52" i="166" s="1"/>
  <c r="E51" i="166"/>
  <c r="K51" i="166" s="1"/>
  <c r="E50" i="166"/>
  <c r="G50" i="166" s="1"/>
  <c r="I50" i="166" s="1"/>
  <c r="E49" i="166"/>
  <c r="K49" i="166" s="1"/>
  <c r="E48" i="166"/>
  <c r="G48" i="166" s="1"/>
  <c r="I48" i="166" s="1"/>
  <c r="E47" i="166"/>
  <c r="K47" i="166" s="1"/>
  <c r="E46" i="166"/>
  <c r="G46" i="166" s="1"/>
  <c r="I46" i="166" s="1"/>
  <c r="E45" i="166"/>
  <c r="K45" i="166" s="1"/>
  <c r="E44" i="166"/>
  <c r="G44" i="166" s="1"/>
  <c r="I44" i="166" s="1"/>
  <c r="E43" i="166"/>
  <c r="K43" i="166" s="1"/>
  <c r="E42" i="166"/>
  <c r="G42" i="166" s="1"/>
  <c r="I42" i="166" s="1"/>
  <c r="E41" i="166"/>
  <c r="K41" i="166" s="1"/>
  <c r="E40" i="166"/>
  <c r="G40" i="166" s="1"/>
  <c r="I40" i="166" s="1"/>
  <c r="E39" i="166"/>
  <c r="K39" i="166" s="1"/>
  <c r="E38" i="166"/>
  <c r="G38" i="166" s="1"/>
  <c r="I38" i="166" s="1"/>
  <c r="E37" i="166"/>
  <c r="K37" i="166" s="1"/>
  <c r="E36" i="166"/>
  <c r="G36" i="166" s="1"/>
  <c r="I36" i="166" s="1"/>
  <c r="E35" i="166"/>
  <c r="K35" i="166" s="1"/>
  <c r="E34" i="166"/>
  <c r="G34" i="166" s="1"/>
  <c r="I34" i="166" s="1"/>
  <c r="E33" i="166"/>
  <c r="K33" i="166" s="1"/>
  <c r="E32" i="166"/>
  <c r="G32" i="166" s="1"/>
  <c r="I32" i="166" s="1"/>
  <c r="E31" i="166"/>
  <c r="K31" i="166" s="1"/>
  <c r="E30" i="166"/>
  <c r="G30" i="166" s="1"/>
  <c r="I30" i="166" s="1"/>
  <c r="E29" i="166"/>
  <c r="K29" i="166" s="1"/>
  <c r="E28" i="166"/>
  <c r="G28" i="166" s="1"/>
  <c r="I28" i="166" s="1"/>
  <c r="E27" i="166"/>
  <c r="K27" i="166" s="1"/>
  <c r="E26" i="166"/>
  <c r="G26" i="166" s="1"/>
  <c r="I26" i="166" s="1"/>
  <c r="E25" i="166"/>
  <c r="K25" i="166" s="1"/>
  <c r="E24" i="166"/>
  <c r="G24" i="166" s="1"/>
  <c r="I24" i="166" s="1"/>
  <c r="E23" i="166"/>
  <c r="K23" i="166" s="1"/>
  <c r="E22" i="166"/>
  <c r="G22" i="166" s="1"/>
  <c r="I22" i="166" s="1"/>
  <c r="E21" i="166"/>
  <c r="K21" i="166" s="1"/>
  <c r="E20" i="166"/>
  <c r="G20" i="166" s="1"/>
  <c r="I20" i="166" s="1"/>
  <c r="E19" i="166"/>
  <c r="K19" i="166" s="1"/>
  <c r="E18" i="166"/>
  <c r="G18" i="166" s="1"/>
  <c r="I18" i="166" s="1"/>
  <c r="E17" i="166"/>
  <c r="K17" i="166" s="1"/>
  <c r="E16" i="166"/>
  <c r="G16" i="166" s="1"/>
  <c r="I16" i="166" s="1"/>
  <c r="E15" i="166"/>
  <c r="K15" i="166" s="1"/>
  <c r="E14" i="166"/>
  <c r="G14" i="166" s="1"/>
  <c r="I14" i="166" s="1"/>
  <c r="E13" i="166"/>
  <c r="K13" i="166" s="1"/>
  <c r="E12" i="166"/>
  <c r="G12" i="166" s="1"/>
  <c r="I12" i="166" s="1"/>
  <c r="E11" i="166"/>
  <c r="K11" i="166" s="1"/>
  <c r="E10" i="166"/>
  <c r="G10" i="166" s="1"/>
  <c r="I10" i="166" s="1"/>
  <c r="E9" i="166"/>
  <c r="K9" i="166" s="1"/>
  <c r="E8" i="166"/>
  <c r="G8" i="166" s="1"/>
  <c r="I8" i="166" s="1"/>
  <c r="E7" i="166"/>
  <c r="K7" i="166" s="1"/>
  <c r="E6" i="166"/>
  <c r="G6" i="166" s="1"/>
  <c r="I6" i="166" s="1"/>
  <c r="E5" i="166"/>
  <c r="K5" i="166" s="1"/>
  <c r="E4" i="166"/>
  <c r="G4" i="166" s="1"/>
  <c r="I4" i="166" s="1"/>
  <c r="E3" i="166"/>
  <c r="K3" i="166" s="1"/>
  <c r="E2" i="166"/>
  <c r="K2" i="166" s="1"/>
  <c r="E57" i="165"/>
  <c r="K57" i="165" s="1"/>
  <c r="E141" i="165"/>
  <c r="H134" i="165"/>
  <c r="F134" i="165"/>
  <c r="C134" i="165"/>
  <c r="E133" i="165"/>
  <c r="K133" i="165" s="1"/>
  <c r="E132" i="165"/>
  <c r="G132" i="165" s="1"/>
  <c r="I132" i="165" s="1"/>
  <c r="E131" i="165"/>
  <c r="K131" i="165" s="1"/>
  <c r="E130" i="165"/>
  <c r="G130" i="165" s="1"/>
  <c r="I130" i="165" s="1"/>
  <c r="E129" i="165"/>
  <c r="K129" i="165" s="1"/>
  <c r="E128" i="165"/>
  <c r="G128" i="165" s="1"/>
  <c r="I128" i="165" s="1"/>
  <c r="E127" i="165"/>
  <c r="K127" i="165" s="1"/>
  <c r="E126" i="165"/>
  <c r="G126" i="165" s="1"/>
  <c r="I126" i="165" s="1"/>
  <c r="E125" i="165"/>
  <c r="K125" i="165" s="1"/>
  <c r="E124" i="165"/>
  <c r="G124" i="165" s="1"/>
  <c r="I124" i="165" s="1"/>
  <c r="E123" i="165"/>
  <c r="K123" i="165" s="1"/>
  <c r="E122" i="165"/>
  <c r="G122" i="165" s="1"/>
  <c r="I122" i="165" s="1"/>
  <c r="E121" i="165"/>
  <c r="K121" i="165" s="1"/>
  <c r="E120" i="165"/>
  <c r="G120" i="165" s="1"/>
  <c r="I120" i="165" s="1"/>
  <c r="E119" i="165"/>
  <c r="K119" i="165" s="1"/>
  <c r="E118" i="165"/>
  <c r="G118" i="165" s="1"/>
  <c r="I118" i="165" s="1"/>
  <c r="E117" i="165"/>
  <c r="K117" i="165" s="1"/>
  <c r="E116" i="165"/>
  <c r="G116" i="165" s="1"/>
  <c r="I116" i="165" s="1"/>
  <c r="E115" i="165"/>
  <c r="K115" i="165" s="1"/>
  <c r="E114" i="165"/>
  <c r="G114" i="165" s="1"/>
  <c r="I114" i="165" s="1"/>
  <c r="E113" i="165"/>
  <c r="K113" i="165" s="1"/>
  <c r="E112" i="165"/>
  <c r="G112" i="165" s="1"/>
  <c r="I112" i="165" s="1"/>
  <c r="E111" i="165"/>
  <c r="E110" i="165"/>
  <c r="G110" i="165" s="1"/>
  <c r="I110" i="165" s="1"/>
  <c r="E109" i="165"/>
  <c r="K109" i="165" s="1"/>
  <c r="E108" i="165"/>
  <c r="G108" i="165" s="1"/>
  <c r="I108" i="165" s="1"/>
  <c r="E107" i="165"/>
  <c r="K107" i="165" s="1"/>
  <c r="E106" i="165"/>
  <c r="G106" i="165" s="1"/>
  <c r="I106" i="165" s="1"/>
  <c r="E105" i="165"/>
  <c r="K105" i="165" s="1"/>
  <c r="E104" i="165"/>
  <c r="G104" i="165" s="1"/>
  <c r="I104" i="165" s="1"/>
  <c r="E103" i="165"/>
  <c r="K103" i="165" s="1"/>
  <c r="E102" i="165"/>
  <c r="G102" i="165" s="1"/>
  <c r="I102" i="165" s="1"/>
  <c r="E101" i="165"/>
  <c r="K101" i="165" s="1"/>
  <c r="E100" i="165"/>
  <c r="G100" i="165" s="1"/>
  <c r="I100" i="165" s="1"/>
  <c r="E99" i="165"/>
  <c r="K99" i="165" s="1"/>
  <c r="E98" i="165"/>
  <c r="G98" i="165" s="1"/>
  <c r="I98" i="165" s="1"/>
  <c r="E97" i="165"/>
  <c r="K97" i="165" s="1"/>
  <c r="E96" i="165"/>
  <c r="G96" i="165" s="1"/>
  <c r="I96" i="165" s="1"/>
  <c r="E95" i="165"/>
  <c r="K95" i="165" s="1"/>
  <c r="E94" i="165"/>
  <c r="G94" i="165" s="1"/>
  <c r="I94" i="165" s="1"/>
  <c r="E93" i="165"/>
  <c r="E92" i="165"/>
  <c r="G92" i="165" s="1"/>
  <c r="I92" i="165" s="1"/>
  <c r="E91" i="165"/>
  <c r="K91" i="165" s="1"/>
  <c r="E90" i="165"/>
  <c r="G90" i="165" s="1"/>
  <c r="I90" i="165" s="1"/>
  <c r="E89" i="165"/>
  <c r="K89" i="165" s="1"/>
  <c r="E88" i="165"/>
  <c r="G88" i="165" s="1"/>
  <c r="I88" i="165" s="1"/>
  <c r="E87" i="165"/>
  <c r="K87" i="165" s="1"/>
  <c r="E86" i="165"/>
  <c r="G86" i="165" s="1"/>
  <c r="I86" i="165" s="1"/>
  <c r="E85" i="165"/>
  <c r="E84" i="165"/>
  <c r="G84" i="165" s="1"/>
  <c r="I84" i="165" s="1"/>
  <c r="E83" i="165"/>
  <c r="K83" i="165" s="1"/>
  <c r="E82" i="165"/>
  <c r="G82" i="165" s="1"/>
  <c r="I82" i="165" s="1"/>
  <c r="E81" i="165"/>
  <c r="K81" i="165" s="1"/>
  <c r="E80" i="165"/>
  <c r="G80" i="165" s="1"/>
  <c r="I80" i="165" s="1"/>
  <c r="E79" i="165"/>
  <c r="K79" i="165" s="1"/>
  <c r="E78" i="165"/>
  <c r="G78" i="165" s="1"/>
  <c r="I78" i="165" s="1"/>
  <c r="E77" i="165"/>
  <c r="E76" i="165"/>
  <c r="G76" i="165" s="1"/>
  <c r="I76" i="165" s="1"/>
  <c r="E75" i="165"/>
  <c r="K75" i="165" s="1"/>
  <c r="E74" i="165"/>
  <c r="G74" i="165" s="1"/>
  <c r="I74" i="165" s="1"/>
  <c r="E73" i="165"/>
  <c r="K73" i="165" s="1"/>
  <c r="E72" i="165"/>
  <c r="G72" i="165" s="1"/>
  <c r="I72" i="165" s="1"/>
  <c r="E71" i="165"/>
  <c r="K71" i="165" s="1"/>
  <c r="E70" i="165"/>
  <c r="G70" i="165" s="1"/>
  <c r="I70" i="165" s="1"/>
  <c r="E69" i="165"/>
  <c r="E68" i="165"/>
  <c r="G68" i="165" s="1"/>
  <c r="I68" i="165" s="1"/>
  <c r="E67" i="165"/>
  <c r="K67" i="165" s="1"/>
  <c r="E66" i="165"/>
  <c r="G66" i="165" s="1"/>
  <c r="I66" i="165" s="1"/>
  <c r="E65" i="165"/>
  <c r="K65" i="165" s="1"/>
  <c r="E64" i="165"/>
  <c r="G64" i="165" s="1"/>
  <c r="I64" i="165" s="1"/>
  <c r="E63" i="165"/>
  <c r="K63" i="165" s="1"/>
  <c r="E62" i="165"/>
  <c r="G62" i="165" s="1"/>
  <c r="I62" i="165" s="1"/>
  <c r="E61" i="165"/>
  <c r="E60" i="165"/>
  <c r="G60" i="165" s="1"/>
  <c r="I60" i="165" s="1"/>
  <c r="E59" i="165"/>
  <c r="K59" i="165" s="1"/>
  <c r="E58" i="165"/>
  <c r="G58" i="165" s="1"/>
  <c r="I58" i="165" s="1"/>
  <c r="E56" i="165"/>
  <c r="K56" i="165" s="1"/>
  <c r="E55" i="165"/>
  <c r="G55" i="165" s="1"/>
  <c r="I55" i="165" s="1"/>
  <c r="E54" i="165"/>
  <c r="K54" i="165" s="1"/>
  <c r="E53" i="165"/>
  <c r="G53" i="165" s="1"/>
  <c r="I53" i="165" s="1"/>
  <c r="E52" i="165"/>
  <c r="E51" i="165"/>
  <c r="G51" i="165" s="1"/>
  <c r="I51" i="165" s="1"/>
  <c r="E50" i="165"/>
  <c r="K50" i="165" s="1"/>
  <c r="E49" i="165"/>
  <c r="G49" i="165" s="1"/>
  <c r="I49" i="165" s="1"/>
  <c r="E48" i="165"/>
  <c r="K48" i="165" s="1"/>
  <c r="E47" i="165"/>
  <c r="G47" i="165" s="1"/>
  <c r="I47" i="165" s="1"/>
  <c r="E46" i="165"/>
  <c r="K46" i="165" s="1"/>
  <c r="E45" i="165"/>
  <c r="G45" i="165" s="1"/>
  <c r="I45" i="165" s="1"/>
  <c r="E44" i="165"/>
  <c r="E43" i="165"/>
  <c r="G43" i="165" s="1"/>
  <c r="I43" i="165" s="1"/>
  <c r="E42" i="165"/>
  <c r="K42" i="165" s="1"/>
  <c r="E41" i="165"/>
  <c r="G41" i="165" s="1"/>
  <c r="I41" i="165" s="1"/>
  <c r="E40" i="165"/>
  <c r="K40" i="165" s="1"/>
  <c r="E39" i="165"/>
  <c r="G39" i="165" s="1"/>
  <c r="I39" i="165" s="1"/>
  <c r="E38" i="165"/>
  <c r="K38" i="165" s="1"/>
  <c r="E37" i="165"/>
  <c r="G37" i="165" s="1"/>
  <c r="I37" i="165" s="1"/>
  <c r="E36" i="165"/>
  <c r="E35" i="165"/>
  <c r="G35" i="165" s="1"/>
  <c r="I35" i="165" s="1"/>
  <c r="E34" i="165"/>
  <c r="K34" i="165" s="1"/>
  <c r="E33" i="165"/>
  <c r="G33" i="165" s="1"/>
  <c r="I33" i="165" s="1"/>
  <c r="E32" i="165"/>
  <c r="K32" i="165" s="1"/>
  <c r="E31" i="165"/>
  <c r="G31" i="165" s="1"/>
  <c r="I31" i="165" s="1"/>
  <c r="E30" i="165"/>
  <c r="K30" i="165" s="1"/>
  <c r="E29" i="165"/>
  <c r="G29" i="165" s="1"/>
  <c r="I29" i="165" s="1"/>
  <c r="E28" i="165"/>
  <c r="E27" i="165"/>
  <c r="G27" i="165" s="1"/>
  <c r="I27" i="165" s="1"/>
  <c r="E26" i="165"/>
  <c r="K26" i="165" s="1"/>
  <c r="E25" i="165"/>
  <c r="G25" i="165" s="1"/>
  <c r="I25" i="165" s="1"/>
  <c r="E24" i="165"/>
  <c r="K24" i="165" s="1"/>
  <c r="E23" i="165"/>
  <c r="G23" i="165" s="1"/>
  <c r="I23" i="165" s="1"/>
  <c r="E22" i="165"/>
  <c r="K22" i="165" s="1"/>
  <c r="E21" i="165"/>
  <c r="G21" i="165" s="1"/>
  <c r="I21" i="165" s="1"/>
  <c r="E20" i="165"/>
  <c r="E19" i="165"/>
  <c r="G19" i="165" s="1"/>
  <c r="I19" i="165" s="1"/>
  <c r="E18" i="165"/>
  <c r="K18" i="165" s="1"/>
  <c r="E17" i="165"/>
  <c r="G17" i="165" s="1"/>
  <c r="I17" i="165" s="1"/>
  <c r="E16" i="165"/>
  <c r="K16" i="165" s="1"/>
  <c r="E15" i="165"/>
  <c r="G15" i="165" s="1"/>
  <c r="I15" i="165" s="1"/>
  <c r="E14" i="165"/>
  <c r="K14" i="165" s="1"/>
  <c r="E13" i="165"/>
  <c r="G13" i="165" s="1"/>
  <c r="I13" i="165" s="1"/>
  <c r="E12" i="165"/>
  <c r="E11" i="165"/>
  <c r="G11" i="165" s="1"/>
  <c r="I11" i="165" s="1"/>
  <c r="E10" i="165"/>
  <c r="K10" i="165" s="1"/>
  <c r="E9" i="165"/>
  <c r="G9" i="165" s="1"/>
  <c r="I9" i="165" s="1"/>
  <c r="E8" i="165"/>
  <c r="K8" i="165" s="1"/>
  <c r="E7" i="165"/>
  <c r="G7" i="165" s="1"/>
  <c r="I7" i="165" s="1"/>
  <c r="E6" i="165"/>
  <c r="K6" i="165" s="1"/>
  <c r="E5" i="165"/>
  <c r="G5" i="165" s="1"/>
  <c r="I5" i="165" s="1"/>
  <c r="E4" i="165"/>
  <c r="E3" i="165"/>
  <c r="G3" i="165" s="1"/>
  <c r="I3" i="165" s="1"/>
  <c r="E2" i="165"/>
  <c r="G2" i="165" s="1"/>
  <c r="E140" i="164"/>
  <c r="H133" i="164"/>
  <c r="F133" i="164"/>
  <c r="C133" i="164"/>
  <c r="E132" i="164"/>
  <c r="K132" i="164" s="1"/>
  <c r="E131" i="164"/>
  <c r="K131" i="164" s="1"/>
  <c r="E130" i="164"/>
  <c r="K130" i="164" s="1"/>
  <c r="E129" i="164"/>
  <c r="K129" i="164" s="1"/>
  <c r="E128" i="164"/>
  <c r="K128" i="164" s="1"/>
  <c r="E127" i="164"/>
  <c r="K127" i="164" s="1"/>
  <c r="E126" i="164"/>
  <c r="K126" i="164" s="1"/>
  <c r="E125" i="164"/>
  <c r="G125" i="164" s="1"/>
  <c r="I125" i="164" s="1"/>
  <c r="E124" i="164"/>
  <c r="K124" i="164" s="1"/>
  <c r="E123" i="164"/>
  <c r="K123" i="164" s="1"/>
  <c r="E122" i="164"/>
  <c r="K122" i="164" s="1"/>
  <c r="K121" i="164"/>
  <c r="E121" i="164"/>
  <c r="G121" i="164" s="1"/>
  <c r="I121" i="164" s="1"/>
  <c r="E120" i="164"/>
  <c r="K120" i="164" s="1"/>
  <c r="E119" i="164"/>
  <c r="K119" i="164" s="1"/>
  <c r="E118" i="164"/>
  <c r="K118" i="164" s="1"/>
  <c r="E117" i="164"/>
  <c r="K117" i="164" s="1"/>
  <c r="E116" i="164"/>
  <c r="K116" i="164" s="1"/>
  <c r="E115" i="164"/>
  <c r="K115" i="164" s="1"/>
  <c r="E114" i="164"/>
  <c r="K114" i="164" s="1"/>
  <c r="E113" i="164"/>
  <c r="K113" i="164" s="1"/>
  <c r="E112" i="164"/>
  <c r="K112" i="164" s="1"/>
  <c r="E111" i="164"/>
  <c r="K111" i="164" s="1"/>
  <c r="E110" i="164"/>
  <c r="K110" i="164" s="1"/>
  <c r="E109" i="164"/>
  <c r="K109" i="164" s="1"/>
  <c r="E108" i="164"/>
  <c r="K108" i="164" s="1"/>
  <c r="E107" i="164"/>
  <c r="K107" i="164" s="1"/>
  <c r="E106" i="164"/>
  <c r="K106" i="164" s="1"/>
  <c r="E105" i="164"/>
  <c r="K105" i="164" s="1"/>
  <c r="E104" i="164"/>
  <c r="K104" i="164" s="1"/>
  <c r="E103" i="164"/>
  <c r="K103" i="164" s="1"/>
  <c r="E102" i="164"/>
  <c r="K102" i="164" s="1"/>
  <c r="E101" i="164"/>
  <c r="G101" i="164" s="1"/>
  <c r="I101" i="164" s="1"/>
  <c r="E100" i="164"/>
  <c r="K100" i="164" s="1"/>
  <c r="E99" i="164"/>
  <c r="K99" i="164" s="1"/>
  <c r="E98" i="164"/>
  <c r="K98" i="164" s="1"/>
  <c r="E97" i="164"/>
  <c r="K97" i="164" s="1"/>
  <c r="E96" i="164"/>
  <c r="K96" i="164" s="1"/>
  <c r="E95" i="164"/>
  <c r="K95" i="164" s="1"/>
  <c r="E94" i="164"/>
  <c r="K94" i="164" s="1"/>
  <c r="E93" i="164"/>
  <c r="K93" i="164" s="1"/>
  <c r="E92" i="164"/>
  <c r="K92" i="164" s="1"/>
  <c r="E91" i="164"/>
  <c r="K91" i="164" s="1"/>
  <c r="E90" i="164"/>
  <c r="K90" i="164" s="1"/>
  <c r="E89" i="164"/>
  <c r="K89" i="164" s="1"/>
  <c r="E88" i="164"/>
  <c r="K88" i="164" s="1"/>
  <c r="E87" i="164"/>
  <c r="G87" i="164" s="1"/>
  <c r="I87" i="164" s="1"/>
  <c r="E86" i="164"/>
  <c r="K86" i="164" s="1"/>
  <c r="E85" i="164"/>
  <c r="K85" i="164" s="1"/>
  <c r="E84" i="164"/>
  <c r="K84" i="164" s="1"/>
  <c r="K83" i="164"/>
  <c r="E83" i="164"/>
  <c r="G83" i="164" s="1"/>
  <c r="I83" i="164" s="1"/>
  <c r="E82" i="164"/>
  <c r="K82" i="164" s="1"/>
  <c r="E81" i="164"/>
  <c r="K81" i="164" s="1"/>
  <c r="E80" i="164"/>
  <c r="K80" i="164" s="1"/>
  <c r="E79" i="164"/>
  <c r="K79" i="164" s="1"/>
  <c r="E78" i="164"/>
  <c r="K78" i="164" s="1"/>
  <c r="E77" i="164"/>
  <c r="G77" i="164" s="1"/>
  <c r="I77" i="164" s="1"/>
  <c r="E76" i="164"/>
  <c r="K76" i="164" s="1"/>
  <c r="E75" i="164"/>
  <c r="K75" i="164" s="1"/>
  <c r="E74" i="164"/>
  <c r="K74" i="164" s="1"/>
  <c r="E73" i="164"/>
  <c r="K73" i="164" s="1"/>
  <c r="E72" i="164"/>
  <c r="K72" i="164" s="1"/>
  <c r="E71" i="164"/>
  <c r="K71" i="164" s="1"/>
  <c r="E70" i="164"/>
  <c r="K70" i="164" s="1"/>
  <c r="E69" i="164"/>
  <c r="K69" i="164" s="1"/>
  <c r="E68" i="164"/>
  <c r="K68" i="164" s="1"/>
  <c r="E67" i="164"/>
  <c r="K67" i="164" s="1"/>
  <c r="E66" i="164"/>
  <c r="K66" i="164" s="1"/>
  <c r="E65" i="164"/>
  <c r="K65" i="164" s="1"/>
  <c r="E64" i="164"/>
  <c r="K64" i="164" s="1"/>
  <c r="E63" i="164"/>
  <c r="K63" i="164" s="1"/>
  <c r="E62" i="164"/>
  <c r="K62" i="164" s="1"/>
  <c r="E61" i="164"/>
  <c r="K61" i="164" s="1"/>
  <c r="E60" i="164"/>
  <c r="K60" i="164" s="1"/>
  <c r="E59" i="164"/>
  <c r="K59" i="164" s="1"/>
  <c r="E58" i="164"/>
  <c r="K58" i="164" s="1"/>
  <c r="E57" i="164"/>
  <c r="K57" i="164" s="1"/>
  <c r="E56" i="164"/>
  <c r="K56" i="164" s="1"/>
  <c r="E55" i="164"/>
  <c r="K55" i="164" s="1"/>
  <c r="E54" i="164"/>
  <c r="K54" i="164" s="1"/>
  <c r="E53" i="164"/>
  <c r="G53" i="164" s="1"/>
  <c r="I53" i="164" s="1"/>
  <c r="E52" i="164"/>
  <c r="K52" i="164" s="1"/>
  <c r="K51" i="164"/>
  <c r="E51" i="164"/>
  <c r="G51" i="164" s="1"/>
  <c r="I51" i="164" s="1"/>
  <c r="E50" i="164"/>
  <c r="K50" i="164" s="1"/>
  <c r="K49" i="164"/>
  <c r="E49" i="164"/>
  <c r="G49" i="164" s="1"/>
  <c r="I49" i="164" s="1"/>
  <c r="E48" i="164"/>
  <c r="K48" i="164" s="1"/>
  <c r="K47" i="164"/>
  <c r="E47" i="164"/>
  <c r="G47" i="164" s="1"/>
  <c r="I47" i="164" s="1"/>
  <c r="E46" i="164"/>
  <c r="K46" i="164" s="1"/>
  <c r="K45" i="164"/>
  <c r="E45" i="164"/>
  <c r="G45" i="164" s="1"/>
  <c r="I45" i="164" s="1"/>
  <c r="E44" i="164"/>
  <c r="K44" i="164" s="1"/>
  <c r="K43" i="164"/>
  <c r="E43" i="164"/>
  <c r="G43" i="164" s="1"/>
  <c r="I43" i="164" s="1"/>
  <c r="E42" i="164"/>
  <c r="K42" i="164" s="1"/>
  <c r="K41" i="164"/>
  <c r="E41" i="164"/>
  <c r="G41" i="164" s="1"/>
  <c r="I41" i="164" s="1"/>
  <c r="E40" i="164"/>
  <c r="K40" i="164" s="1"/>
  <c r="K39" i="164"/>
  <c r="E39" i="164"/>
  <c r="G39" i="164" s="1"/>
  <c r="I39" i="164" s="1"/>
  <c r="E38" i="164"/>
  <c r="K38" i="164" s="1"/>
  <c r="K37" i="164"/>
  <c r="E37" i="164"/>
  <c r="G37" i="164" s="1"/>
  <c r="I37" i="164" s="1"/>
  <c r="E36" i="164"/>
  <c r="K36" i="164" s="1"/>
  <c r="K35" i="164"/>
  <c r="E35" i="164"/>
  <c r="G35" i="164" s="1"/>
  <c r="I35" i="164" s="1"/>
  <c r="E34" i="164"/>
  <c r="K34" i="164" s="1"/>
  <c r="G33" i="164"/>
  <c r="I33" i="164" s="1"/>
  <c r="E33" i="164"/>
  <c r="K33" i="164" s="1"/>
  <c r="E32" i="164"/>
  <c r="K32" i="164" s="1"/>
  <c r="K31" i="164"/>
  <c r="G31" i="164"/>
  <c r="I31" i="164" s="1"/>
  <c r="E31" i="164"/>
  <c r="E30" i="164"/>
  <c r="K30" i="164" s="1"/>
  <c r="E29" i="164"/>
  <c r="K29" i="164" s="1"/>
  <c r="E28" i="164"/>
  <c r="K28" i="164" s="1"/>
  <c r="E27" i="164"/>
  <c r="K27" i="164" s="1"/>
  <c r="E26" i="164"/>
  <c r="K26" i="164" s="1"/>
  <c r="E25" i="164"/>
  <c r="K25" i="164" s="1"/>
  <c r="E24" i="164"/>
  <c r="K24" i="164" s="1"/>
  <c r="E23" i="164"/>
  <c r="K23" i="164" s="1"/>
  <c r="E22" i="164"/>
  <c r="K22" i="164" s="1"/>
  <c r="E21" i="164"/>
  <c r="K21" i="164" s="1"/>
  <c r="E20" i="164"/>
  <c r="K20" i="164" s="1"/>
  <c r="K19" i="164"/>
  <c r="E19" i="164"/>
  <c r="G19" i="164" s="1"/>
  <c r="I19" i="164" s="1"/>
  <c r="E18" i="164"/>
  <c r="K18" i="164" s="1"/>
  <c r="E17" i="164"/>
  <c r="G17" i="164" s="1"/>
  <c r="I17" i="164" s="1"/>
  <c r="E16" i="164"/>
  <c r="K16" i="164" s="1"/>
  <c r="E15" i="164"/>
  <c r="K15" i="164" s="1"/>
  <c r="E14" i="164"/>
  <c r="K14" i="164" s="1"/>
  <c r="E13" i="164"/>
  <c r="K13" i="164" s="1"/>
  <c r="E12" i="164"/>
  <c r="K12" i="164" s="1"/>
  <c r="E11" i="164"/>
  <c r="K11" i="164" s="1"/>
  <c r="E10" i="164"/>
  <c r="K10" i="164" s="1"/>
  <c r="E9" i="164"/>
  <c r="K9" i="164" s="1"/>
  <c r="E8" i="164"/>
  <c r="K8" i="164" s="1"/>
  <c r="E7" i="164"/>
  <c r="K7" i="164" s="1"/>
  <c r="E6" i="164"/>
  <c r="K6" i="164" s="1"/>
  <c r="E5" i="164"/>
  <c r="G5" i="164" s="1"/>
  <c r="I5" i="164" s="1"/>
  <c r="E4" i="164"/>
  <c r="K4" i="164" s="1"/>
  <c r="E3" i="164"/>
  <c r="K3" i="164" s="1"/>
  <c r="E2" i="164"/>
  <c r="K2" i="164" s="1"/>
  <c r="E107" i="163"/>
  <c r="K107" i="163" s="1"/>
  <c r="E56" i="163"/>
  <c r="G56" i="163" s="1"/>
  <c r="I56" i="163" s="1"/>
  <c r="H133" i="163"/>
  <c r="F133" i="163"/>
  <c r="C133" i="163"/>
  <c r="E132" i="163"/>
  <c r="K132" i="163" s="1"/>
  <c r="E131" i="163"/>
  <c r="K131" i="163" s="1"/>
  <c r="E130" i="163"/>
  <c r="K130" i="163" s="1"/>
  <c r="E129" i="163"/>
  <c r="K129" i="163" s="1"/>
  <c r="E128" i="163"/>
  <c r="K128" i="163" s="1"/>
  <c r="E127" i="163"/>
  <c r="K127" i="163" s="1"/>
  <c r="E126" i="163"/>
  <c r="K126" i="163" s="1"/>
  <c r="E125" i="163"/>
  <c r="K125" i="163" s="1"/>
  <c r="E124" i="163"/>
  <c r="K124" i="163" s="1"/>
  <c r="E123" i="163"/>
  <c r="K123" i="163" s="1"/>
  <c r="E122" i="163"/>
  <c r="K122" i="163" s="1"/>
  <c r="E121" i="163"/>
  <c r="K121" i="163" s="1"/>
  <c r="E120" i="163"/>
  <c r="K120" i="163" s="1"/>
  <c r="E119" i="163"/>
  <c r="K119" i="163" s="1"/>
  <c r="E118" i="163"/>
  <c r="K118" i="163" s="1"/>
  <c r="E117" i="163"/>
  <c r="K117" i="163" s="1"/>
  <c r="E116" i="163"/>
  <c r="K116" i="163" s="1"/>
  <c r="E115" i="163"/>
  <c r="K115" i="163" s="1"/>
  <c r="E114" i="163"/>
  <c r="K114" i="163" s="1"/>
  <c r="E113" i="163"/>
  <c r="K113" i="163" s="1"/>
  <c r="E112" i="163"/>
  <c r="K112" i="163" s="1"/>
  <c r="E111" i="163"/>
  <c r="K111" i="163" s="1"/>
  <c r="E110" i="163"/>
  <c r="K110" i="163" s="1"/>
  <c r="E109" i="163"/>
  <c r="K109" i="163" s="1"/>
  <c r="E108" i="163"/>
  <c r="K108" i="163" s="1"/>
  <c r="E106" i="163"/>
  <c r="K106" i="163" s="1"/>
  <c r="E105" i="163"/>
  <c r="K105" i="163" s="1"/>
  <c r="E104" i="163"/>
  <c r="K104" i="163" s="1"/>
  <c r="E103" i="163"/>
  <c r="K103" i="163" s="1"/>
  <c r="E102" i="163"/>
  <c r="K102" i="163" s="1"/>
  <c r="E101" i="163"/>
  <c r="K101" i="163" s="1"/>
  <c r="E100" i="163"/>
  <c r="K100" i="163" s="1"/>
  <c r="E99" i="163"/>
  <c r="K99" i="163" s="1"/>
  <c r="E98" i="163"/>
  <c r="K98" i="163" s="1"/>
  <c r="E97" i="163"/>
  <c r="K97" i="163" s="1"/>
  <c r="E96" i="163"/>
  <c r="K96" i="163" s="1"/>
  <c r="E95" i="163"/>
  <c r="K95" i="163" s="1"/>
  <c r="E94" i="163"/>
  <c r="K94" i="163" s="1"/>
  <c r="E93" i="163"/>
  <c r="K93" i="163" s="1"/>
  <c r="E92" i="163"/>
  <c r="K92" i="163" s="1"/>
  <c r="E91" i="163"/>
  <c r="K91" i="163" s="1"/>
  <c r="E90" i="163"/>
  <c r="K90" i="163" s="1"/>
  <c r="E89" i="163"/>
  <c r="K89" i="163" s="1"/>
  <c r="E88" i="163"/>
  <c r="K88" i="163" s="1"/>
  <c r="E87" i="163"/>
  <c r="K87" i="163" s="1"/>
  <c r="E86" i="163"/>
  <c r="K86" i="163" s="1"/>
  <c r="E85" i="163"/>
  <c r="K85" i="163" s="1"/>
  <c r="E84" i="163"/>
  <c r="K84" i="163" s="1"/>
  <c r="E83" i="163"/>
  <c r="K83" i="163" s="1"/>
  <c r="E82" i="163"/>
  <c r="K82" i="163" s="1"/>
  <c r="E81" i="163"/>
  <c r="K81" i="163" s="1"/>
  <c r="E80" i="163"/>
  <c r="K80" i="163" s="1"/>
  <c r="E79" i="163"/>
  <c r="K79" i="163" s="1"/>
  <c r="E78" i="163"/>
  <c r="K78" i="163" s="1"/>
  <c r="E77" i="163"/>
  <c r="K77" i="163" s="1"/>
  <c r="E76" i="163"/>
  <c r="K76" i="163" s="1"/>
  <c r="E75" i="163"/>
  <c r="K75" i="163" s="1"/>
  <c r="E74" i="163"/>
  <c r="K74" i="163" s="1"/>
  <c r="E73" i="163"/>
  <c r="K73" i="163" s="1"/>
  <c r="E72" i="163"/>
  <c r="K72" i="163" s="1"/>
  <c r="E71" i="163"/>
  <c r="K71" i="163" s="1"/>
  <c r="E70" i="163"/>
  <c r="K70" i="163" s="1"/>
  <c r="E69" i="163"/>
  <c r="K69" i="163" s="1"/>
  <c r="E68" i="163"/>
  <c r="K68" i="163" s="1"/>
  <c r="E67" i="163"/>
  <c r="K67" i="163" s="1"/>
  <c r="E66" i="163"/>
  <c r="K66" i="163" s="1"/>
  <c r="E65" i="163"/>
  <c r="K65" i="163" s="1"/>
  <c r="E64" i="163"/>
  <c r="K64" i="163" s="1"/>
  <c r="E63" i="163"/>
  <c r="K63" i="163" s="1"/>
  <c r="E62" i="163"/>
  <c r="K62" i="163" s="1"/>
  <c r="E61" i="163"/>
  <c r="K61" i="163" s="1"/>
  <c r="E60" i="163"/>
  <c r="K60" i="163" s="1"/>
  <c r="E59" i="163"/>
  <c r="K59" i="163" s="1"/>
  <c r="E58" i="163"/>
  <c r="K58" i="163" s="1"/>
  <c r="E57" i="163"/>
  <c r="K57" i="163" s="1"/>
  <c r="E55" i="163"/>
  <c r="K55" i="163" s="1"/>
  <c r="E54" i="163"/>
  <c r="K54" i="163" s="1"/>
  <c r="E53" i="163"/>
  <c r="K53" i="163" s="1"/>
  <c r="E52" i="163"/>
  <c r="K52" i="163" s="1"/>
  <c r="E51" i="163"/>
  <c r="K51" i="163" s="1"/>
  <c r="E50" i="163"/>
  <c r="K50" i="163" s="1"/>
  <c r="E49" i="163"/>
  <c r="K49" i="163" s="1"/>
  <c r="E48" i="163"/>
  <c r="K48" i="163" s="1"/>
  <c r="E47" i="163"/>
  <c r="K47" i="163" s="1"/>
  <c r="E46" i="163"/>
  <c r="K46" i="163" s="1"/>
  <c r="E45" i="163"/>
  <c r="K45" i="163" s="1"/>
  <c r="E44" i="163"/>
  <c r="K44" i="163" s="1"/>
  <c r="E43" i="163"/>
  <c r="K43" i="163" s="1"/>
  <c r="E42" i="163"/>
  <c r="K42" i="163" s="1"/>
  <c r="E41" i="163"/>
  <c r="K41" i="163" s="1"/>
  <c r="E40" i="163"/>
  <c r="K40" i="163" s="1"/>
  <c r="E39" i="163"/>
  <c r="K39" i="163" s="1"/>
  <c r="E38" i="163"/>
  <c r="K38" i="163" s="1"/>
  <c r="E37" i="163"/>
  <c r="K37" i="163" s="1"/>
  <c r="E36" i="163"/>
  <c r="K36" i="163" s="1"/>
  <c r="E35" i="163"/>
  <c r="K35" i="163" s="1"/>
  <c r="E34" i="163"/>
  <c r="K34" i="163" s="1"/>
  <c r="E33" i="163"/>
  <c r="K33" i="163" s="1"/>
  <c r="E32" i="163"/>
  <c r="K32" i="163" s="1"/>
  <c r="E31" i="163"/>
  <c r="K31" i="163" s="1"/>
  <c r="E30" i="163"/>
  <c r="K30" i="163" s="1"/>
  <c r="E29" i="163"/>
  <c r="K29" i="163" s="1"/>
  <c r="E28" i="163"/>
  <c r="K28" i="163" s="1"/>
  <c r="E27" i="163"/>
  <c r="K27" i="163" s="1"/>
  <c r="E26" i="163"/>
  <c r="K26" i="163" s="1"/>
  <c r="E25" i="163"/>
  <c r="K25" i="163" s="1"/>
  <c r="E24" i="163"/>
  <c r="K24" i="163" s="1"/>
  <c r="E23" i="163"/>
  <c r="K23" i="163" s="1"/>
  <c r="E22" i="163"/>
  <c r="K22" i="163" s="1"/>
  <c r="E21" i="163"/>
  <c r="K21" i="163" s="1"/>
  <c r="E20" i="163"/>
  <c r="K20" i="163" s="1"/>
  <c r="E19" i="163"/>
  <c r="K19" i="163" s="1"/>
  <c r="E18" i="163"/>
  <c r="K18" i="163" s="1"/>
  <c r="E17" i="163"/>
  <c r="K17" i="163" s="1"/>
  <c r="E16" i="163"/>
  <c r="K16" i="163" s="1"/>
  <c r="E15" i="163"/>
  <c r="K15" i="163" s="1"/>
  <c r="E14" i="163"/>
  <c r="K14" i="163" s="1"/>
  <c r="E13" i="163"/>
  <c r="K13" i="163" s="1"/>
  <c r="E12" i="163"/>
  <c r="K12" i="163" s="1"/>
  <c r="E11" i="163"/>
  <c r="K11" i="163" s="1"/>
  <c r="E10" i="163"/>
  <c r="K10" i="163" s="1"/>
  <c r="E9" i="163"/>
  <c r="K9" i="163" s="1"/>
  <c r="E8" i="163"/>
  <c r="K8" i="163" s="1"/>
  <c r="E7" i="163"/>
  <c r="K7" i="163" s="1"/>
  <c r="E6" i="163"/>
  <c r="K6" i="163" s="1"/>
  <c r="E5" i="163"/>
  <c r="K5" i="163" s="1"/>
  <c r="E4" i="163"/>
  <c r="K4" i="163" s="1"/>
  <c r="E3" i="163"/>
  <c r="K3" i="163" s="1"/>
  <c r="E2" i="163"/>
  <c r="K2" i="163" s="1"/>
  <c r="E78" i="162"/>
  <c r="K78" i="162" s="1"/>
  <c r="E9" i="162"/>
  <c r="K9" i="162" s="1"/>
  <c r="H131" i="162"/>
  <c r="F131" i="162"/>
  <c r="C131" i="162"/>
  <c r="E130" i="162"/>
  <c r="G130" i="162" s="1"/>
  <c r="I130" i="162" s="1"/>
  <c r="E129" i="162"/>
  <c r="K129" i="162" s="1"/>
  <c r="E128" i="162"/>
  <c r="K128" i="162" s="1"/>
  <c r="E127" i="162"/>
  <c r="K127" i="162" s="1"/>
  <c r="E126" i="162"/>
  <c r="G126" i="162" s="1"/>
  <c r="I126" i="162" s="1"/>
  <c r="E125" i="162"/>
  <c r="K125" i="162" s="1"/>
  <c r="E124" i="162"/>
  <c r="K124" i="162" s="1"/>
  <c r="E123" i="162"/>
  <c r="K123" i="162" s="1"/>
  <c r="E122" i="162"/>
  <c r="K122" i="162" s="1"/>
  <c r="E121" i="162"/>
  <c r="K121" i="162" s="1"/>
  <c r="E120" i="162"/>
  <c r="G120" i="162" s="1"/>
  <c r="I120" i="162" s="1"/>
  <c r="E119" i="162"/>
  <c r="K119" i="162" s="1"/>
  <c r="E118" i="162"/>
  <c r="K118" i="162" s="1"/>
  <c r="E117" i="162"/>
  <c r="K117" i="162" s="1"/>
  <c r="E116" i="162"/>
  <c r="K116" i="162" s="1"/>
  <c r="E115" i="162"/>
  <c r="K115" i="162" s="1"/>
  <c r="E114" i="162"/>
  <c r="K114" i="162" s="1"/>
  <c r="K113" i="162"/>
  <c r="G113" i="162"/>
  <c r="I113" i="162" s="1"/>
  <c r="E113" i="162"/>
  <c r="E112" i="162"/>
  <c r="G112" i="162" s="1"/>
  <c r="I112" i="162" s="1"/>
  <c r="E111" i="162"/>
  <c r="K111" i="162" s="1"/>
  <c r="E110" i="162"/>
  <c r="G110" i="162" s="1"/>
  <c r="I110" i="162" s="1"/>
  <c r="E109" i="162"/>
  <c r="K109" i="162" s="1"/>
  <c r="E108" i="162"/>
  <c r="K108" i="162" s="1"/>
  <c r="E107" i="162"/>
  <c r="G107" i="162" s="1"/>
  <c r="I107" i="162" s="1"/>
  <c r="E106" i="162"/>
  <c r="G106" i="162" s="1"/>
  <c r="I106" i="162" s="1"/>
  <c r="E105" i="162"/>
  <c r="K105" i="162" s="1"/>
  <c r="E104" i="162"/>
  <c r="K104" i="162" s="1"/>
  <c r="E103" i="162"/>
  <c r="K103" i="162" s="1"/>
  <c r="E102" i="162"/>
  <c r="K102" i="162" s="1"/>
  <c r="K101" i="162"/>
  <c r="G101" i="162"/>
  <c r="I101" i="162" s="1"/>
  <c r="E101" i="162"/>
  <c r="E100" i="162"/>
  <c r="K100" i="162" s="1"/>
  <c r="K99" i="162"/>
  <c r="G99" i="162"/>
  <c r="I99" i="162" s="1"/>
  <c r="E99" i="162"/>
  <c r="E98" i="162"/>
  <c r="G98" i="162" s="1"/>
  <c r="I98" i="162" s="1"/>
  <c r="E97" i="162"/>
  <c r="K97" i="162" s="1"/>
  <c r="E96" i="162"/>
  <c r="K96" i="162" s="1"/>
  <c r="E95" i="162"/>
  <c r="K95" i="162" s="1"/>
  <c r="E94" i="162"/>
  <c r="K94" i="162" s="1"/>
  <c r="E93" i="162"/>
  <c r="K93" i="162" s="1"/>
  <c r="E92" i="162"/>
  <c r="G92" i="162" s="1"/>
  <c r="I92" i="162" s="1"/>
  <c r="E91" i="162"/>
  <c r="K91" i="162" s="1"/>
  <c r="K90" i="162"/>
  <c r="E90" i="162"/>
  <c r="G90" i="162" s="1"/>
  <c r="I90" i="162" s="1"/>
  <c r="E89" i="162"/>
  <c r="G89" i="162" s="1"/>
  <c r="I89" i="162" s="1"/>
  <c r="E88" i="162"/>
  <c r="K88" i="162" s="1"/>
  <c r="E87" i="162"/>
  <c r="K87" i="162" s="1"/>
  <c r="E86" i="162"/>
  <c r="K86" i="162" s="1"/>
  <c r="E85" i="162"/>
  <c r="K85" i="162" s="1"/>
  <c r="G84" i="162"/>
  <c r="I84" i="162" s="1"/>
  <c r="E84" i="162"/>
  <c r="K84" i="162" s="1"/>
  <c r="E83" i="162"/>
  <c r="G83" i="162" s="1"/>
  <c r="I83" i="162" s="1"/>
  <c r="E82" i="162"/>
  <c r="K82" i="162" s="1"/>
  <c r="E81" i="162"/>
  <c r="K81" i="162" s="1"/>
  <c r="E80" i="162"/>
  <c r="K80" i="162" s="1"/>
  <c r="E79" i="162"/>
  <c r="K79" i="162" s="1"/>
  <c r="E77" i="162"/>
  <c r="K77" i="162" s="1"/>
  <c r="E76" i="162"/>
  <c r="K76" i="162" s="1"/>
  <c r="E75" i="162"/>
  <c r="G75" i="162" s="1"/>
  <c r="I75" i="162" s="1"/>
  <c r="E74" i="162"/>
  <c r="G74" i="162" s="1"/>
  <c r="I74" i="162" s="1"/>
  <c r="E73" i="162"/>
  <c r="G73" i="162" s="1"/>
  <c r="I73" i="162" s="1"/>
  <c r="E72" i="162"/>
  <c r="K72" i="162" s="1"/>
  <c r="E71" i="162"/>
  <c r="G71" i="162" s="1"/>
  <c r="I71" i="162" s="1"/>
  <c r="E70" i="162"/>
  <c r="G70" i="162" s="1"/>
  <c r="I70" i="162" s="1"/>
  <c r="E69" i="162"/>
  <c r="K69" i="162" s="1"/>
  <c r="E68" i="162"/>
  <c r="K68" i="162" s="1"/>
  <c r="E67" i="162"/>
  <c r="G67" i="162" s="1"/>
  <c r="I67" i="162" s="1"/>
  <c r="K66" i="162"/>
  <c r="E66" i="162"/>
  <c r="G66" i="162" s="1"/>
  <c r="I66" i="162" s="1"/>
  <c r="E65" i="162"/>
  <c r="K65" i="162" s="1"/>
  <c r="E64" i="162"/>
  <c r="K64" i="162" s="1"/>
  <c r="E63" i="162"/>
  <c r="G63" i="162" s="1"/>
  <c r="I63" i="162" s="1"/>
  <c r="E62" i="162"/>
  <c r="K62" i="162" s="1"/>
  <c r="E61" i="162"/>
  <c r="K61" i="162" s="1"/>
  <c r="E60" i="162"/>
  <c r="K60" i="162" s="1"/>
  <c r="E59" i="162"/>
  <c r="G59" i="162" s="1"/>
  <c r="I59" i="162" s="1"/>
  <c r="E58" i="162"/>
  <c r="K58" i="162" s="1"/>
  <c r="E57" i="162"/>
  <c r="K57" i="162" s="1"/>
  <c r="E56" i="162"/>
  <c r="K56" i="162" s="1"/>
  <c r="E55" i="162"/>
  <c r="G55" i="162" s="1"/>
  <c r="I55" i="162" s="1"/>
  <c r="E54" i="162"/>
  <c r="G54" i="162" s="1"/>
  <c r="I54" i="162" s="1"/>
  <c r="E53" i="162"/>
  <c r="G53" i="162" s="1"/>
  <c r="I53" i="162" s="1"/>
  <c r="E52" i="162"/>
  <c r="K52" i="162" s="1"/>
  <c r="E51" i="162"/>
  <c r="G51" i="162" s="1"/>
  <c r="I51" i="162" s="1"/>
  <c r="E50" i="162"/>
  <c r="K50" i="162" s="1"/>
  <c r="E49" i="162"/>
  <c r="K49" i="162" s="1"/>
  <c r="E48" i="162"/>
  <c r="E47" i="162"/>
  <c r="G47" i="162" s="1"/>
  <c r="I47" i="162" s="1"/>
  <c r="E46" i="162"/>
  <c r="K46" i="162" s="1"/>
  <c r="E45" i="162"/>
  <c r="K45" i="162" s="1"/>
  <c r="E44" i="162"/>
  <c r="G44" i="162" s="1"/>
  <c r="I44" i="162" s="1"/>
  <c r="E43" i="162"/>
  <c r="K43" i="162" s="1"/>
  <c r="E42" i="162"/>
  <c r="K42" i="162" s="1"/>
  <c r="E41" i="162"/>
  <c r="K41" i="162" s="1"/>
  <c r="E40" i="162"/>
  <c r="G40" i="162" s="1"/>
  <c r="I40" i="162" s="1"/>
  <c r="E39" i="162"/>
  <c r="K39" i="162" s="1"/>
  <c r="E38" i="162"/>
  <c r="K38" i="162" s="1"/>
  <c r="E37" i="162"/>
  <c r="G37" i="162" s="1"/>
  <c r="I37" i="162" s="1"/>
  <c r="E36" i="162"/>
  <c r="K36" i="162" s="1"/>
  <c r="E35" i="162"/>
  <c r="K35" i="162" s="1"/>
  <c r="E34" i="162"/>
  <c r="K34" i="162" s="1"/>
  <c r="E33" i="162"/>
  <c r="K33" i="162" s="1"/>
  <c r="E32" i="162"/>
  <c r="G32" i="162" s="1"/>
  <c r="I32" i="162" s="1"/>
  <c r="E31" i="162"/>
  <c r="K31" i="162" s="1"/>
  <c r="E30" i="162"/>
  <c r="K30" i="162" s="1"/>
  <c r="E29" i="162"/>
  <c r="G29" i="162" s="1"/>
  <c r="I29" i="162" s="1"/>
  <c r="E28" i="162"/>
  <c r="K28" i="162" s="1"/>
  <c r="E27" i="162"/>
  <c r="K27" i="162" s="1"/>
  <c r="E26" i="162"/>
  <c r="K26" i="162" s="1"/>
  <c r="E25" i="162"/>
  <c r="G25" i="162" s="1"/>
  <c r="I25" i="162" s="1"/>
  <c r="E24" i="162"/>
  <c r="K24" i="162" s="1"/>
  <c r="K23" i="162"/>
  <c r="E23" i="162"/>
  <c r="G23" i="162" s="1"/>
  <c r="I23" i="162" s="1"/>
  <c r="E22" i="162"/>
  <c r="K22" i="162" s="1"/>
  <c r="E21" i="162"/>
  <c r="G21" i="162" s="1"/>
  <c r="I21" i="162" s="1"/>
  <c r="E20" i="162"/>
  <c r="G20" i="162" s="1"/>
  <c r="I20" i="162" s="1"/>
  <c r="E19" i="162"/>
  <c r="G19" i="162" s="1"/>
  <c r="I19" i="162" s="1"/>
  <c r="E18" i="162"/>
  <c r="K18" i="162" s="1"/>
  <c r="E17" i="162"/>
  <c r="G17" i="162" s="1"/>
  <c r="I17" i="162" s="1"/>
  <c r="E16" i="162"/>
  <c r="K16" i="162" s="1"/>
  <c r="E15" i="162"/>
  <c r="K15" i="162" s="1"/>
  <c r="E14" i="162"/>
  <c r="G14" i="162" s="1"/>
  <c r="I14" i="162" s="1"/>
  <c r="E13" i="162"/>
  <c r="K13" i="162" s="1"/>
  <c r="E12" i="162"/>
  <c r="K12" i="162" s="1"/>
  <c r="E11" i="162"/>
  <c r="K11" i="162" s="1"/>
  <c r="E10" i="162"/>
  <c r="G10" i="162" s="1"/>
  <c r="I10" i="162" s="1"/>
  <c r="E8" i="162"/>
  <c r="G8" i="162" s="1"/>
  <c r="I8" i="162" s="1"/>
  <c r="E7" i="162"/>
  <c r="G7" i="162" s="1"/>
  <c r="I7" i="162" s="1"/>
  <c r="E6" i="162"/>
  <c r="K6" i="162" s="1"/>
  <c r="K5" i="162"/>
  <c r="E5" i="162"/>
  <c r="G5" i="162" s="1"/>
  <c r="I5" i="162" s="1"/>
  <c r="E4" i="162"/>
  <c r="G4" i="162" s="1"/>
  <c r="I4" i="162" s="1"/>
  <c r="E3" i="162"/>
  <c r="K3" i="162" s="1"/>
  <c r="E2" i="162"/>
  <c r="K2" i="162" s="1"/>
  <c r="G23" i="164" l="1"/>
  <c r="I23" i="164" s="1"/>
  <c r="G63" i="164"/>
  <c r="I63" i="164" s="1"/>
  <c r="G93" i="164"/>
  <c r="I93" i="164" s="1"/>
  <c r="G99" i="164"/>
  <c r="I99" i="164" s="1"/>
  <c r="G109" i="164"/>
  <c r="I109" i="164" s="1"/>
  <c r="G111" i="164"/>
  <c r="I111" i="164" s="1"/>
  <c r="G113" i="164"/>
  <c r="I113" i="164" s="1"/>
  <c r="G115" i="164"/>
  <c r="I115" i="164" s="1"/>
  <c r="G117" i="164"/>
  <c r="I117" i="164" s="1"/>
  <c r="G119" i="164"/>
  <c r="I119" i="164" s="1"/>
  <c r="K8" i="166"/>
  <c r="K14" i="166"/>
  <c r="K96" i="166"/>
  <c r="G15" i="167"/>
  <c r="I15" i="167" s="1"/>
  <c r="G73" i="167"/>
  <c r="I73" i="167" s="1"/>
  <c r="K54" i="162"/>
  <c r="G97" i="162"/>
  <c r="I97" i="162" s="1"/>
  <c r="G111" i="162"/>
  <c r="I111" i="162" s="1"/>
  <c r="K120" i="162"/>
  <c r="K7" i="162"/>
  <c r="K19" i="162"/>
  <c r="K44" i="162"/>
  <c r="K71" i="162"/>
  <c r="G127" i="162"/>
  <c r="I127" i="162" s="1"/>
  <c r="G129" i="162"/>
  <c r="I129" i="162" s="1"/>
  <c r="G3" i="164"/>
  <c r="I3" i="164" s="1"/>
  <c r="G27" i="164"/>
  <c r="I27" i="164" s="1"/>
  <c r="G71" i="164"/>
  <c r="I71" i="164" s="1"/>
  <c r="K87" i="164"/>
  <c r="G97" i="164"/>
  <c r="I97" i="164" s="1"/>
  <c r="K12" i="166"/>
  <c r="K18" i="166"/>
  <c r="K48" i="166"/>
  <c r="K90" i="166"/>
  <c r="G43" i="167"/>
  <c r="I43" i="167" s="1"/>
  <c r="G29" i="169"/>
  <c r="I29" i="169" s="1"/>
  <c r="G57" i="169"/>
  <c r="I57" i="169" s="1"/>
  <c r="G107" i="169"/>
  <c r="I107" i="169" s="1"/>
  <c r="K120" i="169"/>
  <c r="K65" i="170"/>
  <c r="K111" i="170"/>
  <c r="K21" i="162"/>
  <c r="G82" i="162"/>
  <c r="I82" i="162" s="1"/>
  <c r="K63" i="162"/>
  <c r="G86" i="162"/>
  <c r="I86" i="162" s="1"/>
  <c r="K92" i="162"/>
  <c r="K106" i="162"/>
  <c r="G125" i="162"/>
  <c r="I125" i="162" s="1"/>
  <c r="G11" i="163"/>
  <c r="I11" i="163" s="1"/>
  <c r="G85" i="164"/>
  <c r="I85" i="164" s="1"/>
  <c r="G123" i="164"/>
  <c r="I123" i="164" s="1"/>
  <c r="K46" i="166"/>
  <c r="G125" i="167"/>
  <c r="I125" i="167" s="1"/>
  <c r="K12" i="169"/>
  <c r="G19" i="169"/>
  <c r="I19" i="169" s="1"/>
  <c r="K44" i="169"/>
  <c r="K16" i="174"/>
  <c r="I2" i="173"/>
  <c r="I135" i="173" s="1"/>
  <c r="I138" i="173" s="1"/>
  <c r="G135" i="173"/>
  <c r="K135" i="172"/>
  <c r="I137" i="172" s="1"/>
  <c r="G135" i="172"/>
  <c r="I135" i="172"/>
  <c r="K135" i="171"/>
  <c r="I137" i="171" s="1"/>
  <c r="I2" i="171"/>
  <c r="I135" i="171" s="1"/>
  <c r="G135" i="171"/>
  <c r="K14" i="170"/>
  <c r="K53" i="170"/>
  <c r="K16" i="170"/>
  <c r="K91" i="170"/>
  <c r="K105" i="170"/>
  <c r="K49" i="170"/>
  <c r="K27" i="170"/>
  <c r="K47" i="170"/>
  <c r="K85" i="170"/>
  <c r="K133" i="170"/>
  <c r="K61" i="170"/>
  <c r="K67" i="170"/>
  <c r="K99" i="170"/>
  <c r="K87" i="170"/>
  <c r="K10" i="170"/>
  <c r="K31" i="170"/>
  <c r="K45" i="170"/>
  <c r="K83" i="170"/>
  <c r="K39" i="170"/>
  <c r="K51" i="170"/>
  <c r="K77" i="170"/>
  <c r="K89" i="170"/>
  <c r="K109" i="170"/>
  <c r="K20" i="170"/>
  <c r="K55" i="170"/>
  <c r="K71" i="170"/>
  <c r="K93" i="170"/>
  <c r="K115" i="170"/>
  <c r="K121" i="170"/>
  <c r="K23" i="170"/>
  <c r="K57" i="170"/>
  <c r="K73" i="170"/>
  <c r="K95" i="170"/>
  <c r="K117" i="170"/>
  <c r="K123" i="170"/>
  <c r="K129" i="170"/>
  <c r="K12" i="170"/>
  <c r="K29" i="170"/>
  <c r="K63" i="170"/>
  <c r="K101" i="170"/>
  <c r="K107" i="170"/>
  <c r="K8" i="170"/>
  <c r="K25" i="170"/>
  <c r="K37" i="170"/>
  <c r="K43" i="170"/>
  <c r="K59" i="170"/>
  <c r="K75" i="170"/>
  <c r="K81" i="170"/>
  <c r="K97" i="170"/>
  <c r="K125" i="170"/>
  <c r="K131" i="170"/>
  <c r="K41" i="170"/>
  <c r="K4" i="170"/>
  <c r="E135" i="170"/>
  <c r="K79" i="170"/>
  <c r="K127" i="170"/>
  <c r="K33" i="170"/>
  <c r="K6" i="170"/>
  <c r="K103" i="170"/>
  <c r="K119" i="170"/>
  <c r="K35" i="170"/>
  <c r="G3" i="170"/>
  <c r="I3" i="170" s="1"/>
  <c r="G5" i="170"/>
  <c r="I5" i="170" s="1"/>
  <c r="G7" i="170"/>
  <c r="I7" i="170" s="1"/>
  <c r="G9" i="170"/>
  <c r="I9" i="170" s="1"/>
  <c r="G11" i="170"/>
  <c r="I11" i="170" s="1"/>
  <c r="G13" i="170"/>
  <c r="I13" i="170" s="1"/>
  <c r="G15" i="170"/>
  <c r="I15" i="170" s="1"/>
  <c r="G17" i="170"/>
  <c r="I17" i="170" s="1"/>
  <c r="G19" i="170"/>
  <c r="I19" i="170" s="1"/>
  <c r="G21" i="170"/>
  <c r="I21" i="170" s="1"/>
  <c r="G24" i="170"/>
  <c r="I24" i="170" s="1"/>
  <c r="G26" i="170"/>
  <c r="I26" i="170" s="1"/>
  <c r="G28" i="170"/>
  <c r="I28" i="170" s="1"/>
  <c r="G30" i="170"/>
  <c r="I30" i="170" s="1"/>
  <c r="G32" i="170"/>
  <c r="I32" i="170" s="1"/>
  <c r="G34" i="170"/>
  <c r="I34" i="170" s="1"/>
  <c r="G36" i="170"/>
  <c r="I36" i="170" s="1"/>
  <c r="G38" i="170"/>
  <c r="I38" i="170" s="1"/>
  <c r="G40" i="170"/>
  <c r="I40" i="170" s="1"/>
  <c r="G42" i="170"/>
  <c r="I42" i="170" s="1"/>
  <c r="G44" i="170"/>
  <c r="I44" i="170" s="1"/>
  <c r="G46" i="170"/>
  <c r="I46" i="170" s="1"/>
  <c r="G48" i="170"/>
  <c r="I48" i="170" s="1"/>
  <c r="G50" i="170"/>
  <c r="I50" i="170" s="1"/>
  <c r="G52" i="170"/>
  <c r="I52" i="170" s="1"/>
  <c r="G54" i="170"/>
  <c r="I54" i="170" s="1"/>
  <c r="G56" i="170"/>
  <c r="I56" i="170" s="1"/>
  <c r="G58" i="170"/>
  <c r="I58" i="170" s="1"/>
  <c r="G60" i="170"/>
  <c r="I60" i="170" s="1"/>
  <c r="G62" i="170"/>
  <c r="I62" i="170" s="1"/>
  <c r="G64" i="170"/>
  <c r="I64" i="170" s="1"/>
  <c r="G66" i="170"/>
  <c r="I66" i="170" s="1"/>
  <c r="G68" i="170"/>
  <c r="I68" i="170" s="1"/>
  <c r="G70" i="170"/>
  <c r="I70" i="170" s="1"/>
  <c r="G72" i="170"/>
  <c r="I72" i="170" s="1"/>
  <c r="G74" i="170"/>
  <c r="I74" i="170" s="1"/>
  <c r="G76" i="170"/>
  <c r="I76" i="170" s="1"/>
  <c r="G78" i="170"/>
  <c r="I78" i="170" s="1"/>
  <c r="G80" i="170"/>
  <c r="I80" i="170" s="1"/>
  <c r="G82" i="170"/>
  <c r="I82" i="170" s="1"/>
  <c r="G84" i="170"/>
  <c r="I84" i="170" s="1"/>
  <c r="G86" i="170"/>
  <c r="I86" i="170" s="1"/>
  <c r="G88" i="170"/>
  <c r="I88" i="170" s="1"/>
  <c r="G90" i="170"/>
  <c r="I90" i="170" s="1"/>
  <c r="G92" i="170"/>
  <c r="I92" i="170" s="1"/>
  <c r="G94" i="170"/>
  <c r="I94" i="170" s="1"/>
  <c r="G96" i="170"/>
  <c r="I96" i="170" s="1"/>
  <c r="G98" i="170"/>
  <c r="I98" i="170" s="1"/>
  <c r="G100" i="170"/>
  <c r="I100" i="170" s="1"/>
  <c r="G102" i="170"/>
  <c r="I102" i="170" s="1"/>
  <c r="G104" i="170"/>
  <c r="I104" i="170" s="1"/>
  <c r="G106" i="170"/>
  <c r="I106" i="170" s="1"/>
  <c r="G108" i="170"/>
  <c r="I108" i="170" s="1"/>
  <c r="G110" i="170"/>
  <c r="I110" i="170" s="1"/>
  <c r="G112" i="170"/>
  <c r="I112" i="170" s="1"/>
  <c r="G114" i="170"/>
  <c r="I114" i="170" s="1"/>
  <c r="G116" i="170"/>
  <c r="I116" i="170" s="1"/>
  <c r="G118" i="170"/>
  <c r="I118" i="170" s="1"/>
  <c r="G120" i="170"/>
  <c r="I120" i="170" s="1"/>
  <c r="G122" i="170"/>
  <c r="I122" i="170" s="1"/>
  <c r="G124" i="170"/>
  <c r="I124" i="170" s="1"/>
  <c r="G126" i="170"/>
  <c r="I126" i="170" s="1"/>
  <c r="G128" i="170"/>
  <c r="I128" i="170" s="1"/>
  <c r="G130" i="170"/>
  <c r="I130" i="170" s="1"/>
  <c r="G132" i="170"/>
  <c r="I132" i="170" s="1"/>
  <c r="G134" i="170"/>
  <c r="I134" i="170" s="1"/>
  <c r="G2" i="170"/>
  <c r="G65" i="169"/>
  <c r="I65" i="169" s="1"/>
  <c r="K70" i="169"/>
  <c r="G95" i="169"/>
  <c r="I95" i="169" s="1"/>
  <c r="G125" i="169"/>
  <c r="I125" i="169" s="1"/>
  <c r="G131" i="169"/>
  <c r="I131" i="169" s="1"/>
  <c r="K18" i="169"/>
  <c r="G25" i="169"/>
  <c r="I25" i="169" s="1"/>
  <c r="G61" i="169"/>
  <c r="I61" i="169" s="1"/>
  <c r="K66" i="169"/>
  <c r="G77" i="169"/>
  <c r="I77" i="169" s="1"/>
  <c r="K114" i="169"/>
  <c r="G41" i="169"/>
  <c r="I41" i="169" s="1"/>
  <c r="G111" i="169"/>
  <c r="I111" i="169" s="1"/>
  <c r="K16" i="169"/>
  <c r="K58" i="169"/>
  <c r="G69" i="169"/>
  <c r="I69" i="169" s="1"/>
  <c r="K74" i="169"/>
  <c r="K80" i="169"/>
  <c r="G99" i="169"/>
  <c r="I99" i="169" s="1"/>
  <c r="G47" i="169"/>
  <c r="I47" i="169" s="1"/>
  <c r="G51" i="169"/>
  <c r="I51" i="169" s="1"/>
  <c r="K60" i="169"/>
  <c r="K68" i="169"/>
  <c r="K110" i="169"/>
  <c r="G13" i="169"/>
  <c r="I13" i="169" s="1"/>
  <c r="K22" i="169"/>
  <c r="K26" i="169"/>
  <c r="K30" i="169"/>
  <c r="G35" i="169"/>
  <c r="I35" i="169" s="1"/>
  <c r="G39" i="169"/>
  <c r="I39" i="169" s="1"/>
  <c r="G81" i="169"/>
  <c r="I81" i="169" s="1"/>
  <c r="G85" i="169"/>
  <c r="I85" i="169" s="1"/>
  <c r="G115" i="169"/>
  <c r="I115" i="169" s="1"/>
  <c r="K128" i="169"/>
  <c r="K132" i="169"/>
  <c r="G3" i="169"/>
  <c r="I3" i="169" s="1"/>
  <c r="K90" i="169"/>
  <c r="K94" i="169"/>
  <c r="K124" i="169"/>
  <c r="K8" i="169"/>
  <c r="G43" i="169"/>
  <c r="I43" i="169" s="1"/>
  <c r="K64" i="169"/>
  <c r="K72" i="169"/>
  <c r="K76" i="169"/>
  <c r="G89" i="169"/>
  <c r="I89" i="169" s="1"/>
  <c r="G93" i="169"/>
  <c r="I93" i="169" s="1"/>
  <c r="G97" i="169"/>
  <c r="I97" i="169" s="1"/>
  <c r="G101" i="169"/>
  <c r="I101" i="169" s="1"/>
  <c r="K106" i="169"/>
  <c r="G119" i="169"/>
  <c r="I119" i="169" s="1"/>
  <c r="G123" i="169"/>
  <c r="I123" i="169" s="1"/>
  <c r="G5" i="169"/>
  <c r="I5" i="169" s="1"/>
  <c r="K10" i="169"/>
  <c r="K14" i="169"/>
  <c r="G23" i="169"/>
  <c r="I23" i="169" s="1"/>
  <c r="G27" i="169"/>
  <c r="I27" i="169" s="1"/>
  <c r="G31" i="169"/>
  <c r="I31" i="169" s="1"/>
  <c r="K36" i="169"/>
  <c r="K82" i="169"/>
  <c r="K86" i="169"/>
  <c r="G103" i="169"/>
  <c r="I103" i="169" s="1"/>
  <c r="K116" i="169"/>
  <c r="G129" i="169"/>
  <c r="I129" i="169" s="1"/>
  <c r="G133" i="169"/>
  <c r="I133" i="169" s="1"/>
  <c r="G11" i="169"/>
  <c r="I11" i="169" s="1"/>
  <c r="G15" i="169"/>
  <c r="I15" i="169" s="1"/>
  <c r="K24" i="169"/>
  <c r="K28" i="169"/>
  <c r="G37" i="169"/>
  <c r="I37" i="169" s="1"/>
  <c r="K54" i="169"/>
  <c r="G79" i="169"/>
  <c r="I79" i="169" s="1"/>
  <c r="G83" i="169"/>
  <c r="I83" i="169" s="1"/>
  <c r="K104" i="169"/>
  <c r="G117" i="169"/>
  <c r="I117" i="169" s="1"/>
  <c r="K130" i="169"/>
  <c r="G7" i="169"/>
  <c r="I7" i="169" s="1"/>
  <c r="K20" i="169"/>
  <c r="G33" i="169"/>
  <c r="I33" i="169" s="1"/>
  <c r="K42" i="169"/>
  <c r="K46" i="169"/>
  <c r="K50" i="169"/>
  <c r="G59" i="169"/>
  <c r="I59" i="169" s="1"/>
  <c r="G63" i="169"/>
  <c r="I63" i="169" s="1"/>
  <c r="G67" i="169"/>
  <c r="I67" i="169" s="1"/>
  <c r="G71" i="169"/>
  <c r="I71" i="169" s="1"/>
  <c r="G75" i="169"/>
  <c r="I75" i="169" s="1"/>
  <c r="K88" i="169"/>
  <c r="K92" i="169"/>
  <c r="K96" i="169"/>
  <c r="K100" i="169"/>
  <c r="G109" i="169"/>
  <c r="I109" i="169" s="1"/>
  <c r="K122" i="169"/>
  <c r="G87" i="169"/>
  <c r="I87" i="169" s="1"/>
  <c r="E134" i="169"/>
  <c r="K4" i="169"/>
  <c r="K32" i="169"/>
  <c r="K40" i="169"/>
  <c r="K56" i="169"/>
  <c r="G9" i="169"/>
  <c r="I9" i="169" s="1"/>
  <c r="G17" i="169"/>
  <c r="I17" i="169" s="1"/>
  <c r="G21" i="169"/>
  <c r="I21" i="169" s="1"/>
  <c r="G53" i="169"/>
  <c r="I53" i="169" s="1"/>
  <c r="G105" i="169"/>
  <c r="I105" i="169" s="1"/>
  <c r="G113" i="169"/>
  <c r="I113" i="169" s="1"/>
  <c r="K6" i="169"/>
  <c r="K34" i="169"/>
  <c r="K78" i="169"/>
  <c r="K102" i="169"/>
  <c r="K118" i="169"/>
  <c r="K126" i="169"/>
  <c r="G2" i="169"/>
  <c r="E134" i="168"/>
  <c r="K2" i="168"/>
  <c r="K4" i="168"/>
  <c r="K6" i="168"/>
  <c r="K8" i="168"/>
  <c r="K10" i="168"/>
  <c r="K12" i="168"/>
  <c r="K14" i="168"/>
  <c r="K16" i="168"/>
  <c r="K18" i="168"/>
  <c r="K20" i="168"/>
  <c r="K22" i="168"/>
  <c r="K24" i="168"/>
  <c r="K26" i="168"/>
  <c r="K28" i="168"/>
  <c r="K30" i="168"/>
  <c r="K32" i="168"/>
  <c r="K34" i="168"/>
  <c r="K36" i="168"/>
  <c r="K38" i="168"/>
  <c r="K40" i="168"/>
  <c r="K42" i="168"/>
  <c r="K44" i="168"/>
  <c r="K46" i="168"/>
  <c r="K48" i="168"/>
  <c r="K50" i="168"/>
  <c r="K52" i="168"/>
  <c r="K54" i="168"/>
  <c r="K56" i="168"/>
  <c r="K58" i="168"/>
  <c r="K60" i="168"/>
  <c r="K62" i="168"/>
  <c r="K64" i="168"/>
  <c r="K66" i="168"/>
  <c r="K68" i="168"/>
  <c r="K70" i="168"/>
  <c r="K72" i="168"/>
  <c r="K74" i="168"/>
  <c r="K76" i="168"/>
  <c r="K78" i="168"/>
  <c r="K80" i="168"/>
  <c r="K82" i="168"/>
  <c r="K84" i="168"/>
  <c r="K86" i="168"/>
  <c r="K88" i="168"/>
  <c r="K90" i="168"/>
  <c r="K92" i="168"/>
  <c r="K94" i="168"/>
  <c r="K96" i="168"/>
  <c r="K98" i="168"/>
  <c r="K100" i="168"/>
  <c r="K102" i="168"/>
  <c r="K104" i="168"/>
  <c r="K106" i="168"/>
  <c r="K108" i="168"/>
  <c r="K110" i="168"/>
  <c r="K112" i="168"/>
  <c r="K114" i="168"/>
  <c r="K116" i="168"/>
  <c r="K118" i="168"/>
  <c r="K120" i="168"/>
  <c r="K122" i="168"/>
  <c r="K124" i="168"/>
  <c r="K126" i="168"/>
  <c r="K128" i="168"/>
  <c r="K130" i="168"/>
  <c r="K132" i="168"/>
  <c r="G3" i="168"/>
  <c r="I3" i="168" s="1"/>
  <c r="G5" i="168"/>
  <c r="I5" i="168" s="1"/>
  <c r="G7" i="168"/>
  <c r="I7" i="168" s="1"/>
  <c r="G9" i="168"/>
  <c r="I9" i="168" s="1"/>
  <c r="G11" i="168"/>
  <c r="I11" i="168" s="1"/>
  <c r="G13" i="168"/>
  <c r="I13" i="168" s="1"/>
  <c r="G15" i="168"/>
  <c r="I15" i="168" s="1"/>
  <c r="G17" i="168"/>
  <c r="I17" i="168" s="1"/>
  <c r="G19" i="168"/>
  <c r="I19" i="168" s="1"/>
  <c r="G21" i="168"/>
  <c r="I21" i="168" s="1"/>
  <c r="G23" i="168"/>
  <c r="I23" i="168" s="1"/>
  <c r="G25" i="168"/>
  <c r="I25" i="168" s="1"/>
  <c r="G27" i="168"/>
  <c r="I27" i="168" s="1"/>
  <c r="G29" i="168"/>
  <c r="I29" i="168" s="1"/>
  <c r="G31" i="168"/>
  <c r="I31" i="168" s="1"/>
  <c r="G33" i="168"/>
  <c r="I33" i="168" s="1"/>
  <c r="G35" i="168"/>
  <c r="I35" i="168" s="1"/>
  <c r="G37" i="168"/>
  <c r="I37" i="168" s="1"/>
  <c r="G39" i="168"/>
  <c r="I39" i="168" s="1"/>
  <c r="G41" i="168"/>
  <c r="I41" i="168" s="1"/>
  <c r="G43" i="168"/>
  <c r="I43" i="168" s="1"/>
  <c r="G45" i="168"/>
  <c r="I45" i="168" s="1"/>
  <c r="G47" i="168"/>
  <c r="I47" i="168" s="1"/>
  <c r="G49" i="168"/>
  <c r="I49" i="168" s="1"/>
  <c r="G51" i="168"/>
  <c r="I51" i="168" s="1"/>
  <c r="G53" i="168"/>
  <c r="I53" i="168" s="1"/>
  <c r="G55" i="168"/>
  <c r="I55" i="168" s="1"/>
  <c r="G57" i="168"/>
  <c r="I57" i="168" s="1"/>
  <c r="G59" i="168"/>
  <c r="I59" i="168" s="1"/>
  <c r="G61" i="168"/>
  <c r="I61" i="168" s="1"/>
  <c r="G63" i="168"/>
  <c r="I63" i="168" s="1"/>
  <c r="G65" i="168"/>
  <c r="I65" i="168" s="1"/>
  <c r="G67" i="168"/>
  <c r="I67" i="168" s="1"/>
  <c r="G69" i="168"/>
  <c r="I69" i="168" s="1"/>
  <c r="G71" i="168"/>
  <c r="I71" i="168" s="1"/>
  <c r="G73" i="168"/>
  <c r="I73" i="168" s="1"/>
  <c r="G75" i="168"/>
  <c r="I75" i="168" s="1"/>
  <c r="G77" i="168"/>
  <c r="I77" i="168" s="1"/>
  <c r="G79" i="168"/>
  <c r="I79" i="168" s="1"/>
  <c r="G81" i="168"/>
  <c r="I81" i="168" s="1"/>
  <c r="G83" i="168"/>
  <c r="I83" i="168" s="1"/>
  <c r="G85" i="168"/>
  <c r="I85" i="168" s="1"/>
  <c r="G87" i="168"/>
  <c r="I87" i="168" s="1"/>
  <c r="G89" i="168"/>
  <c r="I89" i="168" s="1"/>
  <c r="G91" i="168"/>
  <c r="I91" i="168" s="1"/>
  <c r="G93" i="168"/>
  <c r="I93" i="168" s="1"/>
  <c r="G95" i="168"/>
  <c r="I95" i="168" s="1"/>
  <c r="G97" i="168"/>
  <c r="I97" i="168" s="1"/>
  <c r="G99" i="168"/>
  <c r="I99" i="168" s="1"/>
  <c r="G101" i="168"/>
  <c r="I101" i="168" s="1"/>
  <c r="G103" i="168"/>
  <c r="I103" i="168" s="1"/>
  <c r="G105" i="168"/>
  <c r="I105" i="168" s="1"/>
  <c r="G107" i="168"/>
  <c r="I107" i="168" s="1"/>
  <c r="G109" i="168"/>
  <c r="I109" i="168" s="1"/>
  <c r="G111" i="168"/>
  <c r="I111" i="168" s="1"/>
  <c r="G113" i="168"/>
  <c r="I113" i="168" s="1"/>
  <c r="G115" i="168"/>
  <c r="I115" i="168" s="1"/>
  <c r="G117" i="168"/>
  <c r="I117" i="168" s="1"/>
  <c r="G119" i="168"/>
  <c r="I119" i="168" s="1"/>
  <c r="G121" i="168"/>
  <c r="I121" i="168" s="1"/>
  <c r="G123" i="168"/>
  <c r="I123" i="168" s="1"/>
  <c r="G125" i="168"/>
  <c r="I125" i="168" s="1"/>
  <c r="G127" i="168"/>
  <c r="I127" i="168" s="1"/>
  <c r="G129" i="168"/>
  <c r="I129" i="168" s="1"/>
  <c r="G131" i="168"/>
  <c r="I131" i="168" s="1"/>
  <c r="G133" i="168"/>
  <c r="I133" i="168" s="1"/>
  <c r="G2" i="168"/>
  <c r="G103" i="167"/>
  <c r="I103" i="167" s="1"/>
  <c r="G35" i="167"/>
  <c r="I35" i="167" s="1"/>
  <c r="G69" i="167"/>
  <c r="I69" i="167" s="1"/>
  <c r="G99" i="167"/>
  <c r="I99" i="167" s="1"/>
  <c r="G133" i="167"/>
  <c r="I133" i="167" s="1"/>
  <c r="G31" i="167"/>
  <c r="I31" i="167" s="1"/>
  <c r="G51" i="167"/>
  <c r="I51" i="167" s="1"/>
  <c r="G65" i="167"/>
  <c r="I65" i="167" s="1"/>
  <c r="G93" i="167"/>
  <c r="I93" i="167" s="1"/>
  <c r="G57" i="167"/>
  <c r="I57" i="167" s="1"/>
  <c r="G121" i="167"/>
  <c r="I121" i="167" s="1"/>
  <c r="G27" i="167"/>
  <c r="I27" i="167" s="1"/>
  <c r="G47" i="167"/>
  <c r="I47" i="167" s="1"/>
  <c r="G81" i="167"/>
  <c r="I81" i="167" s="1"/>
  <c r="G109" i="167"/>
  <c r="I109" i="167" s="1"/>
  <c r="G3" i="167"/>
  <c r="I3" i="167" s="1"/>
  <c r="G37" i="167"/>
  <c r="I37" i="167" s="1"/>
  <c r="G59" i="167"/>
  <c r="I59" i="167" s="1"/>
  <c r="G75" i="167"/>
  <c r="I75" i="167" s="1"/>
  <c r="G127" i="167"/>
  <c r="I127" i="167" s="1"/>
  <c r="G33" i="167"/>
  <c r="I33" i="167" s="1"/>
  <c r="G49" i="167"/>
  <c r="I49" i="167" s="1"/>
  <c r="G55" i="167"/>
  <c r="I55" i="167" s="1"/>
  <c r="G71" i="167"/>
  <c r="I71" i="167" s="1"/>
  <c r="G111" i="167"/>
  <c r="I111" i="167" s="1"/>
  <c r="G117" i="167"/>
  <c r="I117" i="167" s="1"/>
  <c r="G123" i="167"/>
  <c r="I123" i="167" s="1"/>
  <c r="G5" i="167"/>
  <c r="I5" i="167" s="1"/>
  <c r="G11" i="167"/>
  <c r="I11" i="167" s="1"/>
  <c r="G23" i="167"/>
  <c r="I23" i="167" s="1"/>
  <c r="G39" i="167"/>
  <c r="I39" i="167" s="1"/>
  <c r="G61" i="167"/>
  <c r="I61" i="167" s="1"/>
  <c r="G77" i="167"/>
  <c r="I77" i="167" s="1"/>
  <c r="G89" i="167"/>
  <c r="I89" i="167" s="1"/>
  <c r="G129" i="167"/>
  <c r="I129" i="167" s="1"/>
  <c r="G29" i="167"/>
  <c r="I29" i="167" s="1"/>
  <c r="G45" i="167"/>
  <c r="I45" i="167" s="1"/>
  <c r="G67" i="167"/>
  <c r="I67" i="167" s="1"/>
  <c r="G95" i="167"/>
  <c r="I95" i="167" s="1"/>
  <c r="G101" i="167"/>
  <c r="I101" i="167" s="1"/>
  <c r="G107" i="167"/>
  <c r="I107" i="167" s="1"/>
  <c r="G7" i="167"/>
  <c r="I7" i="167" s="1"/>
  <c r="G13" i="167"/>
  <c r="I13" i="167" s="1"/>
  <c r="G19" i="167"/>
  <c r="I19" i="167" s="1"/>
  <c r="G25" i="167"/>
  <c r="I25" i="167" s="1"/>
  <c r="G41" i="167"/>
  <c r="I41" i="167" s="1"/>
  <c r="G63" i="167"/>
  <c r="I63" i="167" s="1"/>
  <c r="G79" i="167"/>
  <c r="I79" i="167" s="1"/>
  <c r="G85" i="167"/>
  <c r="I85" i="167" s="1"/>
  <c r="G91" i="167"/>
  <c r="I91" i="167" s="1"/>
  <c r="G131" i="167"/>
  <c r="I131" i="167" s="1"/>
  <c r="G113" i="167"/>
  <c r="I113" i="167" s="1"/>
  <c r="G97" i="167"/>
  <c r="I97" i="167" s="1"/>
  <c r="G17" i="167"/>
  <c r="I17" i="167" s="1"/>
  <c r="G9" i="167"/>
  <c r="I9" i="167" s="1"/>
  <c r="G105" i="167"/>
  <c r="I105" i="167" s="1"/>
  <c r="G21" i="167"/>
  <c r="I21" i="167" s="1"/>
  <c r="G53" i="167"/>
  <c r="I53" i="167" s="1"/>
  <c r="G83" i="167"/>
  <c r="I83" i="167" s="1"/>
  <c r="E134" i="167"/>
  <c r="G87" i="167"/>
  <c r="I87" i="167" s="1"/>
  <c r="G119" i="167"/>
  <c r="I119" i="167" s="1"/>
  <c r="K2" i="167"/>
  <c r="K4" i="167"/>
  <c r="K6" i="167"/>
  <c r="K8" i="167"/>
  <c r="K10" i="167"/>
  <c r="K12" i="167"/>
  <c r="K14" i="167"/>
  <c r="K16" i="167"/>
  <c r="K18" i="167"/>
  <c r="K20" i="167"/>
  <c r="K22" i="167"/>
  <c r="K24" i="167"/>
  <c r="K26" i="167"/>
  <c r="K28" i="167"/>
  <c r="K30" i="167"/>
  <c r="K32" i="167"/>
  <c r="K34" i="167"/>
  <c r="K36" i="167"/>
  <c r="K38" i="167"/>
  <c r="K40" i="167"/>
  <c r="K42" i="167"/>
  <c r="K44" i="167"/>
  <c r="K46" i="167"/>
  <c r="K48" i="167"/>
  <c r="K50" i="167"/>
  <c r="K52" i="167"/>
  <c r="K54" i="167"/>
  <c r="K56" i="167"/>
  <c r="K58" i="167"/>
  <c r="K60" i="167"/>
  <c r="K62" i="167"/>
  <c r="K64" i="167"/>
  <c r="K66" i="167"/>
  <c r="K68" i="167"/>
  <c r="K70" i="167"/>
  <c r="K72" i="167"/>
  <c r="K74" i="167"/>
  <c r="K76" i="167"/>
  <c r="K78" i="167"/>
  <c r="K80" i="167"/>
  <c r="K82" i="167"/>
  <c r="K84" i="167"/>
  <c r="K86" i="167"/>
  <c r="K88" i="167"/>
  <c r="K90" i="167"/>
  <c r="K92" i="167"/>
  <c r="K94" i="167"/>
  <c r="K96" i="167"/>
  <c r="K98" i="167"/>
  <c r="K100" i="167"/>
  <c r="K102" i="167"/>
  <c r="K104" i="167"/>
  <c r="K106" i="167"/>
  <c r="K108" i="167"/>
  <c r="K110" i="167"/>
  <c r="K112" i="167"/>
  <c r="K114" i="167"/>
  <c r="K116" i="167"/>
  <c r="K118" i="167"/>
  <c r="K120" i="167"/>
  <c r="K122" i="167"/>
  <c r="K124" i="167"/>
  <c r="K126" i="167"/>
  <c r="K128" i="167"/>
  <c r="K130" i="167"/>
  <c r="K132" i="167"/>
  <c r="G2" i="167"/>
  <c r="K62" i="166"/>
  <c r="K68" i="166"/>
  <c r="K108" i="166"/>
  <c r="K64" i="166"/>
  <c r="K70" i="166"/>
  <c r="K86" i="166"/>
  <c r="K92" i="166"/>
  <c r="K106" i="166"/>
  <c r="K102" i="166"/>
  <c r="K38" i="166"/>
  <c r="K76" i="166"/>
  <c r="K82" i="166"/>
  <c r="K10" i="166"/>
  <c r="K44" i="166"/>
  <c r="K66" i="166"/>
  <c r="K88" i="166"/>
  <c r="K104" i="166"/>
  <c r="K132" i="166"/>
  <c r="K20" i="166"/>
  <c r="K120" i="166"/>
  <c r="K16" i="166"/>
  <c r="K50" i="166"/>
  <c r="K72" i="166"/>
  <c r="K94" i="166"/>
  <c r="K110" i="166"/>
  <c r="K6" i="166"/>
  <c r="K22" i="166"/>
  <c r="K28" i="166"/>
  <c r="K40" i="166"/>
  <c r="K100" i="166"/>
  <c r="K116" i="166"/>
  <c r="K122" i="166"/>
  <c r="K128" i="166"/>
  <c r="K114" i="166"/>
  <c r="K36" i="166"/>
  <c r="K52" i="166"/>
  <c r="K58" i="166"/>
  <c r="K74" i="166"/>
  <c r="K80" i="166"/>
  <c r="K112" i="166"/>
  <c r="K26" i="166"/>
  <c r="K54" i="166"/>
  <c r="K60" i="166"/>
  <c r="K98" i="166"/>
  <c r="K30" i="166"/>
  <c r="K42" i="166"/>
  <c r="K124" i="166"/>
  <c r="K130" i="166"/>
  <c r="K56" i="166"/>
  <c r="K32" i="166"/>
  <c r="K24" i="166"/>
  <c r="K4" i="166"/>
  <c r="K78" i="166"/>
  <c r="K126" i="166"/>
  <c r="K118" i="166"/>
  <c r="E134" i="166"/>
  <c r="K34" i="166"/>
  <c r="G3" i="166"/>
  <c r="I3" i="166" s="1"/>
  <c r="G5" i="166"/>
  <c r="I5" i="166" s="1"/>
  <c r="G7" i="166"/>
  <c r="I7" i="166" s="1"/>
  <c r="G9" i="166"/>
  <c r="I9" i="166" s="1"/>
  <c r="G11" i="166"/>
  <c r="I11" i="166" s="1"/>
  <c r="G13" i="166"/>
  <c r="I13" i="166" s="1"/>
  <c r="G15" i="166"/>
  <c r="I15" i="166" s="1"/>
  <c r="G17" i="166"/>
  <c r="I17" i="166" s="1"/>
  <c r="G19" i="166"/>
  <c r="I19" i="166" s="1"/>
  <c r="G21" i="166"/>
  <c r="I21" i="166" s="1"/>
  <c r="G23" i="166"/>
  <c r="I23" i="166" s="1"/>
  <c r="G25" i="166"/>
  <c r="I25" i="166" s="1"/>
  <c r="G27" i="166"/>
  <c r="I27" i="166" s="1"/>
  <c r="G29" i="166"/>
  <c r="I29" i="166" s="1"/>
  <c r="G31" i="166"/>
  <c r="I31" i="166" s="1"/>
  <c r="G33" i="166"/>
  <c r="I33" i="166" s="1"/>
  <c r="G35" i="166"/>
  <c r="I35" i="166" s="1"/>
  <c r="G37" i="166"/>
  <c r="I37" i="166" s="1"/>
  <c r="G39" i="166"/>
  <c r="I39" i="166" s="1"/>
  <c r="G41" i="166"/>
  <c r="I41" i="166" s="1"/>
  <c r="G43" i="166"/>
  <c r="I43" i="166" s="1"/>
  <c r="G45" i="166"/>
  <c r="I45" i="166" s="1"/>
  <c r="G47" i="166"/>
  <c r="I47" i="166" s="1"/>
  <c r="G49" i="166"/>
  <c r="I49" i="166" s="1"/>
  <c r="G51" i="166"/>
  <c r="I51" i="166" s="1"/>
  <c r="G53" i="166"/>
  <c r="I53" i="166" s="1"/>
  <c r="G55" i="166"/>
  <c r="I55" i="166" s="1"/>
  <c r="G57" i="166"/>
  <c r="I57" i="166" s="1"/>
  <c r="G59" i="166"/>
  <c r="I59" i="166" s="1"/>
  <c r="G61" i="166"/>
  <c r="I61" i="166" s="1"/>
  <c r="G63" i="166"/>
  <c r="I63" i="166" s="1"/>
  <c r="G65" i="166"/>
  <c r="I65" i="166" s="1"/>
  <c r="G67" i="166"/>
  <c r="I67" i="166" s="1"/>
  <c r="G69" i="166"/>
  <c r="I69" i="166" s="1"/>
  <c r="G71" i="166"/>
  <c r="I71" i="166" s="1"/>
  <c r="G73" i="166"/>
  <c r="I73" i="166" s="1"/>
  <c r="G75" i="166"/>
  <c r="I75" i="166" s="1"/>
  <c r="G77" i="166"/>
  <c r="I77" i="166" s="1"/>
  <c r="G79" i="166"/>
  <c r="I79" i="166" s="1"/>
  <c r="G81" i="166"/>
  <c r="I81" i="166" s="1"/>
  <c r="G83" i="166"/>
  <c r="I83" i="166" s="1"/>
  <c r="G85" i="166"/>
  <c r="I85" i="166" s="1"/>
  <c r="G87" i="166"/>
  <c r="I87" i="166" s="1"/>
  <c r="G89" i="166"/>
  <c r="I89" i="166" s="1"/>
  <c r="G91" i="166"/>
  <c r="I91" i="166" s="1"/>
  <c r="G93" i="166"/>
  <c r="I93" i="166" s="1"/>
  <c r="G95" i="166"/>
  <c r="I95" i="166" s="1"/>
  <c r="G97" i="166"/>
  <c r="I97" i="166" s="1"/>
  <c r="G99" i="166"/>
  <c r="I99" i="166" s="1"/>
  <c r="G101" i="166"/>
  <c r="I101" i="166" s="1"/>
  <c r="G103" i="166"/>
  <c r="I103" i="166" s="1"/>
  <c r="G105" i="166"/>
  <c r="I105" i="166" s="1"/>
  <c r="G107" i="166"/>
  <c r="I107" i="166" s="1"/>
  <c r="G109" i="166"/>
  <c r="I109" i="166" s="1"/>
  <c r="G111" i="166"/>
  <c r="I111" i="166" s="1"/>
  <c r="G113" i="166"/>
  <c r="I113" i="166" s="1"/>
  <c r="G115" i="166"/>
  <c r="I115" i="166" s="1"/>
  <c r="G117" i="166"/>
  <c r="I117" i="166" s="1"/>
  <c r="G119" i="166"/>
  <c r="I119" i="166" s="1"/>
  <c r="G121" i="166"/>
  <c r="I121" i="166" s="1"/>
  <c r="G123" i="166"/>
  <c r="I123" i="166" s="1"/>
  <c r="G125" i="166"/>
  <c r="I125" i="166" s="1"/>
  <c r="G127" i="166"/>
  <c r="I127" i="166" s="1"/>
  <c r="G129" i="166"/>
  <c r="I129" i="166" s="1"/>
  <c r="G131" i="166"/>
  <c r="I131" i="166" s="1"/>
  <c r="G133" i="166"/>
  <c r="I133" i="166" s="1"/>
  <c r="G2" i="166"/>
  <c r="K37" i="165"/>
  <c r="K43" i="165"/>
  <c r="K19" i="165"/>
  <c r="K33" i="165"/>
  <c r="K110" i="165"/>
  <c r="K51" i="165"/>
  <c r="K130" i="165"/>
  <c r="G57" i="165"/>
  <c r="I57" i="165" s="1"/>
  <c r="K15" i="165"/>
  <c r="K86" i="165"/>
  <c r="K92" i="165"/>
  <c r="K47" i="165"/>
  <c r="K100" i="165"/>
  <c r="K106" i="165"/>
  <c r="K39" i="165"/>
  <c r="K3" i="165"/>
  <c r="K62" i="165"/>
  <c r="K68" i="165"/>
  <c r="G101" i="165"/>
  <c r="I101" i="165" s="1"/>
  <c r="K124" i="165"/>
  <c r="K25" i="165"/>
  <c r="K116" i="165"/>
  <c r="K132" i="165"/>
  <c r="K5" i="165"/>
  <c r="K45" i="165"/>
  <c r="K55" i="165"/>
  <c r="K60" i="165"/>
  <c r="K74" i="165"/>
  <c r="K84" i="165"/>
  <c r="K98" i="165"/>
  <c r="K118" i="165"/>
  <c r="K128" i="165"/>
  <c r="K64" i="165"/>
  <c r="K11" i="165"/>
  <c r="K35" i="165"/>
  <c r="K49" i="165"/>
  <c r="K7" i="165"/>
  <c r="K23" i="165"/>
  <c r="K27" i="165"/>
  <c r="K41" i="165"/>
  <c r="K70" i="165"/>
  <c r="K94" i="165"/>
  <c r="K114" i="165"/>
  <c r="G123" i="165"/>
  <c r="I123" i="165" s="1"/>
  <c r="K88" i="165"/>
  <c r="K112" i="165"/>
  <c r="K31" i="165"/>
  <c r="K102" i="165"/>
  <c r="K122" i="165"/>
  <c r="K13" i="165"/>
  <c r="K66" i="165"/>
  <c r="K90" i="165"/>
  <c r="K104" i="165"/>
  <c r="K29" i="165"/>
  <c r="K58" i="165"/>
  <c r="K72" i="165"/>
  <c r="K76" i="165"/>
  <c r="K82" i="165"/>
  <c r="K96" i="165"/>
  <c r="K120" i="165"/>
  <c r="G119" i="165"/>
  <c r="I119" i="165" s="1"/>
  <c r="K53" i="165"/>
  <c r="K21" i="165"/>
  <c r="K80" i="165"/>
  <c r="K126" i="165"/>
  <c r="K17" i="165"/>
  <c r="K78" i="165"/>
  <c r="K108" i="165"/>
  <c r="K9" i="165"/>
  <c r="K85" i="165"/>
  <c r="G85" i="165"/>
  <c r="I85" i="165" s="1"/>
  <c r="K77" i="165"/>
  <c r="G77" i="165"/>
  <c r="I77" i="165" s="1"/>
  <c r="K4" i="165"/>
  <c r="G4" i="165"/>
  <c r="I4" i="165" s="1"/>
  <c r="K52" i="165"/>
  <c r="G52" i="165"/>
  <c r="I52" i="165" s="1"/>
  <c r="K44" i="165"/>
  <c r="G44" i="165"/>
  <c r="I44" i="165" s="1"/>
  <c r="K111" i="165"/>
  <c r="G111" i="165"/>
  <c r="I111" i="165" s="1"/>
  <c r="K61" i="165"/>
  <c r="G61" i="165"/>
  <c r="I61" i="165" s="1"/>
  <c r="K20" i="165"/>
  <c r="G20" i="165"/>
  <c r="I20" i="165" s="1"/>
  <c r="K12" i="165"/>
  <c r="G12" i="165"/>
  <c r="I12" i="165" s="1"/>
  <c r="K69" i="165"/>
  <c r="G69" i="165"/>
  <c r="I69" i="165" s="1"/>
  <c r="I2" i="165"/>
  <c r="K36" i="165"/>
  <c r="G36" i="165"/>
  <c r="I36" i="165" s="1"/>
  <c r="K28" i="165"/>
  <c r="G28" i="165"/>
  <c r="I28" i="165" s="1"/>
  <c r="K93" i="165"/>
  <c r="G93" i="165"/>
  <c r="I93" i="165" s="1"/>
  <c r="G26" i="165"/>
  <c r="I26" i="165" s="1"/>
  <c r="G50" i="165"/>
  <c r="I50" i="165" s="1"/>
  <c r="G67" i="165"/>
  <c r="I67" i="165" s="1"/>
  <c r="G83" i="165"/>
  <c r="I83" i="165" s="1"/>
  <c r="G109" i="165"/>
  <c r="I109" i="165" s="1"/>
  <c r="G115" i="165"/>
  <c r="I115" i="165" s="1"/>
  <c r="G131" i="165"/>
  <c r="I131" i="165" s="1"/>
  <c r="G8" i="165"/>
  <c r="I8" i="165" s="1"/>
  <c r="G16" i="165"/>
  <c r="I16" i="165" s="1"/>
  <c r="G24" i="165"/>
  <c r="I24" i="165" s="1"/>
  <c r="G32" i="165"/>
  <c r="I32" i="165" s="1"/>
  <c r="G40" i="165"/>
  <c r="I40" i="165" s="1"/>
  <c r="G48" i="165"/>
  <c r="I48" i="165" s="1"/>
  <c r="G56" i="165"/>
  <c r="I56" i="165" s="1"/>
  <c r="G65" i="165"/>
  <c r="I65" i="165" s="1"/>
  <c r="G73" i="165"/>
  <c r="I73" i="165" s="1"/>
  <c r="G81" i="165"/>
  <c r="I81" i="165" s="1"/>
  <c r="G89" i="165"/>
  <c r="I89" i="165" s="1"/>
  <c r="G97" i="165"/>
  <c r="I97" i="165" s="1"/>
  <c r="G103" i="165"/>
  <c r="I103" i="165" s="1"/>
  <c r="G125" i="165"/>
  <c r="I125" i="165" s="1"/>
  <c r="G117" i="165"/>
  <c r="I117" i="165" s="1"/>
  <c r="G133" i="165"/>
  <c r="I133" i="165" s="1"/>
  <c r="E134" i="165"/>
  <c r="K2" i="165"/>
  <c r="G105" i="165"/>
  <c r="I105" i="165" s="1"/>
  <c r="G127" i="165"/>
  <c r="I127" i="165" s="1"/>
  <c r="G10" i="165"/>
  <c r="I10" i="165" s="1"/>
  <c r="G18" i="165"/>
  <c r="I18" i="165" s="1"/>
  <c r="G34" i="165"/>
  <c r="I34" i="165" s="1"/>
  <c r="G42" i="165"/>
  <c r="I42" i="165" s="1"/>
  <c r="G59" i="165"/>
  <c r="I59" i="165" s="1"/>
  <c r="G75" i="165"/>
  <c r="I75" i="165" s="1"/>
  <c r="G91" i="165"/>
  <c r="I91" i="165" s="1"/>
  <c r="G99" i="165"/>
  <c r="I99" i="165" s="1"/>
  <c r="G121" i="165"/>
  <c r="I121" i="165" s="1"/>
  <c r="G6" i="165"/>
  <c r="I6" i="165" s="1"/>
  <c r="G14" i="165"/>
  <c r="I14" i="165" s="1"/>
  <c r="G22" i="165"/>
  <c r="I22" i="165" s="1"/>
  <c r="G30" i="165"/>
  <c r="I30" i="165" s="1"/>
  <c r="G38" i="165"/>
  <c r="I38" i="165" s="1"/>
  <c r="G46" i="165"/>
  <c r="I46" i="165" s="1"/>
  <c r="G54" i="165"/>
  <c r="I54" i="165" s="1"/>
  <c r="G63" i="165"/>
  <c r="I63" i="165" s="1"/>
  <c r="G71" i="165"/>
  <c r="I71" i="165" s="1"/>
  <c r="G79" i="165"/>
  <c r="I79" i="165" s="1"/>
  <c r="G87" i="165"/>
  <c r="I87" i="165" s="1"/>
  <c r="G95" i="165"/>
  <c r="I95" i="165" s="1"/>
  <c r="G107" i="165"/>
  <c r="I107" i="165" s="1"/>
  <c r="G113" i="165"/>
  <c r="I113" i="165" s="1"/>
  <c r="G129" i="165"/>
  <c r="I129" i="165" s="1"/>
  <c r="K5" i="164"/>
  <c r="G59" i="164"/>
  <c r="I59" i="164" s="1"/>
  <c r="G89" i="164"/>
  <c r="I89" i="164" s="1"/>
  <c r="G13" i="164"/>
  <c r="I13" i="164" s="1"/>
  <c r="G29" i="164"/>
  <c r="I29" i="164" s="1"/>
  <c r="G67" i="164"/>
  <c r="I67" i="164" s="1"/>
  <c r="G81" i="164"/>
  <c r="I81" i="164" s="1"/>
  <c r="G95" i="164"/>
  <c r="I95" i="164" s="1"/>
  <c r="G7" i="164"/>
  <c r="I7" i="164" s="1"/>
  <c r="G25" i="164"/>
  <c r="I25" i="164" s="1"/>
  <c r="G55" i="164"/>
  <c r="I55" i="164" s="1"/>
  <c r="G91" i="164"/>
  <c r="I91" i="164" s="1"/>
  <c r="G21" i="164"/>
  <c r="I21" i="164" s="1"/>
  <c r="G11" i="164"/>
  <c r="I11" i="164" s="1"/>
  <c r="G15" i="164"/>
  <c r="I15" i="164" s="1"/>
  <c r="G57" i="164"/>
  <c r="I57" i="164" s="1"/>
  <c r="G61" i="164"/>
  <c r="I61" i="164" s="1"/>
  <c r="G65" i="164"/>
  <c r="I65" i="164" s="1"/>
  <c r="G69" i="164"/>
  <c r="I69" i="164" s="1"/>
  <c r="G73" i="164"/>
  <c r="I73" i="164" s="1"/>
  <c r="G105" i="164"/>
  <c r="I105" i="164" s="1"/>
  <c r="G127" i="164"/>
  <c r="I127" i="164" s="1"/>
  <c r="G131" i="164"/>
  <c r="I131" i="164" s="1"/>
  <c r="G103" i="164"/>
  <c r="I103" i="164" s="1"/>
  <c r="G129" i="164"/>
  <c r="I129" i="164" s="1"/>
  <c r="K125" i="164"/>
  <c r="K101" i="164"/>
  <c r="K77" i="164"/>
  <c r="K53" i="164"/>
  <c r="K17" i="164"/>
  <c r="E133" i="164"/>
  <c r="G75" i="164"/>
  <c r="I75" i="164" s="1"/>
  <c r="G79" i="164"/>
  <c r="I79" i="164" s="1"/>
  <c r="G107" i="164"/>
  <c r="I107" i="164" s="1"/>
  <c r="G9" i="164"/>
  <c r="I9" i="164" s="1"/>
  <c r="G2" i="164"/>
  <c r="G4" i="164"/>
  <c r="I4" i="164" s="1"/>
  <c r="G6" i="164"/>
  <c r="I6" i="164" s="1"/>
  <c r="G8" i="164"/>
  <c r="I8" i="164" s="1"/>
  <c r="G10" i="164"/>
  <c r="I10" i="164" s="1"/>
  <c r="G12" i="164"/>
  <c r="I12" i="164" s="1"/>
  <c r="G14" i="164"/>
  <c r="I14" i="164" s="1"/>
  <c r="G16" i="164"/>
  <c r="I16" i="164" s="1"/>
  <c r="G18" i="164"/>
  <c r="I18" i="164" s="1"/>
  <c r="G20" i="164"/>
  <c r="I20" i="164" s="1"/>
  <c r="G22" i="164"/>
  <c r="I22" i="164" s="1"/>
  <c r="G24" i="164"/>
  <c r="I24" i="164" s="1"/>
  <c r="G26" i="164"/>
  <c r="I26" i="164" s="1"/>
  <c r="G28" i="164"/>
  <c r="I28" i="164" s="1"/>
  <c r="G30" i="164"/>
  <c r="I30" i="164" s="1"/>
  <c r="G32" i="164"/>
  <c r="I32" i="164" s="1"/>
  <c r="G34" i="164"/>
  <c r="I34" i="164" s="1"/>
  <c r="G36" i="164"/>
  <c r="I36" i="164" s="1"/>
  <c r="G38" i="164"/>
  <c r="I38" i="164" s="1"/>
  <c r="G40" i="164"/>
  <c r="I40" i="164" s="1"/>
  <c r="G42" i="164"/>
  <c r="I42" i="164" s="1"/>
  <c r="G44" i="164"/>
  <c r="I44" i="164" s="1"/>
  <c r="G46" i="164"/>
  <c r="I46" i="164" s="1"/>
  <c r="G48" i="164"/>
  <c r="I48" i="164" s="1"/>
  <c r="G50" i="164"/>
  <c r="I50" i="164" s="1"/>
  <c r="G52" i="164"/>
  <c r="I52" i="164" s="1"/>
  <c r="G54" i="164"/>
  <c r="I54" i="164" s="1"/>
  <c r="G56" i="164"/>
  <c r="I56" i="164" s="1"/>
  <c r="G58" i="164"/>
  <c r="I58" i="164" s="1"/>
  <c r="G60" i="164"/>
  <c r="I60" i="164" s="1"/>
  <c r="G62" i="164"/>
  <c r="I62" i="164" s="1"/>
  <c r="G64" i="164"/>
  <c r="I64" i="164" s="1"/>
  <c r="G66" i="164"/>
  <c r="I66" i="164" s="1"/>
  <c r="G68" i="164"/>
  <c r="I68" i="164" s="1"/>
  <c r="G70" i="164"/>
  <c r="I70" i="164" s="1"/>
  <c r="G72" i="164"/>
  <c r="I72" i="164" s="1"/>
  <c r="G74" i="164"/>
  <c r="I74" i="164" s="1"/>
  <c r="G76" i="164"/>
  <c r="I76" i="164" s="1"/>
  <c r="G78" i="164"/>
  <c r="I78" i="164" s="1"/>
  <c r="G80" i="164"/>
  <c r="I80" i="164" s="1"/>
  <c r="G82" i="164"/>
  <c r="I82" i="164" s="1"/>
  <c r="G84" i="164"/>
  <c r="I84" i="164" s="1"/>
  <c r="G86" i="164"/>
  <c r="I86" i="164" s="1"/>
  <c r="G88" i="164"/>
  <c r="I88" i="164" s="1"/>
  <c r="G90" i="164"/>
  <c r="I90" i="164" s="1"/>
  <c r="G92" i="164"/>
  <c r="I92" i="164" s="1"/>
  <c r="G94" i="164"/>
  <c r="I94" i="164" s="1"/>
  <c r="G96" i="164"/>
  <c r="I96" i="164" s="1"/>
  <c r="G98" i="164"/>
  <c r="I98" i="164" s="1"/>
  <c r="G100" i="164"/>
  <c r="I100" i="164" s="1"/>
  <c r="G102" i="164"/>
  <c r="I102" i="164" s="1"/>
  <c r="G104" i="164"/>
  <c r="I104" i="164" s="1"/>
  <c r="G106" i="164"/>
  <c r="I106" i="164" s="1"/>
  <c r="G108" i="164"/>
  <c r="I108" i="164" s="1"/>
  <c r="G110" i="164"/>
  <c r="I110" i="164" s="1"/>
  <c r="G112" i="164"/>
  <c r="I112" i="164" s="1"/>
  <c r="G114" i="164"/>
  <c r="I114" i="164" s="1"/>
  <c r="G116" i="164"/>
  <c r="I116" i="164" s="1"/>
  <c r="G118" i="164"/>
  <c r="I118" i="164" s="1"/>
  <c r="G120" i="164"/>
  <c r="I120" i="164" s="1"/>
  <c r="G122" i="164"/>
  <c r="I122" i="164" s="1"/>
  <c r="G124" i="164"/>
  <c r="I124" i="164" s="1"/>
  <c r="G126" i="164"/>
  <c r="I126" i="164" s="1"/>
  <c r="G128" i="164"/>
  <c r="I128" i="164" s="1"/>
  <c r="G130" i="164"/>
  <c r="I130" i="164" s="1"/>
  <c r="G132" i="164"/>
  <c r="I132" i="164" s="1"/>
  <c r="G111" i="163"/>
  <c r="I111" i="163" s="1"/>
  <c r="G73" i="163"/>
  <c r="I73" i="163" s="1"/>
  <c r="G120" i="163"/>
  <c r="I120" i="163" s="1"/>
  <c r="G107" i="163"/>
  <c r="I107" i="163" s="1"/>
  <c r="G39" i="163"/>
  <c r="I39" i="163" s="1"/>
  <c r="G92" i="163"/>
  <c r="I92" i="163" s="1"/>
  <c r="G65" i="163"/>
  <c r="I65" i="163" s="1"/>
  <c r="G117" i="163"/>
  <c r="I117" i="163" s="1"/>
  <c r="G90" i="163"/>
  <c r="I90" i="163" s="1"/>
  <c r="K56" i="163"/>
  <c r="K133" i="163" s="1"/>
  <c r="I135" i="163" s="1"/>
  <c r="G57" i="163"/>
  <c r="I57" i="163" s="1"/>
  <c r="G106" i="163"/>
  <c r="I106" i="163" s="1"/>
  <c r="G113" i="163"/>
  <c r="I113" i="163" s="1"/>
  <c r="G130" i="163"/>
  <c r="I130" i="163" s="1"/>
  <c r="G20" i="163"/>
  <c r="I20" i="163" s="1"/>
  <c r="G63" i="163"/>
  <c r="I63" i="163" s="1"/>
  <c r="G41" i="163"/>
  <c r="I41" i="163" s="1"/>
  <c r="G70" i="163"/>
  <c r="I70" i="163" s="1"/>
  <c r="G81" i="163"/>
  <c r="I81" i="163" s="1"/>
  <c r="G94" i="163"/>
  <c r="I94" i="163" s="1"/>
  <c r="G5" i="163"/>
  <c r="I5" i="163" s="1"/>
  <c r="G22" i="163"/>
  <c r="I22" i="163" s="1"/>
  <c r="G47" i="163"/>
  <c r="I47" i="163" s="1"/>
  <c r="G52" i="163"/>
  <c r="I52" i="163" s="1"/>
  <c r="G59" i="163"/>
  <c r="I59" i="163" s="1"/>
  <c r="G76" i="163"/>
  <c r="I76" i="163" s="1"/>
  <c r="G126" i="163"/>
  <c r="I126" i="163" s="1"/>
  <c r="G45" i="163"/>
  <c r="I45" i="163" s="1"/>
  <c r="G115" i="163"/>
  <c r="I115" i="163" s="1"/>
  <c r="G26" i="163"/>
  <c r="I26" i="163" s="1"/>
  <c r="G15" i="163"/>
  <c r="I15" i="163" s="1"/>
  <c r="G30" i="163"/>
  <c r="I30" i="163" s="1"/>
  <c r="G43" i="163"/>
  <c r="I43" i="163" s="1"/>
  <c r="G72" i="163"/>
  <c r="I72" i="163" s="1"/>
  <c r="G103" i="163"/>
  <c r="I103" i="163" s="1"/>
  <c r="G124" i="163"/>
  <c r="I124" i="163" s="1"/>
  <c r="G7" i="163"/>
  <c r="I7" i="163" s="1"/>
  <c r="G19" i="163"/>
  <c r="I19" i="163" s="1"/>
  <c r="G49" i="163"/>
  <c r="I49" i="163" s="1"/>
  <c r="G61" i="163"/>
  <c r="I61" i="163" s="1"/>
  <c r="G78" i="163"/>
  <c r="I78" i="163" s="1"/>
  <c r="G97" i="163"/>
  <c r="I97" i="163" s="1"/>
  <c r="G128" i="163"/>
  <c r="I128" i="163" s="1"/>
  <c r="G83" i="163"/>
  <c r="I83" i="163" s="1"/>
  <c r="G99" i="163"/>
  <c r="I99" i="163" s="1"/>
  <c r="G122" i="163"/>
  <c r="I122" i="163" s="1"/>
  <c r="G21" i="163"/>
  <c r="I21" i="163" s="1"/>
  <c r="G48" i="163"/>
  <c r="I48" i="163" s="1"/>
  <c r="G60" i="163"/>
  <c r="I60" i="163" s="1"/>
  <c r="G64" i="163"/>
  <c r="I64" i="163" s="1"/>
  <c r="G74" i="163"/>
  <c r="I74" i="163" s="1"/>
  <c r="G91" i="163"/>
  <c r="I91" i="163" s="1"/>
  <c r="G95" i="163"/>
  <c r="I95" i="163" s="1"/>
  <c r="G114" i="163"/>
  <c r="I114" i="163" s="1"/>
  <c r="G131" i="163"/>
  <c r="I131" i="163" s="1"/>
  <c r="G3" i="163"/>
  <c r="I3" i="163" s="1"/>
  <c r="G10" i="163"/>
  <c r="I10" i="163" s="1"/>
  <c r="G14" i="163"/>
  <c r="I14" i="163" s="1"/>
  <c r="G18" i="163"/>
  <c r="I18" i="163" s="1"/>
  <c r="G25" i="163"/>
  <c r="I25" i="163" s="1"/>
  <c r="G29" i="163"/>
  <c r="I29" i="163" s="1"/>
  <c r="G37" i="163"/>
  <c r="I37" i="163" s="1"/>
  <c r="G68" i="163"/>
  <c r="I68" i="163" s="1"/>
  <c r="G71" i="163"/>
  <c r="I71" i="163" s="1"/>
  <c r="G80" i="163"/>
  <c r="I80" i="163" s="1"/>
  <c r="G84" i="163"/>
  <c r="I84" i="163" s="1"/>
  <c r="G88" i="163"/>
  <c r="I88" i="163" s="1"/>
  <c r="G100" i="163"/>
  <c r="I100" i="163" s="1"/>
  <c r="G105" i="163"/>
  <c r="I105" i="163" s="1"/>
  <c r="G110" i="163"/>
  <c r="I110" i="163" s="1"/>
  <c r="G119" i="163"/>
  <c r="I119" i="163" s="1"/>
  <c r="G123" i="163"/>
  <c r="I123" i="163" s="1"/>
  <c r="G2" i="163"/>
  <c r="I2" i="163" s="1"/>
  <c r="G9" i="163"/>
  <c r="I9" i="163" s="1"/>
  <c r="G13" i="163"/>
  <c r="I13" i="163" s="1"/>
  <c r="G17" i="163"/>
  <c r="I17" i="163" s="1"/>
  <c r="G28" i="163"/>
  <c r="I28" i="163" s="1"/>
  <c r="G36" i="163"/>
  <c r="I36" i="163" s="1"/>
  <c r="G51" i="163"/>
  <c r="I51" i="163" s="1"/>
  <c r="G55" i="163"/>
  <c r="I55" i="163" s="1"/>
  <c r="G67" i="163"/>
  <c r="I67" i="163" s="1"/>
  <c r="G87" i="163"/>
  <c r="I87" i="163" s="1"/>
  <c r="G109" i="163"/>
  <c r="I109" i="163" s="1"/>
  <c r="G33" i="163"/>
  <c r="I33" i="163" s="1"/>
  <c r="G44" i="163"/>
  <c r="I44" i="163" s="1"/>
  <c r="G127" i="163"/>
  <c r="I127" i="163" s="1"/>
  <c r="G132" i="163"/>
  <c r="I132" i="163" s="1"/>
  <c r="G46" i="163"/>
  <c r="I46" i="163" s="1"/>
  <c r="G4" i="163"/>
  <c r="I4" i="163" s="1"/>
  <c r="G35" i="163"/>
  <c r="I35" i="163" s="1"/>
  <c r="G38" i="163"/>
  <c r="I38" i="163" s="1"/>
  <c r="G42" i="163"/>
  <c r="I42" i="163" s="1"/>
  <c r="G58" i="163"/>
  <c r="I58" i="163" s="1"/>
  <c r="G62" i="163"/>
  <c r="I62" i="163" s="1"/>
  <c r="G66" i="163"/>
  <c r="I66" i="163" s="1"/>
  <c r="G69" i="163"/>
  <c r="I69" i="163" s="1"/>
  <c r="G85" i="163"/>
  <c r="I85" i="163" s="1"/>
  <c r="G89" i="163"/>
  <c r="I89" i="163" s="1"/>
  <c r="G93" i="163"/>
  <c r="I93" i="163" s="1"/>
  <c r="G102" i="163"/>
  <c r="I102" i="163" s="1"/>
  <c r="G116" i="163"/>
  <c r="I116" i="163" s="1"/>
  <c r="G129" i="163"/>
  <c r="I129" i="163" s="1"/>
  <c r="G8" i="163"/>
  <c r="I8" i="163" s="1"/>
  <c r="G12" i="163"/>
  <c r="I12" i="163" s="1"/>
  <c r="G16" i="163"/>
  <c r="I16" i="163" s="1"/>
  <c r="G23" i="163"/>
  <c r="I23" i="163" s="1"/>
  <c r="G27" i="163"/>
  <c r="I27" i="163" s="1"/>
  <c r="G31" i="163"/>
  <c r="I31" i="163" s="1"/>
  <c r="G50" i="163"/>
  <c r="I50" i="163" s="1"/>
  <c r="G54" i="163"/>
  <c r="I54" i="163" s="1"/>
  <c r="G82" i="163"/>
  <c r="I82" i="163" s="1"/>
  <c r="G98" i="163"/>
  <c r="I98" i="163" s="1"/>
  <c r="G108" i="163"/>
  <c r="I108" i="163" s="1"/>
  <c r="G121" i="163"/>
  <c r="I121" i="163" s="1"/>
  <c r="G125" i="163"/>
  <c r="I125" i="163" s="1"/>
  <c r="G104" i="163"/>
  <c r="I104" i="163" s="1"/>
  <c r="G96" i="163"/>
  <c r="I96" i="163" s="1"/>
  <c r="G34" i="163"/>
  <c r="I34" i="163" s="1"/>
  <c r="G40" i="163"/>
  <c r="I40" i="163" s="1"/>
  <c r="G77" i="163"/>
  <c r="I77" i="163" s="1"/>
  <c r="G112" i="163"/>
  <c r="I112" i="163" s="1"/>
  <c r="E133" i="163"/>
  <c r="G6" i="163"/>
  <c r="I6" i="163" s="1"/>
  <c r="G24" i="163"/>
  <c r="I24" i="163" s="1"/>
  <c r="G32" i="163"/>
  <c r="I32" i="163" s="1"/>
  <c r="G53" i="163"/>
  <c r="I53" i="163" s="1"/>
  <c r="G75" i="163"/>
  <c r="I75" i="163" s="1"/>
  <c r="G79" i="163"/>
  <c r="I79" i="163" s="1"/>
  <c r="G86" i="163"/>
  <c r="I86" i="163" s="1"/>
  <c r="G101" i="163"/>
  <c r="I101" i="163" s="1"/>
  <c r="G118" i="163"/>
  <c r="I118" i="163" s="1"/>
  <c r="G11" i="162"/>
  <c r="I11" i="162" s="1"/>
  <c r="G13" i="162"/>
  <c r="I13" i="162" s="1"/>
  <c r="G15" i="162"/>
  <c r="I15" i="162" s="1"/>
  <c r="G26" i="162"/>
  <c r="I26" i="162" s="1"/>
  <c r="G28" i="162"/>
  <c r="I28" i="162" s="1"/>
  <c r="G30" i="162"/>
  <c r="I30" i="162" s="1"/>
  <c r="G36" i="162"/>
  <c r="I36" i="162" s="1"/>
  <c r="G38" i="162"/>
  <c r="I38" i="162" s="1"/>
  <c r="K40" i="162"/>
  <c r="K47" i="162"/>
  <c r="G50" i="162"/>
  <c r="I50" i="162" s="1"/>
  <c r="K55" i="162"/>
  <c r="G58" i="162"/>
  <c r="I58" i="162" s="1"/>
  <c r="G91" i="162"/>
  <c r="I91" i="162" s="1"/>
  <c r="G93" i="162"/>
  <c r="I93" i="162" s="1"/>
  <c r="K98" i="162"/>
  <c r="G22" i="162"/>
  <c r="I22" i="162" s="1"/>
  <c r="G43" i="162"/>
  <c r="I43" i="162" s="1"/>
  <c r="G45" i="162"/>
  <c r="I45" i="162" s="1"/>
  <c r="G77" i="162"/>
  <c r="I77" i="162" s="1"/>
  <c r="K83" i="162"/>
  <c r="G88" i="162"/>
  <c r="I88" i="162" s="1"/>
  <c r="K107" i="162"/>
  <c r="K112" i="162"/>
  <c r="G117" i="162"/>
  <c r="I117" i="162" s="1"/>
  <c r="G119" i="162"/>
  <c r="I119" i="162" s="1"/>
  <c r="G121" i="162"/>
  <c r="I121" i="162" s="1"/>
  <c r="K126" i="162"/>
  <c r="K130" i="162"/>
  <c r="K4" i="162"/>
  <c r="K70" i="162"/>
  <c r="G80" i="162"/>
  <c r="I80" i="162" s="1"/>
  <c r="K89" i="162"/>
  <c r="G105" i="162"/>
  <c r="I105" i="162" s="1"/>
  <c r="G109" i="162"/>
  <c r="I109" i="162" s="1"/>
  <c r="K20" i="162"/>
  <c r="G3" i="162"/>
  <c r="I3" i="162" s="1"/>
  <c r="K10" i="162"/>
  <c r="K14" i="162"/>
  <c r="K25" i="162"/>
  <c r="K29" i="162"/>
  <c r="K37" i="162"/>
  <c r="G41" i="162"/>
  <c r="I41" i="162" s="1"/>
  <c r="G78" i="162"/>
  <c r="I78" i="162" s="1"/>
  <c r="G9" i="162"/>
  <c r="I9" i="162" s="1"/>
  <c r="G2" i="162"/>
  <c r="K8" i="162"/>
  <c r="G12" i="162"/>
  <c r="I12" i="162" s="1"/>
  <c r="G16" i="162"/>
  <c r="I16" i="162" s="1"/>
  <c r="G18" i="162"/>
  <c r="I18" i="162" s="1"/>
  <c r="G27" i="162"/>
  <c r="I27" i="162" s="1"/>
  <c r="G31" i="162"/>
  <c r="I31" i="162" s="1"/>
  <c r="G33" i="162"/>
  <c r="I33" i="162" s="1"/>
  <c r="G35" i="162"/>
  <c r="I35" i="162" s="1"/>
  <c r="G39" i="162"/>
  <c r="I39" i="162" s="1"/>
  <c r="G42" i="162"/>
  <c r="I42" i="162" s="1"/>
  <c r="G46" i="162"/>
  <c r="I46" i="162" s="1"/>
  <c r="K59" i="162"/>
  <c r="G62" i="162"/>
  <c r="I62" i="162" s="1"/>
  <c r="G79" i="162"/>
  <c r="I79" i="162" s="1"/>
  <c r="G87" i="162"/>
  <c r="I87" i="162" s="1"/>
  <c r="G94" i="162"/>
  <c r="I94" i="162" s="1"/>
  <c r="G96" i="162"/>
  <c r="I96" i="162" s="1"/>
  <c r="G102" i="162"/>
  <c r="I102" i="162" s="1"/>
  <c r="G104" i="162"/>
  <c r="I104" i="162" s="1"/>
  <c r="G108" i="162"/>
  <c r="I108" i="162" s="1"/>
  <c r="G114" i="162"/>
  <c r="I114" i="162" s="1"/>
  <c r="G118" i="162"/>
  <c r="I118" i="162" s="1"/>
  <c r="G122" i="162"/>
  <c r="I122" i="162" s="1"/>
  <c r="G124" i="162"/>
  <c r="I124" i="162" s="1"/>
  <c r="G128" i="162"/>
  <c r="I128" i="162" s="1"/>
  <c r="K51" i="162"/>
  <c r="K67" i="162"/>
  <c r="K75" i="162"/>
  <c r="K110" i="162"/>
  <c r="G85" i="162"/>
  <c r="I85" i="162" s="1"/>
  <c r="G81" i="162"/>
  <c r="I81" i="162" s="1"/>
  <c r="G76" i="162"/>
  <c r="I76" i="162" s="1"/>
  <c r="K74" i="162"/>
  <c r="K32" i="162"/>
  <c r="G24" i="162"/>
  <c r="I24" i="162" s="1"/>
  <c r="K17" i="162"/>
  <c r="G100" i="162"/>
  <c r="I100" i="162" s="1"/>
  <c r="G116" i="162"/>
  <c r="I116" i="162" s="1"/>
  <c r="G6" i="162"/>
  <c r="I6" i="162" s="1"/>
  <c r="G34" i="162"/>
  <c r="I34" i="162" s="1"/>
  <c r="E131" i="162"/>
  <c r="G95" i="162"/>
  <c r="I95" i="162" s="1"/>
  <c r="G103" i="162"/>
  <c r="I103" i="162" s="1"/>
  <c r="G115" i="162"/>
  <c r="I115" i="162" s="1"/>
  <c r="G123" i="162"/>
  <c r="I123" i="162" s="1"/>
  <c r="I2" i="162"/>
  <c r="G49" i="162"/>
  <c r="I49" i="162" s="1"/>
  <c r="G57" i="162"/>
  <c r="I57" i="162" s="1"/>
  <c r="G61" i="162"/>
  <c r="I61" i="162" s="1"/>
  <c r="G65" i="162"/>
  <c r="I65" i="162" s="1"/>
  <c r="G69" i="162"/>
  <c r="I69" i="162" s="1"/>
  <c r="G48" i="162"/>
  <c r="I48" i="162" s="1"/>
  <c r="G52" i="162"/>
  <c r="I52" i="162" s="1"/>
  <c r="K53" i="162"/>
  <c r="G56" i="162"/>
  <c r="I56" i="162" s="1"/>
  <c r="G60" i="162"/>
  <c r="I60" i="162" s="1"/>
  <c r="G64" i="162"/>
  <c r="I64" i="162" s="1"/>
  <c r="G68" i="162"/>
  <c r="I68" i="162" s="1"/>
  <c r="G72" i="162"/>
  <c r="I72" i="162" s="1"/>
  <c r="K73" i="162"/>
  <c r="K48" i="162"/>
  <c r="H129" i="161"/>
  <c r="F129" i="161"/>
  <c r="C129" i="161"/>
  <c r="E128" i="161"/>
  <c r="G128" i="161" s="1"/>
  <c r="I128" i="161" s="1"/>
  <c r="E127" i="161"/>
  <c r="G127" i="161" s="1"/>
  <c r="I127" i="161" s="1"/>
  <c r="E126" i="161"/>
  <c r="G126" i="161" s="1"/>
  <c r="I126" i="161" s="1"/>
  <c r="E125" i="161"/>
  <c r="K125" i="161" s="1"/>
  <c r="K124" i="161"/>
  <c r="E124" i="161"/>
  <c r="G124" i="161" s="1"/>
  <c r="I124" i="161" s="1"/>
  <c r="E123" i="161"/>
  <c r="G123" i="161" s="1"/>
  <c r="I123" i="161" s="1"/>
  <c r="E122" i="161"/>
  <c r="G122" i="161" s="1"/>
  <c r="I122" i="161" s="1"/>
  <c r="E121" i="161"/>
  <c r="K121" i="161" s="1"/>
  <c r="E120" i="161"/>
  <c r="K120" i="161" s="1"/>
  <c r="E119" i="161"/>
  <c r="K119" i="161" s="1"/>
  <c r="E118" i="161"/>
  <c r="K118" i="161" s="1"/>
  <c r="E117" i="161"/>
  <c r="G117" i="161" s="1"/>
  <c r="I117" i="161" s="1"/>
  <c r="E116" i="161"/>
  <c r="G116" i="161" s="1"/>
  <c r="I116" i="161" s="1"/>
  <c r="E115" i="161"/>
  <c r="K115" i="161" s="1"/>
  <c r="E114" i="161"/>
  <c r="G114" i="161" s="1"/>
  <c r="I114" i="161" s="1"/>
  <c r="E113" i="161"/>
  <c r="K113" i="161" s="1"/>
  <c r="E112" i="161"/>
  <c r="G112" i="161" s="1"/>
  <c r="I112" i="161" s="1"/>
  <c r="E111" i="161"/>
  <c r="K111" i="161" s="1"/>
  <c r="E110" i="161"/>
  <c r="G110" i="161" s="1"/>
  <c r="I110" i="161" s="1"/>
  <c r="K109" i="161"/>
  <c r="E109" i="161"/>
  <c r="G109" i="161" s="1"/>
  <c r="I109" i="161" s="1"/>
  <c r="E108" i="161"/>
  <c r="G108" i="161" s="1"/>
  <c r="I108" i="161" s="1"/>
  <c r="E107" i="161"/>
  <c r="G107" i="161" s="1"/>
  <c r="I107" i="161" s="1"/>
  <c r="E106" i="161"/>
  <c r="K106" i="161" s="1"/>
  <c r="E105" i="161"/>
  <c r="G105" i="161" s="1"/>
  <c r="I105" i="161" s="1"/>
  <c r="E104" i="161"/>
  <c r="K104" i="161" s="1"/>
  <c r="E103" i="161"/>
  <c r="G103" i="161" s="1"/>
  <c r="I103" i="161" s="1"/>
  <c r="E102" i="161"/>
  <c r="G102" i="161" s="1"/>
  <c r="I102" i="161" s="1"/>
  <c r="E101" i="161"/>
  <c r="K101" i="161" s="1"/>
  <c r="E100" i="161"/>
  <c r="G100" i="161" s="1"/>
  <c r="I100" i="161" s="1"/>
  <c r="E99" i="161"/>
  <c r="K99" i="161" s="1"/>
  <c r="E98" i="161"/>
  <c r="G98" i="161" s="1"/>
  <c r="I98" i="161" s="1"/>
  <c r="E97" i="161"/>
  <c r="G97" i="161" s="1"/>
  <c r="I97" i="161" s="1"/>
  <c r="E96" i="161"/>
  <c r="K96" i="161" s="1"/>
  <c r="E95" i="161"/>
  <c r="G95" i="161" s="1"/>
  <c r="I95" i="161" s="1"/>
  <c r="E94" i="161"/>
  <c r="G94" i="161" s="1"/>
  <c r="I94" i="161" s="1"/>
  <c r="E93" i="161"/>
  <c r="K93" i="161" s="1"/>
  <c r="E92" i="161"/>
  <c r="K92" i="161" s="1"/>
  <c r="E91" i="161"/>
  <c r="K91" i="161" s="1"/>
  <c r="E90" i="161"/>
  <c r="K90" i="161" s="1"/>
  <c r="E89" i="161"/>
  <c r="K89" i="161" s="1"/>
  <c r="E88" i="161"/>
  <c r="G88" i="161" s="1"/>
  <c r="I88" i="161" s="1"/>
  <c r="E87" i="161"/>
  <c r="K87" i="161" s="1"/>
  <c r="E86" i="161"/>
  <c r="K86" i="161" s="1"/>
  <c r="E85" i="161"/>
  <c r="G85" i="161" s="1"/>
  <c r="I85" i="161" s="1"/>
  <c r="E84" i="161"/>
  <c r="K84" i="161" s="1"/>
  <c r="E83" i="161"/>
  <c r="K83" i="161" s="1"/>
  <c r="E82" i="161"/>
  <c r="G82" i="161" s="1"/>
  <c r="I82" i="161" s="1"/>
  <c r="E81" i="161"/>
  <c r="G81" i="161" s="1"/>
  <c r="I81" i="161" s="1"/>
  <c r="E80" i="161"/>
  <c r="K80" i="161" s="1"/>
  <c r="E79" i="161"/>
  <c r="K79" i="161" s="1"/>
  <c r="E78" i="161"/>
  <c r="K78" i="161" s="1"/>
  <c r="E77" i="161"/>
  <c r="K77" i="161" s="1"/>
  <c r="E76" i="161"/>
  <c r="K76" i="161" s="1"/>
  <c r="E75" i="161"/>
  <c r="K75" i="161" s="1"/>
  <c r="E74" i="161"/>
  <c r="G74" i="161" s="1"/>
  <c r="I74" i="161" s="1"/>
  <c r="E73" i="161"/>
  <c r="K73" i="161" s="1"/>
  <c r="E72" i="161"/>
  <c r="G72" i="161" s="1"/>
  <c r="I72" i="161" s="1"/>
  <c r="E71" i="161"/>
  <c r="G71" i="161" s="1"/>
  <c r="I71" i="161" s="1"/>
  <c r="E70" i="161"/>
  <c r="K70" i="161" s="1"/>
  <c r="E69" i="161"/>
  <c r="K69" i="161" s="1"/>
  <c r="E68" i="161"/>
  <c r="G68" i="161" s="1"/>
  <c r="I68" i="161" s="1"/>
  <c r="E67" i="161"/>
  <c r="K67" i="161" s="1"/>
  <c r="E66" i="161"/>
  <c r="K66" i="161" s="1"/>
  <c r="E65" i="161"/>
  <c r="K65" i="161" s="1"/>
  <c r="E64" i="161"/>
  <c r="G64" i="161" s="1"/>
  <c r="I64" i="161" s="1"/>
  <c r="E63" i="161"/>
  <c r="K63" i="161" s="1"/>
  <c r="E62" i="161"/>
  <c r="G62" i="161" s="1"/>
  <c r="I62" i="161" s="1"/>
  <c r="E61" i="161"/>
  <c r="K61" i="161" s="1"/>
  <c r="E60" i="161"/>
  <c r="G60" i="161" s="1"/>
  <c r="I60" i="161" s="1"/>
  <c r="E59" i="161"/>
  <c r="G59" i="161" s="1"/>
  <c r="I59" i="161" s="1"/>
  <c r="E58" i="161"/>
  <c r="K58" i="161" s="1"/>
  <c r="E57" i="161"/>
  <c r="K57" i="161" s="1"/>
  <c r="E56" i="161"/>
  <c r="G56" i="161" s="1"/>
  <c r="I56" i="161" s="1"/>
  <c r="E55" i="161"/>
  <c r="G55" i="161" s="1"/>
  <c r="I55" i="161" s="1"/>
  <c r="E54" i="161"/>
  <c r="G54" i="161" s="1"/>
  <c r="I54" i="161" s="1"/>
  <c r="E53" i="161"/>
  <c r="K53" i="161" s="1"/>
  <c r="E52" i="161"/>
  <c r="G52" i="161" s="1"/>
  <c r="I52" i="161" s="1"/>
  <c r="E51" i="161"/>
  <c r="K51" i="161" s="1"/>
  <c r="E50" i="161"/>
  <c r="G50" i="161" s="1"/>
  <c r="I50" i="161" s="1"/>
  <c r="E49" i="161"/>
  <c r="K49" i="161" s="1"/>
  <c r="E48" i="161"/>
  <c r="G48" i="161" s="1"/>
  <c r="I48" i="161" s="1"/>
  <c r="E47" i="161"/>
  <c r="G47" i="161" s="1"/>
  <c r="I47" i="161" s="1"/>
  <c r="E46" i="161"/>
  <c r="K46" i="161" s="1"/>
  <c r="E45" i="161"/>
  <c r="K45" i="161" s="1"/>
  <c r="E44" i="161"/>
  <c r="G44" i="161" s="1"/>
  <c r="I44" i="161" s="1"/>
  <c r="E43" i="161"/>
  <c r="G43" i="161" s="1"/>
  <c r="I43" i="161" s="1"/>
  <c r="E42" i="161"/>
  <c r="G42" i="161" s="1"/>
  <c r="I42" i="161" s="1"/>
  <c r="E41" i="161"/>
  <c r="G41" i="161" s="1"/>
  <c r="I41" i="161" s="1"/>
  <c r="E40" i="161"/>
  <c r="G40" i="161" s="1"/>
  <c r="I40" i="161" s="1"/>
  <c r="E39" i="161"/>
  <c r="G39" i="161" s="1"/>
  <c r="I39" i="161" s="1"/>
  <c r="E38" i="161"/>
  <c r="G38" i="161" s="1"/>
  <c r="I38" i="161" s="1"/>
  <c r="E37" i="161"/>
  <c r="G37" i="161" s="1"/>
  <c r="I37" i="161" s="1"/>
  <c r="E36" i="161"/>
  <c r="G36" i="161" s="1"/>
  <c r="I36" i="161" s="1"/>
  <c r="E35" i="161"/>
  <c r="G35" i="161" s="1"/>
  <c r="I35" i="161" s="1"/>
  <c r="E34" i="161"/>
  <c r="G34" i="161" s="1"/>
  <c r="I34" i="161" s="1"/>
  <c r="E33" i="161"/>
  <c r="G33" i="161" s="1"/>
  <c r="I33" i="161" s="1"/>
  <c r="E32" i="161"/>
  <c r="G32" i="161" s="1"/>
  <c r="I32" i="161" s="1"/>
  <c r="E31" i="161"/>
  <c r="G31" i="161" s="1"/>
  <c r="I31" i="161" s="1"/>
  <c r="E30" i="161"/>
  <c r="G30" i="161" s="1"/>
  <c r="I30" i="161" s="1"/>
  <c r="E29" i="161"/>
  <c r="G29" i="161" s="1"/>
  <c r="I29" i="161" s="1"/>
  <c r="E28" i="161"/>
  <c r="G28" i="161" s="1"/>
  <c r="I28" i="161" s="1"/>
  <c r="E27" i="161"/>
  <c r="G27" i="161" s="1"/>
  <c r="I27" i="161" s="1"/>
  <c r="E26" i="161"/>
  <c r="G26" i="161" s="1"/>
  <c r="I26" i="161" s="1"/>
  <c r="E25" i="161"/>
  <c r="G25" i="161" s="1"/>
  <c r="I25" i="161" s="1"/>
  <c r="E24" i="161"/>
  <c r="G24" i="161" s="1"/>
  <c r="I24" i="161" s="1"/>
  <c r="E23" i="161"/>
  <c r="G23" i="161" s="1"/>
  <c r="I23" i="161" s="1"/>
  <c r="E22" i="161"/>
  <c r="G22" i="161" s="1"/>
  <c r="I22" i="161" s="1"/>
  <c r="E21" i="161"/>
  <c r="G21" i="161" s="1"/>
  <c r="I21" i="161" s="1"/>
  <c r="E20" i="161"/>
  <c r="G20" i="161" s="1"/>
  <c r="I20" i="161" s="1"/>
  <c r="E19" i="161"/>
  <c r="G19" i="161" s="1"/>
  <c r="I19" i="161" s="1"/>
  <c r="E18" i="161"/>
  <c r="G18" i="161" s="1"/>
  <c r="I18" i="161" s="1"/>
  <c r="E17" i="161"/>
  <c r="G17" i="161" s="1"/>
  <c r="I17" i="161" s="1"/>
  <c r="E16" i="161"/>
  <c r="G16" i="161" s="1"/>
  <c r="I16" i="161" s="1"/>
  <c r="E15" i="161"/>
  <c r="G15" i="161" s="1"/>
  <c r="I15" i="161" s="1"/>
  <c r="E14" i="161"/>
  <c r="G14" i="161" s="1"/>
  <c r="I14" i="161" s="1"/>
  <c r="E13" i="161"/>
  <c r="G13" i="161" s="1"/>
  <c r="I13" i="161" s="1"/>
  <c r="E12" i="161"/>
  <c r="G12" i="161" s="1"/>
  <c r="I12" i="161" s="1"/>
  <c r="E11" i="161"/>
  <c r="G11" i="161" s="1"/>
  <c r="I11" i="161" s="1"/>
  <c r="E10" i="161"/>
  <c r="G10" i="161" s="1"/>
  <c r="I10" i="161" s="1"/>
  <c r="E9" i="161"/>
  <c r="G9" i="161" s="1"/>
  <c r="I9" i="161" s="1"/>
  <c r="E8" i="161"/>
  <c r="G8" i="161" s="1"/>
  <c r="I8" i="161" s="1"/>
  <c r="E7" i="161"/>
  <c r="G7" i="161" s="1"/>
  <c r="I7" i="161" s="1"/>
  <c r="E6" i="161"/>
  <c r="G6" i="161" s="1"/>
  <c r="I6" i="161" s="1"/>
  <c r="E5" i="161"/>
  <c r="G5" i="161" s="1"/>
  <c r="I5" i="161" s="1"/>
  <c r="E4" i="161"/>
  <c r="G4" i="161" s="1"/>
  <c r="I4" i="161" s="1"/>
  <c r="E3" i="161"/>
  <c r="G3" i="161" s="1"/>
  <c r="I3" i="161" s="1"/>
  <c r="E2" i="161"/>
  <c r="K2" i="161" s="1"/>
  <c r="K85" i="161" l="1"/>
  <c r="K100" i="161"/>
  <c r="K71" i="161"/>
  <c r="I138" i="172"/>
  <c r="I138" i="171"/>
  <c r="K135" i="170"/>
  <c r="I137" i="170" s="1"/>
  <c r="I2" i="170"/>
  <c r="I135" i="170" s="1"/>
  <c r="G135" i="170"/>
  <c r="K134" i="169"/>
  <c r="I136" i="169" s="1"/>
  <c r="I2" i="169"/>
  <c r="I134" i="169" s="1"/>
  <c r="G134" i="169"/>
  <c r="K134" i="168"/>
  <c r="I136" i="168" s="1"/>
  <c r="I2" i="168"/>
  <c r="I134" i="168" s="1"/>
  <c r="G134" i="168"/>
  <c r="I2" i="167"/>
  <c r="I134" i="167" s="1"/>
  <c r="G134" i="167"/>
  <c r="K134" i="167"/>
  <c r="I136" i="167" s="1"/>
  <c r="K134" i="166"/>
  <c r="I136" i="166" s="1"/>
  <c r="I2" i="166"/>
  <c r="I134" i="166" s="1"/>
  <c r="G134" i="166"/>
  <c r="K134" i="165"/>
  <c r="I136" i="165" s="1"/>
  <c r="G134" i="165"/>
  <c r="I134" i="165"/>
  <c r="K133" i="164"/>
  <c r="I135" i="164" s="1"/>
  <c r="I2" i="164"/>
  <c r="I133" i="164" s="1"/>
  <c r="G133" i="164"/>
  <c r="G133" i="163"/>
  <c r="I133" i="163"/>
  <c r="I136" i="163" s="1"/>
  <c r="K3" i="161"/>
  <c r="K10" i="161"/>
  <c r="G76" i="161"/>
  <c r="I76" i="161" s="1"/>
  <c r="K95" i="161"/>
  <c r="K102" i="161"/>
  <c r="K128" i="161"/>
  <c r="K55" i="161"/>
  <c r="K12" i="161"/>
  <c r="K117" i="161"/>
  <c r="K68" i="161"/>
  <c r="K131" i="162"/>
  <c r="I133" i="162" s="1"/>
  <c r="I131" i="162"/>
  <c r="G131" i="162"/>
  <c r="K59" i="161"/>
  <c r="G84" i="161"/>
  <c r="I84" i="161" s="1"/>
  <c r="G92" i="161"/>
  <c r="I92" i="161" s="1"/>
  <c r="K5" i="161"/>
  <c r="K14" i="161"/>
  <c r="K21" i="161"/>
  <c r="K32" i="161"/>
  <c r="K47" i="161"/>
  <c r="K72" i="161"/>
  <c r="G77" i="161"/>
  <c r="I77" i="161" s="1"/>
  <c r="K82" i="161"/>
  <c r="K94" i="161"/>
  <c r="K103" i="161"/>
  <c r="G106" i="161"/>
  <c r="I106" i="161" s="1"/>
  <c r="G118" i="161"/>
  <c r="I118" i="161" s="1"/>
  <c r="K123" i="161"/>
  <c r="K127" i="161"/>
  <c r="K107" i="161"/>
  <c r="K110" i="161"/>
  <c r="K26" i="161"/>
  <c r="K39" i="161"/>
  <c r="G67" i="161"/>
  <c r="I67" i="161" s="1"/>
  <c r="K24" i="161"/>
  <c r="K28" i="161"/>
  <c r="K30" i="161"/>
  <c r="K35" i="161"/>
  <c r="K41" i="161"/>
  <c r="K64" i="161"/>
  <c r="G87" i="161"/>
  <c r="I87" i="161" s="1"/>
  <c r="G91" i="161"/>
  <c r="I91" i="161" s="1"/>
  <c r="G99" i="161"/>
  <c r="I99" i="161" s="1"/>
  <c r="G120" i="161"/>
  <c r="I120" i="161" s="1"/>
  <c r="K4" i="161"/>
  <c r="K9" i="161"/>
  <c r="K11" i="161"/>
  <c r="K13" i="161"/>
  <c r="K15" i="161"/>
  <c r="K22" i="161"/>
  <c r="K48" i="161"/>
  <c r="G51" i="161"/>
  <c r="I51" i="161" s="1"/>
  <c r="K60" i="161"/>
  <c r="G63" i="161"/>
  <c r="I63" i="161" s="1"/>
  <c r="G78" i="161"/>
  <c r="I78" i="161" s="1"/>
  <c r="G80" i="161"/>
  <c r="I80" i="161" s="1"/>
  <c r="K81" i="161"/>
  <c r="G86" i="161"/>
  <c r="I86" i="161" s="1"/>
  <c r="G90" i="161"/>
  <c r="I90" i="161" s="1"/>
  <c r="G96" i="161"/>
  <c r="I96" i="161" s="1"/>
  <c r="K97" i="161"/>
  <c r="G104" i="161"/>
  <c r="I104" i="161" s="1"/>
  <c r="K105" i="161"/>
  <c r="K108" i="161"/>
  <c r="G111" i="161"/>
  <c r="I111" i="161" s="1"/>
  <c r="K112" i="161"/>
  <c r="G115" i="161"/>
  <c r="I115" i="161" s="1"/>
  <c r="K116" i="161"/>
  <c r="G119" i="161"/>
  <c r="I119" i="161" s="1"/>
  <c r="K122" i="161"/>
  <c r="G125" i="161"/>
  <c r="I125" i="161" s="1"/>
  <c r="K126" i="161"/>
  <c r="K17" i="161"/>
  <c r="K19" i="161"/>
  <c r="K37" i="161"/>
  <c r="K43" i="161"/>
  <c r="K7" i="161"/>
  <c r="K18" i="161"/>
  <c r="K25" i="161"/>
  <c r="K27" i="161"/>
  <c r="K29" i="161"/>
  <c r="K34" i="161"/>
  <c r="K36" i="161"/>
  <c r="K38" i="161"/>
  <c r="K40" i="161"/>
  <c r="K42" i="161"/>
  <c r="K44" i="161"/>
  <c r="K56" i="161"/>
  <c r="G121" i="161"/>
  <c r="I121" i="161" s="1"/>
  <c r="K88" i="161"/>
  <c r="G83" i="161"/>
  <c r="I83" i="161" s="1"/>
  <c r="G79" i="161"/>
  <c r="I79" i="161" s="1"/>
  <c r="G75" i="161"/>
  <c r="I75" i="161" s="1"/>
  <c r="K23" i="161"/>
  <c r="K33" i="161"/>
  <c r="G89" i="161"/>
  <c r="I89" i="161" s="1"/>
  <c r="G93" i="161"/>
  <c r="I93" i="161" s="1"/>
  <c r="K98" i="161"/>
  <c r="G101" i="161"/>
  <c r="I101" i="161" s="1"/>
  <c r="G113" i="161"/>
  <c r="I113" i="161" s="1"/>
  <c r="K114" i="161"/>
  <c r="K31" i="161"/>
  <c r="K52" i="161"/>
  <c r="E129" i="161"/>
  <c r="K6" i="161"/>
  <c r="K8" i="161"/>
  <c r="K16" i="161"/>
  <c r="K20" i="161"/>
  <c r="G46" i="161"/>
  <c r="I46" i="161" s="1"/>
  <c r="G58" i="161"/>
  <c r="I58" i="161" s="1"/>
  <c r="G66" i="161"/>
  <c r="I66" i="161" s="1"/>
  <c r="G70" i="161"/>
  <c r="I70" i="161" s="1"/>
  <c r="G2" i="161"/>
  <c r="G45" i="161"/>
  <c r="I45" i="161" s="1"/>
  <c r="G49" i="161"/>
  <c r="I49" i="161" s="1"/>
  <c r="K50" i="161"/>
  <c r="G53" i="161"/>
  <c r="I53" i="161" s="1"/>
  <c r="K54" i="161"/>
  <c r="G57" i="161"/>
  <c r="I57" i="161" s="1"/>
  <c r="G61" i="161"/>
  <c r="I61" i="161" s="1"/>
  <c r="K62" i="161"/>
  <c r="G65" i="161"/>
  <c r="I65" i="161" s="1"/>
  <c r="G69" i="161"/>
  <c r="I69" i="161" s="1"/>
  <c r="G73" i="161"/>
  <c r="I73" i="161" s="1"/>
  <c r="K74" i="161"/>
  <c r="E89" i="160"/>
  <c r="G89" i="160" s="1"/>
  <c r="I89" i="160" s="1"/>
  <c r="H129" i="160"/>
  <c r="F129" i="160"/>
  <c r="C129" i="160"/>
  <c r="E128" i="160"/>
  <c r="K128" i="160" s="1"/>
  <c r="E127" i="160"/>
  <c r="K127" i="160" s="1"/>
  <c r="E31" i="160"/>
  <c r="K31" i="160" s="1"/>
  <c r="E126" i="160"/>
  <c r="K126" i="160" s="1"/>
  <c r="E125" i="160"/>
  <c r="K125" i="160" s="1"/>
  <c r="E124" i="160"/>
  <c r="E123" i="160"/>
  <c r="K123" i="160" s="1"/>
  <c r="E122" i="160"/>
  <c r="K122" i="160" s="1"/>
  <c r="E121" i="160"/>
  <c r="K121" i="160" s="1"/>
  <c r="E120" i="160"/>
  <c r="E119" i="160"/>
  <c r="K119" i="160" s="1"/>
  <c r="E118" i="160"/>
  <c r="K118" i="160" s="1"/>
  <c r="E117" i="160"/>
  <c r="K117" i="160" s="1"/>
  <c r="E116" i="160"/>
  <c r="E115" i="160"/>
  <c r="K115" i="160" s="1"/>
  <c r="E114" i="160"/>
  <c r="K114" i="160" s="1"/>
  <c r="E113" i="160"/>
  <c r="K113" i="160" s="1"/>
  <c r="E112" i="160"/>
  <c r="E111" i="160"/>
  <c r="K111" i="160" s="1"/>
  <c r="E110" i="160"/>
  <c r="K110" i="160" s="1"/>
  <c r="E109" i="160"/>
  <c r="K109" i="160" s="1"/>
  <c r="E108" i="160"/>
  <c r="E107" i="160"/>
  <c r="K107" i="160" s="1"/>
  <c r="E106" i="160"/>
  <c r="K106" i="160" s="1"/>
  <c r="E105" i="160"/>
  <c r="K105" i="160" s="1"/>
  <c r="E104" i="160"/>
  <c r="E103" i="160"/>
  <c r="K103" i="160" s="1"/>
  <c r="E102" i="160"/>
  <c r="K102" i="160" s="1"/>
  <c r="E100" i="160"/>
  <c r="K100" i="160" s="1"/>
  <c r="E101" i="160"/>
  <c r="E98" i="160"/>
  <c r="K98" i="160" s="1"/>
  <c r="E99" i="160"/>
  <c r="K99" i="160" s="1"/>
  <c r="E97" i="160"/>
  <c r="K97" i="160" s="1"/>
  <c r="E96" i="160"/>
  <c r="E95" i="160"/>
  <c r="K95" i="160" s="1"/>
  <c r="E94" i="160"/>
  <c r="K94" i="160" s="1"/>
  <c r="E93" i="160"/>
  <c r="K93" i="160" s="1"/>
  <c r="E92" i="160"/>
  <c r="E91" i="160"/>
  <c r="K91" i="160" s="1"/>
  <c r="E90" i="160"/>
  <c r="K90" i="160" s="1"/>
  <c r="E88" i="160"/>
  <c r="K88" i="160" s="1"/>
  <c r="E87" i="160"/>
  <c r="E86" i="160"/>
  <c r="K86" i="160" s="1"/>
  <c r="E85" i="160"/>
  <c r="K85" i="160" s="1"/>
  <c r="E84" i="160"/>
  <c r="K84" i="160" s="1"/>
  <c r="E83" i="160"/>
  <c r="E82" i="160"/>
  <c r="K82" i="160" s="1"/>
  <c r="E81" i="160"/>
  <c r="K81" i="160" s="1"/>
  <c r="E80" i="160"/>
  <c r="K80" i="160" s="1"/>
  <c r="E79" i="160"/>
  <c r="E78" i="160"/>
  <c r="K78" i="160" s="1"/>
  <c r="E77" i="160"/>
  <c r="K77" i="160" s="1"/>
  <c r="E76" i="160"/>
  <c r="K76" i="160" s="1"/>
  <c r="E75" i="160"/>
  <c r="E74" i="160"/>
  <c r="K74" i="160" s="1"/>
  <c r="E73" i="160"/>
  <c r="K73" i="160" s="1"/>
  <c r="E72" i="160"/>
  <c r="K72" i="160" s="1"/>
  <c r="E71" i="160"/>
  <c r="E70" i="160"/>
  <c r="K70" i="160" s="1"/>
  <c r="E69" i="160"/>
  <c r="K69" i="160" s="1"/>
  <c r="E68" i="160"/>
  <c r="K68" i="160" s="1"/>
  <c r="E67" i="160"/>
  <c r="E66" i="160"/>
  <c r="K66" i="160" s="1"/>
  <c r="E65" i="160"/>
  <c r="K65" i="160" s="1"/>
  <c r="E64" i="160"/>
  <c r="K64" i="160" s="1"/>
  <c r="E63" i="160"/>
  <c r="E62" i="160"/>
  <c r="K62" i="160" s="1"/>
  <c r="E61" i="160"/>
  <c r="K61" i="160" s="1"/>
  <c r="E60" i="160"/>
  <c r="K60" i="160" s="1"/>
  <c r="E59" i="160"/>
  <c r="E58" i="160"/>
  <c r="K58" i="160" s="1"/>
  <c r="E57" i="160"/>
  <c r="K57" i="160" s="1"/>
  <c r="E56" i="160"/>
  <c r="K56" i="160" s="1"/>
  <c r="E55" i="160"/>
  <c r="E54" i="160"/>
  <c r="K54" i="160" s="1"/>
  <c r="E53" i="160"/>
  <c r="K53" i="160" s="1"/>
  <c r="E52" i="160"/>
  <c r="K52" i="160" s="1"/>
  <c r="E51" i="160"/>
  <c r="E50" i="160"/>
  <c r="K50" i="160" s="1"/>
  <c r="E49" i="160"/>
  <c r="K49" i="160" s="1"/>
  <c r="E48" i="160"/>
  <c r="K48" i="160" s="1"/>
  <c r="E47" i="160"/>
  <c r="E46" i="160"/>
  <c r="K46" i="160" s="1"/>
  <c r="E45" i="160"/>
  <c r="G45" i="160" s="1"/>
  <c r="I45" i="160" s="1"/>
  <c r="E44" i="160"/>
  <c r="G44" i="160" s="1"/>
  <c r="I44" i="160" s="1"/>
  <c r="E43" i="160"/>
  <c r="G43" i="160" s="1"/>
  <c r="I43" i="160" s="1"/>
  <c r="E42" i="160"/>
  <c r="G42" i="160" s="1"/>
  <c r="I42" i="160" s="1"/>
  <c r="E41" i="160"/>
  <c r="G41" i="160" s="1"/>
  <c r="I41" i="160" s="1"/>
  <c r="E40" i="160"/>
  <c r="G40" i="160" s="1"/>
  <c r="I40" i="160" s="1"/>
  <c r="E39" i="160"/>
  <c r="G39" i="160" s="1"/>
  <c r="I39" i="160" s="1"/>
  <c r="E38" i="160"/>
  <c r="G38" i="160" s="1"/>
  <c r="I38" i="160" s="1"/>
  <c r="E37" i="160"/>
  <c r="G37" i="160" s="1"/>
  <c r="I37" i="160" s="1"/>
  <c r="E33" i="160"/>
  <c r="G33" i="160" s="1"/>
  <c r="I33" i="160" s="1"/>
  <c r="E36" i="160"/>
  <c r="G36" i="160" s="1"/>
  <c r="I36" i="160" s="1"/>
  <c r="E35" i="160"/>
  <c r="G35" i="160" s="1"/>
  <c r="I35" i="160" s="1"/>
  <c r="E34" i="160"/>
  <c r="G34" i="160" s="1"/>
  <c r="I34" i="160" s="1"/>
  <c r="E32" i="160"/>
  <c r="G32" i="160" s="1"/>
  <c r="I32" i="160" s="1"/>
  <c r="E30" i="160"/>
  <c r="G30" i="160" s="1"/>
  <c r="I30" i="160" s="1"/>
  <c r="E29" i="160"/>
  <c r="G29" i="160" s="1"/>
  <c r="I29" i="160" s="1"/>
  <c r="E28" i="160"/>
  <c r="G28" i="160" s="1"/>
  <c r="I28" i="160" s="1"/>
  <c r="E27" i="160"/>
  <c r="G27" i="160" s="1"/>
  <c r="I27" i="160" s="1"/>
  <c r="E26" i="160"/>
  <c r="G26" i="160" s="1"/>
  <c r="I26" i="160" s="1"/>
  <c r="E25" i="160"/>
  <c r="G25" i="160" s="1"/>
  <c r="I25" i="160" s="1"/>
  <c r="E24" i="160"/>
  <c r="G24" i="160" s="1"/>
  <c r="I24" i="160" s="1"/>
  <c r="E23" i="160"/>
  <c r="G23" i="160" s="1"/>
  <c r="I23" i="160" s="1"/>
  <c r="E22" i="160"/>
  <c r="G22" i="160" s="1"/>
  <c r="I22" i="160" s="1"/>
  <c r="E21" i="160"/>
  <c r="G21" i="160" s="1"/>
  <c r="I21" i="160" s="1"/>
  <c r="E20" i="160"/>
  <c r="G20" i="160" s="1"/>
  <c r="I20" i="160" s="1"/>
  <c r="E18" i="160"/>
  <c r="G18" i="160" s="1"/>
  <c r="I18" i="160" s="1"/>
  <c r="E19" i="160"/>
  <c r="G19" i="160" s="1"/>
  <c r="I19" i="160" s="1"/>
  <c r="E17" i="160"/>
  <c r="G17" i="160" s="1"/>
  <c r="I17" i="160" s="1"/>
  <c r="E16" i="160"/>
  <c r="G16" i="160" s="1"/>
  <c r="I16" i="160" s="1"/>
  <c r="E15" i="160"/>
  <c r="G15" i="160" s="1"/>
  <c r="I15" i="160" s="1"/>
  <c r="E14" i="160"/>
  <c r="G14" i="160" s="1"/>
  <c r="I14" i="160" s="1"/>
  <c r="E13" i="160"/>
  <c r="G13" i="160" s="1"/>
  <c r="I13" i="160" s="1"/>
  <c r="E12" i="160"/>
  <c r="G12" i="160" s="1"/>
  <c r="I12" i="160" s="1"/>
  <c r="E11" i="160"/>
  <c r="G11" i="160" s="1"/>
  <c r="I11" i="160" s="1"/>
  <c r="E10" i="160"/>
  <c r="G10" i="160" s="1"/>
  <c r="I10" i="160" s="1"/>
  <c r="E9" i="160"/>
  <c r="G9" i="160" s="1"/>
  <c r="I9" i="160" s="1"/>
  <c r="E8" i="160"/>
  <c r="G8" i="160" s="1"/>
  <c r="I8" i="160" s="1"/>
  <c r="E7" i="160"/>
  <c r="G7" i="160" s="1"/>
  <c r="I7" i="160" s="1"/>
  <c r="E6" i="160"/>
  <c r="G6" i="160" s="1"/>
  <c r="I6" i="160" s="1"/>
  <c r="E5" i="160"/>
  <c r="G5" i="160" s="1"/>
  <c r="I5" i="160" s="1"/>
  <c r="E4" i="160"/>
  <c r="G4" i="160" s="1"/>
  <c r="I4" i="160" s="1"/>
  <c r="E3" i="160"/>
  <c r="G3" i="160" s="1"/>
  <c r="I3" i="160" s="1"/>
  <c r="E2" i="160"/>
  <c r="K2" i="160" s="1"/>
  <c r="I138" i="170" l="1"/>
  <c r="I140" i="170" s="1"/>
  <c r="I137" i="169"/>
  <c r="I139" i="169" s="1"/>
  <c r="I137" i="168"/>
  <c r="I139" i="168" s="1"/>
  <c r="I137" i="167"/>
  <c r="I139" i="167" s="1"/>
  <c r="I137" i="166"/>
  <c r="I139" i="166" s="1"/>
  <c r="I137" i="165"/>
  <c r="I139" i="165" s="1"/>
  <c r="I136" i="164"/>
  <c r="I134" i="162"/>
  <c r="K129" i="161"/>
  <c r="I131" i="161" s="1"/>
  <c r="G129" i="161"/>
  <c r="I2" i="161"/>
  <c r="I129" i="161" s="1"/>
  <c r="G64" i="160"/>
  <c r="I64" i="160" s="1"/>
  <c r="K15" i="160"/>
  <c r="K43" i="160"/>
  <c r="K45" i="160"/>
  <c r="K13" i="160"/>
  <c r="K11" i="160"/>
  <c r="K41" i="160"/>
  <c r="G84" i="160"/>
  <c r="I84" i="160" s="1"/>
  <c r="K9" i="160"/>
  <c r="K17" i="160"/>
  <c r="K39" i="160"/>
  <c r="G109" i="160"/>
  <c r="I109" i="160" s="1"/>
  <c r="G127" i="160"/>
  <c r="I127" i="160" s="1"/>
  <c r="K18" i="160"/>
  <c r="K37" i="160"/>
  <c r="G48" i="160"/>
  <c r="I48" i="160" s="1"/>
  <c r="K89" i="160"/>
  <c r="K5" i="160"/>
  <c r="K7" i="160"/>
  <c r="G52" i="160"/>
  <c r="I52" i="160" s="1"/>
  <c r="G97" i="160"/>
  <c r="I97" i="160" s="1"/>
  <c r="K3" i="160"/>
  <c r="K10" i="160"/>
  <c r="K12" i="160"/>
  <c r="K14" i="160"/>
  <c r="K16" i="160"/>
  <c r="K19" i="160"/>
  <c r="K38" i="160"/>
  <c r="K40" i="160"/>
  <c r="K42" i="160"/>
  <c r="K44" i="160"/>
  <c r="G56" i="160"/>
  <c r="I56" i="160" s="1"/>
  <c r="G72" i="160"/>
  <c r="I72" i="160" s="1"/>
  <c r="G100" i="160"/>
  <c r="I100" i="160" s="1"/>
  <c r="G121" i="160"/>
  <c r="I121" i="160" s="1"/>
  <c r="G31" i="160"/>
  <c r="I31" i="160" s="1"/>
  <c r="G128" i="160"/>
  <c r="I128" i="160" s="1"/>
  <c r="K6" i="160"/>
  <c r="K21" i="160"/>
  <c r="K23" i="160"/>
  <c r="K25" i="160"/>
  <c r="K27" i="160"/>
  <c r="K29" i="160"/>
  <c r="K32" i="160"/>
  <c r="K35" i="160"/>
  <c r="G60" i="160"/>
  <c r="I60" i="160" s="1"/>
  <c r="G76" i="160"/>
  <c r="I76" i="160" s="1"/>
  <c r="G105" i="160"/>
  <c r="I105" i="160" s="1"/>
  <c r="G125" i="160"/>
  <c r="I125" i="160" s="1"/>
  <c r="K22" i="160"/>
  <c r="K24" i="160"/>
  <c r="K26" i="160"/>
  <c r="K28" i="160"/>
  <c r="K30" i="160"/>
  <c r="K34" i="160"/>
  <c r="K36" i="160"/>
  <c r="G68" i="160"/>
  <c r="I68" i="160" s="1"/>
  <c r="G117" i="160"/>
  <c r="I117" i="160" s="1"/>
  <c r="G88" i="160"/>
  <c r="I88" i="160" s="1"/>
  <c r="K33" i="160"/>
  <c r="G93" i="160"/>
  <c r="I93" i="160" s="1"/>
  <c r="K4" i="160"/>
  <c r="K8" i="160"/>
  <c r="K20" i="160"/>
  <c r="G80" i="160"/>
  <c r="I80" i="160" s="1"/>
  <c r="G113" i="160"/>
  <c r="I113" i="160" s="1"/>
  <c r="K79" i="160"/>
  <c r="G79" i="160"/>
  <c r="I79" i="160" s="1"/>
  <c r="K87" i="160"/>
  <c r="G87" i="160"/>
  <c r="I87" i="160" s="1"/>
  <c r="K96" i="160"/>
  <c r="G96" i="160"/>
  <c r="I96" i="160" s="1"/>
  <c r="K104" i="160"/>
  <c r="G104" i="160"/>
  <c r="I104" i="160" s="1"/>
  <c r="K112" i="160"/>
  <c r="G112" i="160"/>
  <c r="I112" i="160" s="1"/>
  <c r="K120" i="160"/>
  <c r="G120" i="160"/>
  <c r="I120" i="160" s="1"/>
  <c r="K63" i="160"/>
  <c r="G63" i="160"/>
  <c r="I63" i="160" s="1"/>
  <c r="K71" i="160"/>
  <c r="G71" i="160"/>
  <c r="I71" i="160" s="1"/>
  <c r="E129" i="160"/>
  <c r="K51" i="160"/>
  <c r="G51" i="160"/>
  <c r="I51" i="160" s="1"/>
  <c r="K59" i="160"/>
  <c r="G59" i="160"/>
  <c r="I59" i="160" s="1"/>
  <c r="K67" i="160"/>
  <c r="G67" i="160"/>
  <c r="I67" i="160" s="1"/>
  <c r="K75" i="160"/>
  <c r="G75" i="160"/>
  <c r="I75" i="160" s="1"/>
  <c r="K83" i="160"/>
  <c r="G83" i="160"/>
  <c r="I83" i="160" s="1"/>
  <c r="K92" i="160"/>
  <c r="G92" i="160"/>
  <c r="I92" i="160" s="1"/>
  <c r="K101" i="160"/>
  <c r="G101" i="160"/>
  <c r="I101" i="160" s="1"/>
  <c r="K108" i="160"/>
  <c r="G108" i="160"/>
  <c r="I108" i="160" s="1"/>
  <c r="K116" i="160"/>
  <c r="G116" i="160"/>
  <c r="I116" i="160" s="1"/>
  <c r="K124" i="160"/>
  <c r="G124" i="160"/>
  <c r="I124" i="160" s="1"/>
  <c r="K47" i="160"/>
  <c r="G47" i="160"/>
  <c r="I47" i="160" s="1"/>
  <c r="K55" i="160"/>
  <c r="G55" i="160"/>
  <c r="I55" i="160" s="1"/>
  <c r="G2" i="160"/>
  <c r="G46" i="160"/>
  <c r="I46" i="160" s="1"/>
  <c r="G50" i="160"/>
  <c r="I50" i="160" s="1"/>
  <c r="G54" i="160"/>
  <c r="I54" i="160" s="1"/>
  <c r="G58" i="160"/>
  <c r="I58" i="160" s="1"/>
  <c r="G62" i="160"/>
  <c r="I62" i="160" s="1"/>
  <c r="G66" i="160"/>
  <c r="I66" i="160" s="1"/>
  <c r="G70" i="160"/>
  <c r="I70" i="160" s="1"/>
  <c r="G74" i="160"/>
  <c r="I74" i="160" s="1"/>
  <c r="G78" i="160"/>
  <c r="I78" i="160" s="1"/>
  <c r="G82" i="160"/>
  <c r="I82" i="160" s="1"/>
  <c r="G86" i="160"/>
  <c r="I86" i="160" s="1"/>
  <c r="G91" i="160"/>
  <c r="I91" i="160" s="1"/>
  <c r="G95" i="160"/>
  <c r="I95" i="160" s="1"/>
  <c r="G98" i="160"/>
  <c r="I98" i="160" s="1"/>
  <c r="G103" i="160"/>
  <c r="I103" i="160" s="1"/>
  <c r="G107" i="160"/>
  <c r="I107" i="160" s="1"/>
  <c r="G111" i="160"/>
  <c r="I111" i="160" s="1"/>
  <c r="G115" i="160"/>
  <c r="I115" i="160" s="1"/>
  <c r="G119" i="160"/>
  <c r="I119" i="160" s="1"/>
  <c r="G123" i="160"/>
  <c r="I123" i="160" s="1"/>
  <c r="G49" i="160"/>
  <c r="I49" i="160" s="1"/>
  <c r="G53" i="160"/>
  <c r="I53" i="160" s="1"/>
  <c r="G57" i="160"/>
  <c r="I57" i="160" s="1"/>
  <c r="G61" i="160"/>
  <c r="I61" i="160" s="1"/>
  <c r="G65" i="160"/>
  <c r="I65" i="160" s="1"/>
  <c r="G69" i="160"/>
  <c r="I69" i="160" s="1"/>
  <c r="G73" i="160"/>
  <c r="I73" i="160" s="1"/>
  <c r="G77" i="160"/>
  <c r="I77" i="160" s="1"/>
  <c r="G81" i="160"/>
  <c r="I81" i="160" s="1"/>
  <c r="G85" i="160"/>
  <c r="I85" i="160" s="1"/>
  <c r="G90" i="160"/>
  <c r="I90" i="160" s="1"/>
  <c r="G94" i="160"/>
  <c r="I94" i="160" s="1"/>
  <c r="G99" i="160"/>
  <c r="I99" i="160" s="1"/>
  <c r="G102" i="160"/>
  <c r="I102" i="160" s="1"/>
  <c r="G106" i="160"/>
  <c r="I106" i="160" s="1"/>
  <c r="G110" i="160"/>
  <c r="I110" i="160" s="1"/>
  <c r="G114" i="160"/>
  <c r="I114" i="160" s="1"/>
  <c r="G118" i="160"/>
  <c r="I118" i="160" s="1"/>
  <c r="G122" i="160"/>
  <c r="I122" i="160" s="1"/>
  <c r="G126" i="160"/>
  <c r="I126" i="160" s="1"/>
  <c r="E92" i="159"/>
  <c r="K92" i="159" s="1"/>
  <c r="E87" i="159"/>
  <c r="K87" i="159" s="1"/>
  <c r="E20" i="159"/>
  <c r="K20" i="159" s="1"/>
  <c r="H128" i="159"/>
  <c r="F128" i="159"/>
  <c r="C128" i="159"/>
  <c r="E127" i="159"/>
  <c r="G127" i="159" s="1"/>
  <c r="I127" i="159" s="1"/>
  <c r="E126" i="159"/>
  <c r="K126" i="159" s="1"/>
  <c r="E125" i="159"/>
  <c r="K125" i="159" s="1"/>
  <c r="K124" i="159"/>
  <c r="E124" i="159"/>
  <c r="G124" i="159" s="1"/>
  <c r="I124" i="159" s="1"/>
  <c r="E123" i="159"/>
  <c r="K123" i="159" s="1"/>
  <c r="E122" i="159"/>
  <c r="K122" i="159" s="1"/>
  <c r="E121" i="159"/>
  <c r="G121" i="159" s="1"/>
  <c r="I121" i="159" s="1"/>
  <c r="E120" i="159"/>
  <c r="K120" i="159" s="1"/>
  <c r="E119" i="159"/>
  <c r="K119" i="159" s="1"/>
  <c r="E118" i="159"/>
  <c r="K118" i="159" s="1"/>
  <c r="E117" i="159"/>
  <c r="K117" i="159" s="1"/>
  <c r="E116" i="159"/>
  <c r="K116" i="159" s="1"/>
  <c r="E115" i="159"/>
  <c r="G115" i="159" s="1"/>
  <c r="I115" i="159" s="1"/>
  <c r="E114" i="159"/>
  <c r="K114" i="159" s="1"/>
  <c r="E113" i="159"/>
  <c r="K113" i="159" s="1"/>
  <c r="E112" i="159"/>
  <c r="K112" i="159" s="1"/>
  <c r="E111" i="159"/>
  <c r="K111" i="159" s="1"/>
  <c r="E110" i="159"/>
  <c r="K110" i="159" s="1"/>
  <c r="E109" i="159"/>
  <c r="K109" i="159" s="1"/>
  <c r="E108" i="159"/>
  <c r="K108" i="159" s="1"/>
  <c r="E107" i="159"/>
  <c r="G107" i="159" s="1"/>
  <c r="I107" i="159" s="1"/>
  <c r="E106" i="159"/>
  <c r="K106" i="159" s="1"/>
  <c r="E105" i="159"/>
  <c r="K105" i="159" s="1"/>
  <c r="E104" i="159"/>
  <c r="K104" i="159" s="1"/>
  <c r="E103" i="159"/>
  <c r="G103" i="159" s="1"/>
  <c r="I103" i="159" s="1"/>
  <c r="E102" i="159"/>
  <c r="K102" i="159" s="1"/>
  <c r="E101" i="159"/>
  <c r="K101" i="159" s="1"/>
  <c r="E100" i="159"/>
  <c r="K100" i="159" s="1"/>
  <c r="E99" i="159"/>
  <c r="G99" i="159" s="1"/>
  <c r="I99" i="159" s="1"/>
  <c r="E98" i="159"/>
  <c r="G98" i="159" s="1"/>
  <c r="I98" i="159" s="1"/>
  <c r="E97" i="159"/>
  <c r="K97" i="159" s="1"/>
  <c r="E96" i="159"/>
  <c r="G96" i="159" s="1"/>
  <c r="I96" i="159" s="1"/>
  <c r="E95" i="159"/>
  <c r="K95" i="159" s="1"/>
  <c r="E94" i="159"/>
  <c r="K94" i="159" s="1"/>
  <c r="E93" i="159"/>
  <c r="K93" i="159" s="1"/>
  <c r="E91" i="159"/>
  <c r="K91" i="159" s="1"/>
  <c r="E90" i="159"/>
  <c r="K90" i="159" s="1"/>
  <c r="E89" i="159"/>
  <c r="G89" i="159" s="1"/>
  <c r="I89" i="159" s="1"/>
  <c r="E88" i="159"/>
  <c r="K88" i="159" s="1"/>
  <c r="E86" i="159"/>
  <c r="K86" i="159" s="1"/>
  <c r="E85" i="159"/>
  <c r="K85" i="159" s="1"/>
  <c r="E84" i="159"/>
  <c r="K84" i="159" s="1"/>
  <c r="E83" i="159"/>
  <c r="K83" i="159" s="1"/>
  <c r="E82" i="159"/>
  <c r="K82" i="159" s="1"/>
  <c r="E81" i="159"/>
  <c r="K81" i="159" s="1"/>
  <c r="E80" i="159"/>
  <c r="K80" i="159" s="1"/>
  <c r="E79" i="159"/>
  <c r="K79" i="159" s="1"/>
  <c r="E78" i="159"/>
  <c r="K78" i="159" s="1"/>
  <c r="E77" i="159"/>
  <c r="K77" i="159" s="1"/>
  <c r="E76" i="159"/>
  <c r="K76" i="159" s="1"/>
  <c r="E75" i="159"/>
  <c r="K75" i="159" s="1"/>
  <c r="E74" i="159"/>
  <c r="K74" i="159" s="1"/>
  <c r="E73" i="159"/>
  <c r="K73" i="159" s="1"/>
  <c r="E72" i="159"/>
  <c r="K72" i="159" s="1"/>
  <c r="E71" i="159"/>
  <c r="K71" i="159" s="1"/>
  <c r="E70" i="159"/>
  <c r="K70" i="159" s="1"/>
  <c r="E69" i="159"/>
  <c r="K69" i="159" s="1"/>
  <c r="E68" i="159"/>
  <c r="K68" i="159" s="1"/>
  <c r="E67" i="159"/>
  <c r="K67" i="159" s="1"/>
  <c r="E66" i="159"/>
  <c r="K66" i="159" s="1"/>
  <c r="E65" i="159"/>
  <c r="K65" i="159" s="1"/>
  <c r="E64" i="159"/>
  <c r="K64" i="159" s="1"/>
  <c r="E63" i="159"/>
  <c r="K63" i="159" s="1"/>
  <c r="E62" i="159"/>
  <c r="K62" i="159" s="1"/>
  <c r="E61" i="159"/>
  <c r="K61" i="159" s="1"/>
  <c r="E60" i="159"/>
  <c r="K60" i="159" s="1"/>
  <c r="E59" i="159"/>
  <c r="K59" i="159" s="1"/>
  <c r="E58" i="159"/>
  <c r="K58" i="159" s="1"/>
  <c r="E57" i="159"/>
  <c r="K57" i="159" s="1"/>
  <c r="E56" i="159"/>
  <c r="K56" i="159" s="1"/>
  <c r="E55" i="159"/>
  <c r="K55" i="159" s="1"/>
  <c r="E54" i="159"/>
  <c r="K54" i="159" s="1"/>
  <c r="E53" i="159"/>
  <c r="K53" i="159" s="1"/>
  <c r="E52" i="159"/>
  <c r="K52" i="159" s="1"/>
  <c r="E51" i="159"/>
  <c r="K51" i="159" s="1"/>
  <c r="E50" i="159"/>
  <c r="K50" i="159" s="1"/>
  <c r="E49" i="159"/>
  <c r="K49" i="159" s="1"/>
  <c r="E48" i="159"/>
  <c r="K48" i="159" s="1"/>
  <c r="E47" i="159"/>
  <c r="K47" i="159" s="1"/>
  <c r="E46" i="159"/>
  <c r="K46" i="159" s="1"/>
  <c r="E45" i="159"/>
  <c r="K45" i="159" s="1"/>
  <c r="E44" i="159"/>
  <c r="K44" i="159" s="1"/>
  <c r="E43" i="159"/>
  <c r="K43" i="159" s="1"/>
  <c r="E42" i="159"/>
  <c r="K42" i="159" s="1"/>
  <c r="E41" i="159"/>
  <c r="K41" i="159" s="1"/>
  <c r="E40" i="159"/>
  <c r="K40" i="159" s="1"/>
  <c r="E39" i="159"/>
  <c r="K39" i="159" s="1"/>
  <c r="G38" i="159"/>
  <c r="I38" i="159" s="1"/>
  <c r="E38" i="159"/>
  <c r="K38" i="159" s="1"/>
  <c r="E37" i="159"/>
  <c r="K37" i="159" s="1"/>
  <c r="E36" i="159"/>
  <c r="K36" i="159" s="1"/>
  <c r="E35" i="159"/>
  <c r="K35" i="159" s="1"/>
  <c r="E34" i="159"/>
  <c r="K34" i="159" s="1"/>
  <c r="E33" i="159"/>
  <c r="K33" i="159" s="1"/>
  <c r="E32" i="159"/>
  <c r="K32" i="159" s="1"/>
  <c r="E31" i="159"/>
  <c r="K31" i="159" s="1"/>
  <c r="E30" i="159"/>
  <c r="K30" i="159" s="1"/>
  <c r="E29" i="159"/>
  <c r="K29" i="159" s="1"/>
  <c r="E28" i="159"/>
  <c r="K28" i="159" s="1"/>
  <c r="E27" i="159"/>
  <c r="K27" i="159" s="1"/>
  <c r="E26" i="159"/>
  <c r="K26" i="159" s="1"/>
  <c r="E25" i="159"/>
  <c r="K25" i="159" s="1"/>
  <c r="E24" i="159"/>
  <c r="K24" i="159" s="1"/>
  <c r="E23" i="159"/>
  <c r="K23" i="159" s="1"/>
  <c r="E22" i="159"/>
  <c r="K22" i="159" s="1"/>
  <c r="E21" i="159"/>
  <c r="K21" i="159" s="1"/>
  <c r="E19" i="159"/>
  <c r="K19" i="159" s="1"/>
  <c r="G18" i="159"/>
  <c r="I18" i="159" s="1"/>
  <c r="E18" i="159"/>
  <c r="K18" i="159" s="1"/>
  <c r="E17" i="159"/>
  <c r="K17" i="159" s="1"/>
  <c r="E16" i="159"/>
  <c r="K16" i="159" s="1"/>
  <c r="E15" i="159"/>
  <c r="K15" i="159" s="1"/>
  <c r="E14" i="159"/>
  <c r="K14" i="159" s="1"/>
  <c r="E13" i="159"/>
  <c r="K13" i="159" s="1"/>
  <c r="E12" i="159"/>
  <c r="K12" i="159" s="1"/>
  <c r="E11" i="159"/>
  <c r="K11" i="159" s="1"/>
  <c r="G10" i="159"/>
  <c r="I10" i="159" s="1"/>
  <c r="E10" i="159"/>
  <c r="K10" i="159" s="1"/>
  <c r="E9" i="159"/>
  <c r="K9" i="159" s="1"/>
  <c r="E8" i="159"/>
  <c r="K8" i="159" s="1"/>
  <c r="G7" i="159"/>
  <c r="I7" i="159" s="1"/>
  <c r="E7" i="159"/>
  <c r="K7" i="159" s="1"/>
  <c r="E6" i="159"/>
  <c r="K6" i="159" s="1"/>
  <c r="E5" i="159"/>
  <c r="K5" i="159" s="1"/>
  <c r="E4" i="159"/>
  <c r="K4" i="159" s="1"/>
  <c r="E3" i="159"/>
  <c r="K3" i="159" s="1"/>
  <c r="E2" i="159"/>
  <c r="K2" i="159" s="1"/>
  <c r="G110" i="159" l="1"/>
  <c r="I110" i="159" s="1"/>
  <c r="G46" i="159"/>
  <c r="I46" i="159" s="1"/>
  <c r="G120" i="159"/>
  <c r="I120" i="159" s="1"/>
  <c r="I132" i="161"/>
  <c r="K115" i="159"/>
  <c r="G118" i="159"/>
  <c r="I118" i="159" s="1"/>
  <c r="G12" i="159"/>
  <c r="I12" i="159" s="1"/>
  <c r="G21" i="159"/>
  <c r="I21" i="159" s="1"/>
  <c r="G36" i="159"/>
  <c r="I36" i="159" s="1"/>
  <c r="G44" i="159"/>
  <c r="I44" i="159" s="1"/>
  <c r="G84" i="159"/>
  <c r="I84" i="159" s="1"/>
  <c r="G93" i="159"/>
  <c r="I93" i="159" s="1"/>
  <c r="G100" i="159"/>
  <c r="I100" i="159" s="1"/>
  <c r="K129" i="160"/>
  <c r="I131" i="160" s="1"/>
  <c r="G129" i="160"/>
  <c r="I2" i="160"/>
  <c r="I129" i="160" s="1"/>
  <c r="G5" i="159"/>
  <c r="I5" i="159" s="1"/>
  <c r="G62" i="159"/>
  <c r="I62" i="159" s="1"/>
  <c r="G68" i="159"/>
  <c r="I68" i="159" s="1"/>
  <c r="G70" i="159"/>
  <c r="I70" i="159" s="1"/>
  <c r="G88" i="159"/>
  <c r="I88" i="159" s="1"/>
  <c r="K96" i="159"/>
  <c r="K103" i="159"/>
  <c r="G108" i="159"/>
  <c r="I108" i="159" s="1"/>
  <c r="G114" i="159"/>
  <c r="I114" i="159" s="1"/>
  <c r="K127" i="159"/>
  <c r="G26" i="159"/>
  <c r="I26" i="159" s="1"/>
  <c r="G34" i="159"/>
  <c r="I34" i="159" s="1"/>
  <c r="G60" i="159"/>
  <c r="I60" i="159" s="1"/>
  <c r="G13" i="159"/>
  <c r="I13" i="159" s="1"/>
  <c r="G19" i="159"/>
  <c r="I19" i="159" s="1"/>
  <c r="G22" i="159"/>
  <c r="I22" i="159" s="1"/>
  <c r="G85" i="159"/>
  <c r="I85" i="159" s="1"/>
  <c r="K99" i="159"/>
  <c r="G24" i="159"/>
  <c r="I24" i="159" s="1"/>
  <c r="G32" i="159"/>
  <c r="I32" i="159" s="1"/>
  <c r="G76" i="159"/>
  <c r="I76" i="159" s="1"/>
  <c r="G90" i="159"/>
  <c r="I90" i="159" s="1"/>
  <c r="G11" i="159"/>
  <c r="I11" i="159" s="1"/>
  <c r="G37" i="159"/>
  <c r="I37" i="159" s="1"/>
  <c r="G43" i="159"/>
  <c r="I43" i="159" s="1"/>
  <c r="G45" i="159"/>
  <c r="I45" i="159" s="1"/>
  <c r="G55" i="159"/>
  <c r="I55" i="159" s="1"/>
  <c r="G83" i="159"/>
  <c r="I83" i="159" s="1"/>
  <c r="G25" i="159"/>
  <c r="I25" i="159" s="1"/>
  <c r="G31" i="159"/>
  <c r="I31" i="159" s="1"/>
  <c r="G33" i="159"/>
  <c r="I33" i="159" s="1"/>
  <c r="G59" i="159"/>
  <c r="I59" i="159" s="1"/>
  <c r="G61" i="159"/>
  <c r="I61" i="159" s="1"/>
  <c r="G67" i="159"/>
  <c r="I67" i="159" s="1"/>
  <c r="G69" i="159"/>
  <c r="I69" i="159" s="1"/>
  <c r="G75" i="159"/>
  <c r="I75" i="159" s="1"/>
  <c r="G77" i="159"/>
  <c r="I77" i="159" s="1"/>
  <c r="K89" i="159"/>
  <c r="G95" i="159"/>
  <c r="I95" i="159" s="1"/>
  <c r="G97" i="159"/>
  <c r="I97" i="159" s="1"/>
  <c r="G102" i="159"/>
  <c r="I102" i="159" s="1"/>
  <c r="G104" i="159"/>
  <c r="I104" i="159" s="1"/>
  <c r="K107" i="159"/>
  <c r="K121" i="159"/>
  <c r="G126" i="159"/>
  <c r="I126" i="159" s="1"/>
  <c r="G106" i="159"/>
  <c r="I106" i="159" s="1"/>
  <c r="G92" i="159"/>
  <c r="I92" i="159" s="1"/>
  <c r="G87" i="159"/>
  <c r="I87" i="159" s="1"/>
  <c r="G20" i="159"/>
  <c r="I20" i="159" s="1"/>
  <c r="G2" i="159"/>
  <c r="G9" i="159"/>
  <c r="I9" i="159" s="1"/>
  <c r="G14" i="159"/>
  <c r="I14" i="159" s="1"/>
  <c r="G16" i="159"/>
  <c r="I16" i="159" s="1"/>
  <c r="G28" i="159"/>
  <c r="I28" i="159" s="1"/>
  <c r="G30" i="159"/>
  <c r="I30" i="159" s="1"/>
  <c r="G39" i="159"/>
  <c r="I39" i="159" s="1"/>
  <c r="G41" i="159"/>
  <c r="I41" i="159" s="1"/>
  <c r="G48" i="159"/>
  <c r="I48" i="159" s="1"/>
  <c r="G50" i="159"/>
  <c r="I50" i="159" s="1"/>
  <c r="G52" i="159"/>
  <c r="I52" i="159" s="1"/>
  <c r="G54" i="159"/>
  <c r="I54" i="159" s="1"/>
  <c r="G58" i="159"/>
  <c r="I58" i="159" s="1"/>
  <c r="G63" i="159"/>
  <c r="I63" i="159" s="1"/>
  <c r="G65" i="159"/>
  <c r="I65" i="159" s="1"/>
  <c r="G72" i="159"/>
  <c r="I72" i="159" s="1"/>
  <c r="G74" i="159"/>
  <c r="I74" i="159" s="1"/>
  <c r="G86" i="159"/>
  <c r="I86" i="159" s="1"/>
  <c r="G94" i="159"/>
  <c r="I94" i="159" s="1"/>
  <c r="K98" i="159"/>
  <c r="G101" i="159"/>
  <c r="I101" i="159" s="1"/>
  <c r="G105" i="159"/>
  <c r="I105" i="159" s="1"/>
  <c r="G109" i="159"/>
  <c r="I109" i="159" s="1"/>
  <c r="G113" i="159"/>
  <c r="I113" i="159" s="1"/>
  <c r="G117" i="159"/>
  <c r="I117" i="159" s="1"/>
  <c r="G123" i="159"/>
  <c r="I123" i="159" s="1"/>
  <c r="G116" i="159"/>
  <c r="I116" i="159" s="1"/>
  <c r="G122" i="159"/>
  <c r="I122" i="159" s="1"/>
  <c r="G3" i="159"/>
  <c r="I3" i="159" s="1"/>
  <c r="G15" i="159"/>
  <c r="I15" i="159" s="1"/>
  <c r="G17" i="159"/>
  <c r="I17" i="159" s="1"/>
  <c r="G27" i="159"/>
  <c r="I27" i="159" s="1"/>
  <c r="G29" i="159"/>
  <c r="I29" i="159" s="1"/>
  <c r="G40" i="159"/>
  <c r="I40" i="159" s="1"/>
  <c r="G42" i="159"/>
  <c r="I42" i="159" s="1"/>
  <c r="G47" i="159"/>
  <c r="I47" i="159" s="1"/>
  <c r="G49" i="159"/>
  <c r="I49" i="159" s="1"/>
  <c r="G53" i="159"/>
  <c r="I53" i="159" s="1"/>
  <c r="G57" i="159"/>
  <c r="I57" i="159" s="1"/>
  <c r="G64" i="159"/>
  <c r="I64" i="159" s="1"/>
  <c r="G66" i="159"/>
  <c r="I66" i="159" s="1"/>
  <c r="G71" i="159"/>
  <c r="I71" i="159" s="1"/>
  <c r="G73" i="159"/>
  <c r="I73" i="159" s="1"/>
  <c r="G79" i="159"/>
  <c r="I79" i="159" s="1"/>
  <c r="G82" i="159"/>
  <c r="I82" i="159" s="1"/>
  <c r="G125" i="159"/>
  <c r="I125" i="159" s="1"/>
  <c r="G56" i="159"/>
  <c r="I56" i="159" s="1"/>
  <c r="G81" i="159"/>
  <c r="I81" i="159" s="1"/>
  <c r="G91" i="159"/>
  <c r="I91" i="159" s="1"/>
  <c r="G112" i="159"/>
  <c r="I112" i="159" s="1"/>
  <c r="E128" i="159"/>
  <c r="G35" i="159"/>
  <c r="I35" i="159" s="1"/>
  <c r="G51" i="159"/>
  <c r="I51" i="159" s="1"/>
  <c r="G78" i="159"/>
  <c r="I78" i="159" s="1"/>
  <c r="G111" i="159"/>
  <c r="I111" i="159" s="1"/>
  <c r="G119" i="159"/>
  <c r="I119" i="159" s="1"/>
  <c r="G4" i="159"/>
  <c r="I4" i="159" s="1"/>
  <c r="G6" i="159"/>
  <c r="I6" i="159" s="1"/>
  <c r="G8" i="159"/>
  <c r="I8" i="159" s="1"/>
  <c r="G23" i="159"/>
  <c r="I23" i="159" s="1"/>
  <c r="G80" i="159"/>
  <c r="I80" i="159" s="1"/>
  <c r="I2" i="159"/>
  <c r="E108" i="158"/>
  <c r="K108" i="158" s="1"/>
  <c r="E109" i="158"/>
  <c r="G109" i="158" s="1"/>
  <c r="I109" i="158" s="1"/>
  <c r="E122" i="158"/>
  <c r="K122" i="158" s="1"/>
  <c r="H125" i="158"/>
  <c r="F125" i="158"/>
  <c r="C125" i="158"/>
  <c r="E124" i="158"/>
  <c r="K124" i="158" s="1"/>
  <c r="E123" i="158"/>
  <c r="K123" i="158" s="1"/>
  <c r="E121" i="158"/>
  <c r="K121" i="158" s="1"/>
  <c r="E120" i="158"/>
  <c r="K120" i="158" s="1"/>
  <c r="E119" i="158"/>
  <c r="K119" i="158" s="1"/>
  <c r="E118" i="158"/>
  <c r="K118" i="158" s="1"/>
  <c r="E117" i="158"/>
  <c r="K117" i="158" s="1"/>
  <c r="E116" i="158"/>
  <c r="K116" i="158" s="1"/>
  <c r="E115" i="158"/>
  <c r="K115" i="158" s="1"/>
  <c r="E114" i="158"/>
  <c r="K114" i="158" s="1"/>
  <c r="E113" i="158"/>
  <c r="K113" i="158" s="1"/>
  <c r="E112" i="158"/>
  <c r="K112" i="158" s="1"/>
  <c r="E111" i="158"/>
  <c r="K111" i="158" s="1"/>
  <c r="E110" i="158"/>
  <c r="K110" i="158" s="1"/>
  <c r="E107" i="158"/>
  <c r="K107" i="158" s="1"/>
  <c r="E106" i="158"/>
  <c r="E105" i="158"/>
  <c r="K105" i="158" s="1"/>
  <c r="E104" i="158"/>
  <c r="E103" i="158"/>
  <c r="K103" i="158" s="1"/>
  <c r="E102" i="158"/>
  <c r="E101" i="158"/>
  <c r="K101" i="158" s="1"/>
  <c r="E100" i="158"/>
  <c r="E99" i="158"/>
  <c r="K99" i="158" s="1"/>
  <c r="E98" i="158"/>
  <c r="E97" i="158"/>
  <c r="K97" i="158" s="1"/>
  <c r="E96" i="158"/>
  <c r="E95" i="158"/>
  <c r="K95" i="158" s="1"/>
  <c r="E94" i="158"/>
  <c r="E93" i="158"/>
  <c r="K93" i="158" s="1"/>
  <c r="E92" i="158"/>
  <c r="E91" i="158"/>
  <c r="K91" i="158" s="1"/>
  <c r="E90" i="158"/>
  <c r="E89" i="158"/>
  <c r="K89" i="158" s="1"/>
  <c r="E88" i="158"/>
  <c r="E87" i="158"/>
  <c r="K87" i="158" s="1"/>
  <c r="E86" i="158"/>
  <c r="E85" i="158"/>
  <c r="K85" i="158" s="1"/>
  <c r="E84" i="158"/>
  <c r="E83" i="158"/>
  <c r="K83" i="158" s="1"/>
  <c r="E82" i="158"/>
  <c r="E81" i="158"/>
  <c r="K81" i="158" s="1"/>
  <c r="E80" i="158"/>
  <c r="E79" i="158"/>
  <c r="K79" i="158" s="1"/>
  <c r="E78" i="158"/>
  <c r="E77" i="158"/>
  <c r="K77" i="158" s="1"/>
  <c r="E76" i="158"/>
  <c r="E75" i="158"/>
  <c r="K75" i="158" s="1"/>
  <c r="E74" i="158"/>
  <c r="E73" i="158"/>
  <c r="K73" i="158" s="1"/>
  <c r="E72" i="158"/>
  <c r="E71" i="158"/>
  <c r="K71" i="158" s="1"/>
  <c r="E70" i="158"/>
  <c r="E69" i="158"/>
  <c r="K69" i="158" s="1"/>
  <c r="E68" i="158"/>
  <c r="E67" i="158"/>
  <c r="K67" i="158" s="1"/>
  <c r="E66" i="158"/>
  <c r="E65" i="158"/>
  <c r="K65" i="158" s="1"/>
  <c r="E64" i="158"/>
  <c r="E63" i="158"/>
  <c r="K63" i="158" s="1"/>
  <c r="E62" i="158"/>
  <c r="E61" i="158"/>
  <c r="K61" i="158" s="1"/>
  <c r="E60" i="158"/>
  <c r="E59" i="158"/>
  <c r="K59" i="158" s="1"/>
  <c r="E58" i="158"/>
  <c r="E57" i="158"/>
  <c r="K57" i="158" s="1"/>
  <c r="E56" i="158"/>
  <c r="E55" i="158"/>
  <c r="K55" i="158" s="1"/>
  <c r="E54" i="158"/>
  <c r="E53" i="158"/>
  <c r="K53" i="158" s="1"/>
  <c r="E52" i="158"/>
  <c r="E51" i="158"/>
  <c r="K51" i="158" s="1"/>
  <c r="E50" i="158"/>
  <c r="K50" i="158" s="1"/>
  <c r="E49" i="158"/>
  <c r="K49" i="158" s="1"/>
  <c r="E48" i="158"/>
  <c r="E47" i="158"/>
  <c r="K47" i="158" s="1"/>
  <c r="E46" i="158"/>
  <c r="K46" i="158" s="1"/>
  <c r="E45" i="158"/>
  <c r="K45" i="158" s="1"/>
  <c r="E44" i="158"/>
  <c r="E43" i="158"/>
  <c r="K43" i="158" s="1"/>
  <c r="E42" i="158"/>
  <c r="K42" i="158" s="1"/>
  <c r="E41" i="158"/>
  <c r="K41" i="158" s="1"/>
  <c r="E40" i="158"/>
  <c r="E39" i="158"/>
  <c r="E38" i="158"/>
  <c r="E37" i="158"/>
  <c r="E36" i="158"/>
  <c r="E35" i="158"/>
  <c r="E34" i="158"/>
  <c r="E33" i="158"/>
  <c r="E32" i="158"/>
  <c r="E31" i="158"/>
  <c r="E30" i="158"/>
  <c r="E29" i="158"/>
  <c r="E28" i="158"/>
  <c r="E27" i="158"/>
  <c r="E26" i="158"/>
  <c r="E25" i="158"/>
  <c r="E24" i="158"/>
  <c r="E23" i="158"/>
  <c r="E22" i="158"/>
  <c r="E21" i="158"/>
  <c r="E20" i="158"/>
  <c r="E19" i="158"/>
  <c r="E18" i="158"/>
  <c r="E17" i="158"/>
  <c r="E16" i="158"/>
  <c r="E15" i="158"/>
  <c r="E14" i="158"/>
  <c r="E13" i="158"/>
  <c r="E12" i="158"/>
  <c r="E11" i="158"/>
  <c r="E10" i="158"/>
  <c r="E9" i="158"/>
  <c r="E8" i="158"/>
  <c r="E7" i="158"/>
  <c r="E6" i="158"/>
  <c r="E5" i="158"/>
  <c r="E4" i="158"/>
  <c r="E3" i="158"/>
  <c r="E2" i="158"/>
  <c r="K109" i="158" l="1"/>
  <c r="I132" i="160"/>
  <c r="K128" i="159"/>
  <c r="I130" i="159" s="1"/>
  <c r="I128" i="159"/>
  <c r="G128" i="159"/>
  <c r="G108" i="158"/>
  <c r="I108" i="158" s="1"/>
  <c r="G49" i="158"/>
  <c r="I49" i="158" s="1"/>
  <c r="G47" i="158"/>
  <c r="I47" i="158" s="1"/>
  <c r="G122" i="158"/>
  <c r="I122" i="158" s="1"/>
  <c r="G45" i="158"/>
  <c r="I45" i="158" s="1"/>
  <c r="G43" i="158"/>
  <c r="I43" i="158" s="1"/>
  <c r="G41" i="158"/>
  <c r="I41" i="158" s="1"/>
  <c r="G51" i="158"/>
  <c r="I51" i="158" s="1"/>
  <c r="K35" i="158"/>
  <c r="G35" i="158"/>
  <c r="I35" i="158" s="1"/>
  <c r="K58" i="158"/>
  <c r="G58" i="158"/>
  <c r="I58" i="158" s="1"/>
  <c r="K66" i="158"/>
  <c r="G66" i="158"/>
  <c r="I66" i="158" s="1"/>
  <c r="K74" i="158"/>
  <c r="G74" i="158"/>
  <c r="I74" i="158" s="1"/>
  <c r="K82" i="158"/>
  <c r="G82" i="158"/>
  <c r="I82" i="158" s="1"/>
  <c r="K90" i="158"/>
  <c r="G90" i="158"/>
  <c r="I90" i="158" s="1"/>
  <c r="K98" i="158"/>
  <c r="G98" i="158"/>
  <c r="I98" i="158" s="1"/>
  <c r="K102" i="158"/>
  <c r="G102" i="158"/>
  <c r="I102" i="158" s="1"/>
  <c r="K106" i="158"/>
  <c r="G106" i="158"/>
  <c r="I106" i="158" s="1"/>
  <c r="K3" i="158"/>
  <c r="G3" i="158"/>
  <c r="I3" i="158" s="1"/>
  <c r="K5" i="158"/>
  <c r="G5" i="158"/>
  <c r="I5" i="158" s="1"/>
  <c r="K7" i="158"/>
  <c r="G7" i="158"/>
  <c r="I7" i="158" s="1"/>
  <c r="K9" i="158"/>
  <c r="G9" i="158"/>
  <c r="I9" i="158" s="1"/>
  <c r="K11" i="158"/>
  <c r="G11" i="158"/>
  <c r="I11" i="158" s="1"/>
  <c r="K13" i="158"/>
  <c r="G13" i="158"/>
  <c r="I13" i="158" s="1"/>
  <c r="K15" i="158"/>
  <c r="G15" i="158"/>
  <c r="I15" i="158" s="1"/>
  <c r="K17" i="158"/>
  <c r="G17" i="158"/>
  <c r="I17" i="158" s="1"/>
  <c r="K19" i="158"/>
  <c r="G19" i="158"/>
  <c r="I19" i="158" s="1"/>
  <c r="K21" i="158"/>
  <c r="G21" i="158"/>
  <c r="I21" i="158" s="1"/>
  <c r="K23" i="158"/>
  <c r="G23" i="158"/>
  <c r="I23" i="158" s="1"/>
  <c r="K25" i="158"/>
  <c r="G25" i="158"/>
  <c r="I25" i="158" s="1"/>
  <c r="K27" i="158"/>
  <c r="G27" i="158"/>
  <c r="I27" i="158" s="1"/>
  <c r="K29" i="158"/>
  <c r="G29" i="158"/>
  <c r="I29" i="158" s="1"/>
  <c r="K32" i="158"/>
  <c r="G32" i="158"/>
  <c r="I32" i="158" s="1"/>
  <c r="K36" i="158"/>
  <c r="G36" i="158"/>
  <c r="I36" i="158" s="1"/>
  <c r="K40" i="158"/>
  <c r="G40" i="158"/>
  <c r="I40" i="158" s="1"/>
  <c r="K31" i="158"/>
  <c r="G31" i="158"/>
  <c r="I31" i="158" s="1"/>
  <c r="K39" i="158"/>
  <c r="G39" i="158"/>
  <c r="I39" i="158" s="1"/>
  <c r="K54" i="158"/>
  <c r="G54" i="158"/>
  <c r="I54" i="158" s="1"/>
  <c r="K62" i="158"/>
  <c r="G62" i="158"/>
  <c r="I62" i="158" s="1"/>
  <c r="K70" i="158"/>
  <c r="G70" i="158"/>
  <c r="I70" i="158" s="1"/>
  <c r="K78" i="158"/>
  <c r="G78" i="158"/>
  <c r="I78" i="158" s="1"/>
  <c r="K94" i="158"/>
  <c r="G94" i="158"/>
  <c r="I94" i="158" s="1"/>
  <c r="K33" i="158"/>
  <c r="G33" i="158"/>
  <c r="I33" i="158" s="1"/>
  <c r="K37" i="158"/>
  <c r="G37" i="158"/>
  <c r="I37" i="158" s="1"/>
  <c r="K52" i="158"/>
  <c r="G52" i="158"/>
  <c r="I52" i="158" s="1"/>
  <c r="K56" i="158"/>
  <c r="G56" i="158"/>
  <c r="I56" i="158" s="1"/>
  <c r="K60" i="158"/>
  <c r="G60" i="158"/>
  <c r="I60" i="158" s="1"/>
  <c r="K64" i="158"/>
  <c r="G64" i="158"/>
  <c r="I64" i="158" s="1"/>
  <c r="K68" i="158"/>
  <c r="G68" i="158"/>
  <c r="I68" i="158" s="1"/>
  <c r="K72" i="158"/>
  <c r="G72" i="158"/>
  <c r="I72" i="158" s="1"/>
  <c r="K76" i="158"/>
  <c r="G76" i="158"/>
  <c r="I76" i="158" s="1"/>
  <c r="K80" i="158"/>
  <c r="G80" i="158"/>
  <c r="I80" i="158" s="1"/>
  <c r="K84" i="158"/>
  <c r="G84" i="158"/>
  <c r="I84" i="158" s="1"/>
  <c r="K88" i="158"/>
  <c r="G88" i="158"/>
  <c r="I88" i="158" s="1"/>
  <c r="K92" i="158"/>
  <c r="G92" i="158"/>
  <c r="I92" i="158" s="1"/>
  <c r="K96" i="158"/>
  <c r="G96" i="158"/>
  <c r="I96" i="158" s="1"/>
  <c r="K100" i="158"/>
  <c r="G100" i="158"/>
  <c r="I100" i="158" s="1"/>
  <c r="K104" i="158"/>
  <c r="G104" i="158"/>
  <c r="I104" i="158" s="1"/>
  <c r="K44" i="158"/>
  <c r="G44" i="158"/>
  <c r="I44" i="158" s="1"/>
  <c r="K86" i="158"/>
  <c r="G86" i="158"/>
  <c r="I86" i="158" s="1"/>
  <c r="E125" i="158"/>
  <c r="K2" i="158"/>
  <c r="G2" i="158"/>
  <c r="K4" i="158"/>
  <c r="G4" i="158"/>
  <c r="I4" i="158" s="1"/>
  <c r="K6" i="158"/>
  <c r="G6" i="158"/>
  <c r="I6" i="158" s="1"/>
  <c r="K8" i="158"/>
  <c r="G8" i="158"/>
  <c r="I8" i="158" s="1"/>
  <c r="K10" i="158"/>
  <c r="G10" i="158"/>
  <c r="I10" i="158" s="1"/>
  <c r="K12" i="158"/>
  <c r="G12" i="158"/>
  <c r="I12" i="158" s="1"/>
  <c r="K14" i="158"/>
  <c r="G14" i="158"/>
  <c r="I14" i="158" s="1"/>
  <c r="K16" i="158"/>
  <c r="G16" i="158"/>
  <c r="I16" i="158" s="1"/>
  <c r="K18" i="158"/>
  <c r="G18" i="158"/>
  <c r="I18" i="158" s="1"/>
  <c r="K20" i="158"/>
  <c r="G20" i="158"/>
  <c r="I20" i="158" s="1"/>
  <c r="K22" i="158"/>
  <c r="G22" i="158"/>
  <c r="I22" i="158" s="1"/>
  <c r="K24" i="158"/>
  <c r="G24" i="158"/>
  <c r="I24" i="158" s="1"/>
  <c r="K26" i="158"/>
  <c r="G26" i="158"/>
  <c r="I26" i="158" s="1"/>
  <c r="K28" i="158"/>
  <c r="G28" i="158"/>
  <c r="I28" i="158" s="1"/>
  <c r="K30" i="158"/>
  <c r="G30" i="158"/>
  <c r="I30" i="158" s="1"/>
  <c r="K34" i="158"/>
  <c r="G34" i="158"/>
  <c r="I34" i="158" s="1"/>
  <c r="K38" i="158"/>
  <c r="G38" i="158"/>
  <c r="I38" i="158" s="1"/>
  <c r="K48" i="158"/>
  <c r="G48" i="158"/>
  <c r="I48" i="158" s="1"/>
  <c r="G111" i="158"/>
  <c r="I111" i="158" s="1"/>
  <c r="G113" i="158"/>
  <c r="I113" i="158" s="1"/>
  <c r="G115" i="158"/>
  <c r="I115" i="158" s="1"/>
  <c r="G117" i="158"/>
  <c r="I117" i="158" s="1"/>
  <c r="G119" i="158"/>
  <c r="I119" i="158" s="1"/>
  <c r="G121" i="158"/>
  <c r="I121" i="158" s="1"/>
  <c r="G124" i="158"/>
  <c r="I124" i="158" s="1"/>
  <c r="G42" i="158"/>
  <c r="I42" i="158" s="1"/>
  <c r="G46" i="158"/>
  <c r="I46" i="158" s="1"/>
  <c r="G50" i="158"/>
  <c r="I50" i="158" s="1"/>
  <c r="G53" i="158"/>
  <c r="I53" i="158" s="1"/>
  <c r="G55" i="158"/>
  <c r="I55" i="158" s="1"/>
  <c r="G57" i="158"/>
  <c r="I57" i="158" s="1"/>
  <c r="G59" i="158"/>
  <c r="I59" i="158" s="1"/>
  <c r="G61" i="158"/>
  <c r="I61" i="158" s="1"/>
  <c r="G63" i="158"/>
  <c r="I63" i="158" s="1"/>
  <c r="G65" i="158"/>
  <c r="I65" i="158" s="1"/>
  <c r="G67" i="158"/>
  <c r="I67" i="158" s="1"/>
  <c r="G69" i="158"/>
  <c r="I69" i="158" s="1"/>
  <c r="G71" i="158"/>
  <c r="I71" i="158" s="1"/>
  <c r="G73" i="158"/>
  <c r="I73" i="158" s="1"/>
  <c r="G75" i="158"/>
  <c r="I75" i="158" s="1"/>
  <c r="G77" i="158"/>
  <c r="I77" i="158" s="1"/>
  <c r="G79" i="158"/>
  <c r="I79" i="158" s="1"/>
  <c r="G81" i="158"/>
  <c r="I81" i="158" s="1"/>
  <c r="G83" i="158"/>
  <c r="I83" i="158" s="1"/>
  <c r="G85" i="158"/>
  <c r="I85" i="158" s="1"/>
  <c r="G87" i="158"/>
  <c r="I87" i="158" s="1"/>
  <c r="G89" i="158"/>
  <c r="I89" i="158" s="1"/>
  <c r="G91" i="158"/>
  <c r="I91" i="158" s="1"/>
  <c r="G93" i="158"/>
  <c r="I93" i="158" s="1"/>
  <c r="G95" i="158"/>
  <c r="I95" i="158" s="1"/>
  <c r="G97" i="158"/>
  <c r="I97" i="158" s="1"/>
  <c r="G99" i="158"/>
  <c r="I99" i="158" s="1"/>
  <c r="G101" i="158"/>
  <c r="I101" i="158" s="1"/>
  <c r="G103" i="158"/>
  <c r="I103" i="158" s="1"/>
  <c r="G105" i="158"/>
  <c r="I105" i="158" s="1"/>
  <c r="G107" i="158"/>
  <c r="I107" i="158" s="1"/>
  <c r="G110" i="158"/>
  <c r="I110" i="158" s="1"/>
  <c r="G112" i="158"/>
  <c r="I112" i="158" s="1"/>
  <c r="G114" i="158"/>
  <c r="I114" i="158" s="1"/>
  <c r="G116" i="158"/>
  <c r="I116" i="158" s="1"/>
  <c r="G118" i="158"/>
  <c r="I118" i="158" s="1"/>
  <c r="G120" i="158"/>
  <c r="I120" i="158" s="1"/>
  <c r="G123" i="158"/>
  <c r="I123" i="158" s="1"/>
  <c r="E34" i="157"/>
  <c r="K34" i="157" s="1"/>
  <c r="H123" i="157"/>
  <c r="F123" i="157"/>
  <c r="C123" i="157"/>
  <c r="E122" i="157"/>
  <c r="G122" i="157" s="1"/>
  <c r="I122" i="157" s="1"/>
  <c r="E121" i="157"/>
  <c r="K121" i="157" s="1"/>
  <c r="E120" i="157"/>
  <c r="K120" i="157" s="1"/>
  <c r="E119" i="157"/>
  <c r="K119" i="157" s="1"/>
  <c r="E118" i="157"/>
  <c r="K118" i="157" s="1"/>
  <c r="E117" i="157"/>
  <c r="K117" i="157" s="1"/>
  <c r="E116" i="157"/>
  <c r="K116" i="157" s="1"/>
  <c r="E115" i="157"/>
  <c r="K115" i="157" s="1"/>
  <c r="E114" i="157"/>
  <c r="K114" i="157" s="1"/>
  <c r="E113" i="157"/>
  <c r="K113" i="157" s="1"/>
  <c r="E112" i="157"/>
  <c r="G112" i="157" s="1"/>
  <c r="I112" i="157" s="1"/>
  <c r="E111" i="157"/>
  <c r="K111" i="157" s="1"/>
  <c r="E110" i="157"/>
  <c r="K110" i="157" s="1"/>
  <c r="E109" i="157"/>
  <c r="K109" i="157" s="1"/>
  <c r="E108" i="157"/>
  <c r="K108" i="157" s="1"/>
  <c r="E107" i="157"/>
  <c r="K107" i="157" s="1"/>
  <c r="E106" i="157"/>
  <c r="K106" i="157" s="1"/>
  <c r="E105" i="157"/>
  <c r="K105" i="157" s="1"/>
  <c r="E104" i="157"/>
  <c r="K104" i="157" s="1"/>
  <c r="E103" i="157"/>
  <c r="K103" i="157" s="1"/>
  <c r="E102" i="157"/>
  <c r="K102" i="157" s="1"/>
  <c r="E101" i="157"/>
  <c r="K101" i="157" s="1"/>
  <c r="E100" i="157"/>
  <c r="G100" i="157" s="1"/>
  <c r="I100" i="157" s="1"/>
  <c r="E99" i="157"/>
  <c r="K99" i="157" s="1"/>
  <c r="E98" i="157"/>
  <c r="K98" i="157" s="1"/>
  <c r="E97" i="157"/>
  <c r="K97" i="157" s="1"/>
  <c r="E96" i="157"/>
  <c r="G96" i="157" s="1"/>
  <c r="I96" i="157" s="1"/>
  <c r="E95" i="157"/>
  <c r="K95" i="157" s="1"/>
  <c r="K94" i="157"/>
  <c r="E94" i="157"/>
  <c r="G94" i="157" s="1"/>
  <c r="I94" i="157" s="1"/>
  <c r="E93" i="157"/>
  <c r="K93" i="157" s="1"/>
  <c r="E92" i="157"/>
  <c r="K92" i="157" s="1"/>
  <c r="E91" i="157"/>
  <c r="K91" i="157" s="1"/>
  <c r="E90" i="157"/>
  <c r="K90" i="157" s="1"/>
  <c r="E89" i="157"/>
  <c r="K89" i="157" s="1"/>
  <c r="K88" i="157"/>
  <c r="E88" i="157"/>
  <c r="G88" i="157" s="1"/>
  <c r="I88" i="157" s="1"/>
  <c r="E87" i="157"/>
  <c r="K87" i="157" s="1"/>
  <c r="E86" i="157"/>
  <c r="K86" i="157" s="1"/>
  <c r="E85" i="157"/>
  <c r="K85" i="157" s="1"/>
  <c r="E84" i="157"/>
  <c r="K84" i="157" s="1"/>
  <c r="E83" i="157"/>
  <c r="G83" i="157" s="1"/>
  <c r="I83" i="157" s="1"/>
  <c r="E82" i="157"/>
  <c r="K82" i="157" s="1"/>
  <c r="E81" i="157"/>
  <c r="K81" i="157" s="1"/>
  <c r="E80" i="157"/>
  <c r="K80" i="157" s="1"/>
  <c r="E79" i="157"/>
  <c r="K79" i="157" s="1"/>
  <c r="E78" i="157"/>
  <c r="K78" i="157" s="1"/>
  <c r="E77" i="157"/>
  <c r="G77" i="157" s="1"/>
  <c r="I77" i="157" s="1"/>
  <c r="E76" i="157"/>
  <c r="K76" i="157" s="1"/>
  <c r="E75" i="157"/>
  <c r="K75" i="157" s="1"/>
  <c r="E74" i="157"/>
  <c r="K74" i="157" s="1"/>
  <c r="E73" i="157"/>
  <c r="G73" i="157" s="1"/>
  <c r="I73" i="157" s="1"/>
  <c r="E72" i="157"/>
  <c r="K72" i="157" s="1"/>
  <c r="E71" i="157"/>
  <c r="G71" i="157" s="1"/>
  <c r="I71" i="157" s="1"/>
  <c r="E70" i="157"/>
  <c r="G70" i="157" s="1"/>
  <c r="I70" i="157" s="1"/>
  <c r="E69" i="157"/>
  <c r="K69" i="157" s="1"/>
  <c r="E68" i="157"/>
  <c r="K68" i="157" s="1"/>
  <c r="E67" i="157"/>
  <c r="K67" i="157" s="1"/>
  <c r="E66" i="157"/>
  <c r="G66" i="157" s="1"/>
  <c r="I66" i="157" s="1"/>
  <c r="K65" i="157"/>
  <c r="E65" i="157"/>
  <c r="G65" i="157" s="1"/>
  <c r="I65" i="157" s="1"/>
  <c r="E64" i="157"/>
  <c r="G64" i="157" s="1"/>
  <c r="I64" i="157" s="1"/>
  <c r="E63" i="157"/>
  <c r="K63" i="157" s="1"/>
  <c r="E62" i="157"/>
  <c r="G62" i="157" s="1"/>
  <c r="I62" i="157" s="1"/>
  <c r="E61" i="157"/>
  <c r="K61" i="157" s="1"/>
  <c r="E60" i="157"/>
  <c r="G60" i="157" s="1"/>
  <c r="I60" i="157" s="1"/>
  <c r="E59" i="157"/>
  <c r="K59" i="157" s="1"/>
  <c r="E58" i="157"/>
  <c r="G58" i="157" s="1"/>
  <c r="I58" i="157" s="1"/>
  <c r="E57" i="157"/>
  <c r="K57" i="157" s="1"/>
  <c r="E56" i="157"/>
  <c r="K56" i="157" s="1"/>
  <c r="E55" i="157"/>
  <c r="K55" i="157" s="1"/>
  <c r="E54" i="157"/>
  <c r="G54" i="157" s="1"/>
  <c r="I54" i="157" s="1"/>
  <c r="E53" i="157"/>
  <c r="K53" i="157" s="1"/>
  <c r="E52" i="157"/>
  <c r="K52" i="157" s="1"/>
  <c r="E51" i="157"/>
  <c r="K51" i="157" s="1"/>
  <c r="E50" i="157"/>
  <c r="G50" i="157" s="1"/>
  <c r="I50" i="157" s="1"/>
  <c r="K49" i="157"/>
  <c r="E49" i="157"/>
  <c r="G49" i="157" s="1"/>
  <c r="I49" i="157" s="1"/>
  <c r="E48" i="157"/>
  <c r="K48" i="157" s="1"/>
  <c r="E47" i="157"/>
  <c r="K47" i="157" s="1"/>
  <c r="E46" i="157"/>
  <c r="G46" i="157" s="1"/>
  <c r="I46" i="157" s="1"/>
  <c r="E45" i="157"/>
  <c r="K45" i="157" s="1"/>
  <c r="E44" i="157"/>
  <c r="G44" i="157" s="1"/>
  <c r="I44" i="157" s="1"/>
  <c r="E43" i="157"/>
  <c r="K43" i="157" s="1"/>
  <c r="E42" i="157"/>
  <c r="G42" i="157" s="1"/>
  <c r="I42" i="157" s="1"/>
  <c r="E41" i="157"/>
  <c r="K41" i="157" s="1"/>
  <c r="E40" i="157"/>
  <c r="K40" i="157" s="1"/>
  <c r="E39" i="157"/>
  <c r="K39" i="157" s="1"/>
  <c r="E38" i="157"/>
  <c r="G38" i="157" s="1"/>
  <c r="I38" i="157" s="1"/>
  <c r="E37" i="157"/>
  <c r="G37" i="157" s="1"/>
  <c r="I37" i="157" s="1"/>
  <c r="E36" i="157"/>
  <c r="G36" i="157" s="1"/>
  <c r="I36" i="157" s="1"/>
  <c r="E35" i="157"/>
  <c r="G35" i="157" s="1"/>
  <c r="I35" i="157" s="1"/>
  <c r="E33" i="157"/>
  <c r="G33" i="157" s="1"/>
  <c r="I33" i="157" s="1"/>
  <c r="E32" i="157"/>
  <c r="G32" i="157" s="1"/>
  <c r="I32" i="157" s="1"/>
  <c r="E31" i="157"/>
  <c r="G31" i="157" s="1"/>
  <c r="I31" i="157" s="1"/>
  <c r="E30" i="157"/>
  <c r="G30" i="157" s="1"/>
  <c r="I30" i="157" s="1"/>
  <c r="E29" i="157"/>
  <c r="G29" i="157" s="1"/>
  <c r="I29" i="157" s="1"/>
  <c r="E28" i="157"/>
  <c r="G28" i="157" s="1"/>
  <c r="I28" i="157" s="1"/>
  <c r="E27" i="157"/>
  <c r="G27" i="157" s="1"/>
  <c r="I27" i="157" s="1"/>
  <c r="E26" i="157"/>
  <c r="G26" i="157" s="1"/>
  <c r="I26" i="157" s="1"/>
  <c r="E25" i="157"/>
  <c r="G25" i="157" s="1"/>
  <c r="I25" i="157" s="1"/>
  <c r="E24" i="157"/>
  <c r="G24" i="157" s="1"/>
  <c r="I24" i="157" s="1"/>
  <c r="E23" i="157"/>
  <c r="G23" i="157" s="1"/>
  <c r="I23" i="157" s="1"/>
  <c r="E22" i="157"/>
  <c r="G22" i="157" s="1"/>
  <c r="I22" i="157" s="1"/>
  <c r="E21" i="157"/>
  <c r="G21" i="157" s="1"/>
  <c r="I21" i="157" s="1"/>
  <c r="E20" i="157"/>
  <c r="G20" i="157" s="1"/>
  <c r="I20" i="157" s="1"/>
  <c r="E19" i="157"/>
  <c r="G19" i="157" s="1"/>
  <c r="I19" i="157" s="1"/>
  <c r="E18" i="157"/>
  <c r="G18" i="157" s="1"/>
  <c r="I18" i="157" s="1"/>
  <c r="E17" i="157"/>
  <c r="G17" i="157" s="1"/>
  <c r="I17" i="157" s="1"/>
  <c r="E16" i="157"/>
  <c r="G16" i="157" s="1"/>
  <c r="I16" i="157" s="1"/>
  <c r="E15" i="157"/>
  <c r="G15" i="157" s="1"/>
  <c r="I15" i="157" s="1"/>
  <c r="E14" i="157"/>
  <c r="G14" i="157" s="1"/>
  <c r="I14" i="157" s="1"/>
  <c r="E13" i="157"/>
  <c r="G13" i="157" s="1"/>
  <c r="I13" i="157" s="1"/>
  <c r="E12" i="157"/>
  <c r="G12" i="157" s="1"/>
  <c r="I12" i="157" s="1"/>
  <c r="E11" i="157"/>
  <c r="G11" i="157" s="1"/>
  <c r="I11" i="157" s="1"/>
  <c r="E10" i="157"/>
  <c r="G10" i="157" s="1"/>
  <c r="I10" i="157" s="1"/>
  <c r="E9" i="157"/>
  <c r="G9" i="157" s="1"/>
  <c r="I9" i="157" s="1"/>
  <c r="E8" i="157"/>
  <c r="G8" i="157" s="1"/>
  <c r="I8" i="157" s="1"/>
  <c r="E7" i="157"/>
  <c r="G7" i="157" s="1"/>
  <c r="I7" i="157" s="1"/>
  <c r="E6" i="157"/>
  <c r="G6" i="157" s="1"/>
  <c r="I6" i="157" s="1"/>
  <c r="E5" i="157"/>
  <c r="G5" i="157" s="1"/>
  <c r="I5" i="157" s="1"/>
  <c r="E4" i="157"/>
  <c r="G4" i="157" s="1"/>
  <c r="I4" i="157" s="1"/>
  <c r="E3" i="157"/>
  <c r="G3" i="157" s="1"/>
  <c r="I3" i="157" s="1"/>
  <c r="E2" i="157"/>
  <c r="K2" i="157" s="1"/>
  <c r="G92" i="157" l="1"/>
  <c r="I92" i="157" s="1"/>
  <c r="G106" i="157"/>
  <c r="I106" i="157" s="1"/>
  <c r="K54" i="157"/>
  <c r="G61" i="157"/>
  <c r="I61" i="157" s="1"/>
  <c r="G118" i="157"/>
  <c r="I118" i="157" s="1"/>
  <c r="K3" i="157"/>
  <c r="G87" i="157"/>
  <c r="I87" i="157" s="1"/>
  <c r="G105" i="157"/>
  <c r="I105" i="157" s="1"/>
  <c r="G117" i="157"/>
  <c r="I117" i="157" s="1"/>
  <c r="K19" i="157"/>
  <c r="G57" i="157"/>
  <c r="I57" i="157" s="1"/>
  <c r="K83" i="157"/>
  <c r="K100" i="157"/>
  <c r="K112" i="157"/>
  <c r="G101" i="157"/>
  <c r="I101" i="157" s="1"/>
  <c r="G113" i="157"/>
  <c r="I113" i="157" s="1"/>
  <c r="K58" i="157"/>
  <c r="G84" i="157"/>
  <c r="I84" i="157" s="1"/>
  <c r="K71" i="157"/>
  <c r="G86" i="157"/>
  <c r="I86" i="157" s="1"/>
  <c r="I131" i="159"/>
  <c r="K125" i="158"/>
  <c r="I127" i="158" s="1"/>
  <c r="G125" i="158"/>
  <c r="I2" i="158"/>
  <c r="I125" i="158" s="1"/>
  <c r="K23" i="157"/>
  <c r="K42" i="157"/>
  <c r="G45" i="157"/>
  <c r="I45" i="157" s="1"/>
  <c r="G74" i="157"/>
  <c r="I74" i="157" s="1"/>
  <c r="G76" i="157"/>
  <c r="I76" i="157" s="1"/>
  <c r="G78" i="157"/>
  <c r="I78" i="157" s="1"/>
  <c r="G80" i="157"/>
  <c r="I80" i="157" s="1"/>
  <c r="G82" i="157"/>
  <c r="I82" i="157" s="1"/>
  <c r="G91" i="157"/>
  <c r="I91" i="157" s="1"/>
  <c r="G97" i="157"/>
  <c r="I97" i="157" s="1"/>
  <c r="G99" i="157"/>
  <c r="I99" i="157" s="1"/>
  <c r="G107" i="157"/>
  <c r="I107" i="157" s="1"/>
  <c r="G109" i="157"/>
  <c r="I109" i="157" s="1"/>
  <c r="G111" i="157"/>
  <c r="I111" i="157" s="1"/>
  <c r="G119" i="157"/>
  <c r="I119" i="157" s="1"/>
  <c r="G121" i="157"/>
  <c r="I121" i="157" s="1"/>
  <c r="K7" i="157"/>
  <c r="K37" i="157"/>
  <c r="K46" i="157"/>
  <c r="K62" i="157"/>
  <c r="K73" i="157"/>
  <c r="K77" i="157"/>
  <c r="G90" i="157"/>
  <c r="I90" i="157" s="1"/>
  <c r="K96" i="157"/>
  <c r="K122" i="157"/>
  <c r="K70" i="157"/>
  <c r="G34" i="157"/>
  <c r="I34" i="157" s="1"/>
  <c r="K9" i="157"/>
  <c r="K11" i="157"/>
  <c r="K13" i="157"/>
  <c r="K15" i="157"/>
  <c r="K17" i="157"/>
  <c r="K25" i="157"/>
  <c r="K27" i="157"/>
  <c r="K29" i="157"/>
  <c r="K31" i="157"/>
  <c r="K33" i="157"/>
  <c r="K36" i="157"/>
  <c r="K38" i="157"/>
  <c r="G41" i="157"/>
  <c r="I41" i="157" s="1"/>
  <c r="G53" i="157"/>
  <c r="I53" i="157" s="1"/>
  <c r="K66" i="157"/>
  <c r="G69" i="157"/>
  <c r="I69" i="157" s="1"/>
  <c r="G72" i="157"/>
  <c r="I72" i="157" s="1"/>
  <c r="G75" i="157"/>
  <c r="I75" i="157" s="1"/>
  <c r="G81" i="157"/>
  <c r="I81" i="157" s="1"/>
  <c r="G85" i="157"/>
  <c r="I85" i="157" s="1"/>
  <c r="G89" i="157"/>
  <c r="I89" i="157" s="1"/>
  <c r="G93" i="157"/>
  <c r="I93" i="157" s="1"/>
  <c r="G98" i="157"/>
  <c r="I98" i="157" s="1"/>
  <c r="G102" i="157"/>
  <c r="I102" i="157" s="1"/>
  <c r="G104" i="157"/>
  <c r="I104" i="157" s="1"/>
  <c r="G110" i="157"/>
  <c r="I110" i="157" s="1"/>
  <c r="G114" i="157"/>
  <c r="I114" i="157" s="1"/>
  <c r="G116" i="157"/>
  <c r="I116" i="157" s="1"/>
  <c r="G120" i="157"/>
  <c r="I120" i="157" s="1"/>
  <c r="K5" i="157"/>
  <c r="K10" i="157"/>
  <c r="K12" i="157"/>
  <c r="K14" i="157"/>
  <c r="K16" i="157"/>
  <c r="K21" i="157"/>
  <c r="K26" i="157"/>
  <c r="K28" i="157"/>
  <c r="K30" i="157"/>
  <c r="K32" i="157"/>
  <c r="K35" i="157"/>
  <c r="K50" i="157"/>
  <c r="G108" i="157"/>
  <c r="I108" i="157" s="1"/>
  <c r="K20" i="157"/>
  <c r="G115" i="157"/>
  <c r="I115" i="157" s="1"/>
  <c r="E123" i="157"/>
  <c r="K4" i="157"/>
  <c r="K6" i="157"/>
  <c r="K8" i="157"/>
  <c r="K18" i="157"/>
  <c r="K22" i="157"/>
  <c r="K24" i="157"/>
  <c r="G79" i="157"/>
  <c r="I79" i="157" s="1"/>
  <c r="G95" i="157"/>
  <c r="I95" i="157" s="1"/>
  <c r="G103" i="157"/>
  <c r="I103" i="157" s="1"/>
  <c r="G40" i="157"/>
  <c r="I40" i="157" s="1"/>
  <c r="G48" i="157"/>
  <c r="I48" i="157" s="1"/>
  <c r="G52" i="157"/>
  <c r="I52" i="157" s="1"/>
  <c r="G56" i="157"/>
  <c r="I56" i="157" s="1"/>
  <c r="G68" i="157"/>
  <c r="I68" i="157" s="1"/>
  <c r="G2" i="157"/>
  <c r="G39" i="157"/>
  <c r="I39" i="157" s="1"/>
  <c r="G43" i="157"/>
  <c r="I43" i="157" s="1"/>
  <c r="K44" i="157"/>
  <c r="G47" i="157"/>
  <c r="I47" i="157" s="1"/>
  <c r="G51" i="157"/>
  <c r="I51" i="157" s="1"/>
  <c r="G55" i="157"/>
  <c r="I55" i="157" s="1"/>
  <c r="G59" i="157"/>
  <c r="I59" i="157" s="1"/>
  <c r="K60" i="157"/>
  <c r="G63" i="157"/>
  <c r="I63" i="157" s="1"/>
  <c r="K64" i="157"/>
  <c r="G67" i="157"/>
  <c r="I67" i="157" s="1"/>
  <c r="H122" i="156"/>
  <c r="F122" i="156"/>
  <c r="C122" i="156"/>
  <c r="E121" i="156"/>
  <c r="K121" i="156" s="1"/>
  <c r="E120" i="156"/>
  <c r="K120" i="156" s="1"/>
  <c r="E119" i="156"/>
  <c r="K119" i="156" s="1"/>
  <c r="E118" i="156"/>
  <c r="K118" i="156" s="1"/>
  <c r="E117" i="156"/>
  <c r="K117" i="156" s="1"/>
  <c r="E116" i="156"/>
  <c r="K116" i="156" s="1"/>
  <c r="E115" i="156"/>
  <c r="K115" i="156" s="1"/>
  <c r="E114" i="156"/>
  <c r="K114" i="156" s="1"/>
  <c r="E113" i="156"/>
  <c r="K113" i="156" s="1"/>
  <c r="E112" i="156"/>
  <c r="K112" i="156" s="1"/>
  <c r="E111" i="156"/>
  <c r="K111" i="156" s="1"/>
  <c r="E110" i="156"/>
  <c r="K110" i="156" s="1"/>
  <c r="E109" i="156"/>
  <c r="K109" i="156" s="1"/>
  <c r="E108" i="156"/>
  <c r="K108" i="156" s="1"/>
  <c r="E107" i="156"/>
  <c r="K107" i="156" s="1"/>
  <c r="E106" i="156"/>
  <c r="K106" i="156" s="1"/>
  <c r="E105" i="156"/>
  <c r="K105" i="156" s="1"/>
  <c r="E104" i="156"/>
  <c r="K104" i="156" s="1"/>
  <c r="E103" i="156"/>
  <c r="K103" i="156" s="1"/>
  <c r="E102" i="156"/>
  <c r="K102" i="156" s="1"/>
  <c r="E101" i="156"/>
  <c r="K101" i="156" s="1"/>
  <c r="E100" i="156"/>
  <c r="K100" i="156" s="1"/>
  <c r="E99" i="156"/>
  <c r="K99" i="156" s="1"/>
  <c r="E98" i="156"/>
  <c r="K98" i="156" s="1"/>
  <c r="E97" i="156"/>
  <c r="K97" i="156" s="1"/>
  <c r="E96" i="156"/>
  <c r="K96" i="156" s="1"/>
  <c r="E95" i="156"/>
  <c r="K95" i="156" s="1"/>
  <c r="E94" i="156"/>
  <c r="K94" i="156" s="1"/>
  <c r="E93" i="156"/>
  <c r="K93" i="156" s="1"/>
  <c r="E92" i="156"/>
  <c r="K92" i="156" s="1"/>
  <c r="E91" i="156"/>
  <c r="K91" i="156" s="1"/>
  <c r="E90" i="156"/>
  <c r="K90" i="156" s="1"/>
  <c r="E89" i="156"/>
  <c r="K89" i="156" s="1"/>
  <c r="E88" i="156"/>
  <c r="K88" i="156" s="1"/>
  <c r="E87" i="156"/>
  <c r="K87" i="156" s="1"/>
  <c r="E86" i="156"/>
  <c r="K86" i="156" s="1"/>
  <c r="E85" i="156"/>
  <c r="K85" i="156" s="1"/>
  <c r="E84" i="156"/>
  <c r="K84" i="156" s="1"/>
  <c r="E83" i="156"/>
  <c r="K83" i="156" s="1"/>
  <c r="E82" i="156"/>
  <c r="K82" i="156" s="1"/>
  <c r="E81" i="156"/>
  <c r="K81" i="156" s="1"/>
  <c r="E80" i="156"/>
  <c r="K80" i="156" s="1"/>
  <c r="E79" i="156"/>
  <c r="K79" i="156" s="1"/>
  <c r="E78" i="156"/>
  <c r="K78" i="156" s="1"/>
  <c r="E77" i="156"/>
  <c r="K77" i="156" s="1"/>
  <c r="E76" i="156"/>
  <c r="K76" i="156" s="1"/>
  <c r="E75" i="156"/>
  <c r="K75" i="156" s="1"/>
  <c r="E74" i="156"/>
  <c r="K74" i="156" s="1"/>
  <c r="E73" i="156"/>
  <c r="K73" i="156" s="1"/>
  <c r="E72" i="156"/>
  <c r="K72" i="156" s="1"/>
  <c r="E71" i="156"/>
  <c r="K71" i="156" s="1"/>
  <c r="E70" i="156"/>
  <c r="K70" i="156" s="1"/>
  <c r="E69" i="156"/>
  <c r="K69" i="156" s="1"/>
  <c r="E68" i="156"/>
  <c r="K68" i="156" s="1"/>
  <c r="E67" i="156"/>
  <c r="K67" i="156" s="1"/>
  <c r="E66" i="156"/>
  <c r="K66" i="156" s="1"/>
  <c r="E65" i="156"/>
  <c r="K65" i="156" s="1"/>
  <c r="E64" i="156"/>
  <c r="K64" i="156" s="1"/>
  <c r="E63" i="156"/>
  <c r="K63" i="156" s="1"/>
  <c r="E62" i="156"/>
  <c r="K62" i="156" s="1"/>
  <c r="E61" i="156"/>
  <c r="K61" i="156" s="1"/>
  <c r="E60" i="156"/>
  <c r="K60" i="156" s="1"/>
  <c r="E59" i="156"/>
  <c r="K59" i="156" s="1"/>
  <c r="E58" i="156"/>
  <c r="K58" i="156" s="1"/>
  <c r="E57" i="156"/>
  <c r="K57" i="156" s="1"/>
  <c r="E56" i="156"/>
  <c r="K56" i="156" s="1"/>
  <c r="E55" i="156"/>
  <c r="K55" i="156" s="1"/>
  <c r="E54" i="156"/>
  <c r="K54" i="156" s="1"/>
  <c r="E53" i="156"/>
  <c r="K53" i="156" s="1"/>
  <c r="E52" i="156"/>
  <c r="K52" i="156" s="1"/>
  <c r="E51" i="156"/>
  <c r="K51" i="156" s="1"/>
  <c r="E50" i="156"/>
  <c r="K50" i="156" s="1"/>
  <c r="E49" i="156"/>
  <c r="K49" i="156" s="1"/>
  <c r="E48" i="156"/>
  <c r="K48" i="156" s="1"/>
  <c r="E47" i="156"/>
  <c r="K47" i="156" s="1"/>
  <c r="E46" i="156"/>
  <c r="K46" i="156" s="1"/>
  <c r="E45" i="156"/>
  <c r="K45" i="156" s="1"/>
  <c r="E44" i="156"/>
  <c r="K44" i="156" s="1"/>
  <c r="E43" i="156"/>
  <c r="K43" i="156" s="1"/>
  <c r="E42" i="156"/>
  <c r="K42" i="156" s="1"/>
  <c r="E41" i="156"/>
  <c r="K41" i="156" s="1"/>
  <c r="E40" i="156"/>
  <c r="K40" i="156" s="1"/>
  <c r="E39" i="156"/>
  <c r="K39" i="156" s="1"/>
  <c r="E38" i="156"/>
  <c r="E37" i="156"/>
  <c r="G37" i="156" s="1"/>
  <c r="I37" i="156" s="1"/>
  <c r="E36" i="156"/>
  <c r="G36" i="156" s="1"/>
  <c r="I36" i="156" s="1"/>
  <c r="E35" i="156"/>
  <c r="G35" i="156" s="1"/>
  <c r="I35" i="156" s="1"/>
  <c r="E34" i="156"/>
  <c r="G34" i="156" s="1"/>
  <c r="I34" i="156" s="1"/>
  <c r="E33" i="156"/>
  <c r="G33" i="156" s="1"/>
  <c r="I33" i="156" s="1"/>
  <c r="E32" i="156"/>
  <c r="G32" i="156" s="1"/>
  <c r="I32" i="156" s="1"/>
  <c r="E31" i="156"/>
  <c r="G31" i="156" s="1"/>
  <c r="I31" i="156" s="1"/>
  <c r="E30" i="156"/>
  <c r="G30" i="156" s="1"/>
  <c r="I30" i="156" s="1"/>
  <c r="E29" i="156"/>
  <c r="K29" i="156" s="1"/>
  <c r="E28" i="156"/>
  <c r="K28" i="156" s="1"/>
  <c r="E27" i="156"/>
  <c r="G27" i="156" s="1"/>
  <c r="I27" i="156" s="1"/>
  <c r="E26" i="156"/>
  <c r="G26" i="156" s="1"/>
  <c r="I26" i="156" s="1"/>
  <c r="E25" i="156"/>
  <c r="K25" i="156" s="1"/>
  <c r="E24" i="156"/>
  <c r="K24" i="156" s="1"/>
  <c r="E23" i="156"/>
  <c r="G23" i="156" s="1"/>
  <c r="I23" i="156" s="1"/>
  <c r="E22" i="156"/>
  <c r="K22" i="156" s="1"/>
  <c r="E21" i="156"/>
  <c r="G21" i="156" s="1"/>
  <c r="I21" i="156" s="1"/>
  <c r="E20" i="156"/>
  <c r="K20" i="156" s="1"/>
  <c r="E19" i="156"/>
  <c r="G19" i="156" s="1"/>
  <c r="I19" i="156" s="1"/>
  <c r="E18" i="156"/>
  <c r="G18" i="156" s="1"/>
  <c r="I18" i="156" s="1"/>
  <c r="E17" i="156"/>
  <c r="K17" i="156" s="1"/>
  <c r="E16" i="156"/>
  <c r="K16" i="156" s="1"/>
  <c r="E15" i="156"/>
  <c r="G15" i="156" s="1"/>
  <c r="I15" i="156" s="1"/>
  <c r="E14" i="156"/>
  <c r="K14" i="156" s="1"/>
  <c r="E13" i="156"/>
  <c r="K13" i="156" s="1"/>
  <c r="E12" i="156"/>
  <c r="K12" i="156" s="1"/>
  <c r="E11" i="156"/>
  <c r="G11" i="156" s="1"/>
  <c r="I11" i="156" s="1"/>
  <c r="E10" i="156"/>
  <c r="K10" i="156" s="1"/>
  <c r="E9" i="156"/>
  <c r="K9" i="156" s="1"/>
  <c r="E8" i="156"/>
  <c r="K8" i="156" s="1"/>
  <c r="E7" i="156"/>
  <c r="G7" i="156" s="1"/>
  <c r="I7" i="156" s="1"/>
  <c r="E6" i="156"/>
  <c r="K6" i="156" s="1"/>
  <c r="E5" i="156"/>
  <c r="K5" i="156" s="1"/>
  <c r="E4" i="156"/>
  <c r="K4" i="156" s="1"/>
  <c r="E3" i="156"/>
  <c r="G3" i="156" s="1"/>
  <c r="I3" i="156" s="1"/>
  <c r="E2" i="156"/>
  <c r="G2" i="156" s="1"/>
  <c r="K11" i="156" l="1"/>
  <c r="G14" i="156"/>
  <c r="I14" i="156" s="1"/>
  <c r="G81" i="156"/>
  <c r="I81" i="156" s="1"/>
  <c r="G121" i="156"/>
  <c r="I121" i="156" s="1"/>
  <c r="I128" i="158"/>
  <c r="K123" i="157"/>
  <c r="I125" i="157" s="1"/>
  <c r="G123" i="157"/>
  <c r="I2" i="157"/>
  <c r="I123" i="157" s="1"/>
  <c r="K2" i="156"/>
  <c r="K26" i="156"/>
  <c r="K34" i="156"/>
  <c r="K18" i="156"/>
  <c r="K7" i="156"/>
  <c r="G10" i="156"/>
  <c r="I10" i="156" s="1"/>
  <c r="G41" i="156"/>
  <c r="I41" i="156" s="1"/>
  <c r="G89" i="156"/>
  <c r="I89" i="156" s="1"/>
  <c r="G57" i="156"/>
  <c r="I57" i="156" s="1"/>
  <c r="G105" i="156"/>
  <c r="I105" i="156" s="1"/>
  <c r="K32" i="156"/>
  <c r="K3" i="156"/>
  <c r="G6" i="156"/>
  <c r="I6" i="156" s="1"/>
  <c r="K19" i="156"/>
  <c r="K27" i="156"/>
  <c r="K30" i="156"/>
  <c r="K15" i="156"/>
  <c r="K23" i="156"/>
  <c r="K36" i="156"/>
  <c r="G65" i="156"/>
  <c r="I65" i="156" s="1"/>
  <c r="G113" i="156"/>
  <c r="I113" i="156" s="1"/>
  <c r="G22" i="156"/>
  <c r="I22" i="156" s="1"/>
  <c r="G97" i="156"/>
  <c r="I97" i="156" s="1"/>
  <c r="G73" i="156"/>
  <c r="I73" i="156" s="1"/>
  <c r="G49" i="156"/>
  <c r="I49" i="156" s="1"/>
  <c r="G29" i="156"/>
  <c r="I29" i="156" s="1"/>
  <c r="G47" i="156"/>
  <c r="I47" i="156" s="1"/>
  <c r="G55" i="156"/>
  <c r="I55" i="156" s="1"/>
  <c r="G63" i="156"/>
  <c r="I63" i="156" s="1"/>
  <c r="G71" i="156"/>
  <c r="I71" i="156" s="1"/>
  <c r="G79" i="156"/>
  <c r="I79" i="156" s="1"/>
  <c r="G87" i="156"/>
  <c r="I87" i="156" s="1"/>
  <c r="G95" i="156"/>
  <c r="I95" i="156" s="1"/>
  <c r="G103" i="156"/>
  <c r="I103" i="156" s="1"/>
  <c r="G111" i="156"/>
  <c r="I111" i="156" s="1"/>
  <c r="G119" i="156"/>
  <c r="I119" i="156" s="1"/>
  <c r="G5" i="156"/>
  <c r="I5" i="156" s="1"/>
  <c r="G9" i="156"/>
  <c r="I9" i="156" s="1"/>
  <c r="G13" i="156"/>
  <c r="I13" i="156" s="1"/>
  <c r="G17" i="156"/>
  <c r="I17" i="156" s="1"/>
  <c r="K21" i="156"/>
  <c r="K31" i="156"/>
  <c r="K35" i="156"/>
  <c r="G69" i="156"/>
  <c r="I69" i="156" s="1"/>
  <c r="G77" i="156"/>
  <c r="I77" i="156" s="1"/>
  <c r="G85" i="156"/>
  <c r="I85" i="156" s="1"/>
  <c r="G101" i="156"/>
  <c r="I101" i="156" s="1"/>
  <c r="G109" i="156"/>
  <c r="I109" i="156" s="1"/>
  <c r="G117" i="156"/>
  <c r="I117" i="156" s="1"/>
  <c r="I2" i="156"/>
  <c r="G25" i="156"/>
  <c r="I25" i="156" s="1"/>
  <c r="G39" i="156"/>
  <c r="I39" i="156" s="1"/>
  <c r="G4" i="156"/>
  <c r="I4" i="156" s="1"/>
  <c r="G8" i="156"/>
  <c r="I8" i="156" s="1"/>
  <c r="G12" i="156"/>
  <c r="I12" i="156" s="1"/>
  <c r="G16" i="156"/>
  <c r="I16" i="156" s="1"/>
  <c r="G20" i="156"/>
  <c r="I20" i="156" s="1"/>
  <c r="G24" i="156"/>
  <c r="I24" i="156" s="1"/>
  <c r="G28" i="156"/>
  <c r="I28" i="156" s="1"/>
  <c r="K33" i="156"/>
  <c r="K37" i="156"/>
  <c r="G45" i="156"/>
  <c r="I45" i="156" s="1"/>
  <c r="G53" i="156"/>
  <c r="I53" i="156" s="1"/>
  <c r="G61" i="156"/>
  <c r="I61" i="156" s="1"/>
  <c r="G93" i="156"/>
  <c r="I93" i="156" s="1"/>
  <c r="E122" i="156"/>
  <c r="K38" i="156"/>
  <c r="G38" i="156"/>
  <c r="I38" i="156" s="1"/>
  <c r="G43" i="156"/>
  <c r="I43" i="156" s="1"/>
  <c r="G51" i="156"/>
  <c r="I51" i="156" s="1"/>
  <c r="G59" i="156"/>
  <c r="I59" i="156" s="1"/>
  <c r="G67" i="156"/>
  <c r="I67" i="156" s="1"/>
  <c r="G75" i="156"/>
  <c r="I75" i="156" s="1"/>
  <c r="G83" i="156"/>
  <c r="I83" i="156" s="1"/>
  <c r="G91" i="156"/>
  <c r="I91" i="156" s="1"/>
  <c r="G99" i="156"/>
  <c r="I99" i="156" s="1"/>
  <c r="G107" i="156"/>
  <c r="I107" i="156" s="1"/>
  <c r="G115" i="156"/>
  <c r="I115" i="156" s="1"/>
  <c r="G40" i="156"/>
  <c r="I40" i="156" s="1"/>
  <c r="G42" i="156"/>
  <c r="I42" i="156" s="1"/>
  <c r="G44" i="156"/>
  <c r="I44" i="156" s="1"/>
  <c r="G46" i="156"/>
  <c r="I46" i="156" s="1"/>
  <c r="G48" i="156"/>
  <c r="I48" i="156" s="1"/>
  <c r="G50" i="156"/>
  <c r="I50" i="156" s="1"/>
  <c r="G52" i="156"/>
  <c r="I52" i="156" s="1"/>
  <c r="G54" i="156"/>
  <c r="I54" i="156" s="1"/>
  <c r="G56" i="156"/>
  <c r="I56" i="156" s="1"/>
  <c r="G58" i="156"/>
  <c r="I58" i="156" s="1"/>
  <c r="G60" i="156"/>
  <c r="I60" i="156" s="1"/>
  <c r="G62" i="156"/>
  <c r="I62" i="156" s="1"/>
  <c r="G64" i="156"/>
  <c r="I64" i="156" s="1"/>
  <c r="G66" i="156"/>
  <c r="I66" i="156" s="1"/>
  <c r="G68" i="156"/>
  <c r="I68" i="156" s="1"/>
  <c r="G70" i="156"/>
  <c r="I70" i="156" s="1"/>
  <c r="G72" i="156"/>
  <c r="I72" i="156" s="1"/>
  <c r="G74" i="156"/>
  <c r="I74" i="156" s="1"/>
  <c r="G76" i="156"/>
  <c r="I76" i="156" s="1"/>
  <c r="G78" i="156"/>
  <c r="I78" i="156" s="1"/>
  <c r="G80" i="156"/>
  <c r="I80" i="156" s="1"/>
  <c r="G82" i="156"/>
  <c r="I82" i="156" s="1"/>
  <c r="G84" i="156"/>
  <c r="I84" i="156" s="1"/>
  <c r="G86" i="156"/>
  <c r="I86" i="156" s="1"/>
  <c r="G88" i="156"/>
  <c r="I88" i="156" s="1"/>
  <c r="G90" i="156"/>
  <c r="I90" i="156" s="1"/>
  <c r="G92" i="156"/>
  <c r="I92" i="156" s="1"/>
  <c r="G94" i="156"/>
  <c r="I94" i="156" s="1"/>
  <c r="G96" i="156"/>
  <c r="I96" i="156" s="1"/>
  <c r="G98" i="156"/>
  <c r="I98" i="156" s="1"/>
  <c r="G100" i="156"/>
  <c r="I100" i="156" s="1"/>
  <c r="G102" i="156"/>
  <c r="I102" i="156" s="1"/>
  <c r="G104" i="156"/>
  <c r="I104" i="156" s="1"/>
  <c r="G106" i="156"/>
  <c r="I106" i="156" s="1"/>
  <c r="G108" i="156"/>
  <c r="I108" i="156" s="1"/>
  <c r="G110" i="156"/>
  <c r="I110" i="156" s="1"/>
  <c r="G112" i="156"/>
  <c r="I112" i="156" s="1"/>
  <c r="G114" i="156"/>
  <c r="I114" i="156" s="1"/>
  <c r="G116" i="156"/>
  <c r="I116" i="156" s="1"/>
  <c r="G118" i="156"/>
  <c r="I118" i="156" s="1"/>
  <c r="G120" i="156"/>
  <c r="I120" i="156" s="1"/>
  <c r="H122" i="155"/>
  <c r="F122" i="155"/>
  <c r="C122" i="155"/>
  <c r="E121" i="155"/>
  <c r="K121" i="155" s="1"/>
  <c r="E120" i="155"/>
  <c r="K120" i="155" s="1"/>
  <c r="E119" i="155"/>
  <c r="K119" i="155" s="1"/>
  <c r="E118" i="155"/>
  <c r="K118" i="155" s="1"/>
  <c r="E117" i="155"/>
  <c r="K117" i="155" s="1"/>
  <c r="E116" i="155"/>
  <c r="K116" i="155" s="1"/>
  <c r="E115" i="155"/>
  <c r="K115" i="155" s="1"/>
  <c r="E114" i="155"/>
  <c r="K114" i="155" s="1"/>
  <c r="E113" i="155"/>
  <c r="K113" i="155" s="1"/>
  <c r="E112" i="155"/>
  <c r="K112" i="155" s="1"/>
  <c r="E111" i="155"/>
  <c r="K111" i="155" s="1"/>
  <c r="E110" i="155"/>
  <c r="K110" i="155" s="1"/>
  <c r="E109" i="155"/>
  <c r="K109" i="155" s="1"/>
  <c r="E108" i="155"/>
  <c r="K108" i="155" s="1"/>
  <c r="E107" i="155"/>
  <c r="K107" i="155" s="1"/>
  <c r="E106" i="155"/>
  <c r="K106" i="155" s="1"/>
  <c r="E105" i="155"/>
  <c r="K105" i="155" s="1"/>
  <c r="E104" i="155"/>
  <c r="K104" i="155" s="1"/>
  <c r="E103" i="155"/>
  <c r="K103" i="155" s="1"/>
  <c r="E102" i="155"/>
  <c r="K102" i="155" s="1"/>
  <c r="E101" i="155"/>
  <c r="K101" i="155" s="1"/>
  <c r="E100" i="155"/>
  <c r="K100" i="155" s="1"/>
  <c r="E99" i="155"/>
  <c r="K99" i="155" s="1"/>
  <c r="E98" i="155"/>
  <c r="K98" i="155" s="1"/>
  <c r="E97" i="155"/>
  <c r="K97" i="155" s="1"/>
  <c r="E96" i="155"/>
  <c r="K96" i="155" s="1"/>
  <c r="E95" i="155"/>
  <c r="K95" i="155" s="1"/>
  <c r="E94" i="155"/>
  <c r="K94" i="155" s="1"/>
  <c r="E93" i="155"/>
  <c r="K93" i="155" s="1"/>
  <c r="E92" i="155"/>
  <c r="K92" i="155" s="1"/>
  <c r="E91" i="155"/>
  <c r="K91" i="155" s="1"/>
  <c r="E90" i="155"/>
  <c r="K90" i="155" s="1"/>
  <c r="E89" i="155"/>
  <c r="K89" i="155" s="1"/>
  <c r="E88" i="155"/>
  <c r="K88" i="155" s="1"/>
  <c r="E87" i="155"/>
  <c r="K87" i="155" s="1"/>
  <c r="E86" i="155"/>
  <c r="K86" i="155" s="1"/>
  <c r="E85" i="155"/>
  <c r="K85" i="155" s="1"/>
  <c r="E84" i="155"/>
  <c r="K84" i="155" s="1"/>
  <c r="E83" i="155"/>
  <c r="K83" i="155" s="1"/>
  <c r="E82" i="155"/>
  <c r="K82" i="155" s="1"/>
  <c r="E81" i="155"/>
  <c r="K81" i="155" s="1"/>
  <c r="E80" i="155"/>
  <c r="K80" i="155" s="1"/>
  <c r="E79" i="155"/>
  <c r="K79" i="155" s="1"/>
  <c r="E78" i="155"/>
  <c r="K78" i="155" s="1"/>
  <c r="E77" i="155"/>
  <c r="K77" i="155" s="1"/>
  <c r="E76" i="155"/>
  <c r="K76" i="155" s="1"/>
  <c r="E75" i="155"/>
  <c r="K75" i="155" s="1"/>
  <c r="E74" i="155"/>
  <c r="K74" i="155" s="1"/>
  <c r="E73" i="155"/>
  <c r="K73" i="155" s="1"/>
  <c r="E72" i="155"/>
  <c r="K72" i="155" s="1"/>
  <c r="E71" i="155"/>
  <c r="K71" i="155" s="1"/>
  <c r="E70" i="155"/>
  <c r="K70" i="155" s="1"/>
  <c r="E69" i="155"/>
  <c r="K69" i="155" s="1"/>
  <c r="E68" i="155"/>
  <c r="K68" i="155" s="1"/>
  <c r="E67" i="155"/>
  <c r="K67" i="155" s="1"/>
  <c r="E66" i="155"/>
  <c r="K66" i="155" s="1"/>
  <c r="E65" i="155"/>
  <c r="K65" i="155" s="1"/>
  <c r="E64" i="155"/>
  <c r="K64" i="155" s="1"/>
  <c r="E63" i="155"/>
  <c r="K63" i="155" s="1"/>
  <c r="E62" i="155"/>
  <c r="K62" i="155" s="1"/>
  <c r="E61" i="155"/>
  <c r="K61" i="155" s="1"/>
  <c r="E60" i="155"/>
  <c r="K60" i="155" s="1"/>
  <c r="E59" i="155"/>
  <c r="K59" i="155" s="1"/>
  <c r="E58" i="155"/>
  <c r="K58" i="155" s="1"/>
  <c r="E57" i="155"/>
  <c r="K57" i="155" s="1"/>
  <c r="E56" i="155"/>
  <c r="K56" i="155" s="1"/>
  <c r="E55" i="155"/>
  <c r="K55" i="155" s="1"/>
  <c r="E54" i="155"/>
  <c r="K54" i="155" s="1"/>
  <c r="E53" i="155"/>
  <c r="K53" i="155" s="1"/>
  <c r="E52" i="155"/>
  <c r="K52" i="155" s="1"/>
  <c r="E51" i="155"/>
  <c r="K51" i="155" s="1"/>
  <c r="E50" i="155"/>
  <c r="K50" i="155" s="1"/>
  <c r="E49" i="155"/>
  <c r="K49" i="155" s="1"/>
  <c r="E48" i="155"/>
  <c r="K48" i="155" s="1"/>
  <c r="E47" i="155"/>
  <c r="K47" i="155" s="1"/>
  <c r="E46" i="155"/>
  <c r="K46" i="155" s="1"/>
  <c r="E45" i="155"/>
  <c r="K45" i="155" s="1"/>
  <c r="E44" i="155"/>
  <c r="K44" i="155" s="1"/>
  <c r="E43" i="155"/>
  <c r="K43" i="155" s="1"/>
  <c r="E42" i="155"/>
  <c r="K42" i="155" s="1"/>
  <c r="E41" i="155"/>
  <c r="K41" i="155" s="1"/>
  <c r="E40" i="155"/>
  <c r="K40" i="155" s="1"/>
  <c r="E39" i="155"/>
  <c r="K39" i="155" s="1"/>
  <c r="E38" i="155"/>
  <c r="K38" i="155" s="1"/>
  <c r="E37" i="155"/>
  <c r="K37" i="155" s="1"/>
  <c r="E36" i="155"/>
  <c r="G36" i="155" s="1"/>
  <c r="I36" i="155" s="1"/>
  <c r="E35" i="155"/>
  <c r="G35" i="155" s="1"/>
  <c r="I35" i="155" s="1"/>
  <c r="E34" i="155"/>
  <c r="K34" i="155" s="1"/>
  <c r="E33" i="155"/>
  <c r="K33" i="155" s="1"/>
  <c r="E32" i="155"/>
  <c r="G32" i="155" s="1"/>
  <c r="I32" i="155" s="1"/>
  <c r="E31" i="155"/>
  <c r="K31" i="155" s="1"/>
  <c r="E30" i="155"/>
  <c r="K30" i="155" s="1"/>
  <c r="E29" i="155"/>
  <c r="K29" i="155" s="1"/>
  <c r="E28" i="155"/>
  <c r="K28" i="155" s="1"/>
  <c r="E27" i="155"/>
  <c r="G27" i="155" s="1"/>
  <c r="I27" i="155" s="1"/>
  <c r="E26" i="155"/>
  <c r="K26" i="155" s="1"/>
  <c r="E25" i="155"/>
  <c r="K25" i="155" s="1"/>
  <c r="E24" i="155"/>
  <c r="K24" i="155" s="1"/>
  <c r="E23" i="155"/>
  <c r="K23" i="155" s="1"/>
  <c r="E22" i="155"/>
  <c r="G22" i="155" s="1"/>
  <c r="I22" i="155" s="1"/>
  <c r="E21" i="155"/>
  <c r="K21" i="155" s="1"/>
  <c r="E20" i="155"/>
  <c r="K20" i="155" s="1"/>
  <c r="E19" i="155"/>
  <c r="K19" i="155" s="1"/>
  <c r="E18" i="155"/>
  <c r="K18" i="155" s="1"/>
  <c r="E17" i="155"/>
  <c r="G17" i="155" s="1"/>
  <c r="I17" i="155" s="1"/>
  <c r="E16" i="155"/>
  <c r="K16" i="155" s="1"/>
  <c r="E15" i="155"/>
  <c r="K15" i="155" s="1"/>
  <c r="E14" i="155"/>
  <c r="K14" i="155" s="1"/>
  <c r="E13" i="155"/>
  <c r="G13" i="155" s="1"/>
  <c r="I13" i="155" s="1"/>
  <c r="E12" i="155"/>
  <c r="K12" i="155" s="1"/>
  <c r="E11" i="155"/>
  <c r="K11" i="155" s="1"/>
  <c r="E10" i="155"/>
  <c r="K10" i="155" s="1"/>
  <c r="E9" i="155"/>
  <c r="G9" i="155" s="1"/>
  <c r="I9" i="155" s="1"/>
  <c r="E8" i="155"/>
  <c r="K8" i="155" s="1"/>
  <c r="E7" i="155"/>
  <c r="G7" i="155" s="1"/>
  <c r="I7" i="155" s="1"/>
  <c r="E6" i="155"/>
  <c r="K6" i="155" s="1"/>
  <c r="E5" i="155"/>
  <c r="K5" i="155" s="1"/>
  <c r="E4" i="155"/>
  <c r="K4" i="155" s="1"/>
  <c r="E3" i="155"/>
  <c r="K3" i="155" s="1"/>
  <c r="E2" i="155"/>
  <c r="K2" i="155" s="1"/>
  <c r="G106" i="155" l="1"/>
  <c r="I106" i="155" s="1"/>
  <c r="I126" i="157"/>
  <c r="K122" i="156"/>
  <c r="I124" i="156" s="1"/>
  <c r="I122" i="156"/>
  <c r="G122" i="156"/>
  <c r="K9" i="155"/>
  <c r="G31" i="155"/>
  <c r="I31" i="155" s="1"/>
  <c r="K13" i="155"/>
  <c r="G98" i="155"/>
  <c r="I98" i="155" s="1"/>
  <c r="G104" i="155"/>
  <c r="I104" i="155" s="1"/>
  <c r="G5" i="155"/>
  <c r="I5" i="155" s="1"/>
  <c r="K22" i="155"/>
  <c r="K35" i="155"/>
  <c r="G38" i="155"/>
  <c r="I38" i="155" s="1"/>
  <c r="G61" i="155"/>
  <c r="I61" i="155" s="1"/>
  <c r="G102" i="155"/>
  <c r="I102" i="155" s="1"/>
  <c r="G100" i="155"/>
  <c r="I100" i="155" s="1"/>
  <c r="G34" i="155"/>
  <c r="I34" i="155" s="1"/>
  <c r="G65" i="155"/>
  <c r="I65" i="155" s="1"/>
  <c r="G6" i="155"/>
  <c r="I6" i="155" s="1"/>
  <c r="G21" i="155"/>
  <c r="I21" i="155" s="1"/>
  <c r="K27" i="155"/>
  <c r="G30" i="155"/>
  <c r="I30" i="155" s="1"/>
  <c r="G39" i="155"/>
  <c r="I39" i="155" s="1"/>
  <c r="G46" i="155"/>
  <c r="I46" i="155" s="1"/>
  <c r="G99" i="155"/>
  <c r="I99" i="155" s="1"/>
  <c r="G101" i="155"/>
  <c r="I101" i="155" s="1"/>
  <c r="G103" i="155"/>
  <c r="I103" i="155" s="1"/>
  <c r="G105" i="155"/>
  <c r="I105" i="155" s="1"/>
  <c r="K17" i="155"/>
  <c r="G50" i="155"/>
  <c r="I50" i="155" s="1"/>
  <c r="G57" i="155"/>
  <c r="I57" i="155" s="1"/>
  <c r="G3" i="155"/>
  <c r="I3" i="155" s="1"/>
  <c r="K7" i="155"/>
  <c r="G12" i="155"/>
  <c r="I12" i="155" s="1"/>
  <c r="G16" i="155"/>
  <c r="I16" i="155" s="1"/>
  <c r="G26" i="155"/>
  <c r="I26" i="155" s="1"/>
  <c r="K32" i="155"/>
  <c r="K36" i="155"/>
  <c r="G44" i="155"/>
  <c r="I44" i="155" s="1"/>
  <c r="G52" i="155"/>
  <c r="I52" i="155" s="1"/>
  <c r="G55" i="155"/>
  <c r="I55" i="155" s="1"/>
  <c r="G63" i="155"/>
  <c r="I63" i="155" s="1"/>
  <c r="G68" i="155"/>
  <c r="I68" i="155" s="1"/>
  <c r="G69" i="155"/>
  <c r="I69" i="155" s="1"/>
  <c r="G71" i="155"/>
  <c r="I71" i="155" s="1"/>
  <c r="G73" i="155"/>
  <c r="I73" i="155" s="1"/>
  <c r="G75" i="155"/>
  <c r="I75" i="155" s="1"/>
  <c r="G77" i="155"/>
  <c r="I77" i="155" s="1"/>
  <c r="G79" i="155"/>
  <c r="I79" i="155" s="1"/>
  <c r="G81" i="155"/>
  <c r="I81" i="155" s="1"/>
  <c r="G83" i="155"/>
  <c r="I83" i="155" s="1"/>
  <c r="G85" i="155"/>
  <c r="I85" i="155" s="1"/>
  <c r="G87" i="155"/>
  <c r="I87" i="155" s="1"/>
  <c r="G89" i="155"/>
  <c r="I89" i="155" s="1"/>
  <c r="G91" i="155"/>
  <c r="I91" i="155" s="1"/>
  <c r="G93" i="155"/>
  <c r="I93" i="155" s="1"/>
  <c r="G95" i="155"/>
  <c r="I95" i="155" s="1"/>
  <c r="G108" i="155"/>
  <c r="I108" i="155" s="1"/>
  <c r="G110" i="155"/>
  <c r="I110" i="155" s="1"/>
  <c r="G112" i="155"/>
  <c r="I112" i="155" s="1"/>
  <c r="G114" i="155"/>
  <c r="I114" i="155" s="1"/>
  <c r="G116" i="155"/>
  <c r="I116" i="155" s="1"/>
  <c r="G118" i="155"/>
  <c r="I118" i="155" s="1"/>
  <c r="G120" i="155"/>
  <c r="I120" i="155" s="1"/>
  <c r="G11" i="155"/>
  <c r="I11" i="155" s="1"/>
  <c r="G15" i="155"/>
  <c r="I15" i="155" s="1"/>
  <c r="G19" i="155"/>
  <c r="I19" i="155" s="1"/>
  <c r="G48" i="155"/>
  <c r="I48" i="155" s="1"/>
  <c r="G59" i="155"/>
  <c r="I59" i="155" s="1"/>
  <c r="G67" i="155"/>
  <c r="I67" i="155" s="1"/>
  <c r="G70" i="155"/>
  <c r="I70" i="155" s="1"/>
  <c r="G72" i="155"/>
  <c r="I72" i="155" s="1"/>
  <c r="G74" i="155"/>
  <c r="I74" i="155" s="1"/>
  <c r="G76" i="155"/>
  <c r="I76" i="155" s="1"/>
  <c r="G78" i="155"/>
  <c r="I78" i="155" s="1"/>
  <c r="G80" i="155"/>
  <c r="I80" i="155" s="1"/>
  <c r="G82" i="155"/>
  <c r="I82" i="155" s="1"/>
  <c r="G84" i="155"/>
  <c r="I84" i="155" s="1"/>
  <c r="G86" i="155"/>
  <c r="I86" i="155" s="1"/>
  <c r="G88" i="155"/>
  <c r="I88" i="155" s="1"/>
  <c r="G90" i="155"/>
  <c r="I90" i="155" s="1"/>
  <c r="G92" i="155"/>
  <c r="I92" i="155" s="1"/>
  <c r="G94" i="155"/>
  <c r="I94" i="155" s="1"/>
  <c r="G96" i="155"/>
  <c r="I96" i="155" s="1"/>
  <c r="G109" i="155"/>
  <c r="I109" i="155" s="1"/>
  <c r="G111" i="155"/>
  <c r="I111" i="155" s="1"/>
  <c r="G113" i="155"/>
  <c r="I113" i="155" s="1"/>
  <c r="G115" i="155"/>
  <c r="I115" i="155" s="1"/>
  <c r="G117" i="155"/>
  <c r="I117" i="155" s="1"/>
  <c r="G119" i="155"/>
  <c r="I119" i="155" s="1"/>
  <c r="G121" i="155"/>
  <c r="I121" i="155" s="1"/>
  <c r="G29" i="155"/>
  <c r="I29" i="155" s="1"/>
  <c r="G33" i="155"/>
  <c r="I33" i="155" s="1"/>
  <c r="G37" i="155"/>
  <c r="I37" i="155" s="1"/>
  <c r="G42" i="155"/>
  <c r="I42" i="155" s="1"/>
  <c r="G47" i="155"/>
  <c r="I47" i="155" s="1"/>
  <c r="G49" i="155"/>
  <c r="I49" i="155" s="1"/>
  <c r="G51" i="155"/>
  <c r="I51" i="155" s="1"/>
  <c r="G53" i="155"/>
  <c r="I53" i="155" s="1"/>
  <c r="G60" i="155"/>
  <c r="I60" i="155" s="1"/>
  <c r="G62" i="155"/>
  <c r="I62" i="155" s="1"/>
  <c r="G64" i="155"/>
  <c r="I64" i="155" s="1"/>
  <c r="G66" i="155"/>
  <c r="I66" i="155" s="1"/>
  <c r="G2" i="155"/>
  <c r="I2" i="155" s="1"/>
  <c r="G10" i="155"/>
  <c r="I10" i="155" s="1"/>
  <c r="G14" i="155"/>
  <c r="I14" i="155" s="1"/>
  <c r="G18" i="155"/>
  <c r="I18" i="155" s="1"/>
  <c r="G23" i="155"/>
  <c r="I23" i="155" s="1"/>
  <c r="G25" i="155"/>
  <c r="I25" i="155" s="1"/>
  <c r="G28" i="155"/>
  <c r="I28" i="155" s="1"/>
  <c r="G40" i="155"/>
  <c r="I40" i="155" s="1"/>
  <c r="G56" i="155"/>
  <c r="I56" i="155" s="1"/>
  <c r="G4" i="155"/>
  <c r="I4" i="155" s="1"/>
  <c r="G8" i="155"/>
  <c r="I8" i="155" s="1"/>
  <c r="G20" i="155"/>
  <c r="I20" i="155" s="1"/>
  <c r="G24" i="155"/>
  <c r="I24" i="155" s="1"/>
  <c r="E122" i="155"/>
  <c r="G54" i="155"/>
  <c r="I54" i="155" s="1"/>
  <c r="G58" i="155"/>
  <c r="I58" i="155" s="1"/>
  <c r="G97" i="155"/>
  <c r="I97" i="155" s="1"/>
  <c r="G107" i="155"/>
  <c r="I107" i="155" s="1"/>
  <c r="G43" i="155"/>
  <c r="I43" i="155" s="1"/>
  <c r="G41" i="155"/>
  <c r="I41" i="155" s="1"/>
  <c r="G45" i="155"/>
  <c r="I45" i="155" s="1"/>
  <c r="E69" i="154"/>
  <c r="I125" i="156" l="1"/>
  <c r="K122" i="155"/>
  <c r="I124" i="155" s="1"/>
  <c r="G122" i="155"/>
  <c r="I122" i="155"/>
  <c r="K69" i="154"/>
  <c r="H123" i="154"/>
  <c r="F123" i="154"/>
  <c r="C123" i="154"/>
  <c r="E122" i="154"/>
  <c r="K122" i="154" s="1"/>
  <c r="E121" i="154"/>
  <c r="K121" i="154" s="1"/>
  <c r="E120" i="154"/>
  <c r="K120" i="154" s="1"/>
  <c r="E119" i="154"/>
  <c r="K119" i="154" s="1"/>
  <c r="E118" i="154"/>
  <c r="K118" i="154" s="1"/>
  <c r="E117" i="154"/>
  <c r="K117" i="154" s="1"/>
  <c r="E116" i="154"/>
  <c r="K116" i="154" s="1"/>
  <c r="E115" i="154"/>
  <c r="K115" i="154" s="1"/>
  <c r="E114" i="154"/>
  <c r="K114" i="154" s="1"/>
  <c r="E113" i="154"/>
  <c r="K113" i="154" s="1"/>
  <c r="E112" i="154"/>
  <c r="K112" i="154" s="1"/>
  <c r="E111" i="154"/>
  <c r="K111" i="154" s="1"/>
  <c r="E110" i="154"/>
  <c r="K110" i="154" s="1"/>
  <c r="E109" i="154"/>
  <c r="K109" i="154" s="1"/>
  <c r="E108" i="154"/>
  <c r="K108" i="154" s="1"/>
  <c r="E107" i="154"/>
  <c r="K107" i="154" s="1"/>
  <c r="E106" i="154"/>
  <c r="K106" i="154" s="1"/>
  <c r="E105" i="154"/>
  <c r="K105" i="154" s="1"/>
  <c r="E104" i="154"/>
  <c r="K104" i="154" s="1"/>
  <c r="E103" i="154"/>
  <c r="K103" i="154" s="1"/>
  <c r="E102" i="154"/>
  <c r="K102" i="154" s="1"/>
  <c r="E101" i="154"/>
  <c r="K101" i="154" s="1"/>
  <c r="E100" i="154"/>
  <c r="K100" i="154" s="1"/>
  <c r="E99" i="154"/>
  <c r="K99" i="154" s="1"/>
  <c r="E98" i="154"/>
  <c r="K98" i="154" s="1"/>
  <c r="E97" i="154"/>
  <c r="K97" i="154" s="1"/>
  <c r="E96" i="154"/>
  <c r="K96" i="154" s="1"/>
  <c r="E95" i="154"/>
  <c r="K95" i="154" s="1"/>
  <c r="E94" i="154"/>
  <c r="K94" i="154" s="1"/>
  <c r="E93" i="154"/>
  <c r="K93" i="154" s="1"/>
  <c r="E92" i="154"/>
  <c r="K92" i="154" s="1"/>
  <c r="E91" i="154"/>
  <c r="K91" i="154" s="1"/>
  <c r="E90" i="154"/>
  <c r="K90" i="154" s="1"/>
  <c r="E89" i="154"/>
  <c r="K89" i="154" s="1"/>
  <c r="E88" i="154"/>
  <c r="K88" i="154" s="1"/>
  <c r="E87" i="154"/>
  <c r="K87" i="154" s="1"/>
  <c r="E86" i="154"/>
  <c r="K86" i="154" s="1"/>
  <c r="E85" i="154"/>
  <c r="K85" i="154" s="1"/>
  <c r="E84" i="154"/>
  <c r="K84" i="154" s="1"/>
  <c r="E83" i="154"/>
  <c r="K83" i="154" s="1"/>
  <c r="E82" i="154"/>
  <c r="K82" i="154" s="1"/>
  <c r="E81" i="154"/>
  <c r="K81" i="154" s="1"/>
  <c r="E80" i="154"/>
  <c r="K80" i="154" s="1"/>
  <c r="E79" i="154"/>
  <c r="K79" i="154" s="1"/>
  <c r="E78" i="154"/>
  <c r="K78" i="154" s="1"/>
  <c r="E77" i="154"/>
  <c r="K77" i="154" s="1"/>
  <c r="E76" i="154"/>
  <c r="K76" i="154" s="1"/>
  <c r="E75" i="154"/>
  <c r="K75" i="154" s="1"/>
  <c r="E74" i="154"/>
  <c r="K74" i="154" s="1"/>
  <c r="E73" i="154"/>
  <c r="K73" i="154" s="1"/>
  <c r="E72" i="154"/>
  <c r="K72" i="154" s="1"/>
  <c r="E71" i="154"/>
  <c r="K71" i="154" s="1"/>
  <c r="E70" i="154"/>
  <c r="K70" i="154" s="1"/>
  <c r="E68" i="154"/>
  <c r="K68" i="154" s="1"/>
  <c r="E67" i="154"/>
  <c r="K67" i="154" s="1"/>
  <c r="E66" i="154"/>
  <c r="K66" i="154" s="1"/>
  <c r="E65" i="154"/>
  <c r="K65" i="154" s="1"/>
  <c r="E64" i="154"/>
  <c r="K64" i="154" s="1"/>
  <c r="E63" i="154"/>
  <c r="K63" i="154" s="1"/>
  <c r="E62" i="154"/>
  <c r="K62" i="154" s="1"/>
  <c r="E61" i="154"/>
  <c r="K61" i="154" s="1"/>
  <c r="E60" i="154"/>
  <c r="K60" i="154" s="1"/>
  <c r="E59" i="154"/>
  <c r="K59" i="154" s="1"/>
  <c r="E58" i="154"/>
  <c r="K58" i="154" s="1"/>
  <c r="E57" i="154"/>
  <c r="K57" i="154" s="1"/>
  <c r="E56" i="154"/>
  <c r="K56" i="154" s="1"/>
  <c r="E55" i="154"/>
  <c r="K55" i="154" s="1"/>
  <c r="E54" i="154"/>
  <c r="K54" i="154" s="1"/>
  <c r="E53" i="154"/>
  <c r="K53" i="154" s="1"/>
  <c r="E52" i="154"/>
  <c r="K52" i="154" s="1"/>
  <c r="E51" i="154"/>
  <c r="K51" i="154" s="1"/>
  <c r="E50" i="154"/>
  <c r="K50" i="154" s="1"/>
  <c r="E49" i="154"/>
  <c r="K49" i="154" s="1"/>
  <c r="E48" i="154"/>
  <c r="K48" i="154" s="1"/>
  <c r="E47" i="154"/>
  <c r="K47" i="154" s="1"/>
  <c r="E46" i="154"/>
  <c r="K46" i="154" s="1"/>
  <c r="E45" i="154"/>
  <c r="K45" i="154" s="1"/>
  <c r="E44" i="154"/>
  <c r="K44" i="154" s="1"/>
  <c r="E43" i="154"/>
  <c r="K43" i="154" s="1"/>
  <c r="E42" i="154"/>
  <c r="K42" i="154" s="1"/>
  <c r="E41" i="154"/>
  <c r="K41" i="154" s="1"/>
  <c r="E40" i="154"/>
  <c r="K40" i="154" s="1"/>
  <c r="E39" i="154"/>
  <c r="K39" i="154" s="1"/>
  <c r="E38" i="154"/>
  <c r="G38" i="154" s="1"/>
  <c r="I38" i="154" s="1"/>
  <c r="E37" i="154"/>
  <c r="K37" i="154" s="1"/>
  <c r="E36" i="154"/>
  <c r="K36" i="154" s="1"/>
  <c r="E35" i="154"/>
  <c r="G35" i="154" s="1"/>
  <c r="I35" i="154" s="1"/>
  <c r="E34" i="154"/>
  <c r="G34" i="154" s="1"/>
  <c r="I34" i="154" s="1"/>
  <c r="E33" i="154"/>
  <c r="K33" i="154" s="1"/>
  <c r="E32" i="154"/>
  <c r="K32" i="154" s="1"/>
  <c r="E31" i="154"/>
  <c r="G31" i="154" s="1"/>
  <c r="I31" i="154" s="1"/>
  <c r="E30" i="154"/>
  <c r="K30" i="154" s="1"/>
  <c r="E29" i="154"/>
  <c r="K29" i="154" s="1"/>
  <c r="E28" i="154"/>
  <c r="K28" i="154" s="1"/>
  <c r="E27" i="154"/>
  <c r="G27" i="154" s="1"/>
  <c r="I27" i="154" s="1"/>
  <c r="E26" i="154"/>
  <c r="K26" i="154" s="1"/>
  <c r="E25" i="154"/>
  <c r="G25" i="154" s="1"/>
  <c r="I25" i="154" s="1"/>
  <c r="E24" i="154"/>
  <c r="G24" i="154" s="1"/>
  <c r="I24" i="154" s="1"/>
  <c r="E23" i="154"/>
  <c r="K23" i="154" s="1"/>
  <c r="E22" i="154"/>
  <c r="G22" i="154" s="1"/>
  <c r="I22" i="154" s="1"/>
  <c r="E21" i="154"/>
  <c r="K21" i="154" s="1"/>
  <c r="E20" i="154"/>
  <c r="G20" i="154" s="1"/>
  <c r="I20" i="154" s="1"/>
  <c r="E19" i="154"/>
  <c r="K19" i="154" s="1"/>
  <c r="E18" i="154"/>
  <c r="K18" i="154" s="1"/>
  <c r="E17" i="154"/>
  <c r="K17" i="154" s="1"/>
  <c r="E16" i="154"/>
  <c r="K16" i="154" s="1"/>
  <c r="E15" i="154"/>
  <c r="G15" i="154" s="1"/>
  <c r="I15" i="154" s="1"/>
  <c r="E14" i="154"/>
  <c r="K14" i="154" s="1"/>
  <c r="E13" i="154"/>
  <c r="K13" i="154" s="1"/>
  <c r="E12" i="154"/>
  <c r="K12" i="154" s="1"/>
  <c r="E11" i="154"/>
  <c r="G11" i="154" s="1"/>
  <c r="I11" i="154" s="1"/>
  <c r="E10" i="154"/>
  <c r="G10" i="154" s="1"/>
  <c r="I10" i="154" s="1"/>
  <c r="E9" i="154"/>
  <c r="K9" i="154" s="1"/>
  <c r="E8" i="154"/>
  <c r="G8" i="154" s="1"/>
  <c r="I8" i="154" s="1"/>
  <c r="E7" i="154"/>
  <c r="G7" i="154" s="1"/>
  <c r="I7" i="154" s="1"/>
  <c r="E6" i="154"/>
  <c r="G6" i="154" s="1"/>
  <c r="I6" i="154" s="1"/>
  <c r="E5" i="154"/>
  <c r="K5" i="154" s="1"/>
  <c r="E4" i="154"/>
  <c r="G4" i="154" s="1"/>
  <c r="I4" i="154" s="1"/>
  <c r="E3" i="154"/>
  <c r="K3" i="154" s="1"/>
  <c r="E2" i="154"/>
  <c r="K2" i="154" s="1"/>
  <c r="K6" i="154" l="1"/>
  <c r="K34" i="154"/>
  <c r="K10" i="154"/>
  <c r="K31" i="154"/>
  <c r="G30" i="154"/>
  <c r="I30" i="154" s="1"/>
  <c r="K27" i="154"/>
  <c r="K38" i="154"/>
  <c r="G45" i="154"/>
  <c r="I45" i="154" s="1"/>
  <c r="K7" i="154"/>
  <c r="I125" i="155"/>
  <c r="G26" i="154"/>
  <c r="I26" i="154" s="1"/>
  <c r="K11" i="154"/>
  <c r="G14" i="154"/>
  <c r="I14" i="154" s="1"/>
  <c r="K35" i="154"/>
  <c r="G51" i="154"/>
  <c r="I51" i="154" s="1"/>
  <c r="K15" i="154"/>
  <c r="G69" i="154"/>
  <c r="I69" i="154" s="1"/>
  <c r="G3" i="154"/>
  <c r="I3" i="154" s="1"/>
  <c r="G5" i="154"/>
  <c r="I5" i="154" s="1"/>
  <c r="G13" i="154"/>
  <c r="I13" i="154" s="1"/>
  <c r="G17" i="154"/>
  <c r="I17" i="154" s="1"/>
  <c r="G19" i="154"/>
  <c r="I19" i="154" s="1"/>
  <c r="G21" i="154"/>
  <c r="I21" i="154" s="1"/>
  <c r="G23" i="154"/>
  <c r="I23" i="154" s="1"/>
  <c r="G29" i="154"/>
  <c r="I29" i="154" s="1"/>
  <c r="G33" i="154"/>
  <c r="I33" i="154" s="1"/>
  <c r="G37" i="154"/>
  <c r="I37" i="154" s="1"/>
  <c r="G2" i="154"/>
  <c r="G12" i="154"/>
  <c r="I12" i="154" s="1"/>
  <c r="G16" i="154"/>
  <c r="I16" i="154" s="1"/>
  <c r="K25" i="154"/>
  <c r="G28" i="154"/>
  <c r="I28" i="154" s="1"/>
  <c r="G32" i="154"/>
  <c r="I32" i="154" s="1"/>
  <c r="G36" i="154"/>
  <c r="I36" i="154" s="1"/>
  <c r="G41" i="154"/>
  <c r="I41" i="154" s="1"/>
  <c r="G39" i="154"/>
  <c r="I39" i="154" s="1"/>
  <c r="G47" i="154"/>
  <c r="I47" i="154" s="1"/>
  <c r="G43" i="154"/>
  <c r="I43" i="154" s="1"/>
  <c r="K24" i="154"/>
  <c r="K20" i="154"/>
  <c r="K8" i="154"/>
  <c r="K4" i="154"/>
  <c r="E123" i="154"/>
  <c r="G18" i="154"/>
  <c r="I18" i="154" s="1"/>
  <c r="G9" i="154"/>
  <c r="I9" i="154" s="1"/>
  <c r="K22" i="154"/>
  <c r="G49" i="154"/>
  <c r="I49" i="154" s="1"/>
  <c r="I2" i="154"/>
  <c r="G42" i="154"/>
  <c r="I42" i="154" s="1"/>
  <c r="G46" i="154"/>
  <c r="I46" i="154" s="1"/>
  <c r="G50" i="154"/>
  <c r="I50" i="154" s="1"/>
  <c r="G53" i="154"/>
  <c r="I53" i="154" s="1"/>
  <c r="G55" i="154"/>
  <c r="I55" i="154" s="1"/>
  <c r="G57" i="154"/>
  <c r="I57" i="154" s="1"/>
  <c r="G59" i="154"/>
  <c r="I59" i="154" s="1"/>
  <c r="G61" i="154"/>
  <c r="I61" i="154" s="1"/>
  <c r="G63" i="154"/>
  <c r="I63" i="154" s="1"/>
  <c r="G65" i="154"/>
  <c r="I65" i="154" s="1"/>
  <c r="G67" i="154"/>
  <c r="I67" i="154" s="1"/>
  <c r="G70" i="154"/>
  <c r="I70" i="154" s="1"/>
  <c r="G72" i="154"/>
  <c r="I72" i="154" s="1"/>
  <c r="G74" i="154"/>
  <c r="I74" i="154" s="1"/>
  <c r="G76" i="154"/>
  <c r="I76" i="154" s="1"/>
  <c r="G78" i="154"/>
  <c r="I78" i="154" s="1"/>
  <c r="G80" i="154"/>
  <c r="I80" i="154" s="1"/>
  <c r="G82" i="154"/>
  <c r="I82" i="154" s="1"/>
  <c r="G84" i="154"/>
  <c r="I84" i="154" s="1"/>
  <c r="G86" i="154"/>
  <c r="I86" i="154" s="1"/>
  <c r="G88" i="154"/>
  <c r="I88" i="154" s="1"/>
  <c r="G90" i="154"/>
  <c r="I90" i="154" s="1"/>
  <c r="G92" i="154"/>
  <c r="I92" i="154" s="1"/>
  <c r="G94" i="154"/>
  <c r="I94" i="154" s="1"/>
  <c r="G96" i="154"/>
  <c r="I96" i="154" s="1"/>
  <c r="G98" i="154"/>
  <c r="I98" i="154" s="1"/>
  <c r="G100" i="154"/>
  <c r="I100" i="154" s="1"/>
  <c r="G102" i="154"/>
  <c r="I102" i="154" s="1"/>
  <c r="G104" i="154"/>
  <c r="I104" i="154" s="1"/>
  <c r="G106" i="154"/>
  <c r="I106" i="154" s="1"/>
  <c r="G108" i="154"/>
  <c r="I108" i="154" s="1"/>
  <c r="G110" i="154"/>
  <c r="I110" i="154" s="1"/>
  <c r="G112" i="154"/>
  <c r="I112" i="154" s="1"/>
  <c r="G114" i="154"/>
  <c r="I114" i="154" s="1"/>
  <c r="G116" i="154"/>
  <c r="I116" i="154" s="1"/>
  <c r="G118" i="154"/>
  <c r="I118" i="154" s="1"/>
  <c r="G120" i="154"/>
  <c r="I120" i="154" s="1"/>
  <c r="G122" i="154"/>
  <c r="I122" i="154" s="1"/>
  <c r="G40" i="154"/>
  <c r="I40" i="154" s="1"/>
  <c r="G44" i="154"/>
  <c r="I44" i="154" s="1"/>
  <c r="G48" i="154"/>
  <c r="I48" i="154" s="1"/>
  <c r="G52" i="154"/>
  <c r="I52" i="154" s="1"/>
  <c r="G54" i="154"/>
  <c r="I54" i="154" s="1"/>
  <c r="G56" i="154"/>
  <c r="I56" i="154" s="1"/>
  <c r="G58" i="154"/>
  <c r="I58" i="154" s="1"/>
  <c r="G60" i="154"/>
  <c r="I60" i="154" s="1"/>
  <c r="G62" i="154"/>
  <c r="I62" i="154" s="1"/>
  <c r="G64" i="154"/>
  <c r="I64" i="154" s="1"/>
  <c r="G66" i="154"/>
  <c r="I66" i="154" s="1"/>
  <c r="G68" i="154"/>
  <c r="I68" i="154" s="1"/>
  <c r="G71" i="154"/>
  <c r="I71" i="154" s="1"/>
  <c r="G73" i="154"/>
  <c r="I73" i="154" s="1"/>
  <c r="G75" i="154"/>
  <c r="I75" i="154" s="1"/>
  <c r="G77" i="154"/>
  <c r="I77" i="154" s="1"/>
  <c r="G79" i="154"/>
  <c r="I79" i="154" s="1"/>
  <c r="G81" i="154"/>
  <c r="I81" i="154" s="1"/>
  <c r="G83" i="154"/>
  <c r="I83" i="154" s="1"/>
  <c r="G85" i="154"/>
  <c r="I85" i="154" s="1"/>
  <c r="G87" i="154"/>
  <c r="I87" i="154" s="1"/>
  <c r="G89" i="154"/>
  <c r="I89" i="154" s="1"/>
  <c r="G91" i="154"/>
  <c r="I91" i="154" s="1"/>
  <c r="G93" i="154"/>
  <c r="I93" i="154" s="1"/>
  <c r="G95" i="154"/>
  <c r="I95" i="154" s="1"/>
  <c r="G97" i="154"/>
  <c r="I97" i="154" s="1"/>
  <c r="G99" i="154"/>
  <c r="I99" i="154" s="1"/>
  <c r="G101" i="154"/>
  <c r="I101" i="154" s="1"/>
  <c r="G103" i="154"/>
  <c r="I103" i="154" s="1"/>
  <c r="G105" i="154"/>
  <c r="I105" i="154" s="1"/>
  <c r="G107" i="154"/>
  <c r="I107" i="154" s="1"/>
  <c r="G109" i="154"/>
  <c r="I109" i="154" s="1"/>
  <c r="G111" i="154"/>
  <c r="I111" i="154" s="1"/>
  <c r="G113" i="154"/>
  <c r="I113" i="154" s="1"/>
  <c r="G115" i="154"/>
  <c r="I115" i="154" s="1"/>
  <c r="G117" i="154"/>
  <c r="I117" i="154" s="1"/>
  <c r="G119" i="154"/>
  <c r="I119" i="154" s="1"/>
  <c r="G121" i="154"/>
  <c r="I121" i="154" s="1"/>
  <c r="E108" i="153"/>
  <c r="K108" i="153" s="1"/>
  <c r="H122" i="153"/>
  <c r="F122" i="153"/>
  <c r="C122" i="153"/>
  <c r="E121" i="153"/>
  <c r="G121" i="153" s="1"/>
  <c r="I121" i="153" s="1"/>
  <c r="E120" i="153"/>
  <c r="K120" i="153" s="1"/>
  <c r="E119" i="153"/>
  <c r="G119" i="153" s="1"/>
  <c r="I119" i="153" s="1"/>
  <c r="E118" i="153"/>
  <c r="K118" i="153" s="1"/>
  <c r="E117" i="153"/>
  <c r="G117" i="153" s="1"/>
  <c r="I117" i="153" s="1"/>
  <c r="E116" i="153"/>
  <c r="G116" i="153" s="1"/>
  <c r="I116" i="153" s="1"/>
  <c r="E115" i="153"/>
  <c r="K115" i="153" s="1"/>
  <c r="E114" i="153"/>
  <c r="K114" i="153" s="1"/>
  <c r="E113" i="153"/>
  <c r="K113" i="153" s="1"/>
  <c r="E112" i="153"/>
  <c r="K112" i="153" s="1"/>
  <c r="E111" i="153"/>
  <c r="G111" i="153" s="1"/>
  <c r="I111" i="153" s="1"/>
  <c r="E110" i="153"/>
  <c r="G110" i="153" s="1"/>
  <c r="I110" i="153" s="1"/>
  <c r="E109" i="153"/>
  <c r="K109" i="153" s="1"/>
  <c r="E107" i="153"/>
  <c r="K107" i="153" s="1"/>
  <c r="G106" i="153"/>
  <c r="I106" i="153" s="1"/>
  <c r="E106" i="153"/>
  <c r="K106" i="153" s="1"/>
  <c r="E105" i="153"/>
  <c r="K105" i="153" s="1"/>
  <c r="E104" i="153"/>
  <c r="G104" i="153" s="1"/>
  <c r="I104" i="153" s="1"/>
  <c r="K103" i="153"/>
  <c r="E103" i="153"/>
  <c r="G103" i="153" s="1"/>
  <c r="I103" i="153" s="1"/>
  <c r="E102" i="153"/>
  <c r="G102" i="153" s="1"/>
  <c r="I102" i="153" s="1"/>
  <c r="E101" i="153"/>
  <c r="G101" i="153" s="1"/>
  <c r="I101" i="153" s="1"/>
  <c r="K100" i="153"/>
  <c r="E100" i="153"/>
  <c r="G100" i="153" s="1"/>
  <c r="I100" i="153" s="1"/>
  <c r="E99" i="153"/>
  <c r="G99" i="153" s="1"/>
  <c r="I99" i="153" s="1"/>
  <c r="E98" i="153"/>
  <c r="K98" i="153" s="1"/>
  <c r="E97" i="153"/>
  <c r="K97" i="153" s="1"/>
  <c r="E96" i="153"/>
  <c r="K96" i="153" s="1"/>
  <c r="E95" i="153"/>
  <c r="K95" i="153" s="1"/>
  <c r="E94" i="153"/>
  <c r="G94" i="153" s="1"/>
  <c r="I94" i="153" s="1"/>
  <c r="E93" i="153"/>
  <c r="K93" i="153" s="1"/>
  <c r="E92" i="153"/>
  <c r="K92" i="153" s="1"/>
  <c r="E91" i="153"/>
  <c r="K91" i="153" s="1"/>
  <c r="E90" i="153"/>
  <c r="G90" i="153" s="1"/>
  <c r="I90" i="153" s="1"/>
  <c r="E89" i="153"/>
  <c r="K89" i="153" s="1"/>
  <c r="E88" i="153"/>
  <c r="K88" i="153" s="1"/>
  <c r="E87" i="153"/>
  <c r="G87" i="153" s="1"/>
  <c r="I87" i="153" s="1"/>
  <c r="E86" i="153"/>
  <c r="K86" i="153" s="1"/>
  <c r="E85" i="153"/>
  <c r="K85" i="153" s="1"/>
  <c r="E84" i="153"/>
  <c r="G84" i="153" s="1"/>
  <c r="I84" i="153" s="1"/>
  <c r="E83" i="153"/>
  <c r="K83" i="153" s="1"/>
  <c r="E82" i="153"/>
  <c r="K82" i="153" s="1"/>
  <c r="E81" i="153"/>
  <c r="K81" i="153" s="1"/>
  <c r="E80" i="153"/>
  <c r="G80" i="153" s="1"/>
  <c r="I80" i="153" s="1"/>
  <c r="E79" i="153"/>
  <c r="K79" i="153" s="1"/>
  <c r="E78" i="153"/>
  <c r="G78" i="153" s="1"/>
  <c r="I78" i="153" s="1"/>
  <c r="E77" i="153"/>
  <c r="G77" i="153" s="1"/>
  <c r="I77" i="153" s="1"/>
  <c r="E76" i="153"/>
  <c r="K76" i="153" s="1"/>
  <c r="E75" i="153"/>
  <c r="G75" i="153" s="1"/>
  <c r="I75" i="153" s="1"/>
  <c r="E74" i="153"/>
  <c r="K74" i="153" s="1"/>
  <c r="E73" i="153"/>
  <c r="K73" i="153" s="1"/>
  <c r="E72" i="153"/>
  <c r="K72" i="153" s="1"/>
  <c r="E71" i="153"/>
  <c r="K71" i="153" s="1"/>
  <c r="E70" i="153"/>
  <c r="K70" i="153" s="1"/>
  <c r="E69" i="153"/>
  <c r="K69" i="153" s="1"/>
  <c r="E68" i="153"/>
  <c r="G68" i="153" s="1"/>
  <c r="I68" i="153" s="1"/>
  <c r="E67" i="153"/>
  <c r="G67" i="153" s="1"/>
  <c r="I67" i="153" s="1"/>
  <c r="E66" i="153"/>
  <c r="K66" i="153" s="1"/>
  <c r="E65" i="153"/>
  <c r="K65" i="153" s="1"/>
  <c r="E64" i="153"/>
  <c r="G64" i="153" s="1"/>
  <c r="I64" i="153" s="1"/>
  <c r="E63" i="153"/>
  <c r="K63" i="153" s="1"/>
  <c r="E62" i="153"/>
  <c r="K62" i="153" s="1"/>
  <c r="E61" i="153"/>
  <c r="K61" i="153" s="1"/>
  <c r="E60" i="153"/>
  <c r="G60" i="153" s="1"/>
  <c r="I60" i="153" s="1"/>
  <c r="E59" i="153"/>
  <c r="K59" i="153" s="1"/>
  <c r="E58" i="153"/>
  <c r="K58" i="153" s="1"/>
  <c r="E57" i="153"/>
  <c r="K57" i="153" s="1"/>
  <c r="E56" i="153"/>
  <c r="G56" i="153" s="1"/>
  <c r="I56" i="153" s="1"/>
  <c r="E55" i="153"/>
  <c r="K55" i="153" s="1"/>
  <c r="E54" i="153"/>
  <c r="K54" i="153" s="1"/>
  <c r="E53" i="153"/>
  <c r="K53" i="153" s="1"/>
  <c r="E52" i="153"/>
  <c r="G52" i="153" s="1"/>
  <c r="I52" i="153" s="1"/>
  <c r="E51" i="153"/>
  <c r="K51" i="153" s="1"/>
  <c r="E50" i="153"/>
  <c r="K50" i="153" s="1"/>
  <c r="E49" i="153"/>
  <c r="K49" i="153" s="1"/>
  <c r="E48" i="153"/>
  <c r="G48" i="153" s="1"/>
  <c r="I48" i="153" s="1"/>
  <c r="E47" i="153"/>
  <c r="K47" i="153" s="1"/>
  <c r="E46" i="153"/>
  <c r="K46" i="153" s="1"/>
  <c r="E45" i="153"/>
  <c r="K45" i="153" s="1"/>
  <c r="E44" i="153"/>
  <c r="G44" i="153" s="1"/>
  <c r="I44" i="153" s="1"/>
  <c r="E43" i="153"/>
  <c r="K43" i="153" s="1"/>
  <c r="E42" i="153"/>
  <c r="K42" i="153" s="1"/>
  <c r="E41" i="153"/>
  <c r="K41" i="153" s="1"/>
  <c r="E40" i="153"/>
  <c r="G40" i="153" s="1"/>
  <c r="I40" i="153" s="1"/>
  <c r="E39" i="153"/>
  <c r="K39" i="153" s="1"/>
  <c r="E38" i="153"/>
  <c r="K38" i="153" s="1"/>
  <c r="E37" i="153"/>
  <c r="K37" i="153" s="1"/>
  <c r="E36" i="153"/>
  <c r="G36" i="153" s="1"/>
  <c r="I36" i="153" s="1"/>
  <c r="E35" i="153"/>
  <c r="K35" i="153" s="1"/>
  <c r="E34" i="153"/>
  <c r="K34" i="153" s="1"/>
  <c r="E33" i="153"/>
  <c r="K33" i="153" s="1"/>
  <c r="K32" i="153"/>
  <c r="E32" i="153"/>
  <c r="G32" i="153" s="1"/>
  <c r="I32" i="153" s="1"/>
  <c r="E31" i="153"/>
  <c r="K31" i="153" s="1"/>
  <c r="E30" i="153"/>
  <c r="K30" i="153" s="1"/>
  <c r="E29" i="153"/>
  <c r="K29" i="153" s="1"/>
  <c r="E28" i="153"/>
  <c r="G28" i="153" s="1"/>
  <c r="I28" i="153" s="1"/>
  <c r="E27" i="153"/>
  <c r="K27" i="153" s="1"/>
  <c r="E26" i="153"/>
  <c r="K26" i="153" s="1"/>
  <c r="E25" i="153"/>
  <c r="K25" i="153" s="1"/>
  <c r="E24" i="153"/>
  <c r="K24" i="153" s="1"/>
  <c r="E23" i="153"/>
  <c r="K23" i="153" s="1"/>
  <c r="E22" i="153"/>
  <c r="K22" i="153" s="1"/>
  <c r="E21" i="153"/>
  <c r="G21" i="153" s="1"/>
  <c r="I21" i="153" s="1"/>
  <c r="E20" i="153"/>
  <c r="G20" i="153" s="1"/>
  <c r="I20" i="153" s="1"/>
  <c r="E19" i="153"/>
  <c r="G19" i="153" s="1"/>
  <c r="I19" i="153" s="1"/>
  <c r="E18" i="153"/>
  <c r="K18" i="153" s="1"/>
  <c r="E17" i="153"/>
  <c r="G17" i="153" s="1"/>
  <c r="I17" i="153" s="1"/>
  <c r="E16" i="153"/>
  <c r="G16" i="153" s="1"/>
  <c r="I16" i="153" s="1"/>
  <c r="E15" i="153"/>
  <c r="K15" i="153" s="1"/>
  <c r="E14" i="153"/>
  <c r="K14" i="153" s="1"/>
  <c r="E13" i="153"/>
  <c r="G13" i="153" s="1"/>
  <c r="I13" i="153" s="1"/>
  <c r="E12" i="153"/>
  <c r="K12" i="153" s="1"/>
  <c r="E11" i="153"/>
  <c r="K11" i="153" s="1"/>
  <c r="E10" i="153"/>
  <c r="K10" i="153" s="1"/>
  <c r="E9" i="153"/>
  <c r="G9" i="153" s="1"/>
  <c r="I9" i="153" s="1"/>
  <c r="E8" i="153"/>
  <c r="K8" i="153" s="1"/>
  <c r="E7" i="153"/>
  <c r="G7" i="153" s="1"/>
  <c r="I7" i="153" s="1"/>
  <c r="E6" i="153"/>
  <c r="K6" i="153" s="1"/>
  <c r="E5" i="153"/>
  <c r="G5" i="153" s="1"/>
  <c r="I5" i="153" s="1"/>
  <c r="E4" i="153"/>
  <c r="K4" i="153" s="1"/>
  <c r="E3" i="153"/>
  <c r="K3" i="153" s="1"/>
  <c r="E2" i="153"/>
  <c r="K2" i="153" s="1"/>
  <c r="G83" i="153" l="1"/>
  <c r="I83" i="153" s="1"/>
  <c r="K16" i="153"/>
  <c r="K19" i="153"/>
  <c r="K119" i="153"/>
  <c r="K67" i="153"/>
  <c r="K78" i="153"/>
  <c r="G43" i="153"/>
  <c r="I43" i="153" s="1"/>
  <c r="G31" i="153"/>
  <c r="I31" i="153" s="1"/>
  <c r="G71" i="153"/>
  <c r="I71" i="153" s="1"/>
  <c r="K77" i="153"/>
  <c r="K7" i="153"/>
  <c r="G25" i="153"/>
  <c r="I25" i="153" s="1"/>
  <c r="K44" i="153"/>
  <c r="K87" i="153"/>
  <c r="G8" i="153"/>
  <c r="I8" i="153" s="1"/>
  <c r="G45" i="153"/>
  <c r="I45" i="153" s="1"/>
  <c r="G33" i="153"/>
  <c r="I33" i="153" s="1"/>
  <c r="K68" i="153"/>
  <c r="G74" i="153"/>
  <c r="I74" i="153" s="1"/>
  <c r="G79" i="153"/>
  <c r="I79" i="153" s="1"/>
  <c r="G89" i="153"/>
  <c r="I89" i="153" s="1"/>
  <c r="G109" i="153"/>
  <c r="I109" i="153" s="1"/>
  <c r="K116" i="153"/>
  <c r="G12" i="153"/>
  <c r="I12" i="153" s="1"/>
  <c r="K99" i="153"/>
  <c r="K123" i="154"/>
  <c r="I125" i="154" s="1"/>
  <c r="I123" i="154"/>
  <c r="G123" i="154"/>
  <c r="G10" i="153"/>
  <c r="I10" i="153" s="1"/>
  <c r="G14" i="153"/>
  <c r="I14" i="153" s="1"/>
  <c r="G27" i="153"/>
  <c r="I27" i="153" s="1"/>
  <c r="G29" i="153"/>
  <c r="I29" i="153" s="1"/>
  <c r="K36" i="153"/>
  <c r="G51" i="153"/>
  <c r="I51" i="153" s="1"/>
  <c r="G53" i="153"/>
  <c r="I53" i="153" s="1"/>
  <c r="K75" i="153"/>
  <c r="G81" i="153"/>
  <c r="I81" i="153" s="1"/>
  <c r="G85" i="153"/>
  <c r="I85" i="153" s="1"/>
  <c r="K110" i="153"/>
  <c r="G113" i="153"/>
  <c r="I113" i="153" s="1"/>
  <c r="G115" i="153"/>
  <c r="I115" i="153" s="1"/>
  <c r="G95" i="153"/>
  <c r="I95" i="153" s="1"/>
  <c r="G2" i="153"/>
  <c r="I2" i="153" s="1"/>
  <c r="G6" i="153"/>
  <c r="I6" i="153" s="1"/>
  <c r="K13" i="153"/>
  <c r="K17" i="153"/>
  <c r="G23" i="153"/>
  <c r="I23" i="153" s="1"/>
  <c r="K28" i="153"/>
  <c r="G35" i="153"/>
  <c r="I35" i="153" s="1"/>
  <c r="G37" i="153"/>
  <c r="I37" i="153" s="1"/>
  <c r="K52" i="153"/>
  <c r="K80" i="153"/>
  <c r="K84" i="153"/>
  <c r="K90" i="153"/>
  <c r="G93" i="153"/>
  <c r="I93" i="153" s="1"/>
  <c r="G108" i="153"/>
  <c r="I108" i="153" s="1"/>
  <c r="K5" i="153"/>
  <c r="K21" i="153"/>
  <c r="K40" i="153"/>
  <c r="G47" i="153"/>
  <c r="I47" i="153" s="1"/>
  <c r="G49" i="153"/>
  <c r="I49" i="153" s="1"/>
  <c r="K56" i="153"/>
  <c r="K64" i="153"/>
  <c r="K101" i="153"/>
  <c r="K104" i="153"/>
  <c r="K111" i="153"/>
  <c r="K117" i="153"/>
  <c r="G120" i="153"/>
  <c r="I120" i="153" s="1"/>
  <c r="K121" i="153"/>
  <c r="G3" i="153"/>
  <c r="I3" i="153" s="1"/>
  <c r="G11" i="153"/>
  <c r="I11" i="153" s="1"/>
  <c r="G15" i="153"/>
  <c r="I15" i="153" s="1"/>
  <c r="G26" i="153"/>
  <c r="I26" i="153" s="1"/>
  <c r="G30" i="153"/>
  <c r="I30" i="153" s="1"/>
  <c r="G34" i="153"/>
  <c r="I34" i="153" s="1"/>
  <c r="G39" i="153"/>
  <c r="I39" i="153" s="1"/>
  <c r="G41" i="153"/>
  <c r="I41" i="153" s="1"/>
  <c r="K48" i="153"/>
  <c r="G55" i="153"/>
  <c r="I55" i="153" s="1"/>
  <c r="G57" i="153"/>
  <c r="I57" i="153" s="1"/>
  <c r="K60" i="153"/>
  <c r="G63" i="153"/>
  <c r="I63" i="153" s="1"/>
  <c r="G65" i="153"/>
  <c r="I65" i="153" s="1"/>
  <c r="G73" i="153"/>
  <c r="I73" i="153" s="1"/>
  <c r="G82" i="153"/>
  <c r="I82" i="153" s="1"/>
  <c r="G86" i="153"/>
  <c r="I86" i="153" s="1"/>
  <c r="G98" i="153"/>
  <c r="I98" i="153" s="1"/>
  <c r="K102" i="153"/>
  <c r="G105" i="153"/>
  <c r="I105" i="153" s="1"/>
  <c r="G112" i="153"/>
  <c r="I112" i="153" s="1"/>
  <c r="G118" i="153"/>
  <c r="I118" i="153" s="1"/>
  <c r="G114" i="153"/>
  <c r="I114" i="153" s="1"/>
  <c r="G97" i="153"/>
  <c r="I97" i="153" s="1"/>
  <c r="K94" i="153"/>
  <c r="G69" i="153"/>
  <c r="I69" i="153" s="1"/>
  <c r="G24" i="153"/>
  <c r="I24" i="153" s="1"/>
  <c r="K20" i="153"/>
  <c r="K9" i="153"/>
  <c r="G4" i="153"/>
  <c r="I4" i="153" s="1"/>
  <c r="E122" i="153"/>
  <c r="G59" i="153"/>
  <c r="I59" i="153" s="1"/>
  <c r="G61" i="153"/>
  <c r="I61" i="153" s="1"/>
  <c r="G72" i="153"/>
  <c r="I72" i="153" s="1"/>
  <c r="G76" i="153"/>
  <c r="I76" i="153" s="1"/>
  <c r="G88" i="153"/>
  <c r="I88" i="153" s="1"/>
  <c r="G92" i="153"/>
  <c r="I92" i="153" s="1"/>
  <c r="G96" i="153"/>
  <c r="I96" i="153" s="1"/>
  <c r="G18" i="153"/>
  <c r="I18" i="153" s="1"/>
  <c r="G22" i="153"/>
  <c r="I22" i="153" s="1"/>
  <c r="G91" i="153"/>
  <c r="I91" i="153" s="1"/>
  <c r="G107" i="153"/>
  <c r="I107" i="153" s="1"/>
  <c r="G38" i="153"/>
  <c r="I38" i="153" s="1"/>
  <c r="G42" i="153"/>
  <c r="I42" i="153" s="1"/>
  <c r="G46" i="153"/>
  <c r="I46" i="153" s="1"/>
  <c r="G50" i="153"/>
  <c r="I50" i="153" s="1"/>
  <c r="G54" i="153"/>
  <c r="I54" i="153" s="1"/>
  <c r="G58" i="153"/>
  <c r="I58" i="153" s="1"/>
  <c r="G62" i="153"/>
  <c r="I62" i="153" s="1"/>
  <c r="G66" i="153"/>
  <c r="I66" i="153" s="1"/>
  <c r="G70" i="153"/>
  <c r="I70" i="153" s="1"/>
  <c r="H121" i="152"/>
  <c r="F121" i="152"/>
  <c r="C121" i="152"/>
  <c r="E120" i="152"/>
  <c r="K120" i="152" s="1"/>
  <c r="E119" i="152"/>
  <c r="K119" i="152" s="1"/>
  <c r="E118" i="152"/>
  <c r="K118" i="152" s="1"/>
  <c r="E117" i="152"/>
  <c r="K117" i="152" s="1"/>
  <c r="E116" i="152"/>
  <c r="K116" i="152" s="1"/>
  <c r="E115" i="152"/>
  <c r="K115" i="152" s="1"/>
  <c r="E114" i="152"/>
  <c r="K114" i="152" s="1"/>
  <c r="E113" i="152"/>
  <c r="K113" i="152" s="1"/>
  <c r="E112" i="152"/>
  <c r="K112" i="152" s="1"/>
  <c r="E111" i="152"/>
  <c r="K111" i="152" s="1"/>
  <c r="E110" i="152"/>
  <c r="K110" i="152" s="1"/>
  <c r="E109" i="152"/>
  <c r="K109" i="152" s="1"/>
  <c r="E108" i="152"/>
  <c r="K108" i="152" s="1"/>
  <c r="E107" i="152"/>
  <c r="K107" i="152" s="1"/>
  <c r="E106" i="152"/>
  <c r="K106" i="152" s="1"/>
  <c r="E105" i="152"/>
  <c r="K105" i="152" s="1"/>
  <c r="E104" i="152"/>
  <c r="K104" i="152" s="1"/>
  <c r="E103" i="152"/>
  <c r="K103" i="152" s="1"/>
  <c r="E102" i="152"/>
  <c r="K102" i="152" s="1"/>
  <c r="E101" i="152"/>
  <c r="K101" i="152" s="1"/>
  <c r="E100" i="152"/>
  <c r="K100" i="152" s="1"/>
  <c r="E99" i="152"/>
  <c r="K99" i="152" s="1"/>
  <c r="E98" i="152"/>
  <c r="K98" i="152" s="1"/>
  <c r="E97" i="152"/>
  <c r="K97" i="152" s="1"/>
  <c r="E96" i="152"/>
  <c r="K96" i="152" s="1"/>
  <c r="E95" i="152"/>
  <c r="K95" i="152" s="1"/>
  <c r="E94" i="152"/>
  <c r="K94" i="152" s="1"/>
  <c r="E93" i="152"/>
  <c r="K93" i="152" s="1"/>
  <c r="E92" i="152"/>
  <c r="K92" i="152" s="1"/>
  <c r="E91" i="152"/>
  <c r="E90" i="152"/>
  <c r="K90" i="152" s="1"/>
  <c r="E89" i="152"/>
  <c r="K89" i="152" s="1"/>
  <c r="E88" i="152"/>
  <c r="K88" i="152" s="1"/>
  <c r="E87" i="152"/>
  <c r="E86" i="152"/>
  <c r="K86" i="152" s="1"/>
  <c r="E85" i="152"/>
  <c r="K85" i="152" s="1"/>
  <c r="E84" i="152"/>
  <c r="K84" i="152" s="1"/>
  <c r="E83" i="152"/>
  <c r="E82" i="152"/>
  <c r="K82" i="152" s="1"/>
  <c r="E81" i="152"/>
  <c r="K81" i="152" s="1"/>
  <c r="E80" i="152"/>
  <c r="K80" i="152" s="1"/>
  <c r="E79" i="152"/>
  <c r="E78" i="152"/>
  <c r="K78" i="152" s="1"/>
  <c r="E77" i="152"/>
  <c r="K77" i="152" s="1"/>
  <c r="E76" i="152"/>
  <c r="K76" i="152" s="1"/>
  <c r="E75" i="152"/>
  <c r="E74" i="152"/>
  <c r="K74" i="152" s="1"/>
  <c r="E73" i="152"/>
  <c r="K73" i="152" s="1"/>
  <c r="E72" i="152"/>
  <c r="K72" i="152" s="1"/>
  <c r="E71" i="152"/>
  <c r="E70" i="152"/>
  <c r="K70" i="152" s="1"/>
  <c r="E69" i="152"/>
  <c r="K69" i="152" s="1"/>
  <c r="E68" i="152"/>
  <c r="K68" i="152" s="1"/>
  <c r="E67" i="152"/>
  <c r="E66" i="152"/>
  <c r="K66" i="152" s="1"/>
  <c r="E65" i="152"/>
  <c r="K65" i="152" s="1"/>
  <c r="E64" i="152"/>
  <c r="K64" i="152" s="1"/>
  <c r="E63" i="152"/>
  <c r="E62" i="152"/>
  <c r="E61" i="152"/>
  <c r="K61" i="152" s="1"/>
  <c r="E60" i="152"/>
  <c r="K60" i="152" s="1"/>
  <c r="E59" i="152"/>
  <c r="K59" i="152" s="1"/>
  <c r="E58" i="152"/>
  <c r="E57" i="152"/>
  <c r="K57" i="152" s="1"/>
  <c r="E56" i="152"/>
  <c r="K56" i="152" s="1"/>
  <c r="E55" i="152"/>
  <c r="K55" i="152" s="1"/>
  <c r="E54" i="152"/>
  <c r="E53" i="152"/>
  <c r="K53" i="152" s="1"/>
  <c r="E52" i="152"/>
  <c r="K52" i="152" s="1"/>
  <c r="E51" i="152"/>
  <c r="K51" i="152" s="1"/>
  <c r="E50" i="152"/>
  <c r="E49" i="152"/>
  <c r="K49" i="152" s="1"/>
  <c r="E48" i="152"/>
  <c r="K48" i="152" s="1"/>
  <c r="E47" i="152"/>
  <c r="K47" i="152" s="1"/>
  <c r="E46" i="152"/>
  <c r="E45" i="152"/>
  <c r="K45" i="152" s="1"/>
  <c r="E44" i="152"/>
  <c r="K44" i="152" s="1"/>
  <c r="E43" i="152"/>
  <c r="K43" i="152" s="1"/>
  <c r="E42" i="152"/>
  <c r="E41" i="152"/>
  <c r="K41" i="152" s="1"/>
  <c r="E40" i="152"/>
  <c r="K40" i="152" s="1"/>
  <c r="E39" i="152"/>
  <c r="K39" i="152" s="1"/>
  <c r="E38" i="152"/>
  <c r="E37" i="152"/>
  <c r="G37" i="152" s="1"/>
  <c r="I37" i="152" s="1"/>
  <c r="E36" i="152"/>
  <c r="G36" i="152" s="1"/>
  <c r="I36" i="152" s="1"/>
  <c r="E35" i="152"/>
  <c r="G35" i="152" s="1"/>
  <c r="I35" i="152" s="1"/>
  <c r="E34" i="152"/>
  <c r="G34" i="152" s="1"/>
  <c r="I34" i="152" s="1"/>
  <c r="E33" i="152"/>
  <c r="G33" i="152" s="1"/>
  <c r="I33" i="152" s="1"/>
  <c r="E32" i="152"/>
  <c r="G32" i="152" s="1"/>
  <c r="I32" i="152" s="1"/>
  <c r="E31" i="152"/>
  <c r="G31" i="152" s="1"/>
  <c r="I31" i="152" s="1"/>
  <c r="E30" i="152"/>
  <c r="G30" i="152" s="1"/>
  <c r="I30" i="152" s="1"/>
  <c r="E29" i="152"/>
  <c r="G29" i="152" s="1"/>
  <c r="I29" i="152" s="1"/>
  <c r="E28" i="152"/>
  <c r="G28" i="152" s="1"/>
  <c r="I28" i="152" s="1"/>
  <c r="E27" i="152"/>
  <c r="G27" i="152" s="1"/>
  <c r="I27" i="152" s="1"/>
  <c r="E26" i="152"/>
  <c r="G26" i="152" s="1"/>
  <c r="I26" i="152" s="1"/>
  <c r="E25" i="152"/>
  <c r="G25" i="152" s="1"/>
  <c r="I25" i="152" s="1"/>
  <c r="E24" i="152"/>
  <c r="G24" i="152" s="1"/>
  <c r="I24" i="152" s="1"/>
  <c r="E23" i="152"/>
  <c r="G23" i="152" s="1"/>
  <c r="I23" i="152" s="1"/>
  <c r="E22" i="152"/>
  <c r="G22" i="152" s="1"/>
  <c r="I22" i="152" s="1"/>
  <c r="E21" i="152"/>
  <c r="G21" i="152" s="1"/>
  <c r="I21" i="152" s="1"/>
  <c r="E20" i="152"/>
  <c r="G20" i="152" s="1"/>
  <c r="I20" i="152" s="1"/>
  <c r="E19" i="152"/>
  <c r="G19" i="152" s="1"/>
  <c r="I19" i="152" s="1"/>
  <c r="E18" i="152"/>
  <c r="G18" i="152" s="1"/>
  <c r="I18" i="152" s="1"/>
  <c r="E17" i="152"/>
  <c r="G17" i="152" s="1"/>
  <c r="I17" i="152" s="1"/>
  <c r="E16" i="152"/>
  <c r="G16" i="152" s="1"/>
  <c r="I16" i="152" s="1"/>
  <c r="E15" i="152"/>
  <c r="G15" i="152" s="1"/>
  <c r="I15" i="152" s="1"/>
  <c r="E14" i="152"/>
  <c r="G14" i="152" s="1"/>
  <c r="I14" i="152" s="1"/>
  <c r="E13" i="152"/>
  <c r="G13" i="152" s="1"/>
  <c r="I13" i="152" s="1"/>
  <c r="E12" i="152"/>
  <c r="G12" i="152" s="1"/>
  <c r="I12" i="152" s="1"/>
  <c r="E11" i="152"/>
  <c r="G11" i="152" s="1"/>
  <c r="I11" i="152" s="1"/>
  <c r="E10" i="152"/>
  <c r="G10" i="152" s="1"/>
  <c r="I10" i="152" s="1"/>
  <c r="E9" i="152"/>
  <c r="G9" i="152" s="1"/>
  <c r="I9" i="152" s="1"/>
  <c r="E8" i="152"/>
  <c r="G8" i="152" s="1"/>
  <c r="I8" i="152" s="1"/>
  <c r="E7" i="152"/>
  <c r="G7" i="152" s="1"/>
  <c r="I7" i="152" s="1"/>
  <c r="E6" i="152"/>
  <c r="G6" i="152" s="1"/>
  <c r="I6" i="152" s="1"/>
  <c r="E5" i="152"/>
  <c r="G5" i="152" s="1"/>
  <c r="I5" i="152" s="1"/>
  <c r="E4" i="152"/>
  <c r="G4" i="152" s="1"/>
  <c r="I4" i="152" s="1"/>
  <c r="E3" i="152"/>
  <c r="G3" i="152" s="1"/>
  <c r="I3" i="152" s="1"/>
  <c r="E2" i="152"/>
  <c r="K122" i="153" l="1"/>
  <c r="I124" i="153" s="1"/>
  <c r="G45" i="152"/>
  <c r="I45" i="152" s="1"/>
  <c r="I126" i="154"/>
  <c r="I122" i="153"/>
  <c r="I125" i="153" s="1"/>
  <c r="G122" i="153"/>
  <c r="G117" i="152"/>
  <c r="I117" i="152" s="1"/>
  <c r="G120" i="152"/>
  <c r="I120" i="152" s="1"/>
  <c r="G49" i="152"/>
  <c r="I49" i="152" s="1"/>
  <c r="G108" i="152"/>
  <c r="I108" i="152" s="1"/>
  <c r="G111" i="152"/>
  <c r="I111" i="152" s="1"/>
  <c r="G47" i="152"/>
  <c r="I47" i="152" s="1"/>
  <c r="G53" i="152"/>
  <c r="I53" i="152" s="1"/>
  <c r="G60" i="152"/>
  <c r="I60" i="152" s="1"/>
  <c r="G106" i="152"/>
  <c r="I106" i="152" s="1"/>
  <c r="G115" i="152"/>
  <c r="I115" i="152" s="1"/>
  <c r="G68" i="152"/>
  <c r="I68" i="152" s="1"/>
  <c r="G41" i="152"/>
  <c r="I41" i="152" s="1"/>
  <c r="G99" i="152"/>
  <c r="I99" i="152" s="1"/>
  <c r="G101" i="152"/>
  <c r="I101" i="152" s="1"/>
  <c r="G105" i="152"/>
  <c r="I105" i="152" s="1"/>
  <c r="G110" i="152"/>
  <c r="I110" i="152" s="1"/>
  <c r="G44" i="152"/>
  <c r="I44" i="152" s="1"/>
  <c r="G48" i="152"/>
  <c r="I48" i="152" s="1"/>
  <c r="G84" i="152"/>
  <c r="I84" i="152" s="1"/>
  <c r="G107" i="152"/>
  <c r="I107" i="152" s="1"/>
  <c r="G109" i="152"/>
  <c r="I109" i="152" s="1"/>
  <c r="G112" i="152"/>
  <c r="I112" i="152" s="1"/>
  <c r="G116" i="152"/>
  <c r="I116" i="152" s="1"/>
  <c r="G119" i="152"/>
  <c r="I119" i="152" s="1"/>
  <c r="G52" i="152"/>
  <c r="I52" i="152" s="1"/>
  <c r="G56" i="152"/>
  <c r="I56" i="152" s="1"/>
  <c r="G64" i="152"/>
  <c r="I64" i="152" s="1"/>
  <c r="G80" i="152"/>
  <c r="I80" i="152" s="1"/>
  <c r="G103" i="152"/>
  <c r="I103" i="152" s="1"/>
  <c r="G114" i="152"/>
  <c r="I114" i="152" s="1"/>
  <c r="G40" i="152"/>
  <c r="I40" i="152" s="1"/>
  <c r="G57" i="152"/>
  <c r="I57" i="152" s="1"/>
  <c r="G65" i="152"/>
  <c r="I65" i="152" s="1"/>
  <c r="G88" i="152"/>
  <c r="I88" i="152" s="1"/>
  <c r="G95" i="152"/>
  <c r="I95" i="152" s="1"/>
  <c r="G98" i="152"/>
  <c r="I98" i="152" s="1"/>
  <c r="G100" i="152"/>
  <c r="I100" i="152" s="1"/>
  <c r="G104" i="152"/>
  <c r="I104" i="152" s="1"/>
  <c r="G118" i="152"/>
  <c r="I118" i="152" s="1"/>
  <c r="G113" i="152"/>
  <c r="I113" i="152" s="1"/>
  <c r="G61" i="152"/>
  <c r="I61" i="152" s="1"/>
  <c r="G96" i="152"/>
  <c r="I96" i="152" s="1"/>
  <c r="G72" i="152"/>
  <c r="I72" i="152" s="1"/>
  <c r="G76" i="152"/>
  <c r="I76" i="152" s="1"/>
  <c r="G92" i="152"/>
  <c r="I92" i="152" s="1"/>
  <c r="G97" i="152"/>
  <c r="I97" i="152" s="1"/>
  <c r="G102" i="152"/>
  <c r="I102" i="152" s="1"/>
  <c r="E121" i="152"/>
  <c r="G2" i="152"/>
  <c r="K38" i="152"/>
  <c r="G38" i="152"/>
  <c r="I38" i="152" s="1"/>
  <c r="K54" i="152"/>
  <c r="G54" i="152"/>
  <c r="I54" i="152" s="1"/>
  <c r="K71" i="152"/>
  <c r="G71" i="152"/>
  <c r="I71" i="152" s="1"/>
  <c r="K79" i="152"/>
  <c r="G79" i="152"/>
  <c r="I79" i="152" s="1"/>
  <c r="K87" i="152"/>
  <c r="G87" i="152"/>
  <c r="I87" i="152" s="1"/>
  <c r="K2" i="152"/>
  <c r="K4" i="152"/>
  <c r="K6" i="152"/>
  <c r="K8" i="152"/>
  <c r="K10" i="152"/>
  <c r="K12" i="152"/>
  <c r="K14" i="152"/>
  <c r="K16" i="152"/>
  <c r="K18" i="152"/>
  <c r="K20" i="152"/>
  <c r="K22" i="152"/>
  <c r="K24" i="152"/>
  <c r="K26" i="152"/>
  <c r="K28" i="152"/>
  <c r="K30" i="152"/>
  <c r="K32" i="152"/>
  <c r="K34" i="152"/>
  <c r="K36" i="152"/>
  <c r="K42" i="152"/>
  <c r="G42" i="152"/>
  <c r="I42" i="152" s="1"/>
  <c r="G51" i="152"/>
  <c r="I51" i="152" s="1"/>
  <c r="K58" i="152"/>
  <c r="G58" i="152"/>
  <c r="I58" i="152" s="1"/>
  <c r="G39" i="152"/>
  <c r="I39" i="152" s="1"/>
  <c r="K46" i="152"/>
  <c r="G46" i="152"/>
  <c r="I46" i="152" s="1"/>
  <c r="G55" i="152"/>
  <c r="I55" i="152" s="1"/>
  <c r="K62" i="152"/>
  <c r="G62" i="152"/>
  <c r="I62" i="152" s="1"/>
  <c r="K67" i="152"/>
  <c r="G67" i="152"/>
  <c r="I67" i="152" s="1"/>
  <c r="K75" i="152"/>
  <c r="G75" i="152"/>
  <c r="I75" i="152" s="1"/>
  <c r="K83" i="152"/>
  <c r="G83" i="152"/>
  <c r="I83" i="152" s="1"/>
  <c r="K91" i="152"/>
  <c r="G91" i="152"/>
  <c r="I91" i="152" s="1"/>
  <c r="K3" i="152"/>
  <c r="K5" i="152"/>
  <c r="K7" i="152"/>
  <c r="K9" i="152"/>
  <c r="K11" i="152"/>
  <c r="K13" i="152"/>
  <c r="K15" i="152"/>
  <c r="K17" i="152"/>
  <c r="K19" i="152"/>
  <c r="K21" i="152"/>
  <c r="K23" i="152"/>
  <c r="K25" i="152"/>
  <c r="K27" i="152"/>
  <c r="K29" i="152"/>
  <c r="K31" i="152"/>
  <c r="K33" i="152"/>
  <c r="K35" i="152"/>
  <c r="K37" i="152"/>
  <c r="G43" i="152"/>
  <c r="I43" i="152" s="1"/>
  <c r="K50" i="152"/>
  <c r="G50" i="152"/>
  <c r="I50" i="152" s="1"/>
  <c r="G59" i="152"/>
  <c r="I59" i="152" s="1"/>
  <c r="K63" i="152"/>
  <c r="G63" i="152"/>
  <c r="I63" i="152" s="1"/>
  <c r="G66" i="152"/>
  <c r="I66" i="152" s="1"/>
  <c r="G70" i="152"/>
  <c r="I70" i="152" s="1"/>
  <c r="G74" i="152"/>
  <c r="I74" i="152" s="1"/>
  <c r="G78" i="152"/>
  <c r="I78" i="152" s="1"/>
  <c r="G82" i="152"/>
  <c r="I82" i="152" s="1"/>
  <c r="G86" i="152"/>
  <c r="I86" i="152" s="1"/>
  <c r="G90" i="152"/>
  <c r="I90" i="152" s="1"/>
  <c r="G94" i="152"/>
  <c r="I94" i="152" s="1"/>
  <c r="G69" i="152"/>
  <c r="I69" i="152" s="1"/>
  <c r="G73" i="152"/>
  <c r="I73" i="152" s="1"/>
  <c r="G77" i="152"/>
  <c r="I77" i="152" s="1"/>
  <c r="G81" i="152"/>
  <c r="I81" i="152" s="1"/>
  <c r="G85" i="152"/>
  <c r="I85" i="152" s="1"/>
  <c r="G89" i="152"/>
  <c r="I89" i="152" s="1"/>
  <c r="G93" i="152"/>
  <c r="I93" i="152" s="1"/>
  <c r="E4" i="151"/>
  <c r="K4" i="151" s="1"/>
  <c r="H121" i="151"/>
  <c r="F121" i="151"/>
  <c r="C121" i="151"/>
  <c r="E120" i="151"/>
  <c r="K120" i="151" s="1"/>
  <c r="E119" i="151"/>
  <c r="K119" i="151" s="1"/>
  <c r="E118" i="151"/>
  <c r="K118" i="151" s="1"/>
  <c r="E117" i="151"/>
  <c r="K117" i="151" s="1"/>
  <c r="E116" i="151"/>
  <c r="K116" i="151" s="1"/>
  <c r="E115" i="151"/>
  <c r="K115" i="151" s="1"/>
  <c r="E114" i="151"/>
  <c r="K114" i="151" s="1"/>
  <c r="E113" i="151"/>
  <c r="K113" i="151" s="1"/>
  <c r="E112" i="151"/>
  <c r="K112" i="151" s="1"/>
  <c r="E111" i="151"/>
  <c r="K111" i="151" s="1"/>
  <c r="E110" i="151"/>
  <c r="K110" i="151" s="1"/>
  <c r="E109" i="151"/>
  <c r="K109" i="151" s="1"/>
  <c r="E108" i="151"/>
  <c r="K108" i="151" s="1"/>
  <c r="E107" i="151"/>
  <c r="K107" i="151" s="1"/>
  <c r="E106" i="151"/>
  <c r="K106" i="151" s="1"/>
  <c r="E105" i="151"/>
  <c r="K105" i="151" s="1"/>
  <c r="E104" i="151"/>
  <c r="K104" i="151" s="1"/>
  <c r="E103" i="151"/>
  <c r="K103" i="151" s="1"/>
  <c r="E102" i="151"/>
  <c r="K102" i="151" s="1"/>
  <c r="E101" i="151"/>
  <c r="K101" i="151" s="1"/>
  <c r="E100" i="151"/>
  <c r="K100" i="151" s="1"/>
  <c r="E99" i="151"/>
  <c r="K99" i="151" s="1"/>
  <c r="E98" i="151"/>
  <c r="K98" i="151" s="1"/>
  <c r="E97" i="151"/>
  <c r="K97" i="151" s="1"/>
  <c r="E96" i="151"/>
  <c r="K96" i="151" s="1"/>
  <c r="E95" i="151"/>
  <c r="K95" i="151" s="1"/>
  <c r="E94" i="151"/>
  <c r="K94" i="151" s="1"/>
  <c r="E93" i="151"/>
  <c r="K93" i="151" s="1"/>
  <c r="E92" i="151"/>
  <c r="K92" i="151" s="1"/>
  <c r="E91" i="151"/>
  <c r="K91" i="151" s="1"/>
  <c r="E90" i="151"/>
  <c r="K90" i="151" s="1"/>
  <c r="E89" i="151"/>
  <c r="K89" i="151" s="1"/>
  <c r="E88" i="151"/>
  <c r="K88" i="151" s="1"/>
  <c r="E87" i="151"/>
  <c r="K87" i="151" s="1"/>
  <c r="E86" i="151"/>
  <c r="K86" i="151" s="1"/>
  <c r="E85" i="151"/>
  <c r="K85" i="151" s="1"/>
  <c r="E84" i="151"/>
  <c r="K84" i="151" s="1"/>
  <c r="E83" i="151"/>
  <c r="K83" i="151" s="1"/>
  <c r="E82" i="151"/>
  <c r="K82" i="151" s="1"/>
  <c r="E81" i="151"/>
  <c r="K81" i="151" s="1"/>
  <c r="E80" i="151"/>
  <c r="K80" i="151" s="1"/>
  <c r="E79" i="151"/>
  <c r="K79" i="151" s="1"/>
  <c r="E78" i="151"/>
  <c r="K78" i="151" s="1"/>
  <c r="E77" i="151"/>
  <c r="K77" i="151" s="1"/>
  <c r="E76" i="151"/>
  <c r="K76" i="151" s="1"/>
  <c r="E75" i="151"/>
  <c r="K75" i="151" s="1"/>
  <c r="E74" i="151"/>
  <c r="K74" i="151" s="1"/>
  <c r="E73" i="151"/>
  <c r="K73" i="151" s="1"/>
  <c r="E72" i="151"/>
  <c r="K72" i="151" s="1"/>
  <c r="E71" i="151"/>
  <c r="K71" i="151" s="1"/>
  <c r="E70" i="151"/>
  <c r="K70" i="151" s="1"/>
  <c r="E69" i="151"/>
  <c r="K69" i="151" s="1"/>
  <c r="E68" i="151"/>
  <c r="K68" i="151" s="1"/>
  <c r="E67" i="151"/>
  <c r="K67" i="151" s="1"/>
  <c r="E66" i="151"/>
  <c r="K66" i="151" s="1"/>
  <c r="E65" i="151"/>
  <c r="K65" i="151" s="1"/>
  <c r="E64" i="151"/>
  <c r="K64" i="151" s="1"/>
  <c r="E63" i="151"/>
  <c r="K63" i="151" s="1"/>
  <c r="E62" i="151"/>
  <c r="K62" i="151" s="1"/>
  <c r="E61" i="151"/>
  <c r="K61" i="151" s="1"/>
  <c r="E60" i="151"/>
  <c r="K60" i="151" s="1"/>
  <c r="E59" i="151"/>
  <c r="K59" i="151" s="1"/>
  <c r="E58" i="151"/>
  <c r="K58" i="151" s="1"/>
  <c r="E57" i="151"/>
  <c r="K57" i="151" s="1"/>
  <c r="E56" i="151"/>
  <c r="K56" i="151" s="1"/>
  <c r="E55" i="151"/>
  <c r="K55" i="151" s="1"/>
  <c r="E54" i="151"/>
  <c r="K54" i="151" s="1"/>
  <c r="E53" i="151"/>
  <c r="K53" i="151" s="1"/>
  <c r="E52" i="151"/>
  <c r="K52" i="151" s="1"/>
  <c r="E51" i="151"/>
  <c r="K51" i="151" s="1"/>
  <c r="E50" i="151"/>
  <c r="K50" i="151" s="1"/>
  <c r="E49" i="151"/>
  <c r="K49" i="151" s="1"/>
  <c r="E48" i="151"/>
  <c r="K48" i="151" s="1"/>
  <c r="E47" i="151"/>
  <c r="K47" i="151" s="1"/>
  <c r="E46" i="151"/>
  <c r="K46" i="151" s="1"/>
  <c r="E45" i="151"/>
  <c r="K45" i="151" s="1"/>
  <c r="E44" i="151"/>
  <c r="K44" i="151" s="1"/>
  <c r="E43" i="151"/>
  <c r="K43" i="151" s="1"/>
  <c r="E42" i="151"/>
  <c r="K42" i="151" s="1"/>
  <c r="E41" i="151"/>
  <c r="K41" i="151" s="1"/>
  <c r="E40" i="151"/>
  <c r="K40" i="151" s="1"/>
  <c r="E39" i="151"/>
  <c r="K39" i="151" s="1"/>
  <c r="E38" i="151"/>
  <c r="K38" i="151" s="1"/>
  <c r="E37" i="151"/>
  <c r="G37" i="151" s="1"/>
  <c r="I37" i="151" s="1"/>
  <c r="E36" i="151"/>
  <c r="G36" i="151" s="1"/>
  <c r="I36" i="151" s="1"/>
  <c r="E35" i="151"/>
  <c r="G35" i="151" s="1"/>
  <c r="I35" i="151" s="1"/>
  <c r="E34" i="151"/>
  <c r="G34" i="151" s="1"/>
  <c r="I34" i="151" s="1"/>
  <c r="E33" i="151"/>
  <c r="G33" i="151" s="1"/>
  <c r="I33" i="151" s="1"/>
  <c r="E32" i="151"/>
  <c r="G32" i="151" s="1"/>
  <c r="I32" i="151" s="1"/>
  <c r="E31" i="151"/>
  <c r="G31" i="151" s="1"/>
  <c r="I31" i="151" s="1"/>
  <c r="K30" i="151"/>
  <c r="E30" i="151"/>
  <c r="G30" i="151" s="1"/>
  <c r="I30" i="151" s="1"/>
  <c r="E29" i="151"/>
  <c r="G29" i="151" s="1"/>
  <c r="I29" i="151" s="1"/>
  <c r="E28" i="151"/>
  <c r="G28" i="151" s="1"/>
  <c r="I28" i="151" s="1"/>
  <c r="E27" i="151"/>
  <c r="G27" i="151" s="1"/>
  <c r="I27" i="151" s="1"/>
  <c r="E26" i="151"/>
  <c r="G26" i="151" s="1"/>
  <c r="I26" i="151" s="1"/>
  <c r="E25" i="151"/>
  <c r="G25" i="151" s="1"/>
  <c r="I25" i="151" s="1"/>
  <c r="E24" i="151"/>
  <c r="G24" i="151" s="1"/>
  <c r="I24" i="151" s="1"/>
  <c r="E23" i="151"/>
  <c r="G23" i="151" s="1"/>
  <c r="I23" i="151" s="1"/>
  <c r="E22" i="151"/>
  <c r="G22" i="151" s="1"/>
  <c r="I22" i="151" s="1"/>
  <c r="E21" i="151"/>
  <c r="G21" i="151" s="1"/>
  <c r="I21" i="151" s="1"/>
  <c r="E20" i="151"/>
  <c r="G20" i="151" s="1"/>
  <c r="I20" i="151" s="1"/>
  <c r="E19" i="151"/>
  <c r="G19" i="151" s="1"/>
  <c r="I19" i="151" s="1"/>
  <c r="E18" i="151"/>
  <c r="G18" i="151" s="1"/>
  <c r="I18" i="151" s="1"/>
  <c r="E17" i="151"/>
  <c r="G17" i="151" s="1"/>
  <c r="I17" i="151" s="1"/>
  <c r="E16" i="151"/>
  <c r="G16" i="151" s="1"/>
  <c r="I16" i="151" s="1"/>
  <c r="E15" i="151"/>
  <c r="G15" i="151" s="1"/>
  <c r="I15" i="151" s="1"/>
  <c r="E14" i="151"/>
  <c r="G14" i="151" s="1"/>
  <c r="I14" i="151" s="1"/>
  <c r="E13" i="151"/>
  <c r="G13" i="151" s="1"/>
  <c r="I13" i="151" s="1"/>
  <c r="E12" i="151"/>
  <c r="G12" i="151" s="1"/>
  <c r="I12" i="151" s="1"/>
  <c r="E11" i="151"/>
  <c r="G11" i="151" s="1"/>
  <c r="I11" i="151" s="1"/>
  <c r="E10" i="151"/>
  <c r="G10" i="151" s="1"/>
  <c r="I10" i="151" s="1"/>
  <c r="E9" i="151"/>
  <c r="G9" i="151" s="1"/>
  <c r="I9" i="151" s="1"/>
  <c r="E8" i="151"/>
  <c r="G8" i="151" s="1"/>
  <c r="I8" i="151" s="1"/>
  <c r="E7" i="151"/>
  <c r="G7" i="151" s="1"/>
  <c r="I7" i="151" s="1"/>
  <c r="E6" i="151"/>
  <c r="G6" i="151" s="1"/>
  <c r="I6" i="151" s="1"/>
  <c r="E5" i="151"/>
  <c r="G5" i="151" s="1"/>
  <c r="I5" i="151" s="1"/>
  <c r="E3" i="151"/>
  <c r="G3" i="151" s="1"/>
  <c r="I3" i="151" s="1"/>
  <c r="E2" i="151"/>
  <c r="G2" i="151" s="1"/>
  <c r="K16" i="151" l="1"/>
  <c r="G100" i="151"/>
  <c r="I100" i="151" s="1"/>
  <c r="K34" i="151"/>
  <c r="G119" i="151"/>
  <c r="I119" i="151" s="1"/>
  <c r="G115" i="151"/>
  <c r="I115" i="151" s="1"/>
  <c r="G109" i="151"/>
  <c r="I109" i="151" s="1"/>
  <c r="K12" i="151"/>
  <c r="K26" i="151"/>
  <c r="K121" i="152"/>
  <c r="I123" i="152" s="1"/>
  <c r="G121" i="152"/>
  <c r="I2" i="152"/>
  <c r="I121" i="152" s="1"/>
  <c r="K10" i="151"/>
  <c r="K28" i="151"/>
  <c r="K36" i="151"/>
  <c r="K14" i="151"/>
  <c r="K24" i="151"/>
  <c r="K32" i="151"/>
  <c r="G111" i="151"/>
  <c r="I111" i="151" s="1"/>
  <c r="G117" i="151"/>
  <c r="I117" i="151" s="1"/>
  <c r="G113" i="151"/>
  <c r="I113" i="151" s="1"/>
  <c r="G4" i="151"/>
  <c r="I4" i="151" s="1"/>
  <c r="K3" i="151"/>
  <c r="K6" i="151"/>
  <c r="K19" i="151"/>
  <c r="G103" i="151"/>
  <c r="I103" i="151" s="1"/>
  <c r="G105" i="151"/>
  <c r="I105" i="151" s="1"/>
  <c r="K9" i="151"/>
  <c r="K11" i="151"/>
  <c r="K13" i="151"/>
  <c r="K15" i="151"/>
  <c r="K17" i="151"/>
  <c r="K23" i="151"/>
  <c r="K25" i="151"/>
  <c r="K27" i="151"/>
  <c r="K29" i="151"/>
  <c r="K31" i="151"/>
  <c r="K33" i="151"/>
  <c r="K35" i="151"/>
  <c r="K37" i="151"/>
  <c r="G40" i="151"/>
  <c r="I40" i="151" s="1"/>
  <c r="G101" i="151"/>
  <c r="I101" i="151" s="1"/>
  <c r="G108" i="151"/>
  <c r="I108" i="151" s="1"/>
  <c r="G110" i="151"/>
  <c r="I110" i="151" s="1"/>
  <c r="G112" i="151"/>
  <c r="I112" i="151" s="1"/>
  <c r="G114" i="151"/>
  <c r="I114" i="151" s="1"/>
  <c r="G116" i="151"/>
  <c r="I116" i="151" s="1"/>
  <c r="G118" i="151"/>
  <c r="I118" i="151" s="1"/>
  <c r="G120" i="151"/>
  <c r="I120" i="151" s="1"/>
  <c r="K2" i="151"/>
  <c r="K5" i="151"/>
  <c r="K7" i="151"/>
  <c r="G44" i="151"/>
  <c r="I44" i="151" s="1"/>
  <c r="G104" i="151"/>
  <c r="I104" i="151" s="1"/>
  <c r="G106" i="151"/>
  <c r="I106" i="151" s="1"/>
  <c r="K22" i="151"/>
  <c r="G102" i="151"/>
  <c r="I102" i="151" s="1"/>
  <c r="K8" i="151"/>
  <c r="K18" i="151"/>
  <c r="K20" i="151"/>
  <c r="K21" i="151"/>
  <c r="G107" i="151"/>
  <c r="I107" i="151" s="1"/>
  <c r="I2" i="151"/>
  <c r="G39" i="151"/>
  <c r="I39" i="151" s="1"/>
  <c r="G43" i="151"/>
  <c r="I43" i="151" s="1"/>
  <c r="G47" i="151"/>
  <c r="I47" i="151" s="1"/>
  <c r="G49" i="151"/>
  <c r="I49" i="151" s="1"/>
  <c r="G51" i="151"/>
  <c r="I51" i="151" s="1"/>
  <c r="G53" i="151"/>
  <c r="I53" i="151" s="1"/>
  <c r="G55" i="151"/>
  <c r="I55" i="151" s="1"/>
  <c r="G59" i="151"/>
  <c r="I59" i="151" s="1"/>
  <c r="G61" i="151"/>
  <c r="I61" i="151" s="1"/>
  <c r="G63" i="151"/>
  <c r="I63" i="151" s="1"/>
  <c r="G65" i="151"/>
  <c r="I65" i="151" s="1"/>
  <c r="G67" i="151"/>
  <c r="I67" i="151" s="1"/>
  <c r="G69" i="151"/>
  <c r="I69" i="151" s="1"/>
  <c r="G71" i="151"/>
  <c r="I71" i="151" s="1"/>
  <c r="G73" i="151"/>
  <c r="I73" i="151" s="1"/>
  <c r="G75" i="151"/>
  <c r="I75" i="151" s="1"/>
  <c r="G77" i="151"/>
  <c r="I77" i="151" s="1"/>
  <c r="G79" i="151"/>
  <c r="I79" i="151" s="1"/>
  <c r="G81" i="151"/>
  <c r="I81" i="151" s="1"/>
  <c r="G83" i="151"/>
  <c r="I83" i="151" s="1"/>
  <c r="G85" i="151"/>
  <c r="I85" i="151" s="1"/>
  <c r="G87" i="151"/>
  <c r="I87" i="151" s="1"/>
  <c r="G89" i="151"/>
  <c r="I89" i="151" s="1"/>
  <c r="G91" i="151"/>
  <c r="I91" i="151" s="1"/>
  <c r="G93" i="151"/>
  <c r="I93" i="151" s="1"/>
  <c r="G95" i="151"/>
  <c r="I95" i="151" s="1"/>
  <c r="G97" i="151"/>
  <c r="I97" i="151" s="1"/>
  <c r="G99" i="151"/>
  <c r="I99" i="151" s="1"/>
  <c r="E121" i="151"/>
  <c r="G38" i="151"/>
  <c r="I38" i="151" s="1"/>
  <c r="G42" i="151"/>
  <c r="I42" i="151" s="1"/>
  <c r="G46" i="151"/>
  <c r="I46" i="151" s="1"/>
  <c r="G41" i="151"/>
  <c r="I41" i="151" s="1"/>
  <c r="G45" i="151"/>
  <c r="I45" i="151" s="1"/>
  <c r="G48" i="151"/>
  <c r="I48" i="151" s="1"/>
  <c r="G50" i="151"/>
  <c r="I50" i="151" s="1"/>
  <c r="G52" i="151"/>
  <c r="I52" i="151" s="1"/>
  <c r="G54" i="151"/>
  <c r="I54" i="151" s="1"/>
  <c r="G56" i="151"/>
  <c r="I56" i="151" s="1"/>
  <c r="G58" i="151"/>
  <c r="I58" i="151" s="1"/>
  <c r="G60" i="151"/>
  <c r="I60" i="151" s="1"/>
  <c r="G62" i="151"/>
  <c r="I62" i="151" s="1"/>
  <c r="G64" i="151"/>
  <c r="I64" i="151" s="1"/>
  <c r="G66" i="151"/>
  <c r="I66" i="151" s="1"/>
  <c r="G68" i="151"/>
  <c r="I68" i="151" s="1"/>
  <c r="G70" i="151"/>
  <c r="I70" i="151" s="1"/>
  <c r="G72" i="151"/>
  <c r="I72" i="151" s="1"/>
  <c r="G74" i="151"/>
  <c r="I74" i="151" s="1"/>
  <c r="G76" i="151"/>
  <c r="I76" i="151" s="1"/>
  <c r="G78" i="151"/>
  <c r="I78" i="151" s="1"/>
  <c r="G80" i="151"/>
  <c r="I80" i="151" s="1"/>
  <c r="G82" i="151"/>
  <c r="I82" i="151" s="1"/>
  <c r="G84" i="151"/>
  <c r="I84" i="151" s="1"/>
  <c r="G86" i="151"/>
  <c r="I86" i="151" s="1"/>
  <c r="G88" i="151"/>
  <c r="I88" i="151" s="1"/>
  <c r="G90" i="151"/>
  <c r="I90" i="151" s="1"/>
  <c r="G92" i="151"/>
  <c r="I92" i="151" s="1"/>
  <c r="G94" i="151"/>
  <c r="I94" i="151" s="1"/>
  <c r="G96" i="151"/>
  <c r="I96" i="151" s="1"/>
  <c r="G98" i="151"/>
  <c r="I98" i="151" s="1"/>
  <c r="G57" i="151"/>
  <c r="I57" i="151" s="1"/>
  <c r="I124" i="152" l="1"/>
  <c r="K121" i="151"/>
  <c r="I123" i="151" s="1"/>
  <c r="I121" i="151"/>
  <c r="G121" i="151"/>
  <c r="H120" i="150"/>
  <c r="F120" i="150"/>
  <c r="C120" i="150"/>
  <c r="E119" i="150"/>
  <c r="K119" i="150" s="1"/>
  <c r="E118" i="150"/>
  <c r="K118" i="150" s="1"/>
  <c r="E117" i="150"/>
  <c r="K117" i="150" s="1"/>
  <c r="E116" i="150"/>
  <c r="K116" i="150" s="1"/>
  <c r="E115" i="150"/>
  <c r="K115" i="150" s="1"/>
  <c r="E114" i="150"/>
  <c r="K114" i="150" s="1"/>
  <c r="E113" i="150"/>
  <c r="K113" i="150" s="1"/>
  <c r="E112" i="150"/>
  <c r="K112" i="150" s="1"/>
  <c r="E111" i="150"/>
  <c r="K111" i="150" s="1"/>
  <c r="E110" i="150"/>
  <c r="K110" i="150" s="1"/>
  <c r="E109" i="150"/>
  <c r="K109" i="150" s="1"/>
  <c r="E108" i="150"/>
  <c r="K108" i="150" s="1"/>
  <c r="E107" i="150"/>
  <c r="K107" i="150" s="1"/>
  <c r="E106" i="150"/>
  <c r="K106" i="150" s="1"/>
  <c r="E105" i="150"/>
  <c r="K105" i="150" s="1"/>
  <c r="E104" i="150"/>
  <c r="K104" i="150" s="1"/>
  <c r="E103" i="150"/>
  <c r="K103" i="150" s="1"/>
  <c r="E102" i="150"/>
  <c r="K102" i="150" s="1"/>
  <c r="E101" i="150"/>
  <c r="K101" i="150" s="1"/>
  <c r="E100" i="150"/>
  <c r="K100" i="150" s="1"/>
  <c r="E99" i="150"/>
  <c r="K99" i="150" s="1"/>
  <c r="E98" i="150"/>
  <c r="K98" i="150" s="1"/>
  <c r="E97" i="150"/>
  <c r="K97" i="150" s="1"/>
  <c r="E96" i="150"/>
  <c r="K96" i="150" s="1"/>
  <c r="E95" i="150"/>
  <c r="K95" i="150" s="1"/>
  <c r="E94" i="150"/>
  <c r="K94" i="150" s="1"/>
  <c r="E93" i="150"/>
  <c r="K93" i="150" s="1"/>
  <c r="E92" i="150"/>
  <c r="K92" i="150" s="1"/>
  <c r="E91" i="150"/>
  <c r="K91" i="150" s="1"/>
  <c r="E90" i="150"/>
  <c r="K90" i="150" s="1"/>
  <c r="E89" i="150"/>
  <c r="K89" i="150" s="1"/>
  <c r="E88" i="150"/>
  <c r="K88" i="150" s="1"/>
  <c r="E87" i="150"/>
  <c r="K87" i="150" s="1"/>
  <c r="E86" i="150"/>
  <c r="K86" i="150" s="1"/>
  <c r="E85" i="150"/>
  <c r="K85" i="150" s="1"/>
  <c r="E84" i="150"/>
  <c r="K84" i="150" s="1"/>
  <c r="E83" i="150"/>
  <c r="K83" i="150" s="1"/>
  <c r="E82" i="150"/>
  <c r="K82" i="150" s="1"/>
  <c r="E81" i="150"/>
  <c r="K81" i="150" s="1"/>
  <c r="E80" i="150"/>
  <c r="K80" i="150" s="1"/>
  <c r="E79" i="150"/>
  <c r="K79" i="150" s="1"/>
  <c r="E78" i="150"/>
  <c r="K78" i="150" s="1"/>
  <c r="E77" i="150"/>
  <c r="K77" i="150" s="1"/>
  <c r="E76" i="150"/>
  <c r="K76" i="150" s="1"/>
  <c r="E75" i="150"/>
  <c r="K75" i="150" s="1"/>
  <c r="E74" i="150"/>
  <c r="K74" i="150" s="1"/>
  <c r="E73" i="150"/>
  <c r="K73" i="150" s="1"/>
  <c r="E72" i="150"/>
  <c r="K72" i="150" s="1"/>
  <c r="E71" i="150"/>
  <c r="K71" i="150" s="1"/>
  <c r="E70" i="150"/>
  <c r="K70" i="150" s="1"/>
  <c r="E69" i="150"/>
  <c r="K69" i="150" s="1"/>
  <c r="E68" i="150"/>
  <c r="K68" i="150" s="1"/>
  <c r="E67" i="150"/>
  <c r="K67" i="150" s="1"/>
  <c r="E66" i="150"/>
  <c r="K66" i="150" s="1"/>
  <c r="E65" i="150"/>
  <c r="K65" i="150" s="1"/>
  <c r="E64" i="150"/>
  <c r="K64" i="150" s="1"/>
  <c r="E63" i="150"/>
  <c r="K63" i="150" s="1"/>
  <c r="E62" i="150"/>
  <c r="K62" i="150" s="1"/>
  <c r="E61" i="150"/>
  <c r="K61" i="150" s="1"/>
  <c r="E60" i="150"/>
  <c r="K60" i="150" s="1"/>
  <c r="E59" i="150"/>
  <c r="K59" i="150" s="1"/>
  <c r="E58" i="150"/>
  <c r="K58" i="150" s="1"/>
  <c r="E57" i="150"/>
  <c r="K57" i="150" s="1"/>
  <c r="E56" i="150"/>
  <c r="K56" i="150" s="1"/>
  <c r="E55" i="150"/>
  <c r="K55" i="150" s="1"/>
  <c r="E54" i="150"/>
  <c r="K54" i="150" s="1"/>
  <c r="E53" i="150"/>
  <c r="K53" i="150" s="1"/>
  <c r="E52" i="150"/>
  <c r="K52" i="150" s="1"/>
  <c r="E51" i="150"/>
  <c r="K51" i="150" s="1"/>
  <c r="E50" i="150"/>
  <c r="K50" i="150" s="1"/>
  <c r="E49" i="150"/>
  <c r="K49" i="150" s="1"/>
  <c r="E48" i="150"/>
  <c r="K48" i="150" s="1"/>
  <c r="E47" i="150"/>
  <c r="K47" i="150" s="1"/>
  <c r="E46" i="150"/>
  <c r="K46" i="150" s="1"/>
  <c r="E45" i="150"/>
  <c r="K45" i="150" s="1"/>
  <c r="E44" i="150"/>
  <c r="K44" i="150" s="1"/>
  <c r="E43" i="150"/>
  <c r="K43" i="150" s="1"/>
  <c r="E42" i="150"/>
  <c r="K42" i="150" s="1"/>
  <c r="E41" i="150"/>
  <c r="K41" i="150" s="1"/>
  <c r="E40" i="150"/>
  <c r="K40" i="150" s="1"/>
  <c r="E39" i="150"/>
  <c r="K39" i="150" s="1"/>
  <c r="E38" i="150"/>
  <c r="K38" i="150" s="1"/>
  <c r="E37" i="150"/>
  <c r="K37" i="150" s="1"/>
  <c r="E36" i="150"/>
  <c r="K36" i="150" s="1"/>
  <c r="E35" i="150"/>
  <c r="K35" i="150" s="1"/>
  <c r="E34" i="150"/>
  <c r="K34" i="150" s="1"/>
  <c r="E33" i="150"/>
  <c r="G33" i="150" s="1"/>
  <c r="I33" i="150" s="1"/>
  <c r="E32" i="150"/>
  <c r="K32" i="150" s="1"/>
  <c r="E31" i="150"/>
  <c r="K31" i="150" s="1"/>
  <c r="E30" i="150"/>
  <c r="K30" i="150" s="1"/>
  <c r="E29" i="150"/>
  <c r="G29" i="150" s="1"/>
  <c r="I29" i="150" s="1"/>
  <c r="E28" i="150"/>
  <c r="G28" i="150" s="1"/>
  <c r="I28" i="150" s="1"/>
  <c r="E27" i="150"/>
  <c r="K27" i="150" s="1"/>
  <c r="E26" i="150"/>
  <c r="K26" i="150" s="1"/>
  <c r="E25" i="150"/>
  <c r="G25" i="150" s="1"/>
  <c r="I25" i="150" s="1"/>
  <c r="E24" i="150"/>
  <c r="K24" i="150" s="1"/>
  <c r="E23" i="150"/>
  <c r="G23" i="150" s="1"/>
  <c r="I23" i="150" s="1"/>
  <c r="E22" i="150"/>
  <c r="G22" i="150" s="1"/>
  <c r="I22" i="150" s="1"/>
  <c r="E21" i="150"/>
  <c r="G21" i="150" s="1"/>
  <c r="I21" i="150" s="1"/>
  <c r="E20" i="150"/>
  <c r="G20" i="150" s="1"/>
  <c r="I20" i="150" s="1"/>
  <c r="E19" i="150"/>
  <c r="K19" i="150" s="1"/>
  <c r="E18" i="150"/>
  <c r="G18" i="150" s="1"/>
  <c r="I18" i="150" s="1"/>
  <c r="E17" i="150"/>
  <c r="G17" i="150" s="1"/>
  <c r="I17" i="150" s="1"/>
  <c r="E16" i="150"/>
  <c r="K16" i="150" s="1"/>
  <c r="E15" i="150"/>
  <c r="K15" i="150" s="1"/>
  <c r="E14" i="150"/>
  <c r="G14" i="150" s="1"/>
  <c r="I14" i="150" s="1"/>
  <c r="E13" i="150"/>
  <c r="G13" i="150" s="1"/>
  <c r="I13" i="150" s="1"/>
  <c r="E12" i="150"/>
  <c r="K12" i="150" s="1"/>
  <c r="E11" i="150"/>
  <c r="K11" i="150" s="1"/>
  <c r="E10" i="150"/>
  <c r="G10" i="150" s="1"/>
  <c r="I10" i="150" s="1"/>
  <c r="E9" i="150"/>
  <c r="K9" i="150" s="1"/>
  <c r="E8" i="150"/>
  <c r="K8" i="150" s="1"/>
  <c r="E7" i="150"/>
  <c r="K7" i="150" s="1"/>
  <c r="E6" i="150"/>
  <c r="K6" i="150" s="1"/>
  <c r="E5" i="150"/>
  <c r="K5" i="150" s="1"/>
  <c r="E4" i="150"/>
  <c r="K4" i="150" s="1"/>
  <c r="E3" i="150"/>
  <c r="K3" i="150" s="1"/>
  <c r="E2" i="150"/>
  <c r="G2" i="150" s="1"/>
  <c r="I2" i="150" s="1"/>
  <c r="I124" i="151" l="1"/>
  <c r="G24" i="150"/>
  <c r="I24" i="150" s="1"/>
  <c r="G9" i="150"/>
  <c r="I9" i="150" s="1"/>
  <c r="K28" i="150"/>
  <c r="G82" i="150"/>
  <c r="I82" i="150" s="1"/>
  <c r="K13" i="150"/>
  <c r="G116" i="150"/>
  <c r="I116" i="150" s="1"/>
  <c r="K2" i="150"/>
  <c r="K18" i="150"/>
  <c r="G74" i="150"/>
  <c r="I74" i="150" s="1"/>
  <c r="G100" i="150"/>
  <c r="I100" i="150" s="1"/>
  <c r="G107" i="150"/>
  <c r="I107" i="150" s="1"/>
  <c r="K22" i="150"/>
  <c r="K33" i="150"/>
  <c r="G36" i="150"/>
  <c r="I36" i="150" s="1"/>
  <c r="G80" i="150"/>
  <c r="I80" i="150" s="1"/>
  <c r="G98" i="150"/>
  <c r="I98" i="150" s="1"/>
  <c r="G114" i="150"/>
  <c r="I114" i="150" s="1"/>
  <c r="K14" i="150"/>
  <c r="K17" i="150"/>
  <c r="K29" i="150"/>
  <c r="G32" i="150"/>
  <c r="I32" i="150" s="1"/>
  <c r="G43" i="150"/>
  <c r="I43" i="150" s="1"/>
  <c r="G78" i="150"/>
  <c r="I78" i="150" s="1"/>
  <c r="K10" i="150"/>
  <c r="K25" i="150"/>
  <c r="G59" i="150"/>
  <c r="I59" i="150" s="1"/>
  <c r="G70" i="150"/>
  <c r="I70" i="150" s="1"/>
  <c r="G76" i="150"/>
  <c r="I76" i="150" s="1"/>
  <c r="G109" i="150"/>
  <c r="I109" i="150" s="1"/>
  <c r="G118" i="150"/>
  <c r="I118" i="150" s="1"/>
  <c r="G72" i="150"/>
  <c r="I72" i="150" s="1"/>
  <c r="K20" i="150"/>
  <c r="G4" i="150"/>
  <c r="I4" i="150" s="1"/>
  <c r="G6" i="150"/>
  <c r="I6" i="150" s="1"/>
  <c r="G8" i="150"/>
  <c r="I8" i="150" s="1"/>
  <c r="G12" i="150"/>
  <c r="I12" i="150" s="1"/>
  <c r="G16" i="150"/>
  <c r="I16" i="150" s="1"/>
  <c r="G27" i="150"/>
  <c r="I27" i="150" s="1"/>
  <c r="G31" i="150"/>
  <c r="I31" i="150" s="1"/>
  <c r="G35" i="150"/>
  <c r="I35" i="150" s="1"/>
  <c r="G41" i="150"/>
  <c r="I41" i="150" s="1"/>
  <c r="G49" i="150"/>
  <c r="I49" i="150" s="1"/>
  <c r="G51" i="150"/>
  <c r="I51" i="150" s="1"/>
  <c r="G53" i="150"/>
  <c r="I53" i="150" s="1"/>
  <c r="G55" i="150"/>
  <c r="I55" i="150" s="1"/>
  <c r="G57" i="150"/>
  <c r="I57" i="150" s="1"/>
  <c r="G62" i="150"/>
  <c r="I62" i="150" s="1"/>
  <c r="G64" i="150"/>
  <c r="I64" i="150" s="1"/>
  <c r="G66" i="150"/>
  <c r="I66" i="150" s="1"/>
  <c r="G85" i="150"/>
  <c r="I85" i="150" s="1"/>
  <c r="G103" i="150"/>
  <c r="I103" i="150" s="1"/>
  <c r="G105" i="150"/>
  <c r="I105" i="150" s="1"/>
  <c r="G3" i="150"/>
  <c r="I3" i="150" s="1"/>
  <c r="G11" i="150"/>
  <c r="I11" i="150" s="1"/>
  <c r="G15" i="150"/>
  <c r="I15" i="150" s="1"/>
  <c r="K23" i="150"/>
  <c r="G26" i="150"/>
  <c r="I26" i="150" s="1"/>
  <c r="G30" i="150"/>
  <c r="I30" i="150" s="1"/>
  <c r="G34" i="150"/>
  <c r="I34" i="150" s="1"/>
  <c r="G39" i="150"/>
  <c r="I39" i="150" s="1"/>
  <c r="G47" i="150"/>
  <c r="I47" i="150" s="1"/>
  <c r="G69" i="150"/>
  <c r="I69" i="150" s="1"/>
  <c r="G71" i="150"/>
  <c r="I71" i="150" s="1"/>
  <c r="G73" i="150"/>
  <c r="I73" i="150" s="1"/>
  <c r="I125" i="150" s="1"/>
  <c r="G75" i="150"/>
  <c r="I75" i="150" s="1"/>
  <c r="G77" i="150"/>
  <c r="I77" i="150" s="1"/>
  <c r="G79" i="150"/>
  <c r="I79" i="150" s="1"/>
  <c r="G81" i="150"/>
  <c r="I81" i="150" s="1"/>
  <c r="G83" i="150"/>
  <c r="I83" i="150" s="1"/>
  <c r="G97" i="150"/>
  <c r="I97" i="150" s="1"/>
  <c r="G99" i="150"/>
  <c r="I99" i="150" s="1"/>
  <c r="G108" i="150"/>
  <c r="I108" i="150" s="1"/>
  <c r="G113" i="150"/>
  <c r="I113" i="150" s="1"/>
  <c r="G115" i="150"/>
  <c r="I115" i="150" s="1"/>
  <c r="G117" i="150"/>
  <c r="I117" i="150" s="1"/>
  <c r="G119" i="150"/>
  <c r="I119" i="150" s="1"/>
  <c r="G37" i="150"/>
  <c r="I37" i="150" s="1"/>
  <c r="G45" i="150"/>
  <c r="I45" i="150" s="1"/>
  <c r="G50" i="150"/>
  <c r="I50" i="150" s="1"/>
  <c r="G52" i="150"/>
  <c r="I52" i="150" s="1"/>
  <c r="G54" i="150"/>
  <c r="I54" i="150" s="1"/>
  <c r="G56" i="150"/>
  <c r="I56" i="150" s="1"/>
  <c r="G61" i="150"/>
  <c r="I61" i="150" s="1"/>
  <c r="G63" i="150"/>
  <c r="I63" i="150" s="1"/>
  <c r="G65" i="150"/>
  <c r="I65" i="150" s="1"/>
  <c r="G67" i="150"/>
  <c r="I67" i="150" s="1"/>
  <c r="G86" i="150"/>
  <c r="I86" i="150" s="1"/>
  <c r="G89" i="150"/>
  <c r="I89" i="150" s="1"/>
  <c r="G92" i="150"/>
  <c r="I92" i="150" s="1"/>
  <c r="G95" i="150"/>
  <c r="I95" i="150" s="1"/>
  <c r="G102" i="150"/>
  <c r="I102" i="150" s="1"/>
  <c r="G104" i="150"/>
  <c r="I104" i="150" s="1"/>
  <c r="G111" i="150"/>
  <c r="I111" i="150" s="1"/>
  <c r="G101" i="150"/>
  <c r="I101" i="150" s="1"/>
  <c r="G93" i="150"/>
  <c r="I93" i="150" s="1"/>
  <c r="G91" i="150"/>
  <c r="I91" i="150" s="1"/>
  <c r="G87" i="150"/>
  <c r="I87" i="150" s="1"/>
  <c r="G19" i="150"/>
  <c r="I19" i="150" s="1"/>
  <c r="G7" i="150"/>
  <c r="I7" i="150" s="1"/>
  <c r="G5" i="150"/>
  <c r="I5" i="150" s="1"/>
  <c r="K21" i="150"/>
  <c r="G48" i="150"/>
  <c r="I48" i="150" s="1"/>
  <c r="G58" i="150"/>
  <c r="I58" i="150" s="1"/>
  <c r="G60" i="150"/>
  <c r="I60" i="150" s="1"/>
  <c r="G68" i="150"/>
  <c r="I68" i="150" s="1"/>
  <c r="G84" i="150"/>
  <c r="I84" i="150" s="1"/>
  <c r="G88" i="150"/>
  <c r="I88" i="150" s="1"/>
  <c r="G90" i="150"/>
  <c r="I90" i="150" s="1"/>
  <c r="G94" i="150"/>
  <c r="I94" i="150" s="1"/>
  <c r="G96" i="150"/>
  <c r="I96" i="150" s="1"/>
  <c r="G106" i="150"/>
  <c r="I106" i="150" s="1"/>
  <c r="G110" i="150"/>
  <c r="I110" i="150" s="1"/>
  <c r="G112" i="150"/>
  <c r="I112" i="150" s="1"/>
  <c r="E120" i="150"/>
  <c r="G40" i="150"/>
  <c r="I40" i="150" s="1"/>
  <c r="G44" i="150"/>
  <c r="I44" i="150" s="1"/>
  <c r="G38" i="150"/>
  <c r="I38" i="150" s="1"/>
  <c r="G42" i="150"/>
  <c r="I42" i="150" s="1"/>
  <c r="G46" i="150"/>
  <c r="I46" i="150" s="1"/>
  <c r="E94" i="149"/>
  <c r="G94" i="149" s="1"/>
  <c r="I94" i="149" s="1"/>
  <c r="K120" i="150" l="1"/>
  <c r="I122" i="150" s="1"/>
  <c r="I120" i="150"/>
  <c r="G120" i="150"/>
  <c r="K94" i="149"/>
  <c r="H120" i="149"/>
  <c r="F120" i="149"/>
  <c r="C120" i="149"/>
  <c r="E119" i="149"/>
  <c r="K119" i="149" s="1"/>
  <c r="E118" i="149"/>
  <c r="K118" i="149" s="1"/>
  <c r="E117" i="149"/>
  <c r="K117" i="149" s="1"/>
  <c r="E116" i="149"/>
  <c r="K116" i="149" s="1"/>
  <c r="E115" i="149"/>
  <c r="K115" i="149" s="1"/>
  <c r="E114" i="149"/>
  <c r="K114" i="149" s="1"/>
  <c r="E113" i="149"/>
  <c r="K113" i="149" s="1"/>
  <c r="E112" i="149"/>
  <c r="K112" i="149" s="1"/>
  <c r="E111" i="149"/>
  <c r="K111" i="149" s="1"/>
  <c r="E110" i="149"/>
  <c r="K110" i="149" s="1"/>
  <c r="E109" i="149"/>
  <c r="K109" i="149" s="1"/>
  <c r="E108" i="149"/>
  <c r="K108" i="149" s="1"/>
  <c r="E107" i="149"/>
  <c r="K107" i="149" s="1"/>
  <c r="E106" i="149"/>
  <c r="K106" i="149" s="1"/>
  <c r="E105" i="149"/>
  <c r="K105" i="149" s="1"/>
  <c r="E104" i="149"/>
  <c r="K104" i="149" s="1"/>
  <c r="E103" i="149"/>
  <c r="K103" i="149" s="1"/>
  <c r="E102" i="149"/>
  <c r="K102" i="149" s="1"/>
  <c r="E101" i="149"/>
  <c r="K101" i="149" s="1"/>
  <c r="E100" i="149"/>
  <c r="K100" i="149" s="1"/>
  <c r="E99" i="149"/>
  <c r="K99" i="149" s="1"/>
  <c r="E98" i="149"/>
  <c r="K98" i="149" s="1"/>
  <c r="E97" i="149"/>
  <c r="K97" i="149" s="1"/>
  <c r="E96" i="149"/>
  <c r="K96" i="149" s="1"/>
  <c r="E95" i="149"/>
  <c r="K95" i="149" s="1"/>
  <c r="E93" i="149"/>
  <c r="K93" i="149" s="1"/>
  <c r="E92" i="149"/>
  <c r="K92" i="149" s="1"/>
  <c r="E91" i="149"/>
  <c r="K91" i="149" s="1"/>
  <c r="E90" i="149"/>
  <c r="K90" i="149" s="1"/>
  <c r="E89" i="149"/>
  <c r="K89" i="149" s="1"/>
  <c r="E88" i="149"/>
  <c r="K88" i="149" s="1"/>
  <c r="E87" i="149"/>
  <c r="K87" i="149" s="1"/>
  <c r="E86" i="149"/>
  <c r="K86" i="149" s="1"/>
  <c r="E85" i="149"/>
  <c r="K85" i="149" s="1"/>
  <c r="E84" i="149"/>
  <c r="K84" i="149" s="1"/>
  <c r="E83" i="149"/>
  <c r="K83" i="149" s="1"/>
  <c r="E82" i="149"/>
  <c r="K82" i="149" s="1"/>
  <c r="E81" i="149"/>
  <c r="K81" i="149" s="1"/>
  <c r="E80" i="149"/>
  <c r="K80" i="149" s="1"/>
  <c r="E79" i="149"/>
  <c r="K79" i="149" s="1"/>
  <c r="E78" i="149"/>
  <c r="K78" i="149" s="1"/>
  <c r="E77" i="149"/>
  <c r="K77" i="149" s="1"/>
  <c r="E76" i="149"/>
  <c r="K76" i="149" s="1"/>
  <c r="E75" i="149"/>
  <c r="K75" i="149" s="1"/>
  <c r="E74" i="149"/>
  <c r="K74" i="149" s="1"/>
  <c r="E73" i="149"/>
  <c r="K73" i="149" s="1"/>
  <c r="E72" i="149"/>
  <c r="K72" i="149" s="1"/>
  <c r="E71" i="149"/>
  <c r="K71" i="149" s="1"/>
  <c r="E70" i="149"/>
  <c r="K70" i="149" s="1"/>
  <c r="E69" i="149"/>
  <c r="K69" i="149" s="1"/>
  <c r="E68" i="149"/>
  <c r="K68" i="149" s="1"/>
  <c r="E67" i="149"/>
  <c r="K67" i="149" s="1"/>
  <c r="E66" i="149"/>
  <c r="K66" i="149" s="1"/>
  <c r="E65" i="149"/>
  <c r="K65" i="149" s="1"/>
  <c r="E64" i="149"/>
  <c r="K64" i="149" s="1"/>
  <c r="E63" i="149"/>
  <c r="K63" i="149" s="1"/>
  <c r="E62" i="149"/>
  <c r="K62" i="149" s="1"/>
  <c r="E61" i="149"/>
  <c r="K61" i="149" s="1"/>
  <c r="E60" i="149"/>
  <c r="K60" i="149" s="1"/>
  <c r="E59" i="149"/>
  <c r="K59" i="149" s="1"/>
  <c r="E58" i="149"/>
  <c r="K58" i="149" s="1"/>
  <c r="E57" i="149"/>
  <c r="K57" i="149" s="1"/>
  <c r="E56" i="149"/>
  <c r="K56" i="149" s="1"/>
  <c r="E55" i="149"/>
  <c r="K55" i="149" s="1"/>
  <c r="E54" i="149"/>
  <c r="K54" i="149" s="1"/>
  <c r="E53" i="149"/>
  <c r="K53" i="149" s="1"/>
  <c r="E52" i="149"/>
  <c r="K52" i="149" s="1"/>
  <c r="E51" i="149"/>
  <c r="K51" i="149" s="1"/>
  <c r="E50" i="149"/>
  <c r="K50" i="149" s="1"/>
  <c r="E49" i="149"/>
  <c r="K49" i="149" s="1"/>
  <c r="E48" i="149"/>
  <c r="K48" i="149" s="1"/>
  <c r="E47" i="149"/>
  <c r="K47" i="149" s="1"/>
  <c r="E46" i="149"/>
  <c r="K46" i="149" s="1"/>
  <c r="E45" i="149"/>
  <c r="K45" i="149" s="1"/>
  <c r="E44" i="149"/>
  <c r="K44" i="149" s="1"/>
  <c r="E43" i="149"/>
  <c r="K43" i="149" s="1"/>
  <c r="E42" i="149"/>
  <c r="K42" i="149" s="1"/>
  <c r="E41" i="149"/>
  <c r="K41" i="149" s="1"/>
  <c r="E40" i="149"/>
  <c r="K40" i="149" s="1"/>
  <c r="E39" i="149"/>
  <c r="K39" i="149" s="1"/>
  <c r="E38" i="149"/>
  <c r="K38" i="149" s="1"/>
  <c r="E37" i="149"/>
  <c r="K37" i="149" s="1"/>
  <c r="E36" i="149"/>
  <c r="K36" i="149" s="1"/>
  <c r="E35" i="149"/>
  <c r="K35" i="149" s="1"/>
  <c r="E34" i="149"/>
  <c r="K34" i="149" s="1"/>
  <c r="E33" i="149"/>
  <c r="K33" i="149" s="1"/>
  <c r="E32" i="149"/>
  <c r="G32" i="149" s="1"/>
  <c r="I32" i="149" s="1"/>
  <c r="E31" i="149"/>
  <c r="K31" i="149" s="1"/>
  <c r="E30" i="149"/>
  <c r="G30" i="149" s="1"/>
  <c r="I30" i="149" s="1"/>
  <c r="E29" i="149"/>
  <c r="K29" i="149" s="1"/>
  <c r="E28" i="149"/>
  <c r="G28" i="149" s="1"/>
  <c r="I28" i="149" s="1"/>
  <c r="E27" i="149"/>
  <c r="K27" i="149" s="1"/>
  <c r="E26" i="149"/>
  <c r="K26" i="149" s="1"/>
  <c r="E25" i="149"/>
  <c r="K25" i="149" s="1"/>
  <c r="E24" i="149"/>
  <c r="G24" i="149" s="1"/>
  <c r="I24" i="149" s="1"/>
  <c r="E23" i="149"/>
  <c r="K23" i="149" s="1"/>
  <c r="K22" i="149"/>
  <c r="E22" i="149"/>
  <c r="G22" i="149" s="1"/>
  <c r="I22" i="149" s="1"/>
  <c r="E21" i="149"/>
  <c r="K21" i="149" s="1"/>
  <c r="E20" i="149"/>
  <c r="G20" i="149" s="1"/>
  <c r="I20" i="149" s="1"/>
  <c r="E19" i="149"/>
  <c r="K19" i="149" s="1"/>
  <c r="E18" i="149"/>
  <c r="G18" i="149" s="1"/>
  <c r="I18" i="149" s="1"/>
  <c r="E17" i="149"/>
  <c r="G17" i="149" s="1"/>
  <c r="I17" i="149" s="1"/>
  <c r="E16" i="149"/>
  <c r="G16" i="149" s="1"/>
  <c r="I16" i="149" s="1"/>
  <c r="E15" i="149"/>
  <c r="K15" i="149" s="1"/>
  <c r="E14" i="149"/>
  <c r="G14" i="149" s="1"/>
  <c r="I14" i="149" s="1"/>
  <c r="E13" i="149"/>
  <c r="G13" i="149" s="1"/>
  <c r="I13" i="149" s="1"/>
  <c r="E12" i="149"/>
  <c r="K12" i="149" s="1"/>
  <c r="E11" i="149"/>
  <c r="K11" i="149" s="1"/>
  <c r="E10" i="149"/>
  <c r="G10" i="149" s="1"/>
  <c r="I10" i="149" s="1"/>
  <c r="E9" i="149"/>
  <c r="K9" i="149" s="1"/>
  <c r="E8" i="149"/>
  <c r="G8" i="149" s="1"/>
  <c r="I8" i="149" s="1"/>
  <c r="E7" i="149"/>
  <c r="K7" i="149" s="1"/>
  <c r="E6" i="149"/>
  <c r="K6" i="149" s="1"/>
  <c r="E5" i="149"/>
  <c r="K5" i="149" s="1"/>
  <c r="E4" i="149"/>
  <c r="G4" i="149" s="1"/>
  <c r="I4" i="149" s="1"/>
  <c r="E3" i="149"/>
  <c r="K3" i="149" s="1"/>
  <c r="E2" i="149"/>
  <c r="G2" i="149" s="1"/>
  <c r="K17" i="149" l="1"/>
  <c r="K14" i="149"/>
  <c r="G46" i="149"/>
  <c r="I46" i="149" s="1"/>
  <c r="G40" i="149"/>
  <c r="I40" i="149" s="1"/>
  <c r="G27" i="149"/>
  <c r="I27" i="149" s="1"/>
  <c r="K24" i="149"/>
  <c r="I123" i="150"/>
  <c r="K10" i="149"/>
  <c r="G35" i="149"/>
  <c r="I35" i="149" s="1"/>
  <c r="K2" i="149"/>
  <c r="G9" i="149"/>
  <c r="I9" i="149" s="1"/>
  <c r="K13" i="149"/>
  <c r="K28" i="149"/>
  <c r="G31" i="149"/>
  <c r="I31" i="149" s="1"/>
  <c r="K32" i="149"/>
  <c r="K18" i="149"/>
  <c r="G21" i="149"/>
  <c r="I21" i="149" s="1"/>
  <c r="G6" i="149"/>
  <c r="I6" i="149" s="1"/>
  <c r="G12" i="149"/>
  <c r="I12" i="149" s="1"/>
  <c r="G26" i="149"/>
  <c r="I26" i="149" s="1"/>
  <c r="G34" i="149"/>
  <c r="I34" i="149" s="1"/>
  <c r="G38" i="149"/>
  <c r="I38" i="149" s="1"/>
  <c r="G3" i="149"/>
  <c r="I3" i="149" s="1"/>
  <c r="K4" i="149"/>
  <c r="K8" i="149"/>
  <c r="G11" i="149"/>
  <c r="I11" i="149" s="1"/>
  <c r="G15" i="149"/>
  <c r="I15" i="149" s="1"/>
  <c r="K16" i="149"/>
  <c r="G19" i="149"/>
  <c r="I19" i="149" s="1"/>
  <c r="K20" i="149"/>
  <c r="G25" i="149"/>
  <c r="I25" i="149" s="1"/>
  <c r="G29" i="149"/>
  <c r="I29" i="149" s="1"/>
  <c r="K30" i="149"/>
  <c r="G33" i="149"/>
  <c r="I33" i="149" s="1"/>
  <c r="G44" i="149"/>
  <c r="I44" i="149" s="1"/>
  <c r="G5" i="149"/>
  <c r="I5" i="149" s="1"/>
  <c r="E120" i="149"/>
  <c r="G7" i="149"/>
  <c r="I7" i="149" s="1"/>
  <c r="G23" i="149"/>
  <c r="I23" i="149" s="1"/>
  <c r="G42" i="149"/>
  <c r="I42" i="149" s="1"/>
  <c r="G36" i="149"/>
  <c r="I36" i="149" s="1"/>
  <c r="G37" i="149"/>
  <c r="I37" i="149" s="1"/>
  <c r="G41" i="149"/>
  <c r="I41" i="149" s="1"/>
  <c r="G45" i="149"/>
  <c r="I45" i="149" s="1"/>
  <c r="G48" i="149"/>
  <c r="I48" i="149" s="1"/>
  <c r="G50" i="149"/>
  <c r="I50" i="149" s="1"/>
  <c r="G52" i="149"/>
  <c r="I52" i="149" s="1"/>
  <c r="G54" i="149"/>
  <c r="I54" i="149" s="1"/>
  <c r="G56" i="149"/>
  <c r="I56" i="149" s="1"/>
  <c r="G58" i="149"/>
  <c r="I58" i="149" s="1"/>
  <c r="G60" i="149"/>
  <c r="I60" i="149" s="1"/>
  <c r="G62" i="149"/>
  <c r="I62" i="149" s="1"/>
  <c r="G64" i="149"/>
  <c r="I64" i="149" s="1"/>
  <c r="G66" i="149"/>
  <c r="I66" i="149" s="1"/>
  <c r="G68" i="149"/>
  <c r="I68" i="149" s="1"/>
  <c r="G70" i="149"/>
  <c r="I70" i="149" s="1"/>
  <c r="G72" i="149"/>
  <c r="I72" i="149" s="1"/>
  <c r="G74" i="149"/>
  <c r="I74" i="149" s="1"/>
  <c r="G76" i="149"/>
  <c r="I76" i="149" s="1"/>
  <c r="G78" i="149"/>
  <c r="I78" i="149" s="1"/>
  <c r="G80" i="149"/>
  <c r="I80" i="149" s="1"/>
  <c r="G82" i="149"/>
  <c r="I82" i="149" s="1"/>
  <c r="G84" i="149"/>
  <c r="I84" i="149" s="1"/>
  <c r="G86" i="149"/>
  <c r="I86" i="149" s="1"/>
  <c r="G88" i="149"/>
  <c r="I88" i="149" s="1"/>
  <c r="G90" i="149"/>
  <c r="I90" i="149" s="1"/>
  <c r="G92" i="149"/>
  <c r="I92" i="149" s="1"/>
  <c r="G95" i="149"/>
  <c r="I95" i="149" s="1"/>
  <c r="G97" i="149"/>
  <c r="I97" i="149" s="1"/>
  <c r="G99" i="149"/>
  <c r="I99" i="149" s="1"/>
  <c r="G101" i="149"/>
  <c r="I101" i="149" s="1"/>
  <c r="G103" i="149"/>
  <c r="I103" i="149" s="1"/>
  <c r="G105" i="149"/>
  <c r="I105" i="149" s="1"/>
  <c r="G107" i="149"/>
  <c r="I107" i="149" s="1"/>
  <c r="G109" i="149"/>
  <c r="I109" i="149" s="1"/>
  <c r="G111" i="149"/>
  <c r="I111" i="149" s="1"/>
  <c r="G113" i="149"/>
  <c r="I113" i="149" s="1"/>
  <c r="G115" i="149"/>
  <c r="I115" i="149" s="1"/>
  <c r="G117" i="149"/>
  <c r="I117" i="149" s="1"/>
  <c r="G119" i="149"/>
  <c r="I119" i="149" s="1"/>
  <c r="I2" i="149"/>
  <c r="G39" i="149"/>
  <c r="I39" i="149" s="1"/>
  <c r="G43" i="149"/>
  <c r="I43" i="149" s="1"/>
  <c r="G47" i="149"/>
  <c r="I47" i="149" s="1"/>
  <c r="G49" i="149"/>
  <c r="I49" i="149" s="1"/>
  <c r="G51" i="149"/>
  <c r="I51" i="149" s="1"/>
  <c r="G53" i="149"/>
  <c r="I53" i="149" s="1"/>
  <c r="G55" i="149"/>
  <c r="I55" i="149" s="1"/>
  <c r="G57" i="149"/>
  <c r="I57" i="149" s="1"/>
  <c r="G59" i="149"/>
  <c r="I59" i="149" s="1"/>
  <c r="G61" i="149"/>
  <c r="I61" i="149" s="1"/>
  <c r="G63" i="149"/>
  <c r="I63" i="149" s="1"/>
  <c r="G65" i="149"/>
  <c r="I65" i="149" s="1"/>
  <c r="G67" i="149"/>
  <c r="I67" i="149" s="1"/>
  <c r="G69" i="149"/>
  <c r="I69" i="149" s="1"/>
  <c r="G71" i="149"/>
  <c r="I71" i="149" s="1"/>
  <c r="G73" i="149"/>
  <c r="I73" i="149" s="1"/>
  <c r="G75" i="149"/>
  <c r="I75" i="149" s="1"/>
  <c r="G77" i="149"/>
  <c r="I77" i="149" s="1"/>
  <c r="G79" i="149"/>
  <c r="I79" i="149" s="1"/>
  <c r="G81" i="149"/>
  <c r="I81" i="149" s="1"/>
  <c r="G83" i="149"/>
  <c r="I83" i="149" s="1"/>
  <c r="G85" i="149"/>
  <c r="I85" i="149" s="1"/>
  <c r="G87" i="149"/>
  <c r="I87" i="149" s="1"/>
  <c r="G89" i="149"/>
  <c r="I89" i="149" s="1"/>
  <c r="G91" i="149"/>
  <c r="I91" i="149" s="1"/>
  <c r="G93" i="149"/>
  <c r="I93" i="149" s="1"/>
  <c r="G96" i="149"/>
  <c r="I96" i="149" s="1"/>
  <c r="G98" i="149"/>
  <c r="I98" i="149" s="1"/>
  <c r="G100" i="149"/>
  <c r="I100" i="149" s="1"/>
  <c r="G102" i="149"/>
  <c r="I102" i="149" s="1"/>
  <c r="G104" i="149"/>
  <c r="I104" i="149" s="1"/>
  <c r="G106" i="149"/>
  <c r="I106" i="149" s="1"/>
  <c r="G108" i="149"/>
  <c r="I108" i="149" s="1"/>
  <c r="G110" i="149"/>
  <c r="I110" i="149" s="1"/>
  <c r="G112" i="149"/>
  <c r="I112" i="149" s="1"/>
  <c r="G114" i="149"/>
  <c r="I114" i="149" s="1"/>
  <c r="G116" i="149"/>
  <c r="I116" i="149" s="1"/>
  <c r="G118" i="149"/>
  <c r="I118" i="149" s="1"/>
  <c r="E94" i="148"/>
  <c r="K94" i="148" s="1"/>
  <c r="E69" i="148"/>
  <c r="K69" i="148" s="1"/>
  <c r="E60" i="148"/>
  <c r="K60" i="148" s="1"/>
  <c r="E61" i="148"/>
  <c r="K61" i="148" s="1"/>
  <c r="E7" i="148"/>
  <c r="K7" i="148" s="1"/>
  <c r="H119" i="148"/>
  <c r="F119" i="148"/>
  <c r="C119" i="148"/>
  <c r="E118" i="148"/>
  <c r="E117" i="148"/>
  <c r="E116" i="148"/>
  <c r="E115" i="148"/>
  <c r="E114" i="148"/>
  <c r="E113" i="148"/>
  <c r="E112" i="148"/>
  <c r="E111" i="148"/>
  <c r="E110" i="148"/>
  <c r="E109" i="148"/>
  <c r="E108" i="148"/>
  <c r="E107" i="148"/>
  <c r="E106" i="148"/>
  <c r="E105" i="148"/>
  <c r="G105" i="148" s="1"/>
  <c r="I105" i="148" s="1"/>
  <c r="E104" i="148"/>
  <c r="G104" i="148" s="1"/>
  <c r="I104" i="148" s="1"/>
  <c r="E103" i="148"/>
  <c r="G103" i="148" s="1"/>
  <c r="I103" i="148" s="1"/>
  <c r="E102" i="148"/>
  <c r="G102" i="148" s="1"/>
  <c r="I102" i="148" s="1"/>
  <c r="E101" i="148"/>
  <c r="G101" i="148" s="1"/>
  <c r="I101" i="148" s="1"/>
  <c r="E100" i="148"/>
  <c r="G100" i="148" s="1"/>
  <c r="I100" i="148" s="1"/>
  <c r="E99" i="148"/>
  <c r="G99" i="148" s="1"/>
  <c r="I99" i="148" s="1"/>
  <c r="E98" i="148"/>
  <c r="G98" i="148" s="1"/>
  <c r="I98" i="148" s="1"/>
  <c r="E97" i="148"/>
  <c r="G97" i="148" s="1"/>
  <c r="I97" i="148" s="1"/>
  <c r="E96" i="148"/>
  <c r="G96" i="148" s="1"/>
  <c r="I96" i="148" s="1"/>
  <c r="E95" i="148"/>
  <c r="G95" i="148" s="1"/>
  <c r="I95" i="148" s="1"/>
  <c r="E93" i="148"/>
  <c r="G93" i="148" s="1"/>
  <c r="I93" i="148" s="1"/>
  <c r="E92" i="148"/>
  <c r="G92" i="148" s="1"/>
  <c r="I92" i="148" s="1"/>
  <c r="E91" i="148"/>
  <c r="G91" i="148" s="1"/>
  <c r="I91" i="148" s="1"/>
  <c r="E90" i="148"/>
  <c r="G90" i="148" s="1"/>
  <c r="I90" i="148" s="1"/>
  <c r="E89" i="148"/>
  <c r="G89" i="148" s="1"/>
  <c r="I89" i="148" s="1"/>
  <c r="E88" i="148"/>
  <c r="G88" i="148" s="1"/>
  <c r="I88" i="148" s="1"/>
  <c r="E87" i="148"/>
  <c r="G87" i="148" s="1"/>
  <c r="I87" i="148" s="1"/>
  <c r="E86" i="148"/>
  <c r="G86" i="148" s="1"/>
  <c r="I86" i="148" s="1"/>
  <c r="E85" i="148"/>
  <c r="G85" i="148" s="1"/>
  <c r="I85" i="148" s="1"/>
  <c r="E84" i="148"/>
  <c r="G84" i="148" s="1"/>
  <c r="I84" i="148" s="1"/>
  <c r="E83" i="148"/>
  <c r="G83" i="148" s="1"/>
  <c r="I83" i="148" s="1"/>
  <c r="E82" i="148"/>
  <c r="G82" i="148" s="1"/>
  <c r="I82" i="148" s="1"/>
  <c r="E81" i="148"/>
  <c r="G81" i="148" s="1"/>
  <c r="I81" i="148" s="1"/>
  <c r="E80" i="148"/>
  <c r="G80" i="148" s="1"/>
  <c r="I80" i="148" s="1"/>
  <c r="E79" i="148"/>
  <c r="G79" i="148" s="1"/>
  <c r="I79" i="148" s="1"/>
  <c r="E78" i="148"/>
  <c r="G78" i="148" s="1"/>
  <c r="I78" i="148" s="1"/>
  <c r="E77" i="148"/>
  <c r="G77" i="148" s="1"/>
  <c r="I77" i="148" s="1"/>
  <c r="E76" i="148"/>
  <c r="G76" i="148" s="1"/>
  <c r="I76" i="148" s="1"/>
  <c r="E75" i="148"/>
  <c r="G75" i="148" s="1"/>
  <c r="I75" i="148" s="1"/>
  <c r="E74" i="148"/>
  <c r="G74" i="148" s="1"/>
  <c r="I74" i="148" s="1"/>
  <c r="E73" i="148"/>
  <c r="G73" i="148" s="1"/>
  <c r="I73" i="148" s="1"/>
  <c r="E72" i="148"/>
  <c r="G72" i="148" s="1"/>
  <c r="I72" i="148" s="1"/>
  <c r="E71" i="148"/>
  <c r="G71" i="148" s="1"/>
  <c r="I71" i="148" s="1"/>
  <c r="E70" i="148"/>
  <c r="G70" i="148" s="1"/>
  <c r="I70" i="148" s="1"/>
  <c r="E68" i="148"/>
  <c r="G68" i="148" s="1"/>
  <c r="I68" i="148" s="1"/>
  <c r="E67" i="148"/>
  <c r="G67" i="148" s="1"/>
  <c r="I67" i="148" s="1"/>
  <c r="E66" i="148"/>
  <c r="G66" i="148" s="1"/>
  <c r="I66" i="148" s="1"/>
  <c r="E65" i="148"/>
  <c r="G65" i="148" s="1"/>
  <c r="I65" i="148" s="1"/>
  <c r="E64" i="148"/>
  <c r="G64" i="148" s="1"/>
  <c r="I64" i="148" s="1"/>
  <c r="E63" i="148"/>
  <c r="G63" i="148" s="1"/>
  <c r="I63" i="148" s="1"/>
  <c r="E62" i="148"/>
  <c r="G62" i="148" s="1"/>
  <c r="I62" i="148" s="1"/>
  <c r="E59" i="148"/>
  <c r="G59" i="148" s="1"/>
  <c r="I59" i="148" s="1"/>
  <c r="E58" i="148"/>
  <c r="G58" i="148" s="1"/>
  <c r="I58" i="148" s="1"/>
  <c r="E57" i="148"/>
  <c r="G57" i="148" s="1"/>
  <c r="I57" i="148" s="1"/>
  <c r="E56" i="148"/>
  <c r="G56" i="148" s="1"/>
  <c r="I56" i="148" s="1"/>
  <c r="E55" i="148"/>
  <c r="G55" i="148" s="1"/>
  <c r="I55" i="148" s="1"/>
  <c r="E54" i="148"/>
  <c r="G54" i="148" s="1"/>
  <c r="I54" i="148" s="1"/>
  <c r="E53" i="148"/>
  <c r="G53" i="148" s="1"/>
  <c r="I53" i="148" s="1"/>
  <c r="E52" i="148"/>
  <c r="G52" i="148" s="1"/>
  <c r="I52" i="148" s="1"/>
  <c r="E50" i="148"/>
  <c r="G50" i="148" s="1"/>
  <c r="I50" i="148" s="1"/>
  <c r="E51" i="148"/>
  <c r="G51" i="148" s="1"/>
  <c r="I51" i="148" s="1"/>
  <c r="E49" i="148"/>
  <c r="G49" i="148" s="1"/>
  <c r="I49" i="148" s="1"/>
  <c r="E48" i="148"/>
  <c r="G48" i="148" s="1"/>
  <c r="I48" i="148" s="1"/>
  <c r="E47" i="148"/>
  <c r="G47" i="148" s="1"/>
  <c r="I47" i="148" s="1"/>
  <c r="E46" i="148"/>
  <c r="G46" i="148" s="1"/>
  <c r="I46" i="148" s="1"/>
  <c r="E45" i="148"/>
  <c r="G45" i="148" s="1"/>
  <c r="I45" i="148" s="1"/>
  <c r="E44" i="148"/>
  <c r="G44" i="148" s="1"/>
  <c r="I44" i="148" s="1"/>
  <c r="E43" i="148"/>
  <c r="G43" i="148" s="1"/>
  <c r="I43" i="148" s="1"/>
  <c r="E42" i="148"/>
  <c r="G42" i="148" s="1"/>
  <c r="I42" i="148" s="1"/>
  <c r="E41" i="148"/>
  <c r="G41" i="148" s="1"/>
  <c r="I41" i="148" s="1"/>
  <c r="E40" i="148"/>
  <c r="G40" i="148" s="1"/>
  <c r="I40" i="148" s="1"/>
  <c r="E39" i="148"/>
  <c r="G39" i="148" s="1"/>
  <c r="I39" i="148" s="1"/>
  <c r="E38" i="148"/>
  <c r="G38" i="148" s="1"/>
  <c r="I38" i="148" s="1"/>
  <c r="E37" i="148"/>
  <c r="G37" i="148" s="1"/>
  <c r="I37" i="148" s="1"/>
  <c r="E36" i="148"/>
  <c r="G36" i="148" s="1"/>
  <c r="I36" i="148" s="1"/>
  <c r="E35" i="148"/>
  <c r="G35" i="148" s="1"/>
  <c r="I35" i="148" s="1"/>
  <c r="E34" i="148"/>
  <c r="G34" i="148" s="1"/>
  <c r="I34" i="148" s="1"/>
  <c r="E33" i="148"/>
  <c r="G33" i="148" s="1"/>
  <c r="I33" i="148" s="1"/>
  <c r="E32" i="148"/>
  <c r="G32" i="148" s="1"/>
  <c r="I32" i="148" s="1"/>
  <c r="E31" i="148"/>
  <c r="G31" i="148" s="1"/>
  <c r="I31" i="148" s="1"/>
  <c r="E30" i="148"/>
  <c r="G30" i="148" s="1"/>
  <c r="I30" i="148" s="1"/>
  <c r="E29" i="148"/>
  <c r="K29" i="148" s="1"/>
  <c r="E28" i="148"/>
  <c r="G28" i="148" s="1"/>
  <c r="I28" i="148" s="1"/>
  <c r="E27" i="148"/>
  <c r="G27" i="148" s="1"/>
  <c r="I27" i="148" s="1"/>
  <c r="E26" i="148"/>
  <c r="G26" i="148" s="1"/>
  <c r="I26" i="148" s="1"/>
  <c r="E25" i="148"/>
  <c r="G25" i="148" s="1"/>
  <c r="I25" i="148" s="1"/>
  <c r="E24" i="148"/>
  <c r="G24" i="148" s="1"/>
  <c r="I24" i="148" s="1"/>
  <c r="E23" i="148"/>
  <c r="G23" i="148" s="1"/>
  <c r="I23" i="148" s="1"/>
  <c r="E22" i="148"/>
  <c r="G22" i="148" s="1"/>
  <c r="I22" i="148" s="1"/>
  <c r="E21" i="148"/>
  <c r="K21" i="148" s="1"/>
  <c r="E20" i="148"/>
  <c r="K20" i="148" s="1"/>
  <c r="E19" i="148"/>
  <c r="K19" i="148" s="1"/>
  <c r="E18" i="148"/>
  <c r="K18" i="148" s="1"/>
  <c r="E17" i="148"/>
  <c r="K17" i="148" s="1"/>
  <c r="E16" i="148"/>
  <c r="G16" i="148" s="1"/>
  <c r="I16" i="148" s="1"/>
  <c r="E15" i="148"/>
  <c r="G15" i="148" s="1"/>
  <c r="I15" i="148" s="1"/>
  <c r="E14" i="148"/>
  <c r="G14" i="148" s="1"/>
  <c r="I14" i="148" s="1"/>
  <c r="E13" i="148"/>
  <c r="G13" i="148" s="1"/>
  <c r="I13" i="148" s="1"/>
  <c r="E12" i="148"/>
  <c r="G12" i="148" s="1"/>
  <c r="I12" i="148" s="1"/>
  <c r="E11" i="148"/>
  <c r="G11" i="148" s="1"/>
  <c r="I11" i="148" s="1"/>
  <c r="E10" i="148"/>
  <c r="K10" i="148" s="1"/>
  <c r="E9" i="148"/>
  <c r="K9" i="148" s="1"/>
  <c r="E8" i="148"/>
  <c r="K8" i="148" s="1"/>
  <c r="E6" i="148"/>
  <c r="K6" i="148" s="1"/>
  <c r="E5" i="148"/>
  <c r="K5" i="148" s="1"/>
  <c r="E4" i="148"/>
  <c r="G4" i="148" s="1"/>
  <c r="I4" i="148" s="1"/>
  <c r="E3" i="148"/>
  <c r="G3" i="148" s="1"/>
  <c r="I3" i="148" s="1"/>
  <c r="E2" i="148"/>
  <c r="G2" i="148" s="1"/>
  <c r="I2" i="148" s="1"/>
  <c r="K74" i="148" l="1"/>
  <c r="K120" i="149"/>
  <c r="I122" i="149" s="1"/>
  <c r="G120" i="149"/>
  <c r="I120" i="149"/>
  <c r="K22" i="148"/>
  <c r="K14" i="148"/>
  <c r="K52" i="148"/>
  <c r="K91" i="148"/>
  <c r="K3" i="148"/>
  <c r="G6" i="148"/>
  <c r="I6" i="148" s="1"/>
  <c r="K16" i="148"/>
  <c r="K25" i="148"/>
  <c r="K27" i="148"/>
  <c r="K41" i="148"/>
  <c r="K83" i="148"/>
  <c r="K100" i="148"/>
  <c r="K86" i="148"/>
  <c r="K12" i="148"/>
  <c r="K24" i="148"/>
  <c r="K26" i="148"/>
  <c r="K28" i="148"/>
  <c r="K79" i="148"/>
  <c r="K2" i="148"/>
  <c r="K4" i="148"/>
  <c r="K30" i="148"/>
  <c r="K32" i="148"/>
  <c r="K48" i="148"/>
  <c r="K56" i="148"/>
  <c r="K65" i="148"/>
  <c r="K82" i="148"/>
  <c r="G60" i="148"/>
  <c r="I60" i="148" s="1"/>
  <c r="K11" i="148"/>
  <c r="K13" i="148"/>
  <c r="K15" i="148"/>
  <c r="K78" i="148"/>
  <c r="K31" i="148"/>
  <c r="K37" i="148"/>
  <c r="G94" i="148"/>
  <c r="I94" i="148" s="1"/>
  <c r="K75" i="148"/>
  <c r="G69" i="148"/>
  <c r="I69" i="148" s="1"/>
  <c r="K23" i="148"/>
  <c r="G61" i="148"/>
  <c r="I61" i="148" s="1"/>
  <c r="G7" i="148"/>
  <c r="I7" i="148" s="1"/>
  <c r="G9" i="148"/>
  <c r="I9" i="148" s="1"/>
  <c r="G20" i="148"/>
  <c r="I20" i="148" s="1"/>
  <c r="K96" i="148"/>
  <c r="K33" i="148"/>
  <c r="K40" i="148"/>
  <c r="K44" i="148"/>
  <c r="K50" i="148"/>
  <c r="K55" i="148"/>
  <c r="K70" i="148"/>
  <c r="K99" i="148"/>
  <c r="K104" i="148"/>
  <c r="K62" i="148"/>
  <c r="K87" i="148"/>
  <c r="K102" i="148"/>
  <c r="K105" i="148"/>
  <c r="K95" i="148"/>
  <c r="G5" i="148"/>
  <c r="I5" i="148" s="1"/>
  <c r="G8" i="148"/>
  <c r="I8" i="148" s="1"/>
  <c r="G10" i="148"/>
  <c r="I10" i="148" s="1"/>
  <c r="G17" i="148"/>
  <c r="I17" i="148" s="1"/>
  <c r="G18" i="148"/>
  <c r="I18" i="148" s="1"/>
  <c r="G19" i="148"/>
  <c r="I19" i="148" s="1"/>
  <c r="G21" i="148"/>
  <c r="I21" i="148" s="1"/>
  <c r="G29" i="148"/>
  <c r="I29" i="148" s="1"/>
  <c r="K66" i="148"/>
  <c r="K71" i="148"/>
  <c r="K36" i="148"/>
  <c r="K59" i="148"/>
  <c r="K90" i="148"/>
  <c r="K35" i="148"/>
  <c r="K39" i="148"/>
  <c r="K43" i="148"/>
  <c r="K47" i="148"/>
  <c r="K108" i="148"/>
  <c r="G108" i="148"/>
  <c r="I108" i="148" s="1"/>
  <c r="K112" i="148"/>
  <c r="G112" i="148"/>
  <c r="I112" i="148" s="1"/>
  <c r="K116" i="148"/>
  <c r="G116" i="148"/>
  <c r="I116" i="148" s="1"/>
  <c r="K107" i="148"/>
  <c r="G107" i="148"/>
  <c r="I107" i="148" s="1"/>
  <c r="K115" i="148"/>
  <c r="G115" i="148"/>
  <c r="I115" i="148" s="1"/>
  <c r="E119" i="148"/>
  <c r="K34" i="148"/>
  <c r="K38" i="148"/>
  <c r="K42" i="148"/>
  <c r="K46" i="148"/>
  <c r="K51" i="148"/>
  <c r="K54" i="148"/>
  <c r="K58" i="148"/>
  <c r="K64" i="148"/>
  <c r="K68" i="148"/>
  <c r="K73" i="148"/>
  <c r="K77" i="148"/>
  <c r="K81" i="148"/>
  <c r="K85" i="148"/>
  <c r="K89" i="148"/>
  <c r="K93" i="148"/>
  <c r="K98" i="148"/>
  <c r="K101" i="148"/>
  <c r="K103" i="148"/>
  <c r="K109" i="148"/>
  <c r="G109" i="148"/>
  <c r="I109" i="148" s="1"/>
  <c r="K113" i="148"/>
  <c r="G113" i="148"/>
  <c r="I113" i="148" s="1"/>
  <c r="K117" i="148"/>
  <c r="G117" i="148"/>
  <c r="I117" i="148" s="1"/>
  <c r="K111" i="148"/>
  <c r="G111" i="148"/>
  <c r="I111" i="148" s="1"/>
  <c r="K45" i="148"/>
  <c r="K49" i="148"/>
  <c r="K53" i="148"/>
  <c r="K57" i="148"/>
  <c r="K63" i="148"/>
  <c r="K67" i="148"/>
  <c r="K72" i="148"/>
  <c r="K76" i="148"/>
  <c r="K80" i="148"/>
  <c r="K84" i="148"/>
  <c r="K88" i="148"/>
  <c r="K92" i="148"/>
  <c r="K97" i="148"/>
  <c r="K106" i="148"/>
  <c r="G106" i="148"/>
  <c r="I106" i="148" s="1"/>
  <c r="K110" i="148"/>
  <c r="G110" i="148"/>
  <c r="I110" i="148" s="1"/>
  <c r="K114" i="148"/>
  <c r="G114" i="148"/>
  <c r="I114" i="148" s="1"/>
  <c r="K118" i="148"/>
  <c r="G118" i="148"/>
  <c r="I118" i="148" s="1"/>
  <c r="H114" i="147"/>
  <c r="F114" i="147"/>
  <c r="C114" i="147"/>
  <c r="E113" i="147"/>
  <c r="G113" i="147" s="1"/>
  <c r="I113" i="147" s="1"/>
  <c r="E112" i="147"/>
  <c r="G112" i="147" s="1"/>
  <c r="I112" i="147" s="1"/>
  <c r="E111" i="147"/>
  <c r="G111" i="147" s="1"/>
  <c r="I111" i="147" s="1"/>
  <c r="E110" i="147"/>
  <c r="G110" i="147" s="1"/>
  <c r="I110" i="147" s="1"/>
  <c r="E109" i="147"/>
  <c r="G109" i="147" s="1"/>
  <c r="I109" i="147" s="1"/>
  <c r="E108" i="147"/>
  <c r="G108" i="147" s="1"/>
  <c r="I108" i="147" s="1"/>
  <c r="E107" i="147"/>
  <c r="G107" i="147" s="1"/>
  <c r="I107" i="147" s="1"/>
  <c r="E106" i="147"/>
  <c r="G106" i="147" s="1"/>
  <c r="I106" i="147" s="1"/>
  <c r="E105" i="147"/>
  <c r="G105" i="147" s="1"/>
  <c r="I105" i="147" s="1"/>
  <c r="E104" i="147"/>
  <c r="G104" i="147" s="1"/>
  <c r="I104" i="147" s="1"/>
  <c r="E103" i="147"/>
  <c r="G103" i="147" s="1"/>
  <c r="I103" i="147" s="1"/>
  <c r="E102" i="147"/>
  <c r="G102" i="147" s="1"/>
  <c r="I102" i="147" s="1"/>
  <c r="E101" i="147"/>
  <c r="G101" i="147" s="1"/>
  <c r="I101" i="147" s="1"/>
  <c r="E100" i="147"/>
  <c r="G100" i="147" s="1"/>
  <c r="I100" i="147" s="1"/>
  <c r="E99" i="147"/>
  <c r="G99" i="147" s="1"/>
  <c r="I99" i="147" s="1"/>
  <c r="E98" i="147"/>
  <c r="G98" i="147" s="1"/>
  <c r="I98" i="147" s="1"/>
  <c r="E97" i="147"/>
  <c r="G97" i="147" s="1"/>
  <c r="I97" i="147" s="1"/>
  <c r="E96" i="147"/>
  <c r="G96" i="147" s="1"/>
  <c r="I96" i="147" s="1"/>
  <c r="E95" i="147"/>
  <c r="G95" i="147" s="1"/>
  <c r="I95" i="147" s="1"/>
  <c r="E94" i="147"/>
  <c r="G94" i="147" s="1"/>
  <c r="I94" i="147" s="1"/>
  <c r="E93" i="147"/>
  <c r="G93" i="147" s="1"/>
  <c r="I93" i="147" s="1"/>
  <c r="E92" i="147"/>
  <c r="G92" i="147" s="1"/>
  <c r="I92" i="147" s="1"/>
  <c r="E91" i="147"/>
  <c r="G91" i="147" s="1"/>
  <c r="I91" i="147" s="1"/>
  <c r="E90" i="147"/>
  <c r="G90" i="147" s="1"/>
  <c r="I90" i="147" s="1"/>
  <c r="E89" i="147"/>
  <c r="G89" i="147" s="1"/>
  <c r="I89" i="147" s="1"/>
  <c r="E88" i="147"/>
  <c r="G88" i="147" s="1"/>
  <c r="I88" i="147" s="1"/>
  <c r="E87" i="147"/>
  <c r="G87" i="147" s="1"/>
  <c r="I87" i="147" s="1"/>
  <c r="E86" i="147"/>
  <c r="G86" i="147" s="1"/>
  <c r="I86" i="147" s="1"/>
  <c r="E85" i="147"/>
  <c r="E84" i="147"/>
  <c r="G84" i="147" s="1"/>
  <c r="I84" i="147" s="1"/>
  <c r="E83" i="147"/>
  <c r="G83" i="147" s="1"/>
  <c r="I83" i="147" s="1"/>
  <c r="E82" i="147"/>
  <c r="G82" i="147" s="1"/>
  <c r="I82" i="147" s="1"/>
  <c r="E81" i="147"/>
  <c r="E80" i="147"/>
  <c r="G80" i="147" s="1"/>
  <c r="I80" i="147" s="1"/>
  <c r="E79" i="147"/>
  <c r="G79" i="147" s="1"/>
  <c r="I79" i="147" s="1"/>
  <c r="E78" i="147"/>
  <c r="G78" i="147" s="1"/>
  <c r="I78" i="147" s="1"/>
  <c r="E77" i="147"/>
  <c r="E76" i="147"/>
  <c r="G76" i="147" s="1"/>
  <c r="I76" i="147" s="1"/>
  <c r="E75" i="147"/>
  <c r="G75" i="147" s="1"/>
  <c r="I75" i="147" s="1"/>
  <c r="E74" i="147"/>
  <c r="G74" i="147" s="1"/>
  <c r="I74" i="147" s="1"/>
  <c r="E73" i="147"/>
  <c r="E72" i="147"/>
  <c r="G72" i="147" s="1"/>
  <c r="I72" i="147" s="1"/>
  <c r="E71" i="147"/>
  <c r="G71" i="147" s="1"/>
  <c r="I71" i="147" s="1"/>
  <c r="E70" i="147"/>
  <c r="G70" i="147" s="1"/>
  <c r="I70" i="147" s="1"/>
  <c r="E69" i="147"/>
  <c r="E68" i="147"/>
  <c r="G68" i="147" s="1"/>
  <c r="I68" i="147" s="1"/>
  <c r="E67" i="147"/>
  <c r="G67" i="147" s="1"/>
  <c r="I67" i="147" s="1"/>
  <c r="K66" i="147"/>
  <c r="E66" i="147"/>
  <c r="G66" i="147" s="1"/>
  <c r="I66" i="147" s="1"/>
  <c r="E65" i="147"/>
  <c r="E64" i="147"/>
  <c r="G64" i="147" s="1"/>
  <c r="I64" i="147" s="1"/>
  <c r="E63" i="147"/>
  <c r="G63" i="147" s="1"/>
  <c r="I63" i="147" s="1"/>
  <c r="E62" i="147"/>
  <c r="G62" i="147" s="1"/>
  <c r="I62" i="147" s="1"/>
  <c r="E61" i="147"/>
  <c r="E60" i="147"/>
  <c r="G60" i="147" s="1"/>
  <c r="I60" i="147" s="1"/>
  <c r="E59" i="147"/>
  <c r="G59" i="147" s="1"/>
  <c r="I59" i="147" s="1"/>
  <c r="E58" i="147"/>
  <c r="G58" i="147" s="1"/>
  <c r="I58" i="147" s="1"/>
  <c r="E57" i="147"/>
  <c r="E56" i="147"/>
  <c r="G56" i="147" s="1"/>
  <c r="I56" i="147" s="1"/>
  <c r="E55" i="147"/>
  <c r="G55" i="147" s="1"/>
  <c r="I55" i="147" s="1"/>
  <c r="E54" i="147"/>
  <c r="G54" i="147" s="1"/>
  <c r="I54" i="147" s="1"/>
  <c r="E53" i="147"/>
  <c r="E52" i="147"/>
  <c r="G52" i="147" s="1"/>
  <c r="I52" i="147" s="1"/>
  <c r="E51" i="147"/>
  <c r="G51" i="147" s="1"/>
  <c r="I51" i="147" s="1"/>
  <c r="E50" i="147"/>
  <c r="G50" i="147" s="1"/>
  <c r="I50" i="147" s="1"/>
  <c r="E49" i="147"/>
  <c r="E48" i="147"/>
  <c r="G48" i="147" s="1"/>
  <c r="I48" i="147" s="1"/>
  <c r="E47" i="147"/>
  <c r="G47" i="147" s="1"/>
  <c r="I47" i="147" s="1"/>
  <c r="E46" i="147"/>
  <c r="G46" i="147" s="1"/>
  <c r="I46" i="147" s="1"/>
  <c r="E45" i="147"/>
  <c r="E44" i="147"/>
  <c r="G44" i="147" s="1"/>
  <c r="I44" i="147" s="1"/>
  <c r="E43" i="147"/>
  <c r="G43" i="147" s="1"/>
  <c r="I43" i="147" s="1"/>
  <c r="E42" i="147"/>
  <c r="G42" i="147" s="1"/>
  <c r="I42" i="147" s="1"/>
  <c r="E41" i="147"/>
  <c r="E40" i="147"/>
  <c r="G40" i="147" s="1"/>
  <c r="I40" i="147" s="1"/>
  <c r="E39" i="147"/>
  <c r="G39" i="147" s="1"/>
  <c r="I39" i="147" s="1"/>
  <c r="E38" i="147"/>
  <c r="G38" i="147" s="1"/>
  <c r="I38" i="147" s="1"/>
  <c r="E37" i="147"/>
  <c r="E36" i="147"/>
  <c r="G36" i="147" s="1"/>
  <c r="I36" i="147" s="1"/>
  <c r="E35" i="147"/>
  <c r="G35" i="147" s="1"/>
  <c r="I35" i="147" s="1"/>
  <c r="E34" i="147"/>
  <c r="G34" i="147" s="1"/>
  <c r="I34" i="147" s="1"/>
  <c r="E33" i="147"/>
  <c r="E32" i="147"/>
  <c r="E31" i="147"/>
  <c r="E30" i="147"/>
  <c r="E29" i="147"/>
  <c r="E28" i="147"/>
  <c r="E27" i="147"/>
  <c r="E26" i="147"/>
  <c r="E25" i="147"/>
  <c r="E24" i="147"/>
  <c r="E23" i="147"/>
  <c r="E22" i="147"/>
  <c r="E21" i="147"/>
  <c r="E20" i="147"/>
  <c r="E19" i="147"/>
  <c r="K19" i="147" s="1"/>
  <c r="E18" i="147"/>
  <c r="K18" i="147" s="1"/>
  <c r="E17" i="147"/>
  <c r="K17" i="147" s="1"/>
  <c r="E16" i="147"/>
  <c r="K16" i="147" s="1"/>
  <c r="E15" i="147"/>
  <c r="K15" i="147" s="1"/>
  <c r="E14" i="147"/>
  <c r="K14" i="147" s="1"/>
  <c r="E13" i="147"/>
  <c r="K13" i="147" s="1"/>
  <c r="E12" i="147"/>
  <c r="K12" i="147" s="1"/>
  <c r="E11" i="147"/>
  <c r="K11" i="147" s="1"/>
  <c r="E10" i="147"/>
  <c r="K10" i="147" s="1"/>
  <c r="E9" i="147"/>
  <c r="K9" i="147" s="1"/>
  <c r="E8" i="147"/>
  <c r="K8" i="147" s="1"/>
  <c r="E7" i="147"/>
  <c r="K7" i="147" s="1"/>
  <c r="E6" i="147"/>
  <c r="K6" i="147" s="1"/>
  <c r="E5" i="147"/>
  <c r="K5" i="147" s="1"/>
  <c r="E4" i="147"/>
  <c r="K4" i="147" s="1"/>
  <c r="E3" i="147"/>
  <c r="K3" i="147" s="1"/>
  <c r="E2" i="147"/>
  <c r="K51" i="147" l="1"/>
  <c r="G3" i="147"/>
  <c r="I3" i="147" s="1"/>
  <c r="I123" i="149"/>
  <c r="K119" i="148"/>
  <c r="I121" i="148" s="1"/>
  <c r="G119" i="148"/>
  <c r="I119" i="148"/>
  <c r="G19" i="147"/>
  <c r="I19" i="147" s="1"/>
  <c r="K113" i="147"/>
  <c r="K43" i="147"/>
  <c r="K101" i="147"/>
  <c r="K99" i="147"/>
  <c r="G15" i="147"/>
  <c r="I15" i="147" s="1"/>
  <c r="K39" i="147"/>
  <c r="K50" i="147"/>
  <c r="K59" i="147"/>
  <c r="K71" i="147"/>
  <c r="K97" i="147"/>
  <c r="K109" i="147"/>
  <c r="G11" i="147"/>
  <c r="I11" i="147" s="1"/>
  <c r="K47" i="147"/>
  <c r="K79" i="147"/>
  <c r="K107" i="147"/>
  <c r="K111" i="147"/>
  <c r="K62" i="147"/>
  <c r="K78" i="147"/>
  <c r="K103" i="147"/>
  <c r="K106" i="147"/>
  <c r="K108" i="147"/>
  <c r="K93" i="147"/>
  <c r="G7" i="147"/>
  <c r="I7" i="147" s="1"/>
  <c r="G13" i="147"/>
  <c r="I13" i="147" s="1"/>
  <c r="K35" i="147"/>
  <c r="K54" i="147"/>
  <c r="K74" i="147"/>
  <c r="K87" i="147"/>
  <c r="K94" i="147"/>
  <c r="K96" i="147"/>
  <c r="K98" i="147"/>
  <c r="K100" i="147"/>
  <c r="K110" i="147"/>
  <c r="K112" i="147"/>
  <c r="K38" i="147"/>
  <c r="K42" i="147"/>
  <c r="K46" i="147"/>
  <c r="K70" i="147"/>
  <c r="K102" i="147"/>
  <c r="K105" i="147"/>
  <c r="G17" i="147"/>
  <c r="I17" i="147" s="1"/>
  <c r="K34" i="147"/>
  <c r="K55" i="147"/>
  <c r="K63" i="147"/>
  <c r="K75" i="147"/>
  <c r="K82" i="147"/>
  <c r="K88" i="147"/>
  <c r="K91" i="147"/>
  <c r="K95" i="147"/>
  <c r="K104" i="147"/>
  <c r="K86" i="147"/>
  <c r="K83" i="147"/>
  <c r="K67" i="147"/>
  <c r="K58" i="147"/>
  <c r="G9" i="147"/>
  <c r="I9" i="147" s="1"/>
  <c r="K90" i="147"/>
  <c r="K92" i="147"/>
  <c r="G5" i="147"/>
  <c r="I5" i="147" s="1"/>
  <c r="K89" i="147"/>
  <c r="E114" i="147"/>
  <c r="K2" i="147"/>
  <c r="K24" i="147"/>
  <c r="G24" i="147"/>
  <c r="I24" i="147" s="1"/>
  <c r="K32" i="147"/>
  <c r="G32" i="147"/>
  <c r="I32" i="147" s="1"/>
  <c r="G2" i="147"/>
  <c r="G6" i="147"/>
  <c r="I6" i="147" s="1"/>
  <c r="G12" i="147"/>
  <c r="I12" i="147" s="1"/>
  <c r="G16" i="147"/>
  <c r="I16" i="147" s="1"/>
  <c r="K21" i="147"/>
  <c r="G21" i="147"/>
  <c r="I21" i="147" s="1"/>
  <c r="K29" i="147"/>
  <c r="G29" i="147"/>
  <c r="I29" i="147" s="1"/>
  <c r="G37" i="147"/>
  <c r="I37" i="147" s="1"/>
  <c r="K37" i="147"/>
  <c r="G45" i="147"/>
  <c r="I45" i="147" s="1"/>
  <c r="K45" i="147"/>
  <c r="G69" i="147"/>
  <c r="I69" i="147" s="1"/>
  <c r="K69" i="147"/>
  <c r="K22" i="147"/>
  <c r="G22" i="147"/>
  <c r="I22" i="147" s="1"/>
  <c r="K26" i="147"/>
  <c r="G26" i="147"/>
  <c r="I26" i="147" s="1"/>
  <c r="K30" i="147"/>
  <c r="G30" i="147"/>
  <c r="I30" i="147" s="1"/>
  <c r="G65" i="147"/>
  <c r="I65" i="147" s="1"/>
  <c r="K65" i="147"/>
  <c r="G81" i="147"/>
  <c r="I81" i="147" s="1"/>
  <c r="K81" i="147"/>
  <c r="K20" i="147"/>
  <c r="G20" i="147"/>
  <c r="I20" i="147" s="1"/>
  <c r="K28" i="147"/>
  <c r="G28" i="147"/>
  <c r="I28" i="147" s="1"/>
  <c r="G57" i="147"/>
  <c r="I57" i="147" s="1"/>
  <c r="K57" i="147"/>
  <c r="G73" i="147"/>
  <c r="I73" i="147" s="1"/>
  <c r="K73" i="147"/>
  <c r="G4" i="147"/>
  <c r="I4" i="147" s="1"/>
  <c r="G8" i="147"/>
  <c r="I8" i="147" s="1"/>
  <c r="G10" i="147"/>
  <c r="I10" i="147" s="1"/>
  <c r="G14" i="147"/>
  <c r="I14" i="147" s="1"/>
  <c r="G18" i="147"/>
  <c r="I18" i="147" s="1"/>
  <c r="K25" i="147"/>
  <c r="G25" i="147"/>
  <c r="I25" i="147" s="1"/>
  <c r="G33" i="147"/>
  <c r="I33" i="147" s="1"/>
  <c r="K33" i="147"/>
  <c r="G41" i="147"/>
  <c r="I41" i="147" s="1"/>
  <c r="K41" i="147"/>
  <c r="G49" i="147"/>
  <c r="I49" i="147" s="1"/>
  <c r="K49" i="147"/>
  <c r="G53" i="147"/>
  <c r="I53" i="147" s="1"/>
  <c r="K53" i="147"/>
  <c r="G85" i="147"/>
  <c r="I85" i="147" s="1"/>
  <c r="K85" i="147"/>
  <c r="K23" i="147"/>
  <c r="G23" i="147"/>
  <c r="I23" i="147" s="1"/>
  <c r="K27" i="147"/>
  <c r="G27" i="147"/>
  <c r="I27" i="147" s="1"/>
  <c r="K31" i="147"/>
  <c r="G31" i="147"/>
  <c r="I31" i="147" s="1"/>
  <c r="G61" i="147"/>
  <c r="I61" i="147" s="1"/>
  <c r="K61" i="147"/>
  <c r="G77" i="147"/>
  <c r="I77" i="147" s="1"/>
  <c r="K77" i="147"/>
  <c r="K36" i="147"/>
  <c r="K40" i="147"/>
  <c r="K44" i="147"/>
  <c r="K48" i="147"/>
  <c r="K52" i="147"/>
  <c r="K56" i="147"/>
  <c r="K60" i="147"/>
  <c r="K64" i="147"/>
  <c r="K68" i="147"/>
  <c r="K72" i="147"/>
  <c r="K76" i="147"/>
  <c r="K80" i="147"/>
  <c r="K84" i="147"/>
  <c r="I122" i="148" l="1"/>
  <c r="I2" i="147"/>
  <c r="I114" i="147" s="1"/>
  <c r="G114" i="147"/>
  <c r="K114" i="147"/>
  <c r="I116" i="147" s="1"/>
  <c r="E90" i="146"/>
  <c r="K90" i="146" s="1"/>
  <c r="E50" i="146"/>
  <c r="K50" i="146" s="1"/>
  <c r="I117" i="147" l="1"/>
  <c r="G90" i="146"/>
  <c r="I90" i="146" s="1"/>
  <c r="G50" i="146"/>
  <c r="I50" i="146" s="1"/>
  <c r="H115" i="146"/>
  <c r="F115" i="146"/>
  <c r="C115" i="146"/>
  <c r="E114" i="146"/>
  <c r="K114" i="146" s="1"/>
  <c r="E113" i="146"/>
  <c r="K113" i="146" s="1"/>
  <c r="E112" i="146"/>
  <c r="K112" i="146" s="1"/>
  <c r="E111" i="146"/>
  <c r="K111" i="146" s="1"/>
  <c r="E110" i="146"/>
  <c r="K110" i="146" s="1"/>
  <c r="E109" i="146"/>
  <c r="K109" i="146" s="1"/>
  <c r="E108" i="146"/>
  <c r="K108" i="146" s="1"/>
  <c r="E107" i="146"/>
  <c r="K107" i="146" s="1"/>
  <c r="E106" i="146"/>
  <c r="K106" i="146" s="1"/>
  <c r="E105" i="146"/>
  <c r="K105" i="146" s="1"/>
  <c r="E104" i="146"/>
  <c r="K104" i="146" s="1"/>
  <c r="E103" i="146"/>
  <c r="K103" i="146" s="1"/>
  <c r="E102" i="146"/>
  <c r="K102" i="146" s="1"/>
  <c r="E101" i="146"/>
  <c r="K101" i="146" s="1"/>
  <c r="E100" i="146"/>
  <c r="K100" i="146" s="1"/>
  <c r="E99" i="146"/>
  <c r="K99" i="146" s="1"/>
  <c r="E98" i="146"/>
  <c r="K98" i="146" s="1"/>
  <c r="E97" i="146"/>
  <c r="K97" i="146" s="1"/>
  <c r="E96" i="146"/>
  <c r="K96" i="146" s="1"/>
  <c r="E95" i="146"/>
  <c r="K95" i="146" s="1"/>
  <c r="E94" i="146"/>
  <c r="K94" i="146" s="1"/>
  <c r="E93" i="146"/>
  <c r="K93" i="146" s="1"/>
  <c r="E92" i="146"/>
  <c r="K92" i="146" s="1"/>
  <c r="E91" i="146"/>
  <c r="K91" i="146" s="1"/>
  <c r="E89" i="146"/>
  <c r="K89" i="146" s="1"/>
  <c r="E88" i="146"/>
  <c r="K88" i="146" s="1"/>
  <c r="E87" i="146"/>
  <c r="K87" i="146" s="1"/>
  <c r="E86" i="146"/>
  <c r="K86" i="146" s="1"/>
  <c r="E85" i="146"/>
  <c r="K85" i="146" s="1"/>
  <c r="E84" i="146"/>
  <c r="K84" i="146" s="1"/>
  <c r="E83" i="146"/>
  <c r="K83" i="146" s="1"/>
  <c r="E82" i="146"/>
  <c r="K82" i="146" s="1"/>
  <c r="E81" i="146"/>
  <c r="K81" i="146" s="1"/>
  <c r="E80" i="146"/>
  <c r="K80" i="146" s="1"/>
  <c r="E79" i="146"/>
  <c r="K79" i="146" s="1"/>
  <c r="E78" i="146"/>
  <c r="K78" i="146" s="1"/>
  <c r="E77" i="146"/>
  <c r="K77" i="146" s="1"/>
  <c r="E76" i="146"/>
  <c r="K76" i="146" s="1"/>
  <c r="E75" i="146"/>
  <c r="K75" i="146" s="1"/>
  <c r="E74" i="146"/>
  <c r="K74" i="146" s="1"/>
  <c r="E73" i="146"/>
  <c r="K73" i="146" s="1"/>
  <c r="E72" i="146"/>
  <c r="K72" i="146" s="1"/>
  <c r="E71" i="146"/>
  <c r="K71" i="146" s="1"/>
  <c r="E70" i="146"/>
  <c r="K70" i="146" s="1"/>
  <c r="E69" i="146"/>
  <c r="K69" i="146" s="1"/>
  <c r="E68" i="146"/>
  <c r="K68" i="146" s="1"/>
  <c r="E67" i="146"/>
  <c r="K67" i="146" s="1"/>
  <c r="E66" i="146"/>
  <c r="K66" i="146" s="1"/>
  <c r="E65" i="146"/>
  <c r="K65" i="146" s="1"/>
  <c r="E64" i="146"/>
  <c r="K64" i="146" s="1"/>
  <c r="E63" i="146"/>
  <c r="K63" i="146" s="1"/>
  <c r="E62" i="146"/>
  <c r="K62" i="146" s="1"/>
  <c r="E61" i="146"/>
  <c r="K61" i="146" s="1"/>
  <c r="E60" i="146"/>
  <c r="K60" i="146" s="1"/>
  <c r="E59" i="146"/>
  <c r="K59" i="146" s="1"/>
  <c r="E58" i="146"/>
  <c r="K58" i="146" s="1"/>
  <c r="E57" i="146"/>
  <c r="K57" i="146" s="1"/>
  <c r="E56" i="146"/>
  <c r="K56" i="146" s="1"/>
  <c r="E55" i="146"/>
  <c r="K55" i="146" s="1"/>
  <c r="E54" i="146"/>
  <c r="K54" i="146" s="1"/>
  <c r="E53" i="146"/>
  <c r="K53" i="146" s="1"/>
  <c r="E52" i="146"/>
  <c r="K52" i="146" s="1"/>
  <c r="E51" i="146"/>
  <c r="K51" i="146" s="1"/>
  <c r="E49" i="146"/>
  <c r="K49" i="146" s="1"/>
  <c r="E48" i="146"/>
  <c r="K48" i="146" s="1"/>
  <c r="E47" i="146"/>
  <c r="K47" i="146" s="1"/>
  <c r="E46" i="146"/>
  <c r="K46" i="146" s="1"/>
  <c r="E45" i="146"/>
  <c r="K45" i="146" s="1"/>
  <c r="E44" i="146"/>
  <c r="K44" i="146" s="1"/>
  <c r="E43" i="146"/>
  <c r="K43" i="146" s="1"/>
  <c r="E42" i="146"/>
  <c r="K42" i="146" s="1"/>
  <c r="E41" i="146"/>
  <c r="K41" i="146" s="1"/>
  <c r="E40" i="146"/>
  <c r="K40" i="146" s="1"/>
  <c r="E39" i="146"/>
  <c r="K39" i="146" s="1"/>
  <c r="E38" i="146"/>
  <c r="K38" i="146" s="1"/>
  <c r="E37" i="146"/>
  <c r="K37" i="146" s="1"/>
  <c r="E36" i="146"/>
  <c r="K36" i="146" s="1"/>
  <c r="E35" i="146"/>
  <c r="K35" i="146" s="1"/>
  <c r="E34" i="146"/>
  <c r="K34" i="146" s="1"/>
  <c r="E33" i="146"/>
  <c r="K33" i="146" s="1"/>
  <c r="E32" i="146"/>
  <c r="K32" i="146" s="1"/>
  <c r="E31" i="146"/>
  <c r="K31" i="146" s="1"/>
  <c r="E30" i="146"/>
  <c r="K30" i="146" s="1"/>
  <c r="E29" i="146"/>
  <c r="G29" i="146" s="1"/>
  <c r="I29" i="146" s="1"/>
  <c r="E28" i="146"/>
  <c r="G28" i="146" s="1"/>
  <c r="I28" i="146" s="1"/>
  <c r="E27" i="146"/>
  <c r="G27" i="146" s="1"/>
  <c r="I27" i="146" s="1"/>
  <c r="E26" i="146"/>
  <c r="G26" i="146" s="1"/>
  <c r="I26" i="146" s="1"/>
  <c r="E25" i="146"/>
  <c r="G25" i="146" s="1"/>
  <c r="I25" i="146" s="1"/>
  <c r="E24" i="146"/>
  <c r="G24" i="146" s="1"/>
  <c r="I24" i="146" s="1"/>
  <c r="E23" i="146"/>
  <c r="G23" i="146" s="1"/>
  <c r="I23" i="146" s="1"/>
  <c r="E22" i="146"/>
  <c r="G22" i="146" s="1"/>
  <c r="I22" i="146" s="1"/>
  <c r="E21" i="146"/>
  <c r="G21" i="146" s="1"/>
  <c r="I21" i="146" s="1"/>
  <c r="E20" i="146"/>
  <c r="G20" i="146" s="1"/>
  <c r="I20" i="146" s="1"/>
  <c r="E19" i="146"/>
  <c r="G19" i="146" s="1"/>
  <c r="I19" i="146" s="1"/>
  <c r="E18" i="146"/>
  <c r="G18" i="146" s="1"/>
  <c r="I18" i="146" s="1"/>
  <c r="E17" i="146"/>
  <c r="G17" i="146" s="1"/>
  <c r="I17" i="146" s="1"/>
  <c r="E16" i="146"/>
  <c r="G16" i="146" s="1"/>
  <c r="I16" i="146" s="1"/>
  <c r="E15" i="146"/>
  <c r="G15" i="146" s="1"/>
  <c r="I15" i="146" s="1"/>
  <c r="E14" i="146"/>
  <c r="G14" i="146" s="1"/>
  <c r="I14" i="146" s="1"/>
  <c r="E13" i="146"/>
  <c r="G13" i="146" s="1"/>
  <c r="I13" i="146" s="1"/>
  <c r="E12" i="146"/>
  <c r="G12" i="146" s="1"/>
  <c r="I12" i="146" s="1"/>
  <c r="E11" i="146"/>
  <c r="G11" i="146" s="1"/>
  <c r="I11" i="146" s="1"/>
  <c r="E10" i="146"/>
  <c r="G10" i="146" s="1"/>
  <c r="I10" i="146" s="1"/>
  <c r="E9" i="146"/>
  <c r="G9" i="146" s="1"/>
  <c r="I9" i="146" s="1"/>
  <c r="E8" i="146"/>
  <c r="G8" i="146" s="1"/>
  <c r="I8" i="146" s="1"/>
  <c r="E7" i="146"/>
  <c r="G7" i="146" s="1"/>
  <c r="I7" i="146" s="1"/>
  <c r="E6" i="146"/>
  <c r="G6" i="146" s="1"/>
  <c r="I6" i="146" s="1"/>
  <c r="E5" i="146"/>
  <c r="G5" i="146" s="1"/>
  <c r="I5" i="146" s="1"/>
  <c r="E4" i="146"/>
  <c r="G4" i="146" s="1"/>
  <c r="I4" i="146" s="1"/>
  <c r="E3" i="146"/>
  <c r="G3" i="146" s="1"/>
  <c r="I3" i="146" s="1"/>
  <c r="E2" i="146"/>
  <c r="G31" i="146" l="1"/>
  <c r="I31" i="146" s="1"/>
  <c r="E115" i="146"/>
  <c r="K2" i="146"/>
  <c r="K3" i="146"/>
  <c r="K4" i="146"/>
  <c r="K5" i="146"/>
  <c r="K6" i="146"/>
  <c r="K7" i="146"/>
  <c r="K8" i="146"/>
  <c r="K9" i="146"/>
  <c r="K10" i="146"/>
  <c r="K11" i="146"/>
  <c r="K12" i="146"/>
  <c r="K13" i="146"/>
  <c r="K14" i="146"/>
  <c r="K15" i="146"/>
  <c r="K16" i="146"/>
  <c r="K17" i="146"/>
  <c r="K18" i="146"/>
  <c r="K19" i="146"/>
  <c r="K20" i="146"/>
  <c r="K21" i="146"/>
  <c r="K22" i="146"/>
  <c r="K23" i="146"/>
  <c r="K24" i="146"/>
  <c r="K25" i="146"/>
  <c r="K26" i="146"/>
  <c r="K27" i="146"/>
  <c r="K28" i="146"/>
  <c r="K29" i="146"/>
  <c r="G32" i="146"/>
  <c r="I32" i="146" s="1"/>
  <c r="G34" i="146"/>
  <c r="I34" i="146" s="1"/>
  <c r="G36" i="146"/>
  <c r="I36" i="146" s="1"/>
  <c r="G38" i="146"/>
  <c r="I38" i="146" s="1"/>
  <c r="G40" i="146"/>
  <c r="I40" i="146" s="1"/>
  <c r="G42" i="146"/>
  <c r="I42" i="146" s="1"/>
  <c r="G44" i="146"/>
  <c r="I44" i="146" s="1"/>
  <c r="G46" i="146"/>
  <c r="I46" i="146" s="1"/>
  <c r="G48" i="146"/>
  <c r="I48" i="146" s="1"/>
  <c r="G51" i="146"/>
  <c r="I51" i="146" s="1"/>
  <c r="G53" i="146"/>
  <c r="I53" i="146" s="1"/>
  <c r="G55" i="146"/>
  <c r="I55" i="146" s="1"/>
  <c r="G57" i="146"/>
  <c r="I57" i="146" s="1"/>
  <c r="G59" i="146"/>
  <c r="I59" i="146" s="1"/>
  <c r="G61" i="146"/>
  <c r="I61" i="146" s="1"/>
  <c r="G63" i="146"/>
  <c r="I63" i="146" s="1"/>
  <c r="G65" i="146"/>
  <c r="I65" i="146" s="1"/>
  <c r="G67" i="146"/>
  <c r="I67" i="146" s="1"/>
  <c r="G69" i="146"/>
  <c r="I69" i="146" s="1"/>
  <c r="G71" i="146"/>
  <c r="I71" i="146" s="1"/>
  <c r="G73" i="146"/>
  <c r="I73" i="146" s="1"/>
  <c r="G75" i="146"/>
  <c r="I75" i="146" s="1"/>
  <c r="G77" i="146"/>
  <c r="I77" i="146" s="1"/>
  <c r="G79" i="146"/>
  <c r="I79" i="146" s="1"/>
  <c r="G81" i="146"/>
  <c r="I81" i="146" s="1"/>
  <c r="G83" i="146"/>
  <c r="I83" i="146" s="1"/>
  <c r="G85" i="146"/>
  <c r="I85" i="146" s="1"/>
  <c r="G87" i="146"/>
  <c r="I87" i="146" s="1"/>
  <c r="G89" i="146"/>
  <c r="I89" i="146" s="1"/>
  <c r="G92" i="146"/>
  <c r="I92" i="146" s="1"/>
  <c r="G94" i="146"/>
  <c r="I94" i="146" s="1"/>
  <c r="G96" i="146"/>
  <c r="I96" i="146" s="1"/>
  <c r="G98" i="146"/>
  <c r="I98" i="146" s="1"/>
  <c r="G100" i="146"/>
  <c r="I100" i="146" s="1"/>
  <c r="G102" i="146"/>
  <c r="I102" i="146" s="1"/>
  <c r="G104" i="146"/>
  <c r="I104" i="146" s="1"/>
  <c r="G106" i="146"/>
  <c r="I106" i="146" s="1"/>
  <c r="G108" i="146"/>
  <c r="I108" i="146" s="1"/>
  <c r="G110" i="146"/>
  <c r="I110" i="146" s="1"/>
  <c r="G112" i="146"/>
  <c r="I112" i="146" s="1"/>
  <c r="G114" i="146"/>
  <c r="I114" i="146" s="1"/>
  <c r="G2" i="146"/>
  <c r="G30" i="146"/>
  <c r="I30" i="146" s="1"/>
  <c r="G33" i="146"/>
  <c r="I33" i="146" s="1"/>
  <c r="G35" i="146"/>
  <c r="I35" i="146" s="1"/>
  <c r="G37" i="146"/>
  <c r="I37" i="146" s="1"/>
  <c r="G39" i="146"/>
  <c r="I39" i="146" s="1"/>
  <c r="G41" i="146"/>
  <c r="I41" i="146" s="1"/>
  <c r="G43" i="146"/>
  <c r="I43" i="146" s="1"/>
  <c r="G45" i="146"/>
  <c r="I45" i="146" s="1"/>
  <c r="G47" i="146"/>
  <c r="I47" i="146" s="1"/>
  <c r="G49" i="146"/>
  <c r="I49" i="146" s="1"/>
  <c r="G52" i="146"/>
  <c r="I52" i="146" s="1"/>
  <c r="G54" i="146"/>
  <c r="I54" i="146" s="1"/>
  <c r="G56" i="146"/>
  <c r="I56" i="146" s="1"/>
  <c r="G58" i="146"/>
  <c r="I58" i="146" s="1"/>
  <c r="G60" i="146"/>
  <c r="I60" i="146" s="1"/>
  <c r="G62" i="146"/>
  <c r="I62" i="146" s="1"/>
  <c r="G64" i="146"/>
  <c r="I64" i="146" s="1"/>
  <c r="G66" i="146"/>
  <c r="I66" i="146" s="1"/>
  <c r="G68" i="146"/>
  <c r="I68" i="146" s="1"/>
  <c r="G70" i="146"/>
  <c r="I70" i="146" s="1"/>
  <c r="G72" i="146"/>
  <c r="I72" i="146" s="1"/>
  <c r="G74" i="146"/>
  <c r="I74" i="146" s="1"/>
  <c r="G76" i="146"/>
  <c r="I76" i="146" s="1"/>
  <c r="G78" i="146"/>
  <c r="I78" i="146" s="1"/>
  <c r="G80" i="146"/>
  <c r="I80" i="146" s="1"/>
  <c r="G82" i="146"/>
  <c r="I82" i="146" s="1"/>
  <c r="G84" i="146"/>
  <c r="I84" i="146" s="1"/>
  <c r="G86" i="146"/>
  <c r="I86" i="146" s="1"/>
  <c r="G88" i="146"/>
  <c r="I88" i="146" s="1"/>
  <c r="G91" i="146"/>
  <c r="I91" i="146" s="1"/>
  <c r="G93" i="146"/>
  <c r="I93" i="146" s="1"/>
  <c r="G95" i="146"/>
  <c r="I95" i="146" s="1"/>
  <c r="G97" i="146"/>
  <c r="I97" i="146" s="1"/>
  <c r="G99" i="146"/>
  <c r="I99" i="146" s="1"/>
  <c r="G101" i="146"/>
  <c r="I101" i="146" s="1"/>
  <c r="G103" i="146"/>
  <c r="I103" i="146" s="1"/>
  <c r="I120" i="146" s="1"/>
  <c r="G105" i="146"/>
  <c r="I105" i="146" s="1"/>
  <c r="G107" i="146"/>
  <c r="I107" i="146" s="1"/>
  <c r="G109" i="146"/>
  <c r="I109" i="146" s="1"/>
  <c r="G111" i="146"/>
  <c r="I111" i="146" s="1"/>
  <c r="G113" i="146"/>
  <c r="I113" i="146" s="1"/>
  <c r="E55" i="145"/>
  <c r="G55" i="145" s="1"/>
  <c r="I55" i="145" s="1"/>
  <c r="E16" i="145"/>
  <c r="K16" i="145" s="1"/>
  <c r="H113" i="145"/>
  <c r="F113" i="145"/>
  <c r="C113" i="145"/>
  <c r="E112" i="145"/>
  <c r="K112" i="145" s="1"/>
  <c r="E111" i="145"/>
  <c r="K111" i="145" s="1"/>
  <c r="E110" i="145"/>
  <c r="K110" i="145" s="1"/>
  <c r="E109" i="145"/>
  <c r="K109" i="145" s="1"/>
  <c r="E108" i="145"/>
  <c r="K108" i="145" s="1"/>
  <c r="E107" i="145"/>
  <c r="K107" i="145" s="1"/>
  <c r="E106" i="145"/>
  <c r="K106" i="145" s="1"/>
  <c r="E105" i="145"/>
  <c r="K105" i="145" s="1"/>
  <c r="E104" i="145"/>
  <c r="K104" i="145" s="1"/>
  <c r="E103" i="145"/>
  <c r="K103" i="145" s="1"/>
  <c r="E102" i="145"/>
  <c r="K102" i="145" s="1"/>
  <c r="E101" i="145"/>
  <c r="K101" i="145" s="1"/>
  <c r="E100" i="145"/>
  <c r="K100" i="145" s="1"/>
  <c r="E99" i="145"/>
  <c r="K99" i="145" s="1"/>
  <c r="E98" i="145"/>
  <c r="K98" i="145" s="1"/>
  <c r="E97" i="145"/>
  <c r="K97" i="145" s="1"/>
  <c r="E96" i="145"/>
  <c r="K96" i="145" s="1"/>
  <c r="E95" i="145"/>
  <c r="K95" i="145" s="1"/>
  <c r="E94" i="145"/>
  <c r="K94" i="145" s="1"/>
  <c r="E93" i="145"/>
  <c r="K93" i="145" s="1"/>
  <c r="E92" i="145"/>
  <c r="K92" i="145" s="1"/>
  <c r="E91" i="145"/>
  <c r="K91" i="145" s="1"/>
  <c r="E90" i="145"/>
  <c r="K90" i="145" s="1"/>
  <c r="E89" i="145"/>
  <c r="K89" i="145" s="1"/>
  <c r="E88" i="145"/>
  <c r="K88" i="145" s="1"/>
  <c r="E87" i="145"/>
  <c r="K87" i="145" s="1"/>
  <c r="E86" i="145"/>
  <c r="K86" i="145" s="1"/>
  <c r="E85" i="145"/>
  <c r="K85" i="145" s="1"/>
  <c r="E84" i="145"/>
  <c r="K84" i="145" s="1"/>
  <c r="E83" i="145"/>
  <c r="K83" i="145" s="1"/>
  <c r="E82" i="145"/>
  <c r="K82" i="145" s="1"/>
  <c r="E81" i="145"/>
  <c r="K81" i="145" s="1"/>
  <c r="E80" i="145"/>
  <c r="K80" i="145" s="1"/>
  <c r="E79" i="145"/>
  <c r="K79" i="145" s="1"/>
  <c r="E78" i="145"/>
  <c r="K78" i="145" s="1"/>
  <c r="E77" i="145"/>
  <c r="K77" i="145" s="1"/>
  <c r="E76" i="145"/>
  <c r="K76" i="145" s="1"/>
  <c r="E75" i="145"/>
  <c r="K75" i="145" s="1"/>
  <c r="E74" i="145"/>
  <c r="K74" i="145" s="1"/>
  <c r="E73" i="145"/>
  <c r="K73" i="145" s="1"/>
  <c r="E72" i="145"/>
  <c r="K72" i="145" s="1"/>
  <c r="E71" i="145"/>
  <c r="K71" i="145" s="1"/>
  <c r="E70" i="145"/>
  <c r="K70" i="145" s="1"/>
  <c r="E69" i="145"/>
  <c r="K69" i="145" s="1"/>
  <c r="E68" i="145"/>
  <c r="K68" i="145" s="1"/>
  <c r="E67" i="145"/>
  <c r="K67" i="145" s="1"/>
  <c r="E66" i="145"/>
  <c r="K66" i="145" s="1"/>
  <c r="E65" i="145"/>
  <c r="K65" i="145" s="1"/>
  <c r="E64" i="145"/>
  <c r="K64" i="145" s="1"/>
  <c r="E63" i="145"/>
  <c r="K63" i="145" s="1"/>
  <c r="E62" i="145"/>
  <c r="K62" i="145" s="1"/>
  <c r="E61" i="145"/>
  <c r="K61" i="145" s="1"/>
  <c r="E60" i="145"/>
  <c r="K60" i="145" s="1"/>
  <c r="E59" i="145"/>
  <c r="K59" i="145" s="1"/>
  <c r="E58" i="145"/>
  <c r="K58" i="145" s="1"/>
  <c r="E57" i="145"/>
  <c r="K57" i="145" s="1"/>
  <c r="E56" i="145"/>
  <c r="K56" i="145" s="1"/>
  <c r="E54" i="145"/>
  <c r="K54" i="145" s="1"/>
  <c r="E53" i="145"/>
  <c r="K53" i="145" s="1"/>
  <c r="E52" i="145"/>
  <c r="K52" i="145" s="1"/>
  <c r="E51" i="145"/>
  <c r="K51" i="145" s="1"/>
  <c r="E50" i="145"/>
  <c r="K50" i="145" s="1"/>
  <c r="E49" i="145"/>
  <c r="K49" i="145" s="1"/>
  <c r="E48" i="145"/>
  <c r="K48" i="145" s="1"/>
  <c r="E47" i="145"/>
  <c r="K47" i="145" s="1"/>
  <c r="E46" i="145"/>
  <c r="K46" i="145" s="1"/>
  <c r="E45" i="145"/>
  <c r="K45" i="145" s="1"/>
  <c r="E44" i="145"/>
  <c r="K44" i="145" s="1"/>
  <c r="E43" i="145"/>
  <c r="K43" i="145" s="1"/>
  <c r="E42" i="145"/>
  <c r="K42" i="145" s="1"/>
  <c r="E41" i="145"/>
  <c r="K41" i="145" s="1"/>
  <c r="E40" i="145"/>
  <c r="K40" i="145" s="1"/>
  <c r="E39" i="145"/>
  <c r="K39" i="145" s="1"/>
  <c r="E38" i="145"/>
  <c r="K38" i="145" s="1"/>
  <c r="E37" i="145"/>
  <c r="K37" i="145" s="1"/>
  <c r="E36" i="145"/>
  <c r="K36" i="145" s="1"/>
  <c r="E35" i="145"/>
  <c r="K35" i="145" s="1"/>
  <c r="E34" i="145"/>
  <c r="K34" i="145" s="1"/>
  <c r="E33" i="145"/>
  <c r="K33" i="145" s="1"/>
  <c r="E32" i="145"/>
  <c r="K32" i="145" s="1"/>
  <c r="E31" i="145"/>
  <c r="K31" i="145" s="1"/>
  <c r="E30" i="145"/>
  <c r="K30" i="145" s="1"/>
  <c r="E29" i="145"/>
  <c r="K29" i="145" s="1"/>
  <c r="E28" i="145"/>
  <c r="G28" i="145" s="1"/>
  <c r="I28" i="145" s="1"/>
  <c r="E27" i="145"/>
  <c r="G27" i="145" s="1"/>
  <c r="I27" i="145" s="1"/>
  <c r="E26" i="145"/>
  <c r="G26" i="145" s="1"/>
  <c r="I26" i="145" s="1"/>
  <c r="E25" i="145"/>
  <c r="G25" i="145" s="1"/>
  <c r="I25" i="145" s="1"/>
  <c r="K24" i="145"/>
  <c r="E24" i="145"/>
  <c r="G24" i="145" s="1"/>
  <c r="I24" i="145" s="1"/>
  <c r="E23" i="145"/>
  <c r="G23" i="145" s="1"/>
  <c r="I23" i="145" s="1"/>
  <c r="E22" i="145"/>
  <c r="G22" i="145" s="1"/>
  <c r="I22" i="145" s="1"/>
  <c r="E21" i="145"/>
  <c r="G21" i="145" s="1"/>
  <c r="I21" i="145" s="1"/>
  <c r="E20" i="145"/>
  <c r="G20" i="145" s="1"/>
  <c r="I20" i="145" s="1"/>
  <c r="E19" i="145"/>
  <c r="G19" i="145" s="1"/>
  <c r="I19" i="145" s="1"/>
  <c r="E18" i="145"/>
  <c r="G18" i="145" s="1"/>
  <c r="I18" i="145" s="1"/>
  <c r="E17" i="145"/>
  <c r="G17" i="145" s="1"/>
  <c r="I17" i="145" s="1"/>
  <c r="E15" i="145"/>
  <c r="G15" i="145" s="1"/>
  <c r="I15" i="145" s="1"/>
  <c r="E14" i="145"/>
  <c r="G14" i="145" s="1"/>
  <c r="I14" i="145" s="1"/>
  <c r="E13" i="145"/>
  <c r="G13" i="145" s="1"/>
  <c r="I13" i="145" s="1"/>
  <c r="E12" i="145"/>
  <c r="G12" i="145" s="1"/>
  <c r="I12" i="145" s="1"/>
  <c r="E11" i="145"/>
  <c r="G11" i="145" s="1"/>
  <c r="I11" i="145" s="1"/>
  <c r="E10" i="145"/>
  <c r="G10" i="145" s="1"/>
  <c r="I10" i="145" s="1"/>
  <c r="E9" i="145"/>
  <c r="G9" i="145" s="1"/>
  <c r="I9" i="145" s="1"/>
  <c r="E8" i="145"/>
  <c r="G8" i="145" s="1"/>
  <c r="I8" i="145" s="1"/>
  <c r="E7" i="145"/>
  <c r="G7" i="145" s="1"/>
  <c r="I7" i="145" s="1"/>
  <c r="E6" i="145"/>
  <c r="G6" i="145" s="1"/>
  <c r="I6" i="145" s="1"/>
  <c r="E5" i="145"/>
  <c r="G5" i="145" s="1"/>
  <c r="I5" i="145" s="1"/>
  <c r="E4" i="145"/>
  <c r="G4" i="145" s="1"/>
  <c r="I4" i="145" s="1"/>
  <c r="E3" i="145"/>
  <c r="G3" i="145" s="1"/>
  <c r="I3" i="145" s="1"/>
  <c r="E2" i="145"/>
  <c r="K2" i="145" s="1"/>
  <c r="G112" i="145" l="1"/>
  <c r="I112" i="145" s="1"/>
  <c r="K21" i="145"/>
  <c r="G52" i="145"/>
  <c r="I52" i="145" s="1"/>
  <c r="G115" i="146"/>
  <c r="I2" i="146"/>
  <c r="I115" i="146" s="1"/>
  <c r="K115" i="146"/>
  <c r="I117" i="146" s="1"/>
  <c r="G31" i="145"/>
  <c r="I31" i="145" s="1"/>
  <c r="G44" i="145"/>
  <c r="I44" i="145" s="1"/>
  <c r="K13" i="145"/>
  <c r="G48" i="145"/>
  <c r="I48" i="145" s="1"/>
  <c r="G81" i="145"/>
  <c r="I81" i="145" s="1"/>
  <c r="K4" i="145"/>
  <c r="K11" i="145"/>
  <c r="K26" i="145"/>
  <c r="G36" i="145"/>
  <c r="I36" i="145" s="1"/>
  <c r="G69" i="145"/>
  <c r="I69" i="145" s="1"/>
  <c r="G92" i="145"/>
  <c r="I92" i="145" s="1"/>
  <c r="K3" i="145"/>
  <c r="K15" i="145"/>
  <c r="K19" i="145"/>
  <c r="G61" i="145"/>
  <c r="I61" i="145" s="1"/>
  <c r="G77" i="145"/>
  <c r="I77" i="145" s="1"/>
  <c r="G96" i="145"/>
  <c r="I96" i="145" s="1"/>
  <c r="G84" i="145"/>
  <c r="I84" i="145" s="1"/>
  <c r="K55" i="145"/>
  <c r="G16" i="145"/>
  <c r="I16" i="145" s="1"/>
  <c r="K6" i="145"/>
  <c r="K12" i="145"/>
  <c r="K14" i="145"/>
  <c r="K17" i="145"/>
  <c r="G32" i="145"/>
  <c r="I32" i="145" s="1"/>
  <c r="G40" i="145"/>
  <c r="I40" i="145" s="1"/>
  <c r="G60" i="145"/>
  <c r="I60" i="145" s="1"/>
  <c r="G65" i="145"/>
  <c r="I65" i="145" s="1"/>
  <c r="G73" i="145"/>
  <c r="I73" i="145" s="1"/>
  <c r="G80" i="145"/>
  <c r="I80" i="145" s="1"/>
  <c r="G100" i="145"/>
  <c r="I100" i="145" s="1"/>
  <c r="K23" i="145"/>
  <c r="K25" i="145"/>
  <c r="K27" i="145"/>
  <c r="G43" i="145"/>
  <c r="I43" i="145" s="1"/>
  <c r="G76" i="145"/>
  <c r="I76" i="145" s="1"/>
  <c r="G89" i="145"/>
  <c r="I89" i="145" s="1"/>
  <c r="G104" i="145"/>
  <c r="I104" i="145" s="1"/>
  <c r="G108" i="145"/>
  <c r="I108" i="145" s="1"/>
  <c r="G57" i="145"/>
  <c r="I57" i="145" s="1"/>
  <c r="K18" i="145"/>
  <c r="K20" i="145"/>
  <c r="K22" i="145"/>
  <c r="K28" i="145"/>
  <c r="G64" i="145"/>
  <c r="I64" i="145" s="1"/>
  <c r="K5" i="145"/>
  <c r="K7" i="145"/>
  <c r="G47" i="145"/>
  <c r="I47" i="145" s="1"/>
  <c r="K9" i="145"/>
  <c r="E113" i="145"/>
  <c r="G85" i="145"/>
  <c r="I85" i="145" s="1"/>
  <c r="K10" i="145"/>
  <c r="G39" i="145"/>
  <c r="I39" i="145" s="1"/>
  <c r="G56" i="145"/>
  <c r="I56" i="145" s="1"/>
  <c r="K8" i="145"/>
  <c r="G72" i="145"/>
  <c r="I72" i="145" s="1"/>
  <c r="G88" i="145"/>
  <c r="I88" i="145" s="1"/>
  <c r="G35" i="145"/>
  <c r="I35" i="145" s="1"/>
  <c r="G51" i="145"/>
  <c r="I51" i="145" s="1"/>
  <c r="G68" i="145"/>
  <c r="I68" i="145" s="1"/>
  <c r="G93" i="145"/>
  <c r="I93" i="145" s="1"/>
  <c r="G30" i="145"/>
  <c r="I30" i="145" s="1"/>
  <c r="G34" i="145"/>
  <c r="I34" i="145" s="1"/>
  <c r="G38" i="145"/>
  <c r="I38" i="145" s="1"/>
  <c r="G50" i="145"/>
  <c r="I50" i="145" s="1"/>
  <c r="G63" i="145"/>
  <c r="I63" i="145" s="1"/>
  <c r="G67" i="145"/>
  <c r="I67" i="145" s="1"/>
  <c r="G75" i="145"/>
  <c r="I75" i="145" s="1"/>
  <c r="G87" i="145"/>
  <c r="I87" i="145" s="1"/>
  <c r="G95" i="145"/>
  <c r="I95" i="145" s="1"/>
  <c r="G99" i="145"/>
  <c r="I99" i="145" s="1"/>
  <c r="G107" i="145"/>
  <c r="I107" i="145" s="1"/>
  <c r="G111" i="145"/>
  <c r="I111" i="145" s="1"/>
  <c r="G2" i="145"/>
  <c r="G29" i="145"/>
  <c r="I29" i="145" s="1"/>
  <c r="G33" i="145"/>
  <c r="I33" i="145" s="1"/>
  <c r="G37" i="145"/>
  <c r="I37" i="145" s="1"/>
  <c r="G41" i="145"/>
  <c r="I41" i="145" s="1"/>
  <c r="G45" i="145"/>
  <c r="I45" i="145" s="1"/>
  <c r="G49" i="145"/>
  <c r="I49" i="145" s="1"/>
  <c r="G53" i="145"/>
  <c r="I53" i="145" s="1"/>
  <c r="G58" i="145"/>
  <c r="I58" i="145" s="1"/>
  <c r="G62" i="145"/>
  <c r="I62" i="145" s="1"/>
  <c r="G66" i="145"/>
  <c r="I66" i="145" s="1"/>
  <c r="G70" i="145"/>
  <c r="I70" i="145" s="1"/>
  <c r="G74" i="145"/>
  <c r="I74" i="145" s="1"/>
  <c r="G78" i="145"/>
  <c r="I78" i="145" s="1"/>
  <c r="G82" i="145"/>
  <c r="I82" i="145" s="1"/>
  <c r="G86" i="145"/>
  <c r="I86" i="145" s="1"/>
  <c r="G90" i="145"/>
  <c r="I90" i="145" s="1"/>
  <c r="G94" i="145"/>
  <c r="I94" i="145" s="1"/>
  <c r="G98" i="145"/>
  <c r="I98" i="145" s="1"/>
  <c r="G102" i="145"/>
  <c r="I102" i="145" s="1"/>
  <c r="G106" i="145"/>
  <c r="I106" i="145" s="1"/>
  <c r="G110" i="145"/>
  <c r="I110" i="145" s="1"/>
  <c r="G42" i="145"/>
  <c r="I42" i="145" s="1"/>
  <c r="G46" i="145"/>
  <c r="I46" i="145" s="1"/>
  <c r="G54" i="145"/>
  <c r="I54" i="145" s="1"/>
  <c r="G59" i="145"/>
  <c r="I59" i="145" s="1"/>
  <c r="G71" i="145"/>
  <c r="I71" i="145" s="1"/>
  <c r="G79" i="145"/>
  <c r="I79" i="145" s="1"/>
  <c r="G83" i="145"/>
  <c r="I83" i="145" s="1"/>
  <c r="G91" i="145"/>
  <c r="I91" i="145" s="1"/>
  <c r="G103" i="145"/>
  <c r="I103" i="145" s="1"/>
  <c r="G97" i="145"/>
  <c r="I97" i="145" s="1"/>
  <c r="G101" i="145"/>
  <c r="I101" i="145" s="1"/>
  <c r="G105" i="145"/>
  <c r="I105" i="145" s="1"/>
  <c r="G109" i="145"/>
  <c r="I109" i="145" s="1"/>
  <c r="E55" i="144"/>
  <c r="K55" i="144" s="1"/>
  <c r="H111" i="144"/>
  <c r="F111" i="144"/>
  <c r="C111" i="144"/>
  <c r="E110" i="144"/>
  <c r="E109" i="144"/>
  <c r="K109" i="144" s="1"/>
  <c r="E108" i="144"/>
  <c r="E107" i="144"/>
  <c r="K107" i="144" s="1"/>
  <c r="E106" i="144"/>
  <c r="E105" i="144"/>
  <c r="K105" i="144" s="1"/>
  <c r="E104" i="144"/>
  <c r="E103" i="144"/>
  <c r="K103" i="144" s="1"/>
  <c r="E102" i="144"/>
  <c r="E101" i="144"/>
  <c r="K101" i="144" s="1"/>
  <c r="E100" i="144"/>
  <c r="E99" i="144"/>
  <c r="K99" i="144" s="1"/>
  <c r="E98" i="144"/>
  <c r="E97" i="144"/>
  <c r="K97" i="144" s="1"/>
  <c r="E96" i="144"/>
  <c r="E95" i="144"/>
  <c r="K95" i="144" s="1"/>
  <c r="E94" i="144"/>
  <c r="E93" i="144"/>
  <c r="K93" i="144" s="1"/>
  <c r="E92" i="144"/>
  <c r="E91" i="144"/>
  <c r="K91" i="144" s="1"/>
  <c r="E90" i="144"/>
  <c r="E89" i="144"/>
  <c r="K89" i="144" s="1"/>
  <c r="E88" i="144"/>
  <c r="E87" i="144"/>
  <c r="K87" i="144" s="1"/>
  <c r="E86" i="144"/>
  <c r="E85" i="144"/>
  <c r="K85" i="144" s="1"/>
  <c r="E84" i="144"/>
  <c r="E83" i="144"/>
  <c r="K83" i="144" s="1"/>
  <c r="E82" i="144"/>
  <c r="E81" i="144"/>
  <c r="K81" i="144" s="1"/>
  <c r="E80" i="144"/>
  <c r="E79" i="144"/>
  <c r="K79" i="144" s="1"/>
  <c r="E78" i="144"/>
  <c r="E77" i="144"/>
  <c r="K77" i="144" s="1"/>
  <c r="E76" i="144"/>
  <c r="E75" i="144"/>
  <c r="K75" i="144" s="1"/>
  <c r="E74" i="144"/>
  <c r="E73" i="144"/>
  <c r="K73" i="144" s="1"/>
  <c r="E72" i="144"/>
  <c r="E71" i="144"/>
  <c r="K71" i="144" s="1"/>
  <c r="E70" i="144"/>
  <c r="E69" i="144"/>
  <c r="K69" i="144" s="1"/>
  <c r="E68" i="144"/>
  <c r="E67" i="144"/>
  <c r="K67" i="144" s="1"/>
  <c r="E66" i="144"/>
  <c r="E65" i="144"/>
  <c r="K65" i="144" s="1"/>
  <c r="E64" i="144"/>
  <c r="E63" i="144"/>
  <c r="K63" i="144" s="1"/>
  <c r="E62" i="144"/>
  <c r="E61" i="144"/>
  <c r="K61" i="144" s="1"/>
  <c r="E60" i="144"/>
  <c r="E59" i="144"/>
  <c r="K59" i="144" s="1"/>
  <c r="E58" i="144"/>
  <c r="E57" i="144"/>
  <c r="K57" i="144" s="1"/>
  <c r="E56" i="144"/>
  <c r="E54" i="144"/>
  <c r="K54" i="144" s="1"/>
  <c r="E53" i="144"/>
  <c r="E52" i="144"/>
  <c r="K52" i="144" s="1"/>
  <c r="E51" i="144"/>
  <c r="E50" i="144"/>
  <c r="K50" i="144" s="1"/>
  <c r="E49" i="144"/>
  <c r="E48" i="144"/>
  <c r="K48" i="144" s="1"/>
  <c r="E47" i="144"/>
  <c r="E46" i="144"/>
  <c r="K46" i="144" s="1"/>
  <c r="E45" i="144"/>
  <c r="E44" i="144"/>
  <c r="K44" i="144" s="1"/>
  <c r="E43" i="144"/>
  <c r="E42" i="144"/>
  <c r="K42" i="144" s="1"/>
  <c r="E41" i="144"/>
  <c r="E40" i="144"/>
  <c r="K40" i="144" s="1"/>
  <c r="E39" i="144"/>
  <c r="E38" i="144"/>
  <c r="K38" i="144" s="1"/>
  <c r="E37" i="144"/>
  <c r="E36" i="144"/>
  <c r="K36" i="144" s="1"/>
  <c r="E35" i="144"/>
  <c r="K35" i="144" s="1"/>
  <c r="E34" i="144"/>
  <c r="K34" i="144" s="1"/>
  <c r="E33" i="144"/>
  <c r="E32" i="144"/>
  <c r="K32" i="144" s="1"/>
  <c r="E31" i="144"/>
  <c r="K31" i="144" s="1"/>
  <c r="E30" i="144"/>
  <c r="K30" i="144" s="1"/>
  <c r="E29" i="144"/>
  <c r="K29" i="144" s="1"/>
  <c r="E28" i="144"/>
  <c r="E27" i="144"/>
  <c r="K27" i="144" s="1"/>
  <c r="E26" i="144"/>
  <c r="G26" i="144" s="1"/>
  <c r="I26" i="144" s="1"/>
  <c r="E25" i="144"/>
  <c r="G25" i="144" s="1"/>
  <c r="I25" i="144" s="1"/>
  <c r="E24" i="144"/>
  <c r="G24" i="144" s="1"/>
  <c r="I24" i="144" s="1"/>
  <c r="E23" i="144"/>
  <c r="G23" i="144" s="1"/>
  <c r="I23" i="144" s="1"/>
  <c r="E22" i="144"/>
  <c r="G22" i="144" s="1"/>
  <c r="I22" i="144" s="1"/>
  <c r="E21" i="144"/>
  <c r="G21" i="144" s="1"/>
  <c r="I21" i="144" s="1"/>
  <c r="E20" i="144"/>
  <c r="G20" i="144" s="1"/>
  <c r="I20" i="144" s="1"/>
  <c r="E19" i="144"/>
  <c r="G19" i="144" s="1"/>
  <c r="I19" i="144" s="1"/>
  <c r="E18" i="144"/>
  <c r="G18" i="144" s="1"/>
  <c r="I18" i="144" s="1"/>
  <c r="E17" i="144"/>
  <c r="G17" i="144" s="1"/>
  <c r="I17" i="144" s="1"/>
  <c r="E16" i="144"/>
  <c r="G16" i="144" s="1"/>
  <c r="I16" i="144" s="1"/>
  <c r="E15" i="144"/>
  <c r="G15" i="144" s="1"/>
  <c r="I15" i="144" s="1"/>
  <c r="E14" i="144"/>
  <c r="G14" i="144" s="1"/>
  <c r="I14" i="144" s="1"/>
  <c r="E13" i="144"/>
  <c r="G13" i="144" s="1"/>
  <c r="I13" i="144" s="1"/>
  <c r="E12" i="144"/>
  <c r="G12" i="144" s="1"/>
  <c r="I12" i="144" s="1"/>
  <c r="E11" i="144"/>
  <c r="G11" i="144" s="1"/>
  <c r="I11" i="144" s="1"/>
  <c r="E10" i="144"/>
  <c r="G10" i="144" s="1"/>
  <c r="I10" i="144" s="1"/>
  <c r="E9" i="144"/>
  <c r="G9" i="144" s="1"/>
  <c r="I9" i="144" s="1"/>
  <c r="E8" i="144"/>
  <c r="E7" i="144"/>
  <c r="G7" i="144" s="1"/>
  <c r="I7" i="144" s="1"/>
  <c r="E6" i="144"/>
  <c r="G6" i="144" s="1"/>
  <c r="I6" i="144" s="1"/>
  <c r="E5" i="144"/>
  <c r="G5" i="144" s="1"/>
  <c r="I5" i="144" s="1"/>
  <c r="E4" i="144"/>
  <c r="G4" i="144" s="1"/>
  <c r="I4" i="144" s="1"/>
  <c r="E3" i="144"/>
  <c r="G3" i="144" s="1"/>
  <c r="I3" i="144" s="1"/>
  <c r="E2" i="144"/>
  <c r="K2" i="144" s="1"/>
  <c r="I118" i="146" l="1"/>
  <c r="K113" i="145"/>
  <c r="I115" i="145" s="1"/>
  <c r="G113" i="145"/>
  <c r="I2" i="145"/>
  <c r="I113" i="145" s="1"/>
  <c r="K11" i="144"/>
  <c r="K15" i="144"/>
  <c r="I8" i="144"/>
  <c r="G55" i="144"/>
  <c r="I55" i="144" s="1"/>
  <c r="K3" i="144"/>
  <c r="K13" i="144"/>
  <c r="K23" i="144"/>
  <c r="K26" i="144"/>
  <c r="G29" i="144"/>
  <c r="I29" i="144" s="1"/>
  <c r="G8" i="144"/>
  <c r="K19" i="144"/>
  <c r="K10" i="144"/>
  <c r="K25" i="144"/>
  <c r="G30" i="144"/>
  <c r="I30" i="144" s="1"/>
  <c r="K6" i="144"/>
  <c r="K8" i="144"/>
  <c r="K12" i="144"/>
  <c r="K14" i="144"/>
  <c r="K18" i="144"/>
  <c r="K22" i="144"/>
  <c r="K4" i="144"/>
  <c r="K16" i="144"/>
  <c r="K20" i="144"/>
  <c r="K24" i="144"/>
  <c r="E111" i="144"/>
  <c r="K21" i="144"/>
  <c r="K9" i="144"/>
  <c r="G34" i="144"/>
  <c r="I34" i="144" s="1"/>
  <c r="K17" i="144"/>
  <c r="K5" i="144"/>
  <c r="K7" i="144"/>
  <c r="K41" i="144"/>
  <c r="G41" i="144"/>
  <c r="I41" i="144" s="1"/>
  <c r="K49" i="144"/>
  <c r="G49" i="144"/>
  <c r="I49" i="144" s="1"/>
  <c r="K58" i="144"/>
  <c r="G58" i="144"/>
  <c r="I58" i="144" s="1"/>
  <c r="K70" i="144"/>
  <c r="G70" i="144"/>
  <c r="I70" i="144" s="1"/>
  <c r="K78" i="144"/>
  <c r="G78" i="144"/>
  <c r="I78" i="144" s="1"/>
  <c r="K86" i="144"/>
  <c r="G86" i="144"/>
  <c r="I86" i="144" s="1"/>
  <c r="K102" i="144"/>
  <c r="G102" i="144"/>
  <c r="I102" i="144" s="1"/>
  <c r="K33" i="144"/>
  <c r="G33" i="144"/>
  <c r="I33" i="144" s="1"/>
  <c r="K39" i="144"/>
  <c r="G39" i="144"/>
  <c r="I39" i="144" s="1"/>
  <c r="K43" i="144"/>
  <c r="G43" i="144"/>
  <c r="I43" i="144" s="1"/>
  <c r="K47" i="144"/>
  <c r="G47" i="144"/>
  <c r="I47" i="144" s="1"/>
  <c r="K51" i="144"/>
  <c r="G51" i="144"/>
  <c r="I51" i="144" s="1"/>
  <c r="K56" i="144"/>
  <c r="G56" i="144"/>
  <c r="I56" i="144" s="1"/>
  <c r="K60" i="144"/>
  <c r="G60" i="144"/>
  <c r="I60" i="144" s="1"/>
  <c r="K64" i="144"/>
  <c r="G64" i="144"/>
  <c r="I64" i="144" s="1"/>
  <c r="K68" i="144"/>
  <c r="G68" i="144"/>
  <c r="I68" i="144" s="1"/>
  <c r="K72" i="144"/>
  <c r="G72" i="144"/>
  <c r="I72" i="144" s="1"/>
  <c r="K76" i="144"/>
  <c r="G76" i="144"/>
  <c r="I76" i="144" s="1"/>
  <c r="K80" i="144"/>
  <c r="G80" i="144"/>
  <c r="I80" i="144" s="1"/>
  <c r="K84" i="144"/>
  <c r="G84" i="144"/>
  <c r="I84" i="144" s="1"/>
  <c r="K88" i="144"/>
  <c r="G88" i="144"/>
  <c r="I88" i="144" s="1"/>
  <c r="K92" i="144"/>
  <c r="G92" i="144"/>
  <c r="I92" i="144" s="1"/>
  <c r="K96" i="144"/>
  <c r="G96" i="144"/>
  <c r="I96" i="144" s="1"/>
  <c r="K100" i="144"/>
  <c r="G100" i="144"/>
  <c r="I100" i="144" s="1"/>
  <c r="K104" i="144"/>
  <c r="G104" i="144"/>
  <c r="I104" i="144" s="1"/>
  <c r="K108" i="144"/>
  <c r="G108" i="144"/>
  <c r="I108" i="144" s="1"/>
  <c r="K37" i="144"/>
  <c r="G37" i="144"/>
  <c r="I37" i="144" s="1"/>
  <c r="K45" i="144"/>
  <c r="G45" i="144"/>
  <c r="I45" i="144" s="1"/>
  <c r="K53" i="144"/>
  <c r="G53" i="144"/>
  <c r="I53" i="144" s="1"/>
  <c r="K62" i="144"/>
  <c r="G62" i="144"/>
  <c r="I62" i="144" s="1"/>
  <c r="K66" i="144"/>
  <c r="G66" i="144"/>
  <c r="I66" i="144" s="1"/>
  <c r="K74" i="144"/>
  <c r="G74" i="144"/>
  <c r="I74" i="144" s="1"/>
  <c r="K82" i="144"/>
  <c r="G82" i="144"/>
  <c r="I82" i="144" s="1"/>
  <c r="K90" i="144"/>
  <c r="G90" i="144"/>
  <c r="I90" i="144" s="1"/>
  <c r="K94" i="144"/>
  <c r="G94" i="144"/>
  <c r="I94" i="144" s="1"/>
  <c r="K98" i="144"/>
  <c r="G98" i="144"/>
  <c r="I98" i="144" s="1"/>
  <c r="K106" i="144"/>
  <c r="G106" i="144"/>
  <c r="I106" i="144" s="1"/>
  <c r="K110" i="144"/>
  <c r="G110" i="144"/>
  <c r="I110" i="144" s="1"/>
  <c r="K28" i="144"/>
  <c r="G28" i="144"/>
  <c r="I28" i="144" s="1"/>
  <c r="G32" i="144"/>
  <c r="I32" i="144" s="1"/>
  <c r="G36" i="144"/>
  <c r="I36" i="144" s="1"/>
  <c r="G2" i="144"/>
  <c r="G27" i="144"/>
  <c r="I27" i="144" s="1"/>
  <c r="G31" i="144"/>
  <c r="I31" i="144" s="1"/>
  <c r="G35" i="144"/>
  <c r="I35" i="144" s="1"/>
  <c r="G38" i="144"/>
  <c r="I38" i="144" s="1"/>
  <c r="G40" i="144"/>
  <c r="I40" i="144" s="1"/>
  <c r="G42" i="144"/>
  <c r="I42" i="144" s="1"/>
  <c r="G44" i="144"/>
  <c r="I44" i="144" s="1"/>
  <c r="G46" i="144"/>
  <c r="I46" i="144" s="1"/>
  <c r="G48" i="144"/>
  <c r="I48" i="144" s="1"/>
  <c r="G50" i="144"/>
  <c r="I50" i="144" s="1"/>
  <c r="G52" i="144"/>
  <c r="I52" i="144" s="1"/>
  <c r="G54" i="144"/>
  <c r="I54" i="144" s="1"/>
  <c r="G57" i="144"/>
  <c r="I57" i="144" s="1"/>
  <c r="G59" i="144"/>
  <c r="I59" i="144" s="1"/>
  <c r="G61" i="144"/>
  <c r="I61" i="144" s="1"/>
  <c r="G63" i="144"/>
  <c r="I63" i="144" s="1"/>
  <c r="G65" i="144"/>
  <c r="I65" i="144" s="1"/>
  <c r="G67" i="144"/>
  <c r="I67" i="144" s="1"/>
  <c r="G69" i="144"/>
  <c r="I69" i="144" s="1"/>
  <c r="G71" i="144"/>
  <c r="I71" i="144" s="1"/>
  <c r="G73" i="144"/>
  <c r="I73" i="144" s="1"/>
  <c r="G75" i="144"/>
  <c r="I75" i="144" s="1"/>
  <c r="G77" i="144"/>
  <c r="I77" i="144" s="1"/>
  <c r="G79" i="144"/>
  <c r="I79" i="144" s="1"/>
  <c r="G81" i="144"/>
  <c r="I81" i="144" s="1"/>
  <c r="G83" i="144"/>
  <c r="I83" i="144" s="1"/>
  <c r="G85" i="144"/>
  <c r="I85" i="144" s="1"/>
  <c r="G87" i="144"/>
  <c r="I87" i="144" s="1"/>
  <c r="G89" i="144"/>
  <c r="I89" i="144" s="1"/>
  <c r="G91" i="144"/>
  <c r="I91" i="144" s="1"/>
  <c r="G93" i="144"/>
  <c r="I93" i="144" s="1"/>
  <c r="G95" i="144"/>
  <c r="I95" i="144" s="1"/>
  <c r="G97" i="144"/>
  <c r="I97" i="144" s="1"/>
  <c r="G99" i="144"/>
  <c r="I99" i="144" s="1"/>
  <c r="G101" i="144"/>
  <c r="I101" i="144" s="1"/>
  <c r="G103" i="144"/>
  <c r="I103" i="144" s="1"/>
  <c r="G105" i="144"/>
  <c r="I105" i="144" s="1"/>
  <c r="G107" i="144"/>
  <c r="I107" i="144" s="1"/>
  <c r="G109" i="144"/>
  <c r="I109" i="144" s="1"/>
  <c r="E44" i="143"/>
  <c r="G44" i="143" s="1"/>
  <c r="I44" i="143" s="1"/>
  <c r="E77" i="143"/>
  <c r="K77" i="143" s="1"/>
  <c r="H110" i="143"/>
  <c r="F110" i="143"/>
  <c r="C110" i="143"/>
  <c r="E109" i="143"/>
  <c r="K109" i="143" s="1"/>
  <c r="E108" i="143"/>
  <c r="K108" i="143" s="1"/>
  <c r="E107" i="143"/>
  <c r="K107" i="143" s="1"/>
  <c r="E106" i="143"/>
  <c r="K106" i="143" s="1"/>
  <c r="E105" i="143"/>
  <c r="K105" i="143" s="1"/>
  <c r="E104" i="143"/>
  <c r="K104" i="143" s="1"/>
  <c r="E103" i="143"/>
  <c r="K103" i="143" s="1"/>
  <c r="E102" i="143"/>
  <c r="K102" i="143" s="1"/>
  <c r="E101" i="143"/>
  <c r="K101" i="143" s="1"/>
  <c r="E100" i="143"/>
  <c r="K100" i="143" s="1"/>
  <c r="E99" i="143"/>
  <c r="K99" i="143" s="1"/>
  <c r="E98" i="143"/>
  <c r="K98" i="143" s="1"/>
  <c r="E97" i="143"/>
  <c r="K97" i="143" s="1"/>
  <c r="E96" i="143"/>
  <c r="K96" i="143" s="1"/>
  <c r="E95" i="143"/>
  <c r="K95" i="143" s="1"/>
  <c r="E94" i="143"/>
  <c r="K94" i="143" s="1"/>
  <c r="E93" i="143"/>
  <c r="K93" i="143" s="1"/>
  <c r="E92" i="143"/>
  <c r="K92" i="143" s="1"/>
  <c r="E91" i="143"/>
  <c r="K91" i="143" s="1"/>
  <c r="E90" i="143"/>
  <c r="K90" i="143" s="1"/>
  <c r="E89" i="143"/>
  <c r="K89" i="143" s="1"/>
  <c r="E88" i="143"/>
  <c r="K88" i="143" s="1"/>
  <c r="E87" i="143"/>
  <c r="K87" i="143" s="1"/>
  <c r="E86" i="143"/>
  <c r="K86" i="143" s="1"/>
  <c r="E85" i="143"/>
  <c r="K85" i="143" s="1"/>
  <c r="E84" i="143"/>
  <c r="K84" i="143" s="1"/>
  <c r="E83" i="143"/>
  <c r="K83" i="143" s="1"/>
  <c r="E82" i="143"/>
  <c r="K82" i="143" s="1"/>
  <c r="E81" i="143"/>
  <c r="K81" i="143" s="1"/>
  <c r="E80" i="143"/>
  <c r="K80" i="143" s="1"/>
  <c r="E79" i="143"/>
  <c r="K79" i="143" s="1"/>
  <c r="E78" i="143"/>
  <c r="K78" i="143" s="1"/>
  <c r="E76" i="143"/>
  <c r="K76" i="143" s="1"/>
  <c r="E75" i="143"/>
  <c r="K75" i="143" s="1"/>
  <c r="E74" i="143"/>
  <c r="K74" i="143" s="1"/>
  <c r="E73" i="143"/>
  <c r="K73" i="143" s="1"/>
  <c r="E72" i="143"/>
  <c r="K72" i="143" s="1"/>
  <c r="E71" i="143"/>
  <c r="K71" i="143" s="1"/>
  <c r="E70" i="143"/>
  <c r="K70" i="143" s="1"/>
  <c r="E69" i="143"/>
  <c r="K69" i="143" s="1"/>
  <c r="E68" i="143"/>
  <c r="K68" i="143" s="1"/>
  <c r="E67" i="143"/>
  <c r="K67" i="143" s="1"/>
  <c r="E66" i="143"/>
  <c r="K66" i="143" s="1"/>
  <c r="E65" i="143"/>
  <c r="K65" i="143" s="1"/>
  <c r="E64" i="143"/>
  <c r="K64" i="143" s="1"/>
  <c r="E63" i="143"/>
  <c r="K63" i="143" s="1"/>
  <c r="E62" i="143"/>
  <c r="K62" i="143" s="1"/>
  <c r="G61" i="143"/>
  <c r="I61" i="143" s="1"/>
  <c r="E61" i="143"/>
  <c r="K61" i="143" s="1"/>
  <c r="E60" i="143"/>
  <c r="K60" i="143" s="1"/>
  <c r="E59" i="143"/>
  <c r="K59" i="143" s="1"/>
  <c r="E58" i="143"/>
  <c r="K58" i="143" s="1"/>
  <c r="E57" i="143"/>
  <c r="K57" i="143" s="1"/>
  <c r="E56" i="143"/>
  <c r="K56" i="143" s="1"/>
  <c r="E55" i="143"/>
  <c r="K55" i="143" s="1"/>
  <c r="E54" i="143"/>
  <c r="K54" i="143" s="1"/>
  <c r="E53" i="143"/>
  <c r="K53" i="143" s="1"/>
  <c r="E52" i="143"/>
  <c r="K52" i="143" s="1"/>
  <c r="E51" i="143"/>
  <c r="K51" i="143" s="1"/>
  <c r="E50" i="143"/>
  <c r="K50" i="143" s="1"/>
  <c r="E49" i="143"/>
  <c r="K49" i="143" s="1"/>
  <c r="E48" i="143"/>
  <c r="K48" i="143" s="1"/>
  <c r="E47" i="143"/>
  <c r="K47" i="143" s="1"/>
  <c r="E46" i="143"/>
  <c r="K46" i="143" s="1"/>
  <c r="E45" i="143"/>
  <c r="K45" i="143" s="1"/>
  <c r="E43" i="143"/>
  <c r="K43" i="143" s="1"/>
  <c r="E42" i="143"/>
  <c r="K42" i="143" s="1"/>
  <c r="E41" i="143"/>
  <c r="K41" i="143" s="1"/>
  <c r="E40" i="143"/>
  <c r="K40" i="143" s="1"/>
  <c r="E39" i="143"/>
  <c r="K39" i="143" s="1"/>
  <c r="E38" i="143"/>
  <c r="K38" i="143" s="1"/>
  <c r="E37" i="143"/>
  <c r="K37" i="143" s="1"/>
  <c r="E36" i="143"/>
  <c r="K36" i="143" s="1"/>
  <c r="E35" i="143"/>
  <c r="K35" i="143" s="1"/>
  <c r="E34" i="143"/>
  <c r="K34" i="143" s="1"/>
  <c r="E33" i="143"/>
  <c r="K33" i="143" s="1"/>
  <c r="E32" i="143"/>
  <c r="K32" i="143" s="1"/>
  <c r="E31" i="143"/>
  <c r="K31" i="143" s="1"/>
  <c r="E30" i="143"/>
  <c r="K30" i="143" s="1"/>
  <c r="E29" i="143"/>
  <c r="K29" i="143" s="1"/>
  <c r="E28" i="143"/>
  <c r="K28" i="143" s="1"/>
  <c r="E27" i="143"/>
  <c r="K27" i="143" s="1"/>
  <c r="E26" i="143"/>
  <c r="K26" i="143" s="1"/>
  <c r="E25" i="143"/>
  <c r="K25" i="143" s="1"/>
  <c r="E24" i="143"/>
  <c r="K24" i="143" s="1"/>
  <c r="E23" i="143"/>
  <c r="K23" i="143" s="1"/>
  <c r="E22" i="143"/>
  <c r="K22" i="143" s="1"/>
  <c r="E21" i="143"/>
  <c r="K21" i="143" s="1"/>
  <c r="E20" i="143"/>
  <c r="K20" i="143" s="1"/>
  <c r="E19" i="143"/>
  <c r="K19" i="143" s="1"/>
  <c r="E18" i="143"/>
  <c r="K18" i="143" s="1"/>
  <c r="E17" i="143"/>
  <c r="K17" i="143" s="1"/>
  <c r="E16" i="143"/>
  <c r="K16" i="143" s="1"/>
  <c r="E15" i="143"/>
  <c r="K15" i="143" s="1"/>
  <c r="E14" i="143"/>
  <c r="K14" i="143" s="1"/>
  <c r="E13" i="143"/>
  <c r="K13" i="143" s="1"/>
  <c r="E12" i="143"/>
  <c r="K12" i="143" s="1"/>
  <c r="E11" i="143"/>
  <c r="K11" i="143" s="1"/>
  <c r="E10" i="143"/>
  <c r="K10" i="143" s="1"/>
  <c r="E9" i="143"/>
  <c r="K9" i="143" s="1"/>
  <c r="E8" i="143"/>
  <c r="K8" i="143" s="1"/>
  <c r="E7" i="143"/>
  <c r="K7" i="143" s="1"/>
  <c r="E6" i="143"/>
  <c r="K6" i="143" s="1"/>
  <c r="E5" i="143"/>
  <c r="K5" i="143" s="1"/>
  <c r="E4" i="143"/>
  <c r="K4" i="143" s="1"/>
  <c r="E3" i="143"/>
  <c r="K3" i="143" s="1"/>
  <c r="E2" i="143"/>
  <c r="K2" i="143" s="1"/>
  <c r="G49" i="143" l="1"/>
  <c r="I49" i="143" s="1"/>
  <c r="G71" i="143"/>
  <c r="I71" i="143" s="1"/>
  <c r="G98" i="143"/>
  <c r="I98" i="143" s="1"/>
  <c r="G80" i="143"/>
  <c r="I80" i="143" s="1"/>
  <c r="I116" i="145"/>
  <c r="K111" i="144"/>
  <c r="I113" i="144" s="1"/>
  <c r="G111" i="144"/>
  <c r="I2" i="144"/>
  <c r="I111" i="144" s="1"/>
  <c r="I114" i="144" s="1"/>
  <c r="G36" i="143"/>
  <c r="I36" i="143" s="1"/>
  <c r="K44" i="143"/>
  <c r="K110" i="143" s="1"/>
  <c r="I112" i="143" s="1"/>
  <c r="G77" i="143"/>
  <c r="I77" i="143" s="1"/>
  <c r="G31" i="143"/>
  <c r="I31" i="143" s="1"/>
  <c r="G47" i="143"/>
  <c r="I47" i="143" s="1"/>
  <c r="G78" i="143"/>
  <c r="I78" i="143" s="1"/>
  <c r="G96" i="143"/>
  <c r="I96" i="143" s="1"/>
  <c r="G108" i="143"/>
  <c r="I108" i="143" s="1"/>
  <c r="G26" i="143"/>
  <c r="I26" i="143" s="1"/>
  <c r="G45" i="143"/>
  <c r="I45" i="143" s="1"/>
  <c r="G53" i="143"/>
  <c r="I53" i="143" s="1"/>
  <c r="G75" i="143"/>
  <c r="I75" i="143" s="1"/>
  <c r="G88" i="143"/>
  <c r="I88" i="143" s="1"/>
  <c r="G94" i="143"/>
  <c r="I94" i="143" s="1"/>
  <c r="G106" i="143"/>
  <c r="I106" i="143" s="1"/>
  <c r="G30" i="143"/>
  <c r="I30" i="143" s="1"/>
  <c r="G42" i="143"/>
  <c r="I42" i="143" s="1"/>
  <c r="G51" i="143"/>
  <c r="I51" i="143" s="1"/>
  <c r="G57" i="143"/>
  <c r="I57" i="143" s="1"/>
  <c r="G67" i="143"/>
  <c r="I67" i="143" s="1"/>
  <c r="G73" i="143"/>
  <c r="I73" i="143" s="1"/>
  <c r="G86" i="143"/>
  <c r="I86" i="143" s="1"/>
  <c r="G92" i="143"/>
  <c r="I92" i="143" s="1"/>
  <c r="G104" i="143"/>
  <c r="I104" i="143" s="1"/>
  <c r="G102" i="143"/>
  <c r="I102" i="143" s="1"/>
  <c r="G69" i="143"/>
  <c r="I69" i="143" s="1"/>
  <c r="G27" i="143"/>
  <c r="I27" i="143" s="1"/>
  <c r="G34" i="143"/>
  <c r="I34" i="143" s="1"/>
  <c r="G59" i="143"/>
  <c r="I59" i="143" s="1"/>
  <c r="G84" i="143"/>
  <c r="I84" i="143" s="1"/>
  <c r="G100" i="143"/>
  <c r="I100" i="143" s="1"/>
  <c r="G40" i="143"/>
  <c r="I40" i="143" s="1"/>
  <c r="G65" i="143"/>
  <c r="I65" i="143" s="1"/>
  <c r="G82" i="143"/>
  <c r="I82" i="143" s="1"/>
  <c r="G90" i="143"/>
  <c r="I90" i="143" s="1"/>
  <c r="G38" i="143"/>
  <c r="I38" i="143" s="1"/>
  <c r="G55" i="143"/>
  <c r="I55" i="143" s="1"/>
  <c r="G63" i="143"/>
  <c r="I63" i="143" s="1"/>
  <c r="E110" i="143"/>
  <c r="G3" i="143"/>
  <c r="I3" i="143" s="1"/>
  <c r="G5" i="143"/>
  <c r="I5" i="143" s="1"/>
  <c r="G7" i="143"/>
  <c r="I7" i="143" s="1"/>
  <c r="G9" i="143"/>
  <c r="I9" i="143" s="1"/>
  <c r="G11" i="143"/>
  <c r="I11" i="143" s="1"/>
  <c r="G13" i="143"/>
  <c r="I13" i="143" s="1"/>
  <c r="G15" i="143"/>
  <c r="I15" i="143" s="1"/>
  <c r="G17" i="143"/>
  <c r="I17" i="143" s="1"/>
  <c r="G19" i="143"/>
  <c r="I19" i="143" s="1"/>
  <c r="G21" i="143"/>
  <c r="I21" i="143" s="1"/>
  <c r="G23" i="143"/>
  <c r="I23" i="143" s="1"/>
  <c r="G25" i="143"/>
  <c r="I25" i="143" s="1"/>
  <c r="G33" i="143"/>
  <c r="I33" i="143" s="1"/>
  <c r="G2" i="143"/>
  <c r="G4" i="143"/>
  <c r="I4" i="143" s="1"/>
  <c r="G6" i="143"/>
  <c r="I6" i="143" s="1"/>
  <c r="G8" i="143"/>
  <c r="I8" i="143" s="1"/>
  <c r="G10" i="143"/>
  <c r="I10" i="143" s="1"/>
  <c r="G12" i="143"/>
  <c r="I12" i="143" s="1"/>
  <c r="G14" i="143"/>
  <c r="I14" i="143" s="1"/>
  <c r="G16" i="143"/>
  <c r="I16" i="143" s="1"/>
  <c r="G18" i="143"/>
  <c r="I18" i="143" s="1"/>
  <c r="G20" i="143"/>
  <c r="I20" i="143" s="1"/>
  <c r="G22" i="143"/>
  <c r="I22" i="143" s="1"/>
  <c r="G24" i="143"/>
  <c r="I24" i="143" s="1"/>
  <c r="G29" i="143"/>
  <c r="I29" i="143" s="1"/>
  <c r="G28" i="143"/>
  <c r="I28" i="143" s="1"/>
  <c r="G32" i="143"/>
  <c r="I32" i="143" s="1"/>
  <c r="G35" i="143"/>
  <c r="I35" i="143" s="1"/>
  <c r="G37" i="143"/>
  <c r="I37" i="143" s="1"/>
  <c r="G39" i="143"/>
  <c r="I39" i="143" s="1"/>
  <c r="G41" i="143"/>
  <c r="I41" i="143" s="1"/>
  <c r="G43" i="143"/>
  <c r="I43" i="143" s="1"/>
  <c r="G46" i="143"/>
  <c r="I46" i="143" s="1"/>
  <c r="G48" i="143"/>
  <c r="I48" i="143" s="1"/>
  <c r="G50" i="143"/>
  <c r="I50" i="143" s="1"/>
  <c r="G52" i="143"/>
  <c r="I52" i="143" s="1"/>
  <c r="G54" i="143"/>
  <c r="I54" i="143" s="1"/>
  <c r="G56" i="143"/>
  <c r="I56" i="143" s="1"/>
  <c r="G58" i="143"/>
  <c r="I58" i="143" s="1"/>
  <c r="G60" i="143"/>
  <c r="I60" i="143" s="1"/>
  <c r="G62" i="143"/>
  <c r="I62" i="143" s="1"/>
  <c r="G64" i="143"/>
  <c r="I64" i="143" s="1"/>
  <c r="G66" i="143"/>
  <c r="I66" i="143" s="1"/>
  <c r="G68" i="143"/>
  <c r="I68" i="143" s="1"/>
  <c r="G70" i="143"/>
  <c r="I70" i="143" s="1"/>
  <c r="G72" i="143"/>
  <c r="I72" i="143" s="1"/>
  <c r="G74" i="143"/>
  <c r="I74" i="143" s="1"/>
  <c r="G76" i="143"/>
  <c r="I76" i="143" s="1"/>
  <c r="G79" i="143"/>
  <c r="I79" i="143" s="1"/>
  <c r="G81" i="143"/>
  <c r="I81" i="143" s="1"/>
  <c r="G83" i="143"/>
  <c r="I83" i="143" s="1"/>
  <c r="G85" i="143"/>
  <c r="I85" i="143" s="1"/>
  <c r="G87" i="143"/>
  <c r="I87" i="143" s="1"/>
  <c r="G89" i="143"/>
  <c r="I89" i="143" s="1"/>
  <c r="G91" i="143"/>
  <c r="I91" i="143" s="1"/>
  <c r="G93" i="143"/>
  <c r="I93" i="143" s="1"/>
  <c r="G95" i="143"/>
  <c r="I95" i="143" s="1"/>
  <c r="G97" i="143"/>
  <c r="I97" i="143" s="1"/>
  <c r="G99" i="143"/>
  <c r="I99" i="143" s="1"/>
  <c r="G101" i="143"/>
  <c r="I101" i="143" s="1"/>
  <c r="G103" i="143"/>
  <c r="I103" i="143" s="1"/>
  <c r="G105" i="143"/>
  <c r="I105" i="143" s="1"/>
  <c r="G107" i="143"/>
  <c r="I107" i="143" s="1"/>
  <c r="G109" i="143"/>
  <c r="I109" i="143" s="1"/>
  <c r="H108" i="142"/>
  <c r="F108" i="142"/>
  <c r="C108" i="142"/>
  <c r="E107" i="142"/>
  <c r="K107" i="142" s="1"/>
  <c r="E106" i="142"/>
  <c r="K106" i="142" s="1"/>
  <c r="K105" i="142"/>
  <c r="G105" i="142"/>
  <c r="I105" i="142" s="1"/>
  <c r="E105" i="142"/>
  <c r="E104" i="142"/>
  <c r="K104" i="142" s="1"/>
  <c r="G103" i="142"/>
  <c r="I103" i="142" s="1"/>
  <c r="E103" i="142"/>
  <c r="K103" i="142" s="1"/>
  <c r="K102" i="142"/>
  <c r="E102" i="142"/>
  <c r="G102" i="142" s="1"/>
  <c r="I102" i="142" s="1"/>
  <c r="K101" i="142"/>
  <c r="G101" i="142"/>
  <c r="I101" i="142" s="1"/>
  <c r="E101" i="142"/>
  <c r="E100" i="142"/>
  <c r="K100" i="142" s="1"/>
  <c r="K99" i="142"/>
  <c r="G99" i="142"/>
  <c r="I99" i="142" s="1"/>
  <c r="E99" i="142"/>
  <c r="E98" i="142"/>
  <c r="K98" i="142" s="1"/>
  <c r="K97" i="142"/>
  <c r="G97" i="142"/>
  <c r="I97" i="142" s="1"/>
  <c r="E97" i="142"/>
  <c r="E96" i="142"/>
  <c r="G96" i="142" s="1"/>
  <c r="I96" i="142" s="1"/>
  <c r="E95" i="142"/>
  <c r="K95" i="142" s="1"/>
  <c r="E94" i="142"/>
  <c r="K94" i="142" s="1"/>
  <c r="E93" i="142"/>
  <c r="K93" i="142" s="1"/>
  <c r="E92" i="142"/>
  <c r="G92" i="142" s="1"/>
  <c r="I92" i="142" s="1"/>
  <c r="E91" i="142"/>
  <c r="G91" i="142" s="1"/>
  <c r="I91" i="142" s="1"/>
  <c r="E90" i="142"/>
  <c r="K90" i="142" s="1"/>
  <c r="E89" i="142"/>
  <c r="K89" i="142" s="1"/>
  <c r="E88" i="142"/>
  <c r="K88" i="142" s="1"/>
  <c r="E87" i="142"/>
  <c r="K87" i="142" s="1"/>
  <c r="E86" i="142"/>
  <c r="K86" i="142" s="1"/>
  <c r="E85" i="142"/>
  <c r="K85" i="142" s="1"/>
  <c r="K84" i="142"/>
  <c r="G84" i="142"/>
  <c r="I84" i="142" s="1"/>
  <c r="E84" i="142"/>
  <c r="E83" i="142"/>
  <c r="G83" i="142" s="1"/>
  <c r="I83" i="142" s="1"/>
  <c r="E82" i="142"/>
  <c r="K82" i="142" s="1"/>
  <c r="E81" i="142"/>
  <c r="K81" i="142" s="1"/>
  <c r="E80" i="142"/>
  <c r="K80" i="142" s="1"/>
  <c r="E79" i="142"/>
  <c r="K79" i="142" s="1"/>
  <c r="E78" i="142"/>
  <c r="K78" i="142" s="1"/>
  <c r="E77" i="142"/>
  <c r="K77" i="142" s="1"/>
  <c r="E76" i="142"/>
  <c r="G76" i="142" s="1"/>
  <c r="I76" i="142" s="1"/>
  <c r="E75" i="142"/>
  <c r="G75" i="142" s="1"/>
  <c r="I75" i="142" s="1"/>
  <c r="E74" i="142"/>
  <c r="K74" i="142" s="1"/>
  <c r="E73" i="142"/>
  <c r="K73" i="142" s="1"/>
  <c r="E72" i="142"/>
  <c r="K72" i="142" s="1"/>
  <c r="E71" i="142"/>
  <c r="G71" i="142" s="1"/>
  <c r="I71" i="142" s="1"/>
  <c r="E70" i="142"/>
  <c r="G70" i="142" s="1"/>
  <c r="I70" i="142" s="1"/>
  <c r="E69" i="142"/>
  <c r="G69" i="142" s="1"/>
  <c r="I69" i="142" s="1"/>
  <c r="E68" i="142"/>
  <c r="K68" i="142" s="1"/>
  <c r="E67" i="142"/>
  <c r="G67" i="142" s="1"/>
  <c r="I67" i="142" s="1"/>
  <c r="E66" i="142"/>
  <c r="G66" i="142" s="1"/>
  <c r="I66" i="142" s="1"/>
  <c r="E65" i="142"/>
  <c r="K65" i="142" s="1"/>
  <c r="E64" i="142"/>
  <c r="K64" i="142" s="1"/>
  <c r="E63" i="142"/>
  <c r="K63" i="142" s="1"/>
  <c r="E62" i="142"/>
  <c r="K62" i="142" s="1"/>
  <c r="E61" i="142"/>
  <c r="K61" i="142" s="1"/>
  <c r="E60" i="142"/>
  <c r="K60" i="142" s="1"/>
  <c r="K59" i="142"/>
  <c r="G59" i="142"/>
  <c r="I59" i="142" s="1"/>
  <c r="E59" i="142"/>
  <c r="E58" i="142"/>
  <c r="G58" i="142" s="1"/>
  <c r="I58" i="142" s="1"/>
  <c r="E57" i="142"/>
  <c r="K57" i="142" s="1"/>
  <c r="E56" i="142"/>
  <c r="G56" i="142" s="1"/>
  <c r="I56" i="142" s="1"/>
  <c r="K55" i="142"/>
  <c r="G55" i="142"/>
  <c r="I55" i="142" s="1"/>
  <c r="E55" i="142"/>
  <c r="E54" i="142"/>
  <c r="K54" i="142" s="1"/>
  <c r="E53" i="142"/>
  <c r="G53" i="142" s="1"/>
  <c r="I53" i="142" s="1"/>
  <c r="E52" i="142"/>
  <c r="K52" i="142" s="1"/>
  <c r="E51" i="142"/>
  <c r="G51" i="142" s="1"/>
  <c r="I51" i="142" s="1"/>
  <c r="E50" i="142"/>
  <c r="K50" i="142" s="1"/>
  <c r="E49" i="142"/>
  <c r="G49" i="142" s="1"/>
  <c r="I49" i="142" s="1"/>
  <c r="E48" i="142"/>
  <c r="K48" i="142" s="1"/>
  <c r="E47" i="142"/>
  <c r="K47" i="142" s="1"/>
  <c r="E46" i="142"/>
  <c r="K46" i="142" s="1"/>
  <c r="E45" i="142"/>
  <c r="G45" i="142" s="1"/>
  <c r="I45" i="142" s="1"/>
  <c r="G44" i="142"/>
  <c r="I44" i="142" s="1"/>
  <c r="E44" i="142"/>
  <c r="K44" i="142" s="1"/>
  <c r="E43" i="142"/>
  <c r="K43" i="142" s="1"/>
  <c r="E42" i="142"/>
  <c r="K42" i="142" s="1"/>
  <c r="K41" i="142"/>
  <c r="E41" i="142"/>
  <c r="G41" i="142" s="1"/>
  <c r="I41" i="142" s="1"/>
  <c r="E40" i="142"/>
  <c r="G40" i="142" s="1"/>
  <c r="I40" i="142" s="1"/>
  <c r="E39" i="142"/>
  <c r="K39" i="142" s="1"/>
  <c r="E38" i="142"/>
  <c r="K38" i="142" s="1"/>
  <c r="E37" i="142"/>
  <c r="G37" i="142" s="1"/>
  <c r="I37" i="142" s="1"/>
  <c r="K36" i="142"/>
  <c r="G36" i="142"/>
  <c r="I36" i="142" s="1"/>
  <c r="E36" i="142"/>
  <c r="E35" i="142"/>
  <c r="G35" i="142" s="1"/>
  <c r="I35" i="142" s="1"/>
  <c r="E34" i="142"/>
  <c r="K34" i="142" s="1"/>
  <c r="E33" i="142"/>
  <c r="G33" i="142" s="1"/>
  <c r="I33" i="142" s="1"/>
  <c r="E32" i="142"/>
  <c r="K32" i="142" s="1"/>
  <c r="E31" i="142"/>
  <c r="G31" i="142" s="1"/>
  <c r="I31" i="142" s="1"/>
  <c r="E30" i="142"/>
  <c r="K30" i="142" s="1"/>
  <c r="E29" i="142"/>
  <c r="G29" i="142" s="1"/>
  <c r="I29" i="142" s="1"/>
  <c r="E28" i="142"/>
  <c r="K28" i="142" s="1"/>
  <c r="E27" i="142"/>
  <c r="K27" i="142" s="1"/>
  <c r="E26" i="142"/>
  <c r="E25" i="142"/>
  <c r="G25" i="142" s="1"/>
  <c r="I25" i="142" s="1"/>
  <c r="E24" i="142"/>
  <c r="K24" i="142" s="1"/>
  <c r="E23" i="142"/>
  <c r="G23" i="142" s="1"/>
  <c r="I23" i="142" s="1"/>
  <c r="K22" i="142"/>
  <c r="G22" i="142"/>
  <c r="I22" i="142" s="1"/>
  <c r="E22" i="142"/>
  <c r="E21" i="142"/>
  <c r="K21" i="142" s="1"/>
  <c r="K20" i="142"/>
  <c r="E20" i="142"/>
  <c r="G20" i="142" s="1"/>
  <c r="I20" i="142" s="1"/>
  <c r="K19" i="142"/>
  <c r="G19" i="142"/>
  <c r="I19" i="142" s="1"/>
  <c r="E19" i="142"/>
  <c r="E18" i="142"/>
  <c r="K18" i="142" s="1"/>
  <c r="E17" i="142"/>
  <c r="G17" i="142" s="1"/>
  <c r="I17" i="142" s="1"/>
  <c r="G16" i="142"/>
  <c r="I16" i="142" s="1"/>
  <c r="E16" i="142"/>
  <c r="K16" i="142" s="1"/>
  <c r="E15" i="142"/>
  <c r="K15" i="142" s="1"/>
  <c r="E14" i="142"/>
  <c r="G14" i="142" s="1"/>
  <c r="I14" i="142" s="1"/>
  <c r="K13" i="142"/>
  <c r="E13" i="142"/>
  <c r="G13" i="142" s="1"/>
  <c r="I13" i="142" s="1"/>
  <c r="E12" i="142"/>
  <c r="K12" i="142" s="1"/>
  <c r="E11" i="142"/>
  <c r="K11" i="142" s="1"/>
  <c r="E10" i="142"/>
  <c r="K10" i="142" s="1"/>
  <c r="E9" i="142"/>
  <c r="G9" i="142" s="1"/>
  <c r="I9" i="142" s="1"/>
  <c r="G8" i="142"/>
  <c r="I8" i="142" s="1"/>
  <c r="E8" i="142"/>
  <c r="K8" i="142" s="1"/>
  <c r="E7" i="142"/>
  <c r="K7" i="142" s="1"/>
  <c r="E6" i="142"/>
  <c r="K6" i="142" s="1"/>
  <c r="E5" i="142"/>
  <c r="G5" i="142" s="1"/>
  <c r="I5" i="142" s="1"/>
  <c r="G4" i="142"/>
  <c r="I4" i="142" s="1"/>
  <c r="E4" i="142"/>
  <c r="K4" i="142" s="1"/>
  <c r="E3" i="142"/>
  <c r="G3" i="142" s="1"/>
  <c r="I3" i="142" s="1"/>
  <c r="K2" i="142"/>
  <c r="E2" i="142"/>
  <c r="G2" i="142" s="1"/>
  <c r="K14" i="142" l="1"/>
  <c r="K23" i="142"/>
  <c r="K56" i="142"/>
  <c r="K69" i="142"/>
  <c r="G21" i="142"/>
  <c r="I21" i="142" s="1"/>
  <c r="G28" i="142"/>
  <c r="I28" i="142" s="1"/>
  <c r="K40" i="142"/>
  <c r="K70" i="142"/>
  <c r="G73" i="142"/>
  <c r="I73" i="142" s="1"/>
  <c r="K92" i="142"/>
  <c r="K3" i="142"/>
  <c r="G12" i="142"/>
  <c r="I12" i="142" s="1"/>
  <c r="G15" i="142"/>
  <c r="I15" i="142" s="1"/>
  <c r="K58" i="142"/>
  <c r="G63" i="142"/>
  <c r="I63" i="142" s="1"/>
  <c r="K66" i="142"/>
  <c r="K76" i="142"/>
  <c r="K96" i="142"/>
  <c r="G11" i="142"/>
  <c r="I11" i="142" s="1"/>
  <c r="G32" i="142"/>
  <c r="I32" i="142" s="1"/>
  <c r="G74" i="142"/>
  <c r="I74" i="142" s="1"/>
  <c r="G78" i="142"/>
  <c r="I78" i="142" s="1"/>
  <c r="G82" i="142"/>
  <c r="I82" i="142" s="1"/>
  <c r="G86" i="142"/>
  <c r="I86" i="142" s="1"/>
  <c r="G90" i="142"/>
  <c r="I90" i="142" s="1"/>
  <c r="G94" i="142"/>
  <c r="I94" i="142" s="1"/>
  <c r="G106" i="142"/>
  <c r="I106" i="142" s="1"/>
  <c r="G24" i="142"/>
  <c r="I24" i="142" s="1"/>
  <c r="K37" i="142"/>
  <c r="G57" i="142"/>
  <c r="I57" i="142" s="1"/>
  <c r="G72" i="142"/>
  <c r="I72" i="142" s="1"/>
  <c r="G104" i="142"/>
  <c r="I104" i="142" s="1"/>
  <c r="K33" i="142"/>
  <c r="G48" i="142"/>
  <c r="I48" i="142" s="1"/>
  <c r="G61" i="142"/>
  <c r="I61" i="142" s="1"/>
  <c r="G65" i="142"/>
  <c r="I65" i="142" s="1"/>
  <c r="G79" i="142"/>
  <c r="I79" i="142" s="1"/>
  <c r="G87" i="142"/>
  <c r="I87" i="142" s="1"/>
  <c r="G95" i="142"/>
  <c r="I95" i="142" s="1"/>
  <c r="G107" i="142"/>
  <c r="I107" i="142" s="1"/>
  <c r="K29" i="142"/>
  <c r="G6" i="142"/>
  <c r="I6" i="142" s="1"/>
  <c r="G10" i="142"/>
  <c r="I10" i="142" s="1"/>
  <c r="K25" i="142"/>
  <c r="G110" i="143"/>
  <c r="I2" i="143"/>
  <c r="I110" i="143" s="1"/>
  <c r="I113" i="143" s="1"/>
  <c r="G98" i="142"/>
  <c r="I98" i="142" s="1"/>
  <c r="K91" i="142"/>
  <c r="K83" i="142"/>
  <c r="K75" i="142"/>
  <c r="K71" i="142"/>
  <c r="K67" i="142"/>
  <c r="G62" i="142"/>
  <c r="I62" i="142" s="1"/>
  <c r="K53" i="142"/>
  <c r="K17" i="142"/>
  <c r="K9" i="142"/>
  <c r="K5" i="142"/>
  <c r="G7" i="142"/>
  <c r="I7" i="142" s="1"/>
  <c r="K49" i="142"/>
  <c r="G52" i="142"/>
  <c r="I52" i="142" s="1"/>
  <c r="G77" i="142"/>
  <c r="I77" i="142" s="1"/>
  <c r="G81" i="142"/>
  <c r="I81" i="142" s="1"/>
  <c r="G85" i="142"/>
  <c r="I85" i="142" s="1"/>
  <c r="G89" i="142"/>
  <c r="I89" i="142" s="1"/>
  <c r="G93" i="142"/>
  <c r="I93" i="142" s="1"/>
  <c r="E108" i="142"/>
  <c r="G18" i="142"/>
  <c r="I18" i="142" s="1"/>
  <c r="K45" i="142"/>
  <c r="G60" i="142"/>
  <c r="I60" i="142" s="1"/>
  <c r="G64" i="142"/>
  <c r="I64" i="142" s="1"/>
  <c r="G68" i="142"/>
  <c r="I68" i="142" s="1"/>
  <c r="G80" i="142"/>
  <c r="I80" i="142" s="1"/>
  <c r="G88" i="142"/>
  <c r="I88" i="142" s="1"/>
  <c r="G100" i="142"/>
  <c r="I100" i="142" s="1"/>
  <c r="I2" i="142"/>
  <c r="G27" i="142"/>
  <c r="I27" i="142" s="1"/>
  <c r="G39" i="142"/>
  <c r="I39" i="142" s="1"/>
  <c r="G43" i="142"/>
  <c r="I43" i="142" s="1"/>
  <c r="G47" i="142"/>
  <c r="I47" i="142" s="1"/>
  <c r="G26" i="142"/>
  <c r="I26" i="142" s="1"/>
  <c r="G30" i="142"/>
  <c r="I30" i="142" s="1"/>
  <c r="K31" i="142"/>
  <c r="G34" i="142"/>
  <c r="I34" i="142" s="1"/>
  <c r="K35" i="142"/>
  <c r="G38" i="142"/>
  <c r="I38" i="142" s="1"/>
  <c r="G42" i="142"/>
  <c r="I42" i="142" s="1"/>
  <c r="G46" i="142"/>
  <c r="I46" i="142" s="1"/>
  <c r="G50" i="142"/>
  <c r="I50" i="142" s="1"/>
  <c r="K51" i="142"/>
  <c r="G54" i="142"/>
  <c r="I54" i="142" s="1"/>
  <c r="K26" i="142"/>
  <c r="E80" i="141"/>
  <c r="K80" i="141" s="1"/>
  <c r="E77" i="141"/>
  <c r="K77" i="141" s="1"/>
  <c r="E18" i="141"/>
  <c r="K18" i="141" s="1"/>
  <c r="H108" i="141"/>
  <c r="F108" i="141"/>
  <c r="C108" i="141"/>
  <c r="E107" i="141"/>
  <c r="K107" i="141" s="1"/>
  <c r="E106" i="141"/>
  <c r="K106" i="141" s="1"/>
  <c r="E105" i="141"/>
  <c r="K105" i="141" s="1"/>
  <c r="E104" i="141"/>
  <c r="K104" i="141" s="1"/>
  <c r="E103" i="141"/>
  <c r="K103" i="141" s="1"/>
  <c r="E102" i="141"/>
  <c r="K102" i="141" s="1"/>
  <c r="E100" i="141"/>
  <c r="K100" i="141" s="1"/>
  <c r="E101" i="141"/>
  <c r="K101" i="141" s="1"/>
  <c r="E99" i="141"/>
  <c r="K99" i="141" s="1"/>
  <c r="E98" i="141"/>
  <c r="K98" i="141" s="1"/>
  <c r="E97" i="141"/>
  <c r="K97" i="141" s="1"/>
  <c r="E96" i="141"/>
  <c r="K96" i="141" s="1"/>
  <c r="E95" i="141"/>
  <c r="E94" i="141"/>
  <c r="K94" i="141" s="1"/>
  <c r="E93" i="141"/>
  <c r="K93" i="141" s="1"/>
  <c r="E92" i="141"/>
  <c r="K92" i="141" s="1"/>
  <c r="E91" i="141"/>
  <c r="K91" i="141" s="1"/>
  <c r="E90" i="141"/>
  <c r="K90" i="141" s="1"/>
  <c r="E89" i="141"/>
  <c r="K89" i="141" s="1"/>
  <c r="E88" i="141"/>
  <c r="K88" i="141" s="1"/>
  <c r="E86" i="141"/>
  <c r="K86" i="141" s="1"/>
  <c r="E85" i="141"/>
  <c r="K85" i="141" s="1"/>
  <c r="E87" i="141"/>
  <c r="K87" i="141" s="1"/>
  <c r="E84" i="141"/>
  <c r="K84" i="141" s="1"/>
  <c r="E83" i="141"/>
  <c r="K83" i="141" s="1"/>
  <c r="E82" i="141"/>
  <c r="K82" i="141" s="1"/>
  <c r="E81" i="141"/>
  <c r="K81" i="141" s="1"/>
  <c r="E79" i="141"/>
  <c r="E78" i="141"/>
  <c r="K78" i="141" s="1"/>
  <c r="E76" i="141"/>
  <c r="K76" i="141" s="1"/>
  <c r="E75" i="141"/>
  <c r="K75" i="141" s="1"/>
  <c r="E74" i="141"/>
  <c r="K74" i="141" s="1"/>
  <c r="E73" i="141"/>
  <c r="K73" i="141" s="1"/>
  <c r="E72" i="141"/>
  <c r="K72" i="141" s="1"/>
  <c r="E71" i="141"/>
  <c r="K71" i="141" s="1"/>
  <c r="E70" i="141"/>
  <c r="K70" i="141" s="1"/>
  <c r="E69" i="141"/>
  <c r="E68" i="141"/>
  <c r="K68" i="141" s="1"/>
  <c r="E67" i="141"/>
  <c r="K67" i="141" s="1"/>
  <c r="E66" i="141"/>
  <c r="K66" i="141" s="1"/>
  <c r="E65" i="141"/>
  <c r="K65" i="141" s="1"/>
  <c r="E64" i="141"/>
  <c r="K64" i="141" s="1"/>
  <c r="E63" i="141"/>
  <c r="K63" i="141" s="1"/>
  <c r="E62" i="141"/>
  <c r="K62" i="141" s="1"/>
  <c r="E60" i="141"/>
  <c r="K60" i="141" s="1"/>
  <c r="E61" i="141"/>
  <c r="K61" i="141" s="1"/>
  <c r="E58" i="141"/>
  <c r="K58" i="141" s="1"/>
  <c r="E59" i="141"/>
  <c r="K59" i="141" s="1"/>
  <c r="E57" i="141"/>
  <c r="K57" i="141" s="1"/>
  <c r="E56" i="141"/>
  <c r="K56" i="141" s="1"/>
  <c r="E55" i="141"/>
  <c r="K55" i="141" s="1"/>
  <c r="E54" i="141"/>
  <c r="K54" i="141" s="1"/>
  <c r="E53" i="141"/>
  <c r="E52" i="141"/>
  <c r="K52" i="141" s="1"/>
  <c r="E51" i="141"/>
  <c r="E50" i="141"/>
  <c r="K50" i="141" s="1"/>
  <c r="E49" i="141"/>
  <c r="K49" i="141" s="1"/>
  <c r="E48" i="141"/>
  <c r="K48" i="141" s="1"/>
  <c r="E47" i="141"/>
  <c r="E46" i="141"/>
  <c r="K46" i="141" s="1"/>
  <c r="E45" i="141"/>
  <c r="K45" i="141" s="1"/>
  <c r="E44" i="141"/>
  <c r="K44" i="141" s="1"/>
  <c r="E43" i="141"/>
  <c r="K43" i="141" s="1"/>
  <c r="E42" i="141"/>
  <c r="K42" i="141" s="1"/>
  <c r="E41" i="141"/>
  <c r="K41" i="141" s="1"/>
  <c r="E40" i="141"/>
  <c r="K40" i="141" s="1"/>
  <c r="E39" i="141"/>
  <c r="K39" i="141" s="1"/>
  <c r="E38" i="141"/>
  <c r="K38" i="141" s="1"/>
  <c r="E37" i="141"/>
  <c r="K37" i="141" s="1"/>
  <c r="E36" i="141"/>
  <c r="K36" i="141" s="1"/>
  <c r="E35" i="141"/>
  <c r="K35" i="141" s="1"/>
  <c r="E34" i="141"/>
  <c r="K34" i="141" s="1"/>
  <c r="E23" i="141"/>
  <c r="K23" i="141" s="1"/>
  <c r="E33" i="141"/>
  <c r="K33" i="141" s="1"/>
  <c r="E32" i="141"/>
  <c r="K32" i="141" s="1"/>
  <c r="E31" i="141"/>
  <c r="K31" i="141" s="1"/>
  <c r="E30" i="141"/>
  <c r="K30" i="141" s="1"/>
  <c r="E29" i="141"/>
  <c r="K29" i="141" s="1"/>
  <c r="E28" i="141"/>
  <c r="K28" i="141" s="1"/>
  <c r="E27" i="141"/>
  <c r="K27" i="141" s="1"/>
  <c r="E26" i="141"/>
  <c r="K26" i="141" s="1"/>
  <c r="E25" i="141"/>
  <c r="K25" i="141" s="1"/>
  <c r="E24" i="141"/>
  <c r="K24" i="141" s="1"/>
  <c r="E22" i="141"/>
  <c r="K22" i="141" s="1"/>
  <c r="E21" i="141"/>
  <c r="K21" i="141" s="1"/>
  <c r="E20" i="141"/>
  <c r="E19" i="141"/>
  <c r="G19" i="141" s="1"/>
  <c r="I19" i="141" s="1"/>
  <c r="E17" i="141"/>
  <c r="K17" i="141" s="1"/>
  <c r="E16" i="141"/>
  <c r="K16" i="141" s="1"/>
  <c r="E15" i="141"/>
  <c r="K15" i="141" s="1"/>
  <c r="E14" i="141"/>
  <c r="E13" i="141"/>
  <c r="G13" i="141" s="1"/>
  <c r="I13" i="141" s="1"/>
  <c r="E12" i="141"/>
  <c r="G12" i="141" s="1"/>
  <c r="I12" i="141" s="1"/>
  <c r="E11" i="141"/>
  <c r="G11" i="141" s="1"/>
  <c r="I11" i="141" s="1"/>
  <c r="E10" i="141"/>
  <c r="G10" i="141" s="1"/>
  <c r="I10" i="141" s="1"/>
  <c r="E9" i="141"/>
  <c r="G9" i="141" s="1"/>
  <c r="I9" i="141" s="1"/>
  <c r="E8" i="141"/>
  <c r="G8" i="141" s="1"/>
  <c r="I8" i="141" s="1"/>
  <c r="E7" i="141"/>
  <c r="G7" i="141" s="1"/>
  <c r="I7" i="141" s="1"/>
  <c r="E6" i="141"/>
  <c r="G6" i="141" s="1"/>
  <c r="I6" i="141" s="1"/>
  <c r="E5" i="141"/>
  <c r="G5" i="141" s="1"/>
  <c r="I5" i="141" s="1"/>
  <c r="E4" i="141"/>
  <c r="K4" i="141" s="1"/>
  <c r="E3" i="141"/>
  <c r="K3" i="141" s="1"/>
  <c r="E2" i="141"/>
  <c r="K2" i="141" s="1"/>
  <c r="E25" i="140"/>
  <c r="K25" i="140" s="1"/>
  <c r="E17" i="140"/>
  <c r="K17" i="140" s="1"/>
  <c r="K108" i="142" l="1"/>
  <c r="I110" i="142" s="1"/>
  <c r="I108" i="142"/>
  <c r="G108" i="142"/>
  <c r="G21" i="141"/>
  <c r="I21" i="141" s="1"/>
  <c r="G80" i="141"/>
  <c r="I80" i="141" s="1"/>
  <c r="G104" i="141"/>
  <c r="I104" i="141" s="1"/>
  <c r="G107" i="141"/>
  <c r="I107" i="141" s="1"/>
  <c r="G77" i="141"/>
  <c r="I77" i="141" s="1"/>
  <c r="G32" i="141"/>
  <c r="I32" i="141" s="1"/>
  <c r="G42" i="141"/>
  <c r="I42" i="141" s="1"/>
  <c r="G3" i="141"/>
  <c r="I3" i="141" s="1"/>
  <c r="G26" i="141"/>
  <c r="I26" i="141" s="1"/>
  <c r="G88" i="141"/>
  <c r="I88" i="141" s="1"/>
  <c r="G18" i="141"/>
  <c r="I18" i="141" s="1"/>
  <c r="G24" i="141"/>
  <c r="I24" i="141" s="1"/>
  <c r="G59" i="141"/>
  <c r="I59" i="141" s="1"/>
  <c r="G16" i="141"/>
  <c r="I16" i="141" s="1"/>
  <c r="G22" i="141"/>
  <c r="I22" i="141" s="1"/>
  <c r="G23" i="141"/>
  <c r="I23" i="141" s="1"/>
  <c r="G66" i="141"/>
  <c r="I66" i="141" s="1"/>
  <c r="G73" i="141"/>
  <c r="I73" i="141" s="1"/>
  <c r="G101" i="141"/>
  <c r="I101" i="141" s="1"/>
  <c r="G102" i="141"/>
  <c r="I102" i="141" s="1"/>
  <c r="G90" i="141"/>
  <c r="I90" i="141" s="1"/>
  <c r="K14" i="141"/>
  <c r="G14" i="141"/>
  <c r="I14" i="141" s="1"/>
  <c r="K20" i="141"/>
  <c r="G20" i="141"/>
  <c r="I20" i="141" s="1"/>
  <c r="K53" i="141"/>
  <c r="G53" i="141"/>
  <c r="I53" i="141" s="1"/>
  <c r="K69" i="141"/>
  <c r="G69" i="141"/>
  <c r="I69" i="141" s="1"/>
  <c r="K6" i="141"/>
  <c r="K8" i="141"/>
  <c r="K10" i="141"/>
  <c r="K12" i="141"/>
  <c r="G31" i="141"/>
  <c r="I31" i="141" s="1"/>
  <c r="G2" i="141"/>
  <c r="I2" i="141" s="1"/>
  <c r="G4" i="141"/>
  <c r="I4" i="141" s="1"/>
  <c r="G15" i="141"/>
  <c r="I15" i="141" s="1"/>
  <c r="K47" i="141"/>
  <c r="G47" i="141"/>
  <c r="I47" i="141" s="1"/>
  <c r="K51" i="141"/>
  <c r="G51" i="141"/>
  <c r="I51" i="141" s="1"/>
  <c r="K95" i="141"/>
  <c r="G95" i="141"/>
  <c r="I95" i="141" s="1"/>
  <c r="K7" i="141"/>
  <c r="K9" i="141"/>
  <c r="K11" i="141"/>
  <c r="K13" i="141"/>
  <c r="K19" i="141"/>
  <c r="K79" i="141"/>
  <c r="G79" i="141"/>
  <c r="I79" i="141" s="1"/>
  <c r="G39" i="141"/>
  <c r="I39" i="141" s="1"/>
  <c r="G41" i="141"/>
  <c r="I41" i="141" s="1"/>
  <c r="G46" i="141"/>
  <c r="I46" i="141" s="1"/>
  <c r="G50" i="141"/>
  <c r="I50" i="141" s="1"/>
  <c r="G55" i="141"/>
  <c r="I55" i="141" s="1"/>
  <c r="G57" i="141"/>
  <c r="I57" i="141" s="1"/>
  <c r="G63" i="141"/>
  <c r="I63" i="141" s="1"/>
  <c r="G65" i="141"/>
  <c r="I65" i="141" s="1"/>
  <c r="G74" i="141"/>
  <c r="I74" i="141" s="1"/>
  <c r="G87" i="141"/>
  <c r="I87" i="141" s="1"/>
  <c r="G86" i="141"/>
  <c r="I86" i="141" s="1"/>
  <c r="G97" i="141"/>
  <c r="I97" i="141" s="1"/>
  <c r="G99" i="141"/>
  <c r="I99" i="141" s="1"/>
  <c r="G103" i="141"/>
  <c r="I103" i="141" s="1"/>
  <c r="G106" i="141"/>
  <c r="I106" i="141" s="1"/>
  <c r="G28" i="141"/>
  <c r="I28" i="141" s="1"/>
  <c r="G30" i="141"/>
  <c r="I30" i="141" s="1"/>
  <c r="G35" i="141"/>
  <c r="I35" i="141" s="1"/>
  <c r="G37" i="141"/>
  <c r="I37" i="141" s="1"/>
  <c r="G54" i="141"/>
  <c r="I54" i="141" s="1"/>
  <c r="G58" i="141"/>
  <c r="I58" i="141" s="1"/>
  <c r="G60" i="141"/>
  <c r="I60" i="141" s="1"/>
  <c r="G70" i="141"/>
  <c r="I70" i="141" s="1"/>
  <c r="G78" i="141"/>
  <c r="I78" i="141" s="1"/>
  <c r="G84" i="141"/>
  <c r="I84" i="141" s="1"/>
  <c r="G92" i="141"/>
  <c r="I92" i="141" s="1"/>
  <c r="G94" i="141"/>
  <c r="I94" i="141" s="1"/>
  <c r="G96" i="141"/>
  <c r="I96" i="141" s="1"/>
  <c r="G105" i="141"/>
  <c r="I105" i="141" s="1"/>
  <c r="G91" i="141"/>
  <c r="I91" i="141" s="1"/>
  <c r="G85" i="141"/>
  <c r="I85" i="141" s="1"/>
  <c r="G83" i="141"/>
  <c r="I83" i="141" s="1"/>
  <c r="G81" i="141"/>
  <c r="I81" i="141" s="1"/>
  <c r="G75" i="141"/>
  <c r="I75" i="141" s="1"/>
  <c r="G49" i="141"/>
  <c r="I49" i="141" s="1"/>
  <c r="G34" i="141"/>
  <c r="I34" i="141" s="1"/>
  <c r="G27" i="141"/>
  <c r="I27" i="141" s="1"/>
  <c r="G17" i="141"/>
  <c r="I17" i="141" s="1"/>
  <c r="K5" i="141"/>
  <c r="E108" i="141"/>
  <c r="G62" i="141"/>
  <c r="I62" i="141" s="1"/>
  <c r="G67" i="141"/>
  <c r="I67" i="141" s="1"/>
  <c r="G93" i="141"/>
  <c r="I93" i="141" s="1"/>
  <c r="G100" i="141"/>
  <c r="I100" i="141" s="1"/>
  <c r="G71" i="141"/>
  <c r="I71" i="141" s="1"/>
  <c r="G98" i="141"/>
  <c r="I98" i="141" s="1"/>
  <c r="G38" i="141"/>
  <c r="I38" i="141" s="1"/>
  <c r="G43" i="141"/>
  <c r="I43" i="141" s="1"/>
  <c r="G45" i="141"/>
  <c r="I45" i="141" s="1"/>
  <c r="G89" i="141"/>
  <c r="I89" i="141" s="1"/>
  <c r="G25" i="141"/>
  <c r="I25" i="141" s="1"/>
  <c r="G29" i="141"/>
  <c r="I29" i="141" s="1"/>
  <c r="G33" i="141"/>
  <c r="I33" i="141" s="1"/>
  <c r="G36" i="141"/>
  <c r="I36" i="141" s="1"/>
  <c r="G40" i="141"/>
  <c r="I40" i="141" s="1"/>
  <c r="G44" i="141"/>
  <c r="I44" i="141" s="1"/>
  <c r="G48" i="141"/>
  <c r="I48" i="141" s="1"/>
  <c r="G52" i="141"/>
  <c r="I52" i="141" s="1"/>
  <c r="G56" i="141"/>
  <c r="I56" i="141" s="1"/>
  <c r="G61" i="141"/>
  <c r="I61" i="141" s="1"/>
  <c r="G64" i="141"/>
  <c r="I64" i="141" s="1"/>
  <c r="G68" i="141"/>
  <c r="I68" i="141" s="1"/>
  <c r="G72" i="141"/>
  <c r="I72" i="141" s="1"/>
  <c r="G76" i="141"/>
  <c r="I76" i="141" s="1"/>
  <c r="G82" i="141"/>
  <c r="I82" i="141" s="1"/>
  <c r="G25" i="140"/>
  <c r="I25" i="140" s="1"/>
  <c r="G17" i="140"/>
  <c r="I17" i="140" s="1"/>
  <c r="H105" i="140"/>
  <c r="F105" i="140"/>
  <c r="C105" i="140"/>
  <c r="E104" i="140"/>
  <c r="G104" i="140" s="1"/>
  <c r="I104" i="140" s="1"/>
  <c r="E103" i="140"/>
  <c r="G103" i="140" s="1"/>
  <c r="I103" i="140" s="1"/>
  <c r="E102" i="140"/>
  <c r="K102" i="140" s="1"/>
  <c r="E101" i="140"/>
  <c r="K101" i="140" s="1"/>
  <c r="E100" i="140"/>
  <c r="K100" i="140" s="1"/>
  <c r="E99" i="140"/>
  <c r="G99" i="140" s="1"/>
  <c r="I99" i="140" s="1"/>
  <c r="E98" i="140"/>
  <c r="G98" i="140" s="1"/>
  <c r="I98" i="140" s="1"/>
  <c r="E97" i="140"/>
  <c r="G97" i="140" s="1"/>
  <c r="I97" i="140" s="1"/>
  <c r="E96" i="140"/>
  <c r="K96" i="140" s="1"/>
  <c r="E95" i="140"/>
  <c r="K95" i="140" s="1"/>
  <c r="E94" i="140"/>
  <c r="K94" i="140" s="1"/>
  <c r="E93" i="140"/>
  <c r="K93" i="140" s="1"/>
  <c r="E92" i="140"/>
  <c r="K92" i="140" s="1"/>
  <c r="E91" i="140"/>
  <c r="G91" i="140" s="1"/>
  <c r="I91" i="140" s="1"/>
  <c r="E90" i="140"/>
  <c r="K90" i="140" s="1"/>
  <c r="E89" i="140"/>
  <c r="K89" i="140" s="1"/>
  <c r="E88" i="140"/>
  <c r="K88" i="140" s="1"/>
  <c r="E87" i="140"/>
  <c r="K87" i="140" s="1"/>
  <c r="E86" i="140"/>
  <c r="G86" i="140" s="1"/>
  <c r="I86" i="140" s="1"/>
  <c r="E85" i="140"/>
  <c r="K85" i="140" s="1"/>
  <c r="E84" i="140"/>
  <c r="K84" i="140" s="1"/>
  <c r="E83" i="140"/>
  <c r="K83" i="140" s="1"/>
  <c r="E82" i="140"/>
  <c r="K82" i="140" s="1"/>
  <c r="E81" i="140"/>
  <c r="K81" i="140" s="1"/>
  <c r="E80" i="140"/>
  <c r="K80" i="140" s="1"/>
  <c r="E79" i="140"/>
  <c r="K79" i="140" s="1"/>
  <c r="E78" i="140"/>
  <c r="K78" i="140" s="1"/>
  <c r="E77" i="140"/>
  <c r="K77" i="140" s="1"/>
  <c r="E76" i="140"/>
  <c r="K76" i="140" s="1"/>
  <c r="E75" i="140"/>
  <c r="K75" i="140" s="1"/>
  <c r="E74" i="140"/>
  <c r="K74" i="140" s="1"/>
  <c r="E73" i="140"/>
  <c r="K73" i="140" s="1"/>
  <c r="E72" i="140"/>
  <c r="K72" i="140" s="1"/>
  <c r="E71" i="140"/>
  <c r="K71" i="140" s="1"/>
  <c r="E70" i="140"/>
  <c r="K70" i="140" s="1"/>
  <c r="E69" i="140"/>
  <c r="K69" i="140" s="1"/>
  <c r="E68" i="140"/>
  <c r="G68" i="140" s="1"/>
  <c r="I68" i="140" s="1"/>
  <c r="E67" i="140"/>
  <c r="K67" i="140" s="1"/>
  <c r="E66" i="140"/>
  <c r="G66" i="140" s="1"/>
  <c r="I66" i="140" s="1"/>
  <c r="E65" i="140"/>
  <c r="K65" i="140" s="1"/>
  <c r="E64" i="140"/>
  <c r="K64" i="140" s="1"/>
  <c r="E63" i="140"/>
  <c r="G63" i="140" s="1"/>
  <c r="I63" i="140" s="1"/>
  <c r="E62" i="140"/>
  <c r="K62" i="140" s="1"/>
  <c r="E61" i="140"/>
  <c r="K61" i="140" s="1"/>
  <c r="E60" i="140"/>
  <c r="K60" i="140" s="1"/>
  <c r="E59" i="140"/>
  <c r="K59" i="140" s="1"/>
  <c r="E58" i="140"/>
  <c r="G58" i="140" s="1"/>
  <c r="I58" i="140" s="1"/>
  <c r="E57" i="140"/>
  <c r="K57" i="140" s="1"/>
  <c r="E56" i="140"/>
  <c r="K56" i="140" s="1"/>
  <c r="E55" i="140"/>
  <c r="K55" i="140" s="1"/>
  <c r="E54" i="140"/>
  <c r="K54" i="140" s="1"/>
  <c r="E53" i="140"/>
  <c r="K53" i="140" s="1"/>
  <c r="E52" i="140"/>
  <c r="K52" i="140" s="1"/>
  <c r="E51" i="140"/>
  <c r="K51" i="140" s="1"/>
  <c r="E50" i="140"/>
  <c r="K50" i="140" s="1"/>
  <c r="E49" i="140"/>
  <c r="G49" i="140" s="1"/>
  <c r="I49" i="140" s="1"/>
  <c r="E48" i="140"/>
  <c r="G48" i="140" s="1"/>
  <c r="I48" i="140" s="1"/>
  <c r="E47" i="140"/>
  <c r="K47" i="140" s="1"/>
  <c r="E46" i="140"/>
  <c r="K46" i="140" s="1"/>
  <c r="E45" i="140"/>
  <c r="K45" i="140" s="1"/>
  <c r="E44" i="140"/>
  <c r="K44" i="140" s="1"/>
  <c r="E43" i="140"/>
  <c r="K43" i="140" s="1"/>
  <c r="E42" i="140"/>
  <c r="G42" i="140" s="1"/>
  <c r="I42" i="140" s="1"/>
  <c r="E41" i="140"/>
  <c r="K41" i="140" s="1"/>
  <c r="K40" i="140"/>
  <c r="E40" i="140"/>
  <c r="G40" i="140" s="1"/>
  <c r="I40" i="140" s="1"/>
  <c r="E39" i="140"/>
  <c r="G39" i="140" s="1"/>
  <c r="I39" i="140" s="1"/>
  <c r="E38" i="140"/>
  <c r="G38" i="140" s="1"/>
  <c r="I38" i="140" s="1"/>
  <c r="E37" i="140"/>
  <c r="K37" i="140" s="1"/>
  <c r="E36" i="140"/>
  <c r="G36" i="140" s="1"/>
  <c r="I36" i="140" s="1"/>
  <c r="E35" i="140"/>
  <c r="K35" i="140" s="1"/>
  <c r="E34" i="140"/>
  <c r="K34" i="140" s="1"/>
  <c r="E33" i="140"/>
  <c r="K33" i="140" s="1"/>
  <c r="E32" i="140"/>
  <c r="K32" i="140" s="1"/>
  <c r="E31" i="140"/>
  <c r="K31" i="140" s="1"/>
  <c r="E30" i="140"/>
  <c r="G30" i="140" s="1"/>
  <c r="I30" i="140" s="1"/>
  <c r="E29" i="140"/>
  <c r="K29" i="140" s="1"/>
  <c r="E28" i="140"/>
  <c r="K28" i="140" s="1"/>
  <c r="E27" i="140"/>
  <c r="K27" i="140" s="1"/>
  <c r="E26" i="140"/>
  <c r="K26" i="140" s="1"/>
  <c r="E24" i="140"/>
  <c r="K24" i="140" s="1"/>
  <c r="E23" i="140"/>
  <c r="K23" i="140" s="1"/>
  <c r="E22" i="140"/>
  <c r="K22" i="140" s="1"/>
  <c r="E21" i="140"/>
  <c r="K21" i="140" s="1"/>
  <c r="E20" i="140"/>
  <c r="K20" i="140" s="1"/>
  <c r="E19" i="140"/>
  <c r="K19" i="140" s="1"/>
  <c r="E18" i="140"/>
  <c r="K18" i="140" s="1"/>
  <c r="E16" i="140"/>
  <c r="K16" i="140" s="1"/>
  <c r="E15" i="140"/>
  <c r="K15" i="140" s="1"/>
  <c r="E14" i="140"/>
  <c r="K14" i="140" s="1"/>
  <c r="E13" i="140"/>
  <c r="K13" i="140" s="1"/>
  <c r="E12" i="140"/>
  <c r="G12" i="140" s="1"/>
  <c r="I12" i="140" s="1"/>
  <c r="E11" i="140"/>
  <c r="K11" i="140" s="1"/>
  <c r="E10" i="140"/>
  <c r="K10" i="140" s="1"/>
  <c r="E9" i="140"/>
  <c r="K9" i="140" s="1"/>
  <c r="E8" i="140"/>
  <c r="G8" i="140" s="1"/>
  <c r="I8" i="140" s="1"/>
  <c r="E7" i="140"/>
  <c r="K7" i="140" s="1"/>
  <c r="K6" i="140"/>
  <c r="E6" i="140"/>
  <c r="G6" i="140" s="1"/>
  <c r="I6" i="140" s="1"/>
  <c r="E5" i="140"/>
  <c r="K5" i="140" s="1"/>
  <c r="E4" i="140"/>
  <c r="G4" i="140" s="1"/>
  <c r="I4" i="140" s="1"/>
  <c r="E3" i="140"/>
  <c r="G3" i="140" s="1"/>
  <c r="I3" i="140" s="1"/>
  <c r="E2" i="140"/>
  <c r="K2" i="140" s="1"/>
  <c r="E93" i="139"/>
  <c r="K93" i="139" s="1"/>
  <c r="E86" i="139"/>
  <c r="K86" i="139" s="1"/>
  <c r="H103" i="139"/>
  <c r="F103" i="139"/>
  <c r="C103" i="139"/>
  <c r="E102" i="139"/>
  <c r="G102" i="139" s="1"/>
  <c r="I102" i="139" s="1"/>
  <c r="E101" i="139"/>
  <c r="K101" i="139" s="1"/>
  <c r="E100" i="139"/>
  <c r="G100" i="139" s="1"/>
  <c r="I100" i="139" s="1"/>
  <c r="E99" i="139"/>
  <c r="G99" i="139" s="1"/>
  <c r="I99" i="139" s="1"/>
  <c r="E98" i="139"/>
  <c r="K98" i="139" s="1"/>
  <c r="E97" i="139"/>
  <c r="K97" i="139" s="1"/>
  <c r="E96" i="139"/>
  <c r="G96" i="139" s="1"/>
  <c r="I96" i="139" s="1"/>
  <c r="E95" i="139"/>
  <c r="G95" i="139" s="1"/>
  <c r="I95" i="139" s="1"/>
  <c r="E94" i="139"/>
  <c r="K94" i="139" s="1"/>
  <c r="E92" i="139"/>
  <c r="K92" i="139" s="1"/>
  <c r="E91" i="139"/>
  <c r="G91" i="139" s="1"/>
  <c r="I91" i="139" s="1"/>
  <c r="E90" i="139"/>
  <c r="K90" i="139" s="1"/>
  <c r="E89" i="139"/>
  <c r="K89" i="139" s="1"/>
  <c r="E88" i="139"/>
  <c r="K88" i="139" s="1"/>
  <c r="E87" i="139"/>
  <c r="G87" i="139" s="1"/>
  <c r="I87" i="139" s="1"/>
  <c r="E85" i="139"/>
  <c r="K85" i="139" s="1"/>
  <c r="E84" i="139"/>
  <c r="K84" i="139" s="1"/>
  <c r="E83" i="139"/>
  <c r="K83" i="139" s="1"/>
  <c r="E82" i="139"/>
  <c r="K82" i="139" s="1"/>
  <c r="E81" i="139"/>
  <c r="K81" i="139" s="1"/>
  <c r="E80" i="139"/>
  <c r="G80" i="139" s="1"/>
  <c r="I80" i="139" s="1"/>
  <c r="E79" i="139"/>
  <c r="K79" i="139" s="1"/>
  <c r="E78" i="139"/>
  <c r="K78" i="139" s="1"/>
  <c r="E77" i="139"/>
  <c r="K77" i="139" s="1"/>
  <c r="E76" i="139"/>
  <c r="G76" i="139" s="1"/>
  <c r="I76" i="139" s="1"/>
  <c r="E75" i="139"/>
  <c r="K75" i="139" s="1"/>
  <c r="E74" i="139"/>
  <c r="G74" i="139" s="1"/>
  <c r="I74" i="139" s="1"/>
  <c r="E73" i="139"/>
  <c r="K73" i="139" s="1"/>
  <c r="E72" i="139"/>
  <c r="G72" i="139" s="1"/>
  <c r="I72" i="139" s="1"/>
  <c r="E71" i="139"/>
  <c r="K71" i="139" s="1"/>
  <c r="E70" i="139"/>
  <c r="G70" i="139" s="1"/>
  <c r="I70" i="139" s="1"/>
  <c r="E69" i="139"/>
  <c r="K69" i="139" s="1"/>
  <c r="E68" i="139"/>
  <c r="G68" i="139" s="1"/>
  <c r="I68" i="139" s="1"/>
  <c r="E67" i="139"/>
  <c r="K67" i="139" s="1"/>
  <c r="E66" i="139"/>
  <c r="K66" i="139" s="1"/>
  <c r="E65" i="139"/>
  <c r="K65" i="139" s="1"/>
  <c r="E64" i="139"/>
  <c r="G64" i="139" s="1"/>
  <c r="I64" i="139" s="1"/>
  <c r="E63" i="139"/>
  <c r="K63" i="139" s="1"/>
  <c r="E62" i="139"/>
  <c r="K62" i="139" s="1"/>
  <c r="E61" i="139"/>
  <c r="K61" i="139" s="1"/>
  <c r="K60" i="139"/>
  <c r="E60" i="139"/>
  <c r="G60" i="139" s="1"/>
  <c r="I60" i="139" s="1"/>
  <c r="E59" i="139"/>
  <c r="K59" i="139" s="1"/>
  <c r="E58" i="139"/>
  <c r="K58" i="139" s="1"/>
  <c r="G57" i="139"/>
  <c r="I57" i="139" s="1"/>
  <c r="E57" i="139"/>
  <c r="K57" i="139" s="1"/>
  <c r="E56" i="139"/>
  <c r="G56" i="139" s="1"/>
  <c r="I56" i="139" s="1"/>
  <c r="E55" i="139"/>
  <c r="K55" i="139" s="1"/>
  <c r="E54" i="139"/>
  <c r="K54" i="139" s="1"/>
  <c r="E53" i="139"/>
  <c r="K53" i="139" s="1"/>
  <c r="E52" i="139"/>
  <c r="G52" i="139" s="1"/>
  <c r="I52" i="139" s="1"/>
  <c r="E51" i="139"/>
  <c r="K51" i="139" s="1"/>
  <c r="E50" i="139"/>
  <c r="K50" i="139" s="1"/>
  <c r="E49" i="139"/>
  <c r="K49" i="139" s="1"/>
  <c r="E48" i="139"/>
  <c r="G48" i="139" s="1"/>
  <c r="I48" i="139" s="1"/>
  <c r="E47" i="139"/>
  <c r="K47" i="139" s="1"/>
  <c r="E46" i="139"/>
  <c r="K46" i="139" s="1"/>
  <c r="E45" i="139"/>
  <c r="K45" i="139" s="1"/>
  <c r="E44" i="139"/>
  <c r="G44" i="139" s="1"/>
  <c r="I44" i="139" s="1"/>
  <c r="E43" i="139"/>
  <c r="K43" i="139" s="1"/>
  <c r="E42" i="139"/>
  <c r="K42" i="139" s="1"/>
  <c r="E41" i="139"/>
  <c r="K41" i="139" s="1"/>
  <c r="E40" i="139"/>
  <c r="G40" i="139" s="1"/>
  <c r="I40" i="139" s="1"/>
  <c r="E39" i="139"/>
  <c r="K39" i="139" s="1"/>
  <c r="E38" i="139"/>
  <c r="K38" i="139" s="1"/>
  <c r="E37" i="139"/>
  <c r="K37" i="139" s="1"/>
  <c r="E36" i="139"/>
  <c r="G36" i="139" s="1"/>
  <c r="I36" i="139" s="1"/>
  <c r="E35" i="139"/>
  <c r="K35" i="139" s="1"/>
  <c r="E34" i="139"/>
  <c r="K34" i="139" s="1"/>
  <c r="E33" i="139"/>
  <c r="K33" i="139" s="1"/>
  <c r="E32" i="139"/>
  <c r="G32" i="139" s="1"/>
  <c r="I32" i="139" s="1"/>
  <c r="E31" i="139"/>
  <c r="K31" i="139" s="1"/>
  <c r="E30" i="139"/>
  <c r="K30" i="139" s="1"/>
  <c r="E29" i="139"/>
  <c r="K29" i="139" s="1"/>
  <c r="E28" i="139"/>
  <c r="G28" i="139" s="1"/>
  <c r="I28" i="139" s="1"/>
  <c r="E27" i="139"/>
  <c r="K27" i="139" s="1"/>
  <c r="E26" i="139"/>
  <c r="K26" i="139" s="1"/>
  <c r="E25" i="139"/>
  <c r="K25" i="139" s="1"/>
  <c r="E24" i="139"/>
  <c r="G24" i="139" s="1"/>
  <c r="I24" i="139" s="1"/>
  <c r="E23" i="139"/>
  <c r="K23" i="139" s="1"/>
  <c r="E22" i="139"/>
  <c r="K22" i="139" s="1"/>
  <c r="E21" i="139"/>
  <c r="K21" i="139" s="1"/>
  <c r="E20" i="139"/>
  <c r="G20" i="139" s="1"/>
  <c r="I20" i="139" s="1"/>
  <c r="E19" i="139"/>
  <c r="K19" i="139" s="1"/>
  <c r="E18" i="139"/>
  <c r="K18" i="139" s="1"/>
  <c r="E17" i="139"/>
  <c r="K17" i="139" s="1"/>
  <c r="E16" i="139"/>
  <c r="G16" i="139" s="1"/>
  <c r="I16" i="139" s="1"/>
  <c r="E15" i="139"/>
  <c r="G15" i="139" s="1"/>
  <c r="I15" i="139" s="1"/>
  <c r="E14" i="139"/>
  <c r="K14" i="139" s="1"/>
  <c r="E13" i="139"/>
  <c r="K13" i="139" s="1"/>
  <c r="E12" i="139"/>
  <c r="K12" i="139" s="1"/>
  <c r="E11" i="139"/>
  <c r="G11" i="139" s="1"/>
  <c r="I11" i="139" s="1"/>
  <c r="E10" i="139"/>
  <c r="K10" i="139" s="1"/>
  <c r="E9" i="139"/>
  <c r="K9" i="139" s="1"/>
  <c r="E8" i="139"/>
  <c r="K8" i="139" s="1"/>
  <c r="E7" i="139"/>
  <c r="G7" i="139" s="1"/>
  <c r="I7" i="139" s="1"/>
  <c r="E6" i="139"/>
  <c r="K6" i="139" s="1"/>
  <c r="E5" i="139"/>
  <c r="K5" i="139" s="1"/>
  <c r="E4" i="139"/>
  <c r="K4" i="139" s="1"/>
  <c r="E3" i="139"/>
  <c r="K3" i="139" s="1"/>
  <c r="E2" i="139"/>
  <c r="G2" i="139" s="1"/>
  <c r="I2" i="139" s="1"/>
  <c r="H101" i="138"/>
  <c r="F101" i="138"/>
  <c r="C101" i="138"/>
  <c r="E100" i="138"/>
  <c r="K100" i="138" s="1"/>
  <c r="E99" i="138"/>
  <c r="K99" i="138" s="1"/>
  <c r="E98" i="138"/>
  <c r="K98" i="138" s="1"/>
  <c r="E97" i="138"/>
  <c r="K97" i="138" s="1"/>
  <c r="E96" i="138"/>
  <c r="K96" i="138" s="1"/>
  <c r="E95" i="138"/>
  <c r="K95" i="138" s="1"/>
  <c r="E94" i="138"/>
  <c r="K94" i="138" s="1"/>
  <c r="E93" i="138"/>
  <c r="K93" i="138" s="1"/>
  <c r="E92" i="138"/>
  <c r="K92" i="138" s="1"/>
  <c r="E91" i="138"/>
  <c r="K91" i="138" s="1"/>
  <c r="E90" i="138"/>
  <c r="K90" i="138" s="1"/>
  <c r="E89" i="138"/>
  <c r="K89" i="138" s="1"/>
  <c r="E88" i="138"/>
  <c r="K88" i="138" s="1"/>
  <c r="E87" i="138"/>
  <c r="K87" i="138" s="1"/>
  <c r="E86" i="138"/>
  <c r="K86" i="138" s="1"/>
  <c r="E85" i="138"/>
  <c r="K85" i="138" s="1"/>
  <c r="E84" i="138"/>
  <c r="K84" i="138" s="1"/>
  <c r="E83" i="138"/>
  <c r="K83" i="138" s="1"/>
  <c r="E82" i="138"/>
  <c r="K82" i="138" s="1"/>
  <c r="E81" i="138"/>
  <c r="K81" i="138" s="1"/>
  <c r="E80" i="138"/>
  <c r="K80" i="138" s="1"/>
  <c r="E79" i="138"/>
  <c r="K79" i="138" s="1"/>
  <c r="E78" i="138"/>
  <c r="K78" i="138" s="1"/>
  <c r="E77" i="138"/>
  <c r="K77" i="138" s="1"/>
  <c r="E76" i="138"/>
  <c r="K76" i="138" s="1"/>
  <c r="E75" i="138"/>
  <c r="K75" i="138" s="1"/>
  <c r="E74" i="138"/>
  <c r="K74" i="138" s="1"/>
  <c r="E73" i="138"/>
  <c r="K73" i="138" s="1"/>
  <c r="E72" i="138"/>
  <c r="K72" i="138" s="1"/>
  <c r="E71" i="138"/>
  <c r="K71" i="138" s="1"/>
  <c r="E70" i="138"/>
  <c r="K70" i="138" s="1"/>
  <c r="E69" i="138"/>
  <c r="K69" i="138" s="1"/>
  <c r="E68" i="138"/>
  <c r="K68" i="138" s="1"/>
  <c r="E67" i="138"/>
  <c r="K67" i="138" s="1"/>
  <c r="E66" i="138"/>
  <c r="K66" i="138" s="1"/>
  <c r="E65" i="138"/>
  <c r="K65" i="138" s="1"/>
  <c r="E64" i="138"/>
  <c r="K64" i="138" s="1"/>
  <c r="E63" i="138"/>
  <c r="K63" i="138" s="1"/>
  <c r="E62" i="138"/>
  <c r="K62" i="138" s="1"/>
  <c r="E61" i="138"/>
  <c r="K61" i="138" s="1"/>
  <c r="E60" i="138"/>
  <c r="E59" i="138"/>
  <c r="E58" i="138"/>
  <c r="E57" i="138"/>
  <c r="E56" i="138"/>
  <c r="E55" i="138"/>
  <c r="E54" i="138"/>
  <c r="E53" i="138"/>
  <c r="E52" i="138"/>
  <c r="E51" i="138"/>
  <c r="E50" i="138"/>
  <c r="E49" i="138"/>
  <c r="E48" i="138"/>
  <c r="E47" i="138"/>
  <c r="E46" i="138"/>
  <c r="E45" i="138"/>
  <c r="E44" i="138"/>
  <c r="E43" i="138"/>
  <c r="E42" i="138"/>
  <c r="E41" i="138"/>
  <c r="E40" i="138"/>
  <c r="E39" i="138"/>
  <c r="E38" i="138"/>
  <c r="E37" i="138"/>
  <c r="E36" i="138"/>
  <c r="E35" i="138"/>
  <c r="E34" i="138"/>
  <c r="E33" i="138"/>
  <c r="E32" i="138"/>
  <c r="E31" i="138"/>
  <c r="E30" i="138"/>
  <c r="E29" i="138"/>
  <c r="E28" i="138"/>
  <c r="E27" i="138"/>
  <c r="E26" i="138"/>
  <c r="E25" i="138"/>
  <c r="E24" i="138"/>
  <c r="E23" i="138"/>
  <c r="E22" i="138"/>
  <c r="E21" i="138"/>
  <c r="E20" i="138"/>
  <c r="E19" i="138"/>
  <c r="E18" i="138"/>
  <c r="E17" i="138"/>
  <c r="G17" i="138" s="1"/>
  <c r="I17" i="138" s="1"/>
  <c r="E16" i="138"/>
  <c r="G16" i="138" s="1"/>
  <c r="I16" i="138" s="1"/>
  <c r="E15" i="138"/>
  <c r="G15" i="138" s="1"/>
  <c r="I15" i="138" s="1"/>
  <c r="E14" i="138"/>
  <c r="G14" i="138" s="1"/>
  <c r="I14" i="138" s="1"/>
  <c r="E13" i="138"/>
  <c r="G13" i="138" s="1"/>
  <c r="I13" i="138" s="1"/>
  <c r="E12" i="138"/>
  <c r="G12" i="138" s="1"/>
  <c r="I12" i="138" s="1"/>
  <c r="E11" i="138"/>
  <c r="G11" i="138" s="1"/>
  <c r="I11" i="138" s="1"/>
  <c r="E10" i="138"/>
  <c r="G10" i="138" s="1"/>
  <c r="I10" i="138" s="1"/>
  <c r="E9" i="138"/>
  <c r="G9" i="138" s="1"/>
  <c r="I9" i="138" s="1"/>
  <c r="E8" i="138"/>
  <c r="G8" i="138" s="1"/>
  <c r="I8" i="138" s="1"/>
  <c r="E7" i="138"/>
  <c r="G7" i="138" s="1"/>
  <c r="I7" i="138" s="1"/>
  <c r="E6" i="138"/>
  <c r="G6" i="138" s="1"/>
  <c r="I6" i="138" s="1"/>
  <c r="E5" i="138"/>
  <c r="G5" i="138" s="1"/>
  <c r="I5" i="138" s="1"/>
  <c r="E4" i="138"/>
  <c r="G4" i="138" s="1"/>
  <c r="I4" i="138" s="1"/>
  <c r="E3" i="138"/>
  <c r="G3" i="138" s="1"/>
  <c r="I3" i="138" s="1"/>
  <c r="E2" i="138"/>
  <c r="K2" i="138" s="1"/>
  <c r="E82" i="137"/>
  <c r="K82" i="137" s="1"/>
  <c r="E78" i="137"/>
  <c r="K78" i="137" s="1"/>
  <c r="E51" i="137"/>
  <c r="G51" i="137" s="1"/>
  <c r="I51" i="137" s="1"/>
  <c r="E50" i="137"/>
  <c r="G50" i="137" s="1"/>
  <c r="I50" i="137" s="1"/>
  <c r="E15" i="137"/>
  <c r="G15" i="137" s="1"/>
  <c r="I15" i="137" s="1"/>
  <c r="H101" i="137"/>
  <c r="F101" i="137"/>
  <c r="C101" i="137"/>
  <c r="E100" i="137"/>
  <c r="K100" i="137" s="1"/>
  <c r="E99" i="137"/>
  <c r="K99" i="137" s="1"/>
  <c r="E98" i="137"/>
  <c r="K98" i="137" s="1"/>
  <c r="E97" i="137"/>
  <c r="K97" i="137" s="1"/>
  <c r="E96" i="137"/>
  <c r="K96" i="137" s="1"/>
  <c r="E95" i="137"/>
  <c r="K95" i="137" s="1"/>
  <c r="E94" i="137"/>
  <c r="K94" i="137" s="1"/>
  <c r="E93" i="137"/>
  <c r="K93" i="137" s="1"/>
  <c r="E92" i="137"/>
  <c r="K92" i="137" s="1"/>
  <c r="E91" i="137"/>
  <c r="K91" i="137" s="1"/>
  <c r="E90" i="137"/>
  <c r="K90" i="137" s="1"/>
  <c r="E89" i="137"/>
  <c r="K89" i="137" s="1"/>
  <c r="E88" i="137"/>
  <c r="K88" i="137" s="1"/>
  <c r="E87" i="137"/>
  <c r="K87" i="137" s="1"/>
  <c r="E86" i="137"/>
  <c r="K86" i="137" s="1"/>
  <c r="E85" i="137"/>
  <c r="K85" i="137" s="1"/>
  <c r="E84" i="137"/>
  <c r="K84" i="137" s="1"/>
  <c r="E83" i="137"/>
  <c r="K83" i="137" s="1"/>
  <c r="E81" i="137"/>
  <c r="K81" i="137" s="1"/>
  <c r="E80" i="137"/>
  <c r="K80" i="137" s="1"/>
  <c r="E79" i="137"/>
  <c r="K79" i="137" s="1"/>
  <c r="E77" i="137"/>
  <c r="K77" i="137" s="1"/>
  <c r="E76" i="137"/>
  <c r="K76" i="137" s="1"/>
  <c r="E75" i="137"/>
  <c r="K75" i="137" s="1"/>
  <c r="E74" i="137"/>
  <c r="K74" i="137" s="1"/>
  <c r="E73" i="137"/>
  <c r="K73" i="137" s="1"/>
  <c r="E72" i="137"/>
  <c r="K72" i="137" s="1"/>
  <c r="E71" i="137"/>
  <c r="K71" i="137" s="1"/>
  <c r="E70" i="137"/>
  <c r="K70" i="137" s="1"/>
  <c r="E69" i="137"/>
  <c r="K69" i="137" s="1"/>
  <c r="E68" i="137"/>
  <c r="K68" i="137" s="1"/>
  <c r="E67" i="137"/>
  <c r="K67" i="137" s="1"/>
  <c r="E66" i="137"/>
  <c r="K66" i="137" s="1"/>
  <c r="E65" i="137"/>
  <c r="K65" i="137" s="1"/>
  <c r="E64" i="137"/>
  <c r="K64" i="137" s="1"/>
  <c r="E63" i="137"/>
  <c r="K63" i="137" s="1"/>
  <c r="E62" i="137"/>
  <c r="K62" i="137" s="1"/>
  <c r="E61" i="137"/>
  <c r="K61" i="137" s="1"/>
  <c r="E60" i="137"/>
  <c r="K60" i="137" s="1"/>
  <c r="E59" i="137"/>
  <c r="K59" i="137" s="1"/>
  <c r="E58" i="137"/>
  <c r="K58" i="137" s="1"/>
  <c r="E57" i="137"/>
  <c r="K57" i="137" s="1"/>
  <c r="E56" i="137"/>
  <c r="K56" i="137" s="1"/>
  <c r="E55" i="137"/>
  <c r="K55" i="137" s="1"/>
  <c r="E54" i="137"/>
  <c r="K54" i="137" s="1"/>
  <c r="E53" i="137"/>
  <c r="K53" i="137" s="1"/>
  <c r="E52" i="137"/>
  <c r="K52" i="137" s="1"/>
  <c r="E49" i="137"/>
  <c r="K49" i="137" s="1"/>
  <c r="E48" i="137"/>
  <c r="K48" i="137" s="1"/>
  <c r="E47" i="137"/>
  <c r="K47" i="137" s="1"/>
  <c r="E46" i="137"/>
  <c r="K46" i="137" s="1"/>
  <c r="E45" i="137"/>
  <c r="K45" i="137" s="1"/>
  <c r="E44" i="137"/>
  <c r="K44" i="137" s="1"/>
  <c r="E43" i="137"/>
  <c r="K43" i="137" s="1"/>
  <c r="E42" i="137"/>
  <c r="K42" i="137" s="1"/>
  <c r="E41" i="137"/>
  <c r="K41" i="137" s="1"/>
  <c r="E40" i="137"/>
  <c r="K40" i="137" s="1"/>
  <c r="E39" i="137"/>
  <c r="K39" i="137" s="1"/>
  <c r="E38" i="137"/>
  <c r="K38" i="137" s="1"/>
  <c r="E37" i="137"/>
  <c r="K37" i="137" s="1"/>
  <c r="E36" i="137"/>
  <c r="K36" i="137" s="1"/>
  <c r="E35" i="137"/>
  <c r="K35" i="137" s="1"/>
  <c r="E34" i="137"/>
  <c r="K34" i="137" s="1"/>
  <c r="E33" i="137"/>
  <c r="K33" i="137" s="1"/>
  <c r="E32" i="137"/>
  <c r="K32" i="137" s="1"/>
  <c r="E31" i="137"/>
  <c r="K31" i="137" s="1"/>
  <c r="E30" i="137"/>
  <c r="K30" i="137" s="1"/>
  <c r="E29" i="137"/>
  <c r="K29" i="137" s="1"/>
  <c r="E28" i="137"/>
  <c r="K28" i="137" s="1"/>
  <c r="E27" i="137"/>
  <c r="K27" i="137" s="1"/>
  <c r="E26" i="137"/>
  <c r="K26" i="137" s="1"/>
  <c r="E25" i="137"/>
  <c r="K25" i="137" s="1"/>
  <c r="E24" i="137"/>
  <c r="K24" i="137" s="1"/>
  <c r="E23" i="137"/>
  <c r="K23" i="137" s="1"/>
  <c r="E22" i="137"/>
  <c r="K22" i="137" s="1"/>
  <c r="E21" i="137"/>
  <c r="K21" i="137" s="1"/>
  <c r="E20" i="137"/>
  <c r="K20" i="137" s="1"/>
  <c r="E19" i="137"/>
  <c r="K19" i="137" s="1"/>
  <c r="E18" i="137"/>
  <c r="K18" i="137" s="1"/>
  <c r="E17" i="137"/>
  <c r="K17" i="137" s="1"/>
  <c r="E16" i="137"/>
  <c r="K16" i="137" s="1"/>
  <c r="E14" i="137"/>
  <c r="K14" i="137" s="1"/>
  <c r="E13" i="137"/>
  <c r="K13" i="137" s="1"/>
  <c r="E12" i="137"/>
  <c r="G12" i="137" s="1"/>
  <c r="I12" i="137" s="1"/>
  <c r="E11" i="137"/>
  <c r="G11" i="137" s="1"/>
  <c r="I11" i="137" s="1"/>
  <c r="E10" i="137"/>
  <c r="G10" i="137" s="1"/>
  <c r="I10" i="137" s="1"/>
  <c r="E9" i="137"/>
  <c r="G9" i="137" s="1"/>
  <c r="I9" i="137" s="1"/>
  <c r="E8" i="137"/>
  <c r="G8" i="137" s="1"/>
  <c r="I8" i="137" s="1"/>
  <c r="E7" i="137"/>
  <c r="G7" i="137" s="1"/>
  <c r="I7" i="137" s="1"/>
  <c r="E6" i="137"/>
  <c r="G6" i="137" s="1"/>
  <c r="I6" i="137" s="1"/>
  <c r="E5" i="137"/>
  <c r="G5" i="137" s="1"/>
  <c r="I5" i="137" s="1"/>
  <c r="E4" i="137"/>
  <c r="G4" i="137" s="1"/>
  <c r="I4" i="137" s="1"/>
  <c r="E3" i="137"/>
  <c r="G3" i="137" s="1"/>
  <c r="I3" i="137" s="1"/>
  <c r="E2" i="137"/>
  <c r="G2" i="137" s="1"/>
  <c r="K99" i="139" l="1"/>
  <c r="K38" i="140"/>
  <c r="K70" i="139"/>
  <c r="G85" i="139"/>
  <c r="I85" i="139" s="1"/>
  <c r="K36" i="140"/>
  <c r="K12" i="140"/>
  <c r="I111" i="142"/>
  <c r="K108" i="141"/>
  <c r="I110" i="141" s="1"/>
  <c r="I108" i="141"/>
  <c r="G108" i="141"/>
  <c r="K4" i="140"/>
  <c r="K68" i="140"/>
  <c r="K8" i="140"/>
  <c r="K58" i="140"/>
  <c r="G35" i="140"/>
  <c r="I35" i="140" s="1"/>
  <c r="G54" i="140"/>
  <c r="I54" i="140" s="1"/>
  <c r="G72" i="140"/>
  <c r="I72" i="140" s="1"/>
  <c r="G82" i="140"/>
  <c r="I82" i="140" s="1"/>
  <c r="G100" i="140"/>
  <c r="I100" i="140" s="1"/>
  <c r="G9" i="140"/>
  <c r="I9" i="140" s="1"/>
  <c r="G13" i="140"/>
  <c r="I13" i="140" s="1"/>
  <c r="G15" i="140"/>
  <c r="I15" i="140" s="1"/>
  <c r="K48" i="140"/>
  <c r="K104" i="140"/>
  <c r="G21" i="140"/>
  <c r="I21" i="140" s="1"/>
  <c r="G26" i="140"/>
  <c r="I26" i="140" s="1"/>
  <c r="G57" i="140"/>
  <c r="I57" i="140" s="1"/>
  <c r="K63" i="140"/>
  <c r="K3" i="140"/>
  <c r="G18" i="140"/>
  <c r="I18" i="140" s="1"/>
  <c r="G20" i="140"/>
  <c r="I20" i="140" s="1"/>
  <c r="G24" i="140"/>
  <c r="I24" i="140" s="1"/>
  <c r="G29" i="140"/>
  <c r="I29" i="140" s="1"/>
  <c r="K30" i="140"/>
  <c r="G41" i="140"/>
  <c r="I41" i="140" s="1"/>
  <c r="G43" i="140"/>
  <c r="I43" i="140" s="1"/>
  <c r="G45" i="140"/>
  <c r="I45" i="140" s="1"/>
  <c r="K49" i="140"/>
  <c r="G62" i="140"/>
  <c r="I62" i="140" s="1"/>
  <c r="G69" i="140"/>
  <c r="I69" i="140" s="1"/>
  <c r="G73" i="140"/>
  <c r="I73" i="140" s="1"/>
  <c r="G75" i="140"/>
  <c r="I75" i="140" s="1"/>
  <c r="G83" i="140"/>
  <c r="I83" i="140" s="1"/>
  <c r="G90" i="140"/>
  <c r="I90" i="140" s="1"/>
  <c r="K91" i="140"/>
  <c r="G94" i="140"/>
  <c r="I94" i="140" s="1"/>
  <c r="G96" i="140"/>
  <c r="I96" i="140" s="1"/>
  <c r="K97" i="140"/>
  <c r="K99" i="140"/>
  <c r="K103" i="140"/>
  <c r="G2" i="140"/>
  <c r="G11" i="140"/>
  <c r="I11" i="140" s="1"/>
  <c r="G16" i="140"/>
  <c r="I16" i="140" s="1"/>
  <c r="G23" i="140"/>
  <c r="I23" i="140" s="1"/>
  <c r="G28" i="140"/>
  <c r="I28" i="140" s="1"/>
  <c r="G32" i="140"/>
  <c r="I32" i="140" s="1"/>
  <c r="G34" i="140"/>
  <c r="I34" i="140" s="1"/>
  <c r="G47" i="140"/>
  <c r="I47" i="140" s="1"/>
  <c r="G51" i="140"/>
  <c r="I51" i="140" s="1"/>
  <c r="G53" i="140"/>
  <c r="I53" i="140" s="1"/>
  <c r="G56" i="140"/>
  <c r="I56" i="140" s="1"/>
  <c r="G65" i="140"/>
  <c r="I65" i="140" s="1"/>
  <c r="G67" i="140"/>
  <c r="I67" i="140" s="1"/>
  <c r="G77" i="140"/>
  <c r="I77" i="140" s="1"/>
  <c r="G79" i="140"/>
  <c r="I79" i="140" s="1"/>
  <c r="G81" i="140"/>
  <c r="I81" i="140" s="1"/>
  <c r="G87" i="140"/>
  <c r="I87" i="140" s="1"/>
  <c r="G89" i="140"/>
  <c r="I89" i="140" s="1"/>
  <c r="G93" i="140"/>
  <c r="I93" i="140" s="1"/>
  <c r="G102" i="140"/>
  <c r="I102" i="140" s="1"/>
  <c r="G7" i="140"/>
  <c r="I7" i="140" s="1"/>
  <c r="G10" i="140"/>
  <c r="I10" i="140" s="1"/>
  <c r="G22" i="140"/>
  <c r="I22" i="140" s="1"/>
  <c r="G27" i="140"/>
  <c r="I27" i="140" s="1"/>
  <c r="G31" i="140"/>
  <c r="I31" i="140" s="1"/>
  <c r="G37" i="140"/>
  <c r="I37" i="140" s="1"/>
  <c r="G46" i="140"/>
  <c r="I46" i="140" s="1"/>
  <c r="G50" i="140"/>
  <c r="I50" i="140" s="1"/>
  <c r="G55" i="140"/>
  <c r="I55" i="140" s="1"/>
  <c r="G59" i="140"/>
  <c r="I59" i="140" s="1"/>
  <c r="G61" i="140"/>
  <c r="I61" i="140" s="1"/>
  <c r="G64" i="140"/>
  <c r="I64" i="140" s="1"/>
  <c r="G76" i="140"/>
  <c r="I76" i="140" s="1"/>
  <c r="G85" i="140"/>
  <c r="I85" i="140" s="1"/>
  <c r="G92" i="140"/>
  <c r="I92" i="140" s="1"/>
  <c r="K98" i="140"/>
  <c r="G101" i="140"/>
  <c r="I101" i="140" s="1"/>
  <c r="G95" i="140"/>
  <c r="I95" i="140" s="1"/>
  <c r="K86" i="140"/>
  <c r="G78" i="140"/>
  <c r="I78" i="140" s="1"/>
  <c r="G74" i="140"/>
  <c r="I74" i="140" s="1"/>
  <c r="G71" i="140"/>
  <c r="I71" i="140" s="1"/>
  <c r="G70" i="140"/>
  <c r="I70" i="140" s="1"/>
  <c r="K66" i="140"/>
  <c r="K42" i="140"/>
  <c r="K39" i="140"/>
  <c r="G33" i="140"/>
  <c r="I33" i="140" s="1"/>
  <c r="G5" i="140"/>
  <c r="I5" i="140" s="1"/>
  <c r="E105" i="140"/>
  <c r="G14" i="140"/>
  <c r="I14" i="140" s="1"/>
  <c r="G19" i="140"/>
  <c r="I19" i="140" s="1"/>
  <c r="G44" i="140"/>
  <c r="I44" i="140" s="1"/>
  <c r="G52" i="140"/>
  <c r="I52" i="140" s="1"/>
  <c r="G60" i="140"/>
  <c r="I60" i="140" s="1"/>
  <c r="G80" i="140"/>
  <c r="I80" i="140" s="1"/>
  <c r="G84" i="140"/>
  <c r="I84" i="140" s="1"/>
  <c r="G88" i="140"/>
  <c r="I88" i="140" s="1"/>
  <c r="I2" i="140"/>
  <c r="K16" i="139"/>
  <c r="G23" i="139"/>
  <c r="I23" i="139" s="1"/>
  <c r="G90" i="139"/>
  <c r="I90" i="139" s="1"/>
  <c r="K2" i="139"/>
  <c r="K95" i="139"/>
  <c r="G93" i="139"/>
  <c r="I93" i="139" s="1"/>
  <c r="G4" i="139"/>
  <c r="I4" i="139" s="1"/>
  <c r="G25" i="139"/>
  <c r="I25" i="139" s="1"/>
  <c r="G86" i="139"/>
  <c r="I86" i="139" s="1"/>
  <c r="G10" i="139"/>
  <c r="I10" i="139" s="1"/>
  <c r="G12" i="139"/>
  <c r="I12" i="139" s="1"/>
  <c r="K44" i="139"/>
  <c r="K80" i="139"/>
  <c r="G89" i="139"/>
  <c r="I89" i="139" s="1"/>
  <c r="G94" i="139"/>
  <c r="I94" i="139" s="1"/>
  <c r="G98" i="139"/>
  <c r="I98" i="139" s="1"/>
  <c r="G8" i="139"/>
  <c r="I8" i="139" s="1"/>
  <c r="K24" i="139"/>
  <c r="K52" i="139"/>
  <c r="G65" i="139"/>
  <c r="I65" i="139" s="1"/>
  <c r="G75" i="139"/>
  <c r="I75" i="139" s="1"/>
  <c r="G77" i="139"/>
  <c r="I77" i="139" s="1"/>
  <c r="G79" i="139"/>
  <c r="I79" i="139" s="1"/>
  <c r="K87" i="139"/>
  <c r="K91" i="139"/>
  <c r="K96" i="139"/>
  <c r="K100" i="139"/>
  <c r="G6" i="139"/>
  <c r="I6" i="139" s="1"/>
  <c r="K11" i="139"/>
  <c r="G39" i="139"/>
  <c r="I39" i="139" s="1"/>
  <c r="G84" i="139"/>
  <c r="I84" i="139" s="1"/>
  <c r="G43" i="139"/>
  <c r="I43" i="139" s="1"/>
  <c r="G45" i="139"/>
  <c r="I45" i="139" s="1"/>
  <c r="G53" i="139"/>
  <c r="I53" i="139" s="1"/>
  <c r="G61" i="139"/>
  <c r="I61" i="139" s="1"/>
  <c r="G71" i="139"/>
  <c r="I71" i="139" s="1"/>
  <c r="G73" i="139"/>
  <c r="I73" i="139" s="1"/>
  <c r="K74" i="139"/>
  <c r="G88" i="139"/>
  <c r="I88" i="139" s="1"/>
  <c r="G92" i="139"/>
  <c r="I92" i="139" s="1"/>
  <c r="G97" i="139"/>
  <c r="I97" i="139" s="1"/>
  <c r="G101" i="139"/>
  <c r="I101" i="139" s="1"/>
  <c r="K102" i="139"/>
  <c r="G3" i="139"/>
  <c r="I3" i="139" s="1"/>
  <c r="G13" i="139"/>
  <c r="I13" i="139" s="1"/>
  <c r="K20" i="139"/>
  <c r="G27" i="139"/>
  <c r="I27" i="139" s="1"/>
  <c r="G29" i="139"/>
  <c r="I29" i="139" s="1"/>
  <c r="K32" i="139"/>
  <c r="G41" i="139"/>
  <c r="I41" i="139" s="1"/>
  <c r="K48" i="139"/>
  <c r="G67" i="139"/>
  <c r="I67" i="139" s="1"/>
  <c r="G19" i="139"/>
  <c r="I19" i="139" s="1"/>
  <c r="G21" i="139"/>
  <c r="I21" i="139" s="1"/>
  <c r="K28" i="139"/>
  <c r="G33" i="139"/>
  <c r="I33" i="139" s="1"/>
  <c r="G47" i="139"/>
  <c r="I47" i="139" s="1"/>
  <c r="G55" i="139"/>
  <c r="I55" i="139" s="1"/>
  <c r="G63" i="139"/>
  <c r="I63" i="139" s="1"/>
  <c r="G83" i="139"/>
  <c r="I83" i="139" s="1"/>
  <c r="K15" i="139"/>
  <c r="K7" i="139"/>
  <c r="E103" i="139"/>
  <c r="G59" i="139"/>
  <c r="I59" i="139" s="1"/>
  <c r="K76" i="139"/>
  <c r="K68" i="139"/>
  <c r="K36" i="139"/>
  <c r="K64" i="139"/>
  <c r="K72" i="139"/>
  <c r="G14" i="139"/>
  <c r="I14" i="139" s="1"/>
  <c r="G35" i="139"/>
  <c r="I35" i="139" s="1"/>
  <c r="G37" i="139"/>
  <c r="I37" i="139" s="1"/>
  <c r="G51" i="139"/>
  <c r="I51" i="139" s="1"/>
  <c r="G78" i="139"/>
  <c r="I78" i="139" s="1"/>
  <c r="G82" i="139"/>
  <c r="I82" i="139" s="1"/>
  <c r="G5" i="139"/>
  <c r="I5" i="139" s="1"/>
  <c r="G9" i="139"/>
  <c r="I9" i="139" s="1"/>
  <c r="G17" i="139"/>
  <c r="I17" i="139" s="1"/>
  <c r="G31" i="139"/>
  <c r="I31" i="139" s="1"/>
  <c r="K40" i="139"/>
  <c r="G49" i="139"/>
  <c r="I49" i="139" s="1"/>
  <c r="K56" i="139"/>
  <c r="G69" i="139"/>
  <c r="I69" i="139" s="1"/>
  <c r="G81" i="139"/>
  <c r="I81" i="139" s="1"/>
  <c r="G18" i="139"/>
  <c r="I18" i="139" s="1"/>
  <c r="G22" i="139"/>
  <c r="I22" i="139" s="1"/>
  <c r="G26" i="139"/>
  <c r="I26" i="139" s="1"/>
  <c r="G30" i="139"/>
  <c r="I30" i="139" s="1"/>
  <c r="G34" i="139"/>
  <c r="I34" i="139" s="1"/>
  <c r="G38" i="139"/>
  <c r="I38" i="139" s="1"/>
  <c r="G42" i="139"/>
  <c r="I42" i="139" s="1"/>
  <c r="G46" i="139"/>
  <c r="I46" i="139" s="1"/>
  <c r="G50" i="139"/>
  <c r="I50" i="139" s="1"/>
  <c r="G54" i="139"/>
  <c r="I54" i="139" s="1"/>
  <c r="G58" i="139"/>
  <c r="I58" i="139" s="1"/>
  <c r="G62" i="139"/>
  <c r="I62" i="139" s="1"/>
  <c r="G66" i="139"/>
  <c r="I66" i="139" s="1"/>
  <c r="K19" i="138"/>
  <c r="G19" i="138"/>
  <c r="I19" i="138" s="1"/>
  <c r="K23" i="138"/>
  <c r="G23" i="138"/>
  <c r="I23" i="138" s="1"/>
  <c r="K29" i="138"/>
  <c r="G29" i="138"/>
  <c r="I29" i="138" s="1"/>
  <c r="K33" i="138"/>
  <c r="G33" i="138"/>
  <c r="I33" i="138" s="1"/>
  <c r="K37" i="138"/>
  <c r="G37" i="138"/>
  <c r="I37" i="138" s="1"/>
  <c r="K41" i="138"/>
  <c r="G41" i="138"/>
  <c r="I41" i="138" s="1"/>
  <c r="K45" i="138"/>
  <c r="G45" i="138"/>
  <c r="I45" i="138" s="1"/>
  <c r="K49" i="138"/>
  <c r="G49" i="138"/>
  <c r="I49" i="138" s="1"/>
  <c r="K53" i="138"/>
  <c r="G53" i="138"/>
  <c r="I53" i="138" s="1"/>
  <c r="K57" i="138"/>
  <c r="G57" i="138"/>
  <c r="I57" i="138" s="1"/>
  <c r="K59" i="138"/>
  <c r="G59" i="138"/>
  <c r="I59" i="138" s="1"/>
  <c r="K3" i="138"/>
  <c r="K4" i="138"/>
  <c r="K5" i="138"/>
  <c r="K6" i="138"/>
  <c r="K7" i="138"/>
  <c r="K8" i="138"/>
  <c r="K9" i="138"/>
  <c r="K10" i="138"/>
  <c r="K11" i="138"/>
  <c r="K12" i="138"/>
  <c r="K13" i="138"/>
  <c r="K14" i="138"/>
  <c r="K15" i="138"/>
  <c r="K16" i="138"/>
  <c r="K17" i="138"/>
  <c r="K27" i="138"/>
  <c r="G27" i="138"/>
  <c r="I27" i="138" s="1"/>
  <c r="K18" i="138"/>
  <c r="G18" i="138"/>
  <c r="I18" i="138" s="1"/>
  <c r="K20" i="138"/>
  <c r="G20" i="138"/>
  <c r="I20" i="138" s="1"/>
  <c r="K22" i="138"/>
  <c r="G22" i="138"/>
  <c r="I22" i="138" s="1"/>
  <c r="K26" i="138"/>
  <c r="G26" i="138"/>
  <c r="I26" i="138" s="1"/>
  <c r="K28" i="138"/>
  <c r="G28" i="138"/>
  <c r="I28" i="138" s="1"/>
  <c r="K30" i="138"/>
  <c r="G30" i="138"/>
  <c r="I30" i="138" s="1"/>
  <c r="K32" i="138"/>
  <c r="G32" i="138"/>
  <c r="I32" i="138" s="1"/>
  <c r="K34" i="138"/>
  <c r="G34" i="138"/>
  <c r="I34" i="138" s="1"/>
  <c r="K36" i="138"/>
  <c r="G36" i="138"/>
  <c r="I36" i="138" s="1"/>
  <c r="K38" i="138"/>
  <c r="G38" i="138"/>
  <c r="I38" i="138" s="1"/>
  <c r="K40" i="138"/>
  <c r="G40" i="138"/>
  <c r="I40" i="138" s="1"/>
  <c r="K42" i="138"/>
  <c r="G42" i="138"/>
  <c r="I42" i="138" s="1"/>
  <c r="K44" i="138"/>
  <c r="G44" i="138"/>
  <c r="I44" i="138" s="1"/>
  <c r="K46" i="138"/>
  <c r="G46" i="138"/>
  <c r="I46" i="138" s="1"/>
  <c r="K48" i="138"/>
  <c r="G48" i="138"/>
  <c r="I48" i="138" s="1"/>
  <c r="K50" i="138"/>
  <c r="G50" i="138"/>
  <c r="I50" i="138" s="1"/>
  <c r="K52" i="138"/>
  <c r="G52" i="138"/>
  <c r="I52" i="138" s="1"/>
  <c r="K54" i="138"/>
  <c r="G54" i="138"/>
  <c r="I54" i="138" s="1"/>
  <c r="K56" i="138"/>
  <c r="G56" i="138"/>
  <c r="I56" i="138" s="1"/>
  <c r="K58" i="138"/>
  <c r="G58" i="138"/>
  <c r="I58" i="138" s="1"/>
  <c r="K60" i="138"/>
  <c r="G60" i="138"/>
  <c r="I60" i="138" s="1"/>
  <c r="K21" i="138"/>
  <c r="G21" i="138"/>
  <c r="I21" i="138" s="1"/>
  <c r="K25" i="138"/>
  <c r="G25" i="138"/>
  <c r="I25" i="138" s="1"/>
  <c r="K31" i="138"/>
  <c r="G31" i="138"/>
  <c r="I31" i="138" s="1"/>
  <c r="K35" i="138"/>
  <c r="G35" i="138"/>
  <c r="I35" i="138" s="1"/>
  <c r="K39" i="138"/>
  <c r="G39" i="138"/>
  <c r="I39" i="138" s="1"/>
  <c r="K43" i="138"/>
  <c r="G43" i="138"/>
  <c r="I43" i="138" s="1"/>
  <c r="K47" i="138"/>
  <c r="G47" i="138"/>
  <c r="I47" i="138" s="1"/>
  <c r="K51" i="138"/>
  <c r="G51" i="138"/>
  <c r="I51" i="138" s="1"/>
  <c r="K55" i="138"/>
  <c r="G55" i="138"/>
  <c r="I55" i="138" s="1"/>
  <c r="E101" i="138"/>
  <c r="K24" i="138"/>
  <c r="G24" i="138"/>
  <c r="I24" i="138" s="1"/>
  <c r="G2" i="138"/>
  <c r="G61" i="138"/>
  <c r="I61" i="138" s="1"/>
  <c r="G62" i="138"/>
  <c r="I62" i="138" s="1"/>
  <c r="G63" i="138"/>
  <c r="I63" i="138" s="1"/>
  <c r="G64" i="138"/>
  <c r="I64" i="138" s="1"/>
  <c r="G65" i="138"/>
  <c r="I65" i="138" s="1"/>
  <c r="G66" i="138"/>
  <c r="I66" i="138" s="1"/>
  <c r="G67" i="138"/>
  <c r="I67" i="138" s="1"/>
  <c r="G68" i="138"/>
  <c r="I68" i="138" s="1"/>
  <c r="G69" i="138"/>
  <c r="I69" i="138" s="1"/>
  <c r="G70" i="138"/>
  <c r="I70" i="138" s="1"/>
  <c r="G71" i="138"/>
  <c r="I71" i="138" s="1"/>
  <c r="G72" i="138"/>
  <c r="I72" i="138" s="1"/>
  <c r="G73" i="138"/>
  <c r="I73" i="138" s="1"/>
  <c r="G74" i="138"/>
  <c r="I74" i="138" s="1"/>
  <c r="G75" i="138"/>
  <c r="I75" i="138" s="1"/>
  <c r="G76" i="138"/>
  <c r="I76" i="138" s="1"/>
  <c r="G77" i="138"/>
  <c r="I77" i="138" s="1"/>
  <c r="G78" i="138"/>
  <c r="I78" i="138" s="1"/>
  <c r="G79" i="138"/>
  <c r="I79" i="138" s="1"/>
  <c r="G80" i="138"/>
  <c r="I80" i="138" s="1"/>
  <c r="G81" i="138"/>
  <c r="I81" i="138" s="1"/>
  <c r="G82" i="138"/>
  <c r="I82" i="138" s="1"/>
  <c r="G83" i="138"/>
  <c r="I83" i="138" s="1"/>
  <c r="G84" i="138"/>
  <c r="I84" i="138" s="1"/>
  <c r="G85" i="138"/>
  <c r="I85" i="138" s="1"/>
  <c r="G86" i="138"/>
  <c r="I86" i="138" s="1"/>
  <c r="G87" i="138"/>
  <c r="I87" i="138" s="1"/>
  <c r="G88" i="138"/>
  <c r="I88" i="138" s="1"/>
  <c r="G89" i="138"/>
  <c r="I89" i="138" s="1"/>
  <c r="G90" i="138"/>
  <c r="I90" i="138" s="1"/>
  <c r="G91" i="138"/>
  <c r="I91" i="138" s="1"/>
  <c r="G92" i="138"/>
  <c r="I92" i="138" s="1"/>
  <c r="G93" i="138"/>
  <c r="I93" i="138" s="1"/>
  <c r="G94" i="138"/>
  <c r="I94" i="138" s="1"/>
  <c r="G95" i="138"/>
  <c r="I95" i="138" s="1"/>
  <c r="G96" i="138"/>
  <c r="I96" i="138" s="1"/>
  <c r="G97" i="138"/>
  <c r="I97" i="138" s="1"/>
  <c r="G98" i="138"/>
  <c r="I98" i="138" s="1"/>
  <c r="G99" i="138"/>
  <c r="I99" i="138" s="1"/>
  <c r="G100" i="138"/>
  <c r="I100" i="138" s="1"/>
  <c r="G82" i="137"/>
  <c r="I82" i="137" s="1"/>
  <c r="G78" i="137"/>
  <c r="I78" i="137" s="1"/>
  <c r="K51" i="137"/>
  <c r="G33" i="137"/>
  <c r="I33" i="137" s="1"/>
  <c r="G71" i="137"/>
  <c r="I71" i="137" s="1"/>
  <c r="K50" i="137"/>
  <c r="G67" i="137"/>
  <c r="I67" i="137" s="1"/>
  <c r="G38" i="137"/>
  <c r="I38" i="137" s="1"/>
  <c r="G70" i="137"/>
  <c r="I70" i="137" s="1"/>
  <c r="G100" i="137"/>
  <c r="I100" i="137" s="1"/>
  <c r="K15" i="137"/>
  <c r="G48" i="137"/>
  <c r="I48" i="137" s="1"/>
  <c r="G57" i="137"/>
  <c r="I57" i="137" s="1"/>
  <c r="G63" i="137"/>
  <c r="I63" i="137" s="1"/>
  <c r="G96" i="137"/>
  <c r="I96" i="137" s="1"/>
  <c r="G98" i="137"/>
  <c r="I98" i="137" s="1"/>
  <c r="G62" i="137"/>
  <c r="I62" i="137" s="1"/>
  <c r="G95" i="137"/>
  <c r="I95" i="137" s="1"/>
  <c r="G97" i="137"/>
  <c r="I97" i="137" s="1"/>
  <c r="K12" i="137"/>
  <c r="G21" i="137"/>
  <c r="I21" i="137" s="1"/>
  <c r="G23" i="137"/>
  <c r="I23" i="137" s="1"/>
  <c r="G25" i="137"/>
  <c r="I25" i="137" s="1"/>
  <c r="G27" i="137"/>
  <c r="I27" i="137" s="1"/>
  <c r="G29" i="137"/>
  <c r="I29" i="137" s="1"/>
  <c r="G36" i="137"/>
  <c r="I36" i="137" s="1"/>
  <c r="G41" i="137"/>
  <c r="I41" i="137" s="1"/>
  <c r="G44" i="137"/>
  <c r="I44" i="137" s="1"/>
  <c r="G53" i="137"/>
  <c r="I53" i="137" s="1"/>
  <c r="G55" i="137"/>
  <c r="I55" i="137" s="1"/>
  <c r="G60" i="137"/>
  <c r="I60" i="137" s="1"/>
  <c r="G65" i="137"/>
  <c r="I65" i="137" s="1"/>
  <c r="G73" i="137"/>
  <c r="I73" i="137" s="1"/>
  <c r="G75" i="137"/>
  <c r="I75" i="137" s="1"/>
  <c r="G79" i="137"/>
  <c r="I79" i="137" s="1"/>
  <c r="G86" i="137"/>
  <c r="I86" i="137" s="1"/>
  <c r="G88" i="137"/>
  <c r="I88" i="137" s="1"/>
  <c r="G90" i="137"/>
  <c r="I90" i="137" s="1"/>
  <c r="G92" i="137"/>
  <c r="I92" i="137" s="1"/>
  <c r="G16" i="137"/>
  <c r="I16" i="137" s="1"/>
  <c r="G32" i="137"/>
  <c r="I32" i="137" s="1"/>
  <c r="G34" i="137"/>
  <c r="I34" i="137" s="1"/>
  <c r="G39" i="137"/>
  <c r="I39" i="137" s="1"/>
  <c r="G47" i="137"/>
  <c r="I47" i="137" s="1"/>
  <c r="G99" i="137"/>
  <c r="I99" i="137" s="1"/>
  <c r="G13" i="137"/>
  <c r="I13" i="137" s="1"/>
  <c r="G20" i="137"/>
  <c r="I20" i="137" s="1"/>
  <c r="G22" i="137"/>
  <c r="I22" i="137" s="1"/>
  <c r="G24" i="137"/>
  <c r="I24" i="137" s="1"/>
  <c r="G26" i="137"/>
  <c r="I26" i="137" s="1"/>
  <c r="G28" i="137"/>
  <c r="I28" i="137" s="1"/>
  <c r="G30" i="137"/>
  <c r="I30" i="137" s="1"/>
  <c r="G45" i="137"/>
  <c r="I45" i="137" s="1"/>
  <c r="G52" i="137"/>
  <c r="I52" i="137" s="1"/>
  <c r="G54" i="137"/>
  <c r="I54" i="137" s="1"/>
  <c r="G59" i="137"/>
  <c r="I59" i="137" s="1"/>
  <c r="G74" i="137"/>
  <c r="I74" i="137" s="1"/>
  <c r="G80" i="137"/>
  <c r="I80" i="137" s="1"/>
  <c r="G87" i="137"/>
  <c r="I87" i="137" s="1"/>
  <c r="G89" i="137"/>
  <c r="I89" i="137" s="1"/>
  <c r="G91" i="137"/>
  <c r="I91" i="137" s="1"/>
  <c r="G93" i="137"/>
  <c r="I93" i="137" s="1"/>
  <c r="G17" i="137"/>
  <c r="I17" i="137" s="1"/>
  <c r="G35" i="137"/>
  <c r="I35" i="137" s="1"/>
  <c r="G49" i="137"/>
  <c r="I49" i="137" s="1"/>
  <c r="G69" i="137"/>
  <c r="I69" i="137" s="1"/>
  <c r="G77" i="137"/>
  <c r="I77" i="137" s="1"/>
  <c r="G83" i="137"/>
  <c r="I83" i="137" s="1"/>
  <c r="G85" i="137"/>
  <c r="I85" i="137" s="1"/>
  <c r="G14" i="137"/>
  <c r="I14" i="137" s="1"/>
  <c r="G19" i="137"/>
  <c r="I19" i="137" s="1"/>
  <c r="G31" i="137"/>
  <c r="I31" i="137" s="1"/>
  <c r="G37" i="137"/>
  <c r="I37" i="137" s="1"/>
  <c r="G43" i="137"/>
  <c r="I43" i="137" s="1"/>
  <c r="G61" i="137"/>
  <c r="I61" i="137" s="1"/>
  <c r="E101" i="137"/>
  <c r="G18" i="137"/>
  <c r="I18" i="137" s="1"/>
  <c r="G40" i="137"/>
  <c r="I40" i="137" s="1"/>
  <c r="G42" i="137"/>
  <c r="I42" i="137" s="1"/>
  <c r="G46" i="137"/>
  <c r="I46" i="137" s="1"/>
  <c r="G56" i="137"/>
  <c r="I56" i="137" s="1"/>
  <c r="G58" i="137"/>
  <c r="I58" i="137" s="1"/>
  <c r="G64" i="137"/>
  <c r="I64" i="137" s="1"/>
  <c r="G66" i="137"/>
  <c r="I66" i="137" s="1"/>
  <c r="G68" i="137"/>
  <c r="I68" i="137" s="1"/>
  <c r="G72" i="137"/>
  <c r="I72" i="137" s="1"/>
  <c r="G76" i="137"/>
  <c r="I76" i="137" s="1"/>
  <c r="G81" i="137"/>
  <c r="I81" i="137" s="1"/>
  <c r="G84" i="137"/>
  <c r="I84" i="137" s="1"/>
  <c r="G94" i="137"/>
  <c r="I94" i="137" s="1"/>
  <c r="I2" i="137"/>
  <c r="K2" i="137"/>
  <c r="K3" i="137"/>
  <c r="K4" i="137"/>
  <c r="K5" i="137"/>
  <c r="K6" i="137"/>
  <c r="K7" i="137"/>
  <c r="K8" i="137"/>
  <c r="K9" i="137"/>
  <c r="K10" i="137"/>
  <c r="K11" i="137"/>
  <c r="E80" i="136"/>
  <c r="K80" i="136" s="1"/>
  <c r="E69" i="136"/>
  <c r="K69" i="136" s="1"/>
  <c r="E39" i="136"/>
  <c r="G39" i="136" s="1"/>
  <c r="I39" i="136" s="1"/>
  <c r="H96" i="136"/>
  <c r="F96" i="136"/>
  <c r="C96" i="136"/>
  <c r="E95" i="136"/>
  <c r="K95" i="136" s="1"/>
  <c r="E94" i="136"/>
  <c r="K94" i="136" s="1"/>
  <c r="E93" i="136"/>
  <c r="K93" i="136" s="1"/>
  <c r="E92" i="136"/>
  <c r="K92" i="136" s="1"/>
  <c r="E91" i="136"/>
  <c r="K91" i="136" s="1"/>
  <c r="E90" i="136"/>
  <c r="K90" i="136" s="1"/>
  <c r="E89" i="136"/>
  <c r="K89" i="136" s="1"/>
  <c r="E88" i="136"/>
  <c r="K88" i="136" s="1"/>
  <c r="E87" i="136"/>
  <c r="K87" i="136" s="1"/>
  <c r="E86" i="136"/>
  <c r="K86" i="136" s="1"/>
  <c r="E85" i="136"/>
  <c r="K85" i="136" s="1"/>
  <c r="E84" i="136"/>
  <c r="K84" i="136" s="1"/>
  <c r="E83" i="136"/>
  <c r="K83" i="136" s="1"/>
  <c r="E82" i="136"/>
  <c r="K82" i="136" s="1"/>
  <c r="E81" i="136"/>
  <c r="K81" i="136" s="1"/>
  <c r="E79" i="136"/>
  <c r="K79" i="136" s="1"/>
  <c r="E78" i="136"/>
  <c r="K78" i="136" s="1"/>
  <c r="E77" i="136"/>
  <c r="K77" i="136" s="1"/>
  <c r="E76" i="136"/>
  <c r="K76" i="136" s="1"/>
  <c r="E75" i="136"/>
  <c r="K75" i="136" s="1"/>
  <c r="E74" i="136"/>
  <c r="K74" i="136" s="1"/>
  <c r="E73" i="136"/>
  <c r="K73" i="136" s="1"/>
  <c r="E72" i="136"/>
  <c r="K72" i="136" s="1"/>
  <c r="E71" i="136"/>
  <c r="K71" i="136" s="1"/>
  <c r="E70" i="136"/>
  <c r="K70" i="136" s="1"/>
  <c r="E68" i="136"/>
  <c r="K68" i="136" s="1"/>
  <c r="E67" i="136"/>
  <c r="K67" i="136" s="1"/>
  <c r="E66" i="136"/>
  <c r="K66" i="136" s="1"/>
  <c r="E65" i="136"/>
  <c r="K65" i="136" s="1"/>
  <c r="E64" i="136"/>
  <c r="K64" i="136" s="1"/>
  <c r="E63" i="136"/>
  <c r="K63" i="136" s="1"/>
  <c r="E62" i="136"/>
  <c r="K62" i="136" s="1"/>
  <c r="E61" i="136"/>
  <c r="K61" i="136" s="1"/>
  <c r="E60" i="136"/>
  <c r="K60" i="136" s="1"/>
  <c r="E59" i="136"/>
  <c r="K59" i="136" s="1"/>
  <c r="E58" i="136"/>
  <c r="K58" i="136" s="1"/>
  <c r="E57" i="136"/>
  <c r="K57" i="136" s="1"/>
  <c r="E56" i="136"/>
  <c r="K56" i="136" s="1"/>
  <c r="E55" i="136"/>
  <c r="K55" i="136" s="1"/>
  <c r="E54" i="136"/>
  <c r="K54" i="136" s="1"/>
  <c r="E53" i="136"/>
  <c r="K53" i="136" s="1"/>
  <c r="E52" i="136"/>
  <c r="K52" i="136" s="1"/>
  <c r="E51" i="136"/>
  <c r="K51" i="136" s="1"/>
  <c r="E50" i="136"/>
  <c r="K50" i="136" s="1"/>
  <c r="E49" i="136"/>
  <c r="K49" i="136" s="1"/>
  <c r="E48" i="136"/>
  <c r="K48" i="136" s="1"/>
  <c r="E47" i="136"/>
  <c r="K47" i="136" s="1"/>
  <c r="E46" i="136"/>
  <c r="K46" i="136" s="1"/>
  <c r="E45" i="136"/>
  <c r="K45" i="136" s="1"/>
  <c r="E44" i="136"/>
  <c r="K44" i="136" s="1"/>
  <c r="E43" i="136"/>
  <c r="K43" i="136" s="1"/>
  <c r="E42" i="136"/>
  <c r="K42" i="136" s="1"/>
  <c r="E41" i="136"/>
  <c r="K41" i="136" s="1"/>
  <c r="E40" i="136"/>
  <c r="K40" i="136" s="1"/>
  <c r="E38" i="136"/>
  <c r="K38" i="136" s="1"/>
  <c r="E37" i="136"/>
  <c r="K37" i="136" s="1"/>
  <c r="E36" i="136"/>
  <c r="K36" i="136" s="1"/>
  <c r="E35" i="136"/>
  <c r="K35" i="136" s="1"/>
  <c r="E34" i="136"/>
  <c r="K34" i="136" s="1"/>
  <c r="E33" i="136"/>
  <c r="K33" i="136" s="1"/>
  <c r="E32" i="136"/>
  <c r="K32" i="136" s="1"/>
  <c r="E31" i="136"/>
  <c r="K31" i="136" s="1"/>
  <c r="E30" i="136"/>
  <c r="K30" i="136" s="1"/>
  <c r="E29" i="136"/>
  <c r="K29" i="136" s="1"/>
  <c r="E28" i="136"/>
  <c r="K28" i="136" s="1"/>
  <c r="E27" i="136"/>
  <c r="K27" i="136" s="1"/>
  <c r="E26" i="136"/>
  <c r="K26" i="136" s="1"/>
  <c r="E25" i="136"/>
  <c r="K25" i="136" s="1"/>
  <c r="E24" i="136"/>
  <c r="K24" i="136" s="1"/>
  <c r="E23" i="136"/>
  <c r="K23" i="136" s="1"/>
  <c r="E22" i="136"/>
  <c r="K22" i="136" s="1"/>
  <c r="E21" i="136"/>
  <c r="K21" i="136" s="1"/>
  <c r="E20" i="136"/>
  <c r="K20" i="136" s="1"/>
  <c r="E19" i="136"/>
  <c r="K19" i="136" s="1"/>
  <c r="E18" i="136"/>
  <c r="K18" i="136" s="1"/>
  <c r="E17" i="136"/>
  <c r="K17" i="136" s="1"/>
  <c r="E16" i="136"/>
  <c r="K16" i="136" s="1"/>
  <c r="E15" i="136"/>
  <c r="K15" i="136" s="1"/>
  <c r="E14" i="136"/>
  <c r="K14" i="136" s="1"/>
  <c r="E13" i="136"/>
  <c r="K13" i="136" s="1"/>
  <c r="E12" i="136"/>
  <c r="K12" i="136" s="1"/>
  <c r="E11" i="136"/>
  <c r="K11" i="136" s="1"/>
  <c r="E10" i="136"/>
  <c r="K10" i="136" s="1"/>
  <c r="E9" i="136"/>
  <c r="G9" i="136" s="1"/>
  <c r="I9" i="136" s="1"/>
  <c r="E8" i="136"/>
  <c r="G8" i="136" s="1"/>
  <c r="I8" i="136" s="1"/>
  <c r="E7" i="136"/>
  <c r="G7" i="136" s="1"/>
  <c r="I7" i="136" s="1"/>
  <c r="E6" i="136"/>
  <c r="G6" i="136" s="1"/>
  <c r="I6" i="136" s="1"/>
  <c r="E5" i="136"/>
  <c r="G5" i="136" s="1"/>
  <c r="I5" i="136" s="1"/>
  <c r="E4" i="136"/>
  <c r="G4" i="136" s="1"/>
  <c r="I4" i="136" s="1"/>
  <c r="E3" i="136"/>
  <c r="G3" i="136" s="1"/>
  <c r="I3" i="136" s="1"/>
  <c r="E2" i="136"/>
  <c r="G2" i="136" s="1"/>
  <c r="E52" i="135"/>
  <c r="K52" i="135" s="1"/>
  <c r="E53" i="135"/>
  <c r="G53" i="135" s="1"/>
  <c r="I53" i="135" s="1"/>
  <c r="H93" i="135"/>
  <c r="F93" i="135"/>
  <c r="C93" i="135"/>
  <c r="E92" i="135"/>
  <c r="K92" i="135" s="1"/>
  <c r="E91" i="135"/>
  <c r="K91" i="135" s="1"/>
  <c r="E90" i="135"/>
  <c r="K90" i="135" s="1"/>
  <c r="E89" i="135"/>
  <c r="K89" i="135" s="1"/>
  <c r="E88" i="135"/>
  <c r="K88" i="135" s="1"/>
  <c r="E87" i="135"/>
  <c r="K87" i="135" s="1"/>
  <c r="E86" i="135"/>
  <c r="K86" i="135" s="1"/>
  <c r="E85" i="135"/>
  <c r="K85" i="135" s="1"/>
  <c r="E84" i="135"/>
  <c r="K84" i="135" s="1"/>
  <c r="E83" i="135"/>
  <c r="K83" i="135" s="1"/>
  <c r="E82" i="135"/>
  <c r="K82" i="135" s="1"/>
  <c r="E81" i="135"/>
  <c r="K81" i="135" s="1"/>
  <c r="E80" i="135"/>
  <c r="K80" i="135" s="1"/>
  <c r="E79" i="135"/>
  <c r="K79" i="135" s="1"/>
  <c r="E78" i="135"/>
  <c r="K78" i="135" s="1"/>
  <c r="E77" i="135"/>
  <c r="K77" i="135" s="1"/>
  <c r="E76" i="135"/>
  <c r="K76" i="135" s="1"/>
  <c r="E75" i="135"/>
  <c r="K75" i="135" s="1"/>
  <c r="E74" i="135"/>
  <c r="K74" i="135" s="1"/>
  <c r="E73" i="135"/>
  <c r="K73" i="135" s="1"/>
  <c r="E72" i="135"/>
  <c r="K72" i="135" s="1"/>
  <c r="E71" i="135"/>
  <c r="K71" i="135" s="1"/>
  <c r="E70" i="135"/>
  <c r="K70" i="135" s="1"/>
  <c r="E69" i="135"/>
  <c r="K69" i="135" s="1"/>
  <c r="E68" i="135"/>
  <c r="K68" i="135" s="1"/>
  <c r="E67" i="135"/>
  <c r="K67" i="135" s="1"/>
  <c r="E66" i="135"/>
  <c r="K66" i="135" s="1"/>
  <c r="E65" i="135"/>
  <c r="K65" i="135" s="1"/>
  <c r="E64" i="135"/>
  <c r="K64" i="135" s="1"/>
  <c r="E63" i="135"/>
  <c r="K63" i="135" s="1"/>
  <c r="E62" i="135"/>
  <c r="K62" i="135" s="1"/>
  <c r="G61" i="135"/>
  <c r="I61" i="135" s="1"/>
  <c r="E61" i="135"/>
  <c r="K61" i="135" s="1"/>
  <c r="E60" i="135"/>
  <c r="K60" i="135" s="1"/>
  <c r="E59" i="135"/>
  <c r="K59" i="135" s="1"/>
  <c r="E58" i="135"/>
  <c r="K58" i="135" s="1"/>
  <c r="E57" i="135"/>
  <c r="K57" i="135" s="1"/>
  <c r="E56" i="135"/>
  <c r="K56" i="135" s="1"/>
  <c r="E55" i="135"/>
  <c r="K55" i="135" s="1"/>
  <c r="E54" i="135"/>
  <c r="K54" i="135" s="1"/>
  <c r="E51" i="135"/>
  <c r="K51" i="135" s="1"/>
  <c r="E50" i="135"/>
  <c r="K50" i="135" s="1"/>
  <c r="E49" i="135"/>
  <c r="K49" i="135" s="1"/>
  <c r="E48" i="135"/>
  <c r="K48" i="135" s="1"/>
  <c r="E47" i="135"/>
  <c r="K47" i="135" s="1"/>
  <c r="E46" i="135"/>
  <c r="K46" i="135" s="1"/>
  <c r="E45" i="135"/>
  <c r="K45" i="135" s="1"/>
  <c r="E44" i="135"/>
  <c r="K44" i="135" s="1"/>
  <c r="E43" i="135"/>
  <c r="K43" i="135" s="1"/>
  <c r="E42" i="135"/>
  <c r="K42" i="135" s="1"/>
  <c r="E41" i="135"/>
  <c r="K41" i="135" s="1"/>
  <c r="E40" i="135"/>
  <c r="K40" i="135" s="1"/>
  <c r="E39" i="135"/>
  <c r="K39" i="135" s="1"/>
  <c r="E38" i="135"/>
  <c r="K38" i="135" s="1"/>
  <c r="E37" i="135"/>
  <c r="K37" i="135" s="1"/>
  <c r="E36" i="135"/>
  <c r="K36" i="135" s="1"/>
  <c r="E35" i="135"/>
  <c r="K35" i="135" s="1"/>
  <c r="E34" i="135"/>
  <c r="K34" i="135" s="1"/>
  <c r="E33" i="135"/>
  <c r="K33" i="135" s="1"/>
  <c r="E32" i="135"/>
  <c r="K32" i="135" s="1"/>
  <c r="E31" i="135"/>
  <c r="K31" i="135" s="1"/>
  <c r="E30" i="135"/>
  <c r="K30" i="135" s="1"/>
  <c r="E29" i="135"/>
  <c r="K29" i="135" s="1"/>
  <c r="E28" i="135"/>
  <c r="K28" i="135" s="1"/>
  <c r="E27" i="135"/>
  <c r="K27" i="135" s="1"/>
  <c r="E26" i="135"/>
  <c r="K26" i="135" s="1"/>
  <c r="E25" i="135"/>
  <c r="K25" i="135" s="1"/>
  <c r="E24" i="135"/>
  <c r="K24" i="135" s="1"/>
  <c r="E23" i="135"/>
  <c r="K23" i="135" s="1"/>
  <c r="E22" i="135"/>
  <c r="K22" i="135" s="1"/>
  <c r="E21" i="135"/>
  <c r="K21" i="135" s="1"/>
  <c r="E20" i="135"/>
  <c r="K20" i="135" s="1"/>
  <c r="E19" i="135"/>
  <c r="K19" i="135" s="1"/>
  <c r="E18" i="135"/>
  <c r="K18" i="135" s="1"/>
  <c r="E17" i="135"/>
  <c r="K17" i="135" s="1"/>
  <c r="E16" i="135"/>
  <c r="K16" i="135" s="1"/>
  <c r="E15" i="135"/>
  <c r="K15" i="135" s="1"/>
  <c r="E14" i="135"/>
  <c r="K14" i="135" s="1"/>
  <c r="E13" i="135"/>
  <c r="K13" i="135" s="1"/>
  <c r="E12" i="135"/>
  <c r="K12" i="135" s="1"/>
  <c r="E11" i="135"/>
  <c r="K11" i="135" s="1"/>
  <c r="E10" i="135"/>
  <c r="K10" i="135" s="1"/>
  <c r="E9" i="135"/>
  <c r="K9" i="135" s="1"/>
  <c r="E8" i="135"/>
  <c r="K8" i="135" s="1"/>
  <c r="E7" i="135"/>
  <c r="G7" i="135" s="1"/>
  <c r="I7" i="135" s="1"/>
  <c r="E6" i="135"/>
  <c r="G6" i="135" s="1"/>
  <c r="I6" i="135" s="1"/>
  <c r="E5" i="135"/>
  <c r="K5" i="135" s="1"/>
  <c r="E4" i="135"/>
  <c r="K4" i="135" s="1"/>
  <c r="E3" i="135"/>
  <c r="K3" i="135" s="1"/>
  <c r="E2" i="135"/>
  <c r="K2" i="135" s="1"/>
  <c r="G50" i="136" l="1"/>
  <c r="I50" i="136" s="1"/>
  <c r="K103" i="139"/>
  <c r="G58" i="135"/>
  <c r="I58" i="135" s="1"/>
  <c r="K101" i="138"/>
  <c r="I103" i="138" s="1"/>
  <c r="I111" i="141"/>
  <c r="K105" i="140"/>
  <c r="I107" i="140" s="1"/>
  <c r="I105" i="140"/>
  <c r="G105" i="140"/>
  <c r="I105" i="139"/>
  <c r="I103" i="139"/>
  <c r="G103" i="139"/>
  <c r="G101" i="138"/>
  <c r="I2" i="138"/>
  <c r="I101" i="138" s="1"/>
  <c r="I104" i="138" s="1"/>
  <c r="K101" i="137"/>
  <c r="I101" i="137"/>
  <c r="G101" i="137"/>
  <c r="I103" i="137"/>
  <c r="G80" i="136"/>
  <c r="I80" i="136" s="1"/>
  <c r="G69" i="136"/>
  <c r="I69" i="136" s="1"/>
  <c r="G12" i="136"/>
  <c r="I12" i="136" s="1"/>
  <c r="K6" i="136"/>
  <c r="G91" i="136"/>
  <c r="I91" i="136" s="1"/>
  <c r="K39" i="136"/>
  <c r="G16" i="136"/>
  <c r="I16" i="136" s="1"/>
  <c r="G72" i="136"/>
  <c r="I72" i="136" s="1"/>
  <c r="K2" i="136"/>
  <c r="G20" i="136"/>
  <c r="I20" i="136" s="1"/>
  <c r="G42" i="136"/>
  <c r="I42" i="136" s="1"/>
  <c r="G70" i="136"/>
  <c r="I70" i="136" s="1"/>
  <c r="G95" i="136"/>
  <c r="I95" i="136" s="1"/>
  <c r="K8" i="136"/>
  <c r="G24" i="136"/>
  <c r="I24" i="136" s="1"/>
  <c r="G64" i="136"/>
  <c r="I64" i="136" s="1"/>
  <c r="G67" i="136"/>
  <c r="I67" i="136" s="1"/>
  <c r="G93" i="136"/>
  <c r="I93" i="136" s="1"/>
  <c r="K4" i="136"/>
  <c r="G29" i="136"/>
  <c r="I29" i="136" s="1"/>
  <c r="G25" i="136"/>
  <c r="I25" i="136" s="1"/>
  <c r="G32" i="136"/>
  <c r="I32" i="136" s="1"/>
  <c r="G37" i="136"/>
  <c r="I37" i="136" s="1"/>
  <c r="G46" i="136"/>
  <c r="I46" i="136" s="1"/>
  <c r="G62" i="136"/>
  <c r="I62" i="136" s="1"/>
  <c r="G75" i="136"/>
  <c r="I75" i="136" s="1"/>
  <c r="G81" i="136"/>
  <c r="I81" i="136" s="1"/>
  <c r="G83" i="136"/>
  <c r="I83" i="136" s="1"/>
  <c r="G85" i="136"/>
  <c r="I85" i="136" s="1"/>
  <c r="G87" i="136"/>
  <c r="I87" i="136" s="1"/>
  <c r="K3" i="136"/>
  <c r="K5" i="136"/>
  <c r="G13" i="136"/>
  <c r="I13" i="136" s="1"/>
  <c r="G21" i="136"/>
  <c r="I21" i="136" s="1"/>
  <c r="G28" i="136"/>
  <c r="I28" i="136" s="1"/>
  <c r="G49" i="136"/>
  <c r="I49" i="136" s="1"/>
  <c r="G54" i="136"/>
  <c r="I54" i="136" s="1"/>
  <c r="G60" i="136"/>
  <c r="I60" i="136" s="1"/>
  <c r="G68" i="136"/>
  <c r="I68" i="136" s="1"/>
  <c r="G71" i="136"/>
  <c r="I71" i="136" s="1"/>
  <c r="G90" i="136"/>
  <c r="I90" i="136" s="1"/>
  <c r="G92" i="136"/>
  <c r="I92" i="136" s="1"/>
  <c r="G94" i="136"/>
  <c r="I94" i="136" s="1"/>
  <c r="G33" i="136"/>
  <c r="I33" i="136" s="1"/>
  <c r="G74" i="136"/>
  <c r="I74" i="136" s="1"/>
  <c r="G76" i="136"/>
  <c r="I76" i="136" s="1"/>
  <c r="G79" i="136"/>
  <c r="I79" i="136" s="1"/>
  <c r="G82" i="136"/>
  <c r="I82" i="136" s="1"/>
  <c r="G84" i="136"/>
  <c r="I84" i="136" s="1"/>
  <c r="G86" i="136"/>
  <c r="I86" i="136" s="1"/>
  <c r="G88" i="136"/>
  <c r="I88" i="136" s="1"/>
  <c r="G77" i="136"/>
  <c r="I77" i="136" s="1"/>
  <c r="G73" i="136"/>
  <c r="I73" i="136" s="1"/>
  <c r="G66" i="136"/>
  <c r="I66" i="136" s="1"/>
  <c r="G41" i="136"/>
  <c r="I41" i="136" s="1"/>
  <c r="G17" i="136"/>
  <c r="I17" i="136" s="1"/>
  <c r="G36" i="136"/>
  <c r="I36" i="136" s="1"/>
  <c r="G53" i="136"/>
  <c r="I53" i="136" s="1"/>
  <c r="G58" i="136"/>
  <c r="I58" i="136" s="1"/>
  <c r="G63" i="136"/>
  <c r="I63" i="136" s="1"/>
  <c r="G65" i="136"/>
  <c r="I65" i="136" s="1"/>
  <c r="G78" i="136"/>
  <c r="I78" i="136" s="1"/>
  <c r="G89" i="136"/>
  <c r="I89" i="136" s="1"/>
  <c r="K7" i="136"/>
  <c r="K9" i="136"/>
  <c r="G45" i="136"/>
  <c r="I45" i="136" s="1"/>
  <c r="G56" i="136"/>
  <c r="I56" i="136" s="1"/>
  <c r="I2" i="136"/>
  <c r="E96" i="136"/>
  <c r="G11" i="136"/>
  <c r="I11" i="136" s="1"/>
  <c r="G15" i="136"/>
  <c r="I15" i="136" s="1"/>
  <c r="G19" i="136"/>
  <c r="I19" i="136" s="1"/>
  <c r="G23" i="136"/>
  <c r="I23" i="136" s="1"/>
  <c r="G27" i="136"/>
  <c r="I27" i="136" s="1"/>
  <c r="G31" i="136"/>
  <c r="I31" i="136" s="1"/>
  <c r="G35" i="136"/>
  <c r="I35" i="136" s="1"/>
  <c r="G40" i="136"/>
  <c r="I40" i="136" s="1"/>
  <c r="G44" i="136"/>
  <c r="I44" i="136" s="1"/>
  <c r="G48" i="136"/>
  <c r="I48" i="136" s="1"/>
  <c r="G52" i="136"/>
  <c r="I52" i="136" s="1"/>
  <c r="G10" i="136"/>
  <c r="I10" i="136" s="1"/>
  <c r="G14" i="136"/>
  <c r="I14" i="136" s="1"/>
  <c r="G18" i="136"/>
  <c r="I18" i="136" s="1"/>
  <c r="G22" i="136"/>
  <c r="I22" i="136" s="1"/>
  <c r="G26" i="136"/>
  <c r="I26" i="136" s="1"/>
  <c r="G30" i="136"/>
  <c r="I30" i="136" s="1"/>
  <c r="G34" i="136"/>
  <c r="I34" i="136" s="1"/>
  <c r="G38" i="136"/>
  <c r="I38" i="136" s="1"/>
  <c r="G43" i="136"/>
  <c r="I43" i="136" s="1"/>
  <c r="G47" i="136"/>
  <c r="I47" i="136" s="1"/>
  <c r="G51" i="136"/>
  <c r="I51" i="136" s="1"/>
  <c r="G55" i="136"/>
  <c r="I55" i="136" s="1"/>
  <c r="G57" i="136"/>
  <c r="I57" i="136" s="1"/>
  <c r="G59" i="136"/>
  <c r="I59" i="136" s="1"/>
  <c r="G61" i="136"/>
  <c r="I61" i="136" s="1"/>
  <c r="G13" i="135"/>
  <c r="I13" i="135" s="1"/>
  <c r="G19" i="135"/>
  <c r="I19" i="135" s="1"/>
  <c r="G72" i="135"/>
  <c r="I72" i="135" s="1"/>
  <c r="G27" i="135"/>
  <c r="I27" i="135" s="1"/>
  <c r="G16" i="135"/>
  <c r="I16" i="135" s="1"/>
  <c r="G69" i="135"/>
  <c r="I69" i="135" s="1"/>
  <c r="G83" i="135"/>
  <c r="I83" i="135" s="1"/>
  <c r="G52" i="135"/>
  <c r="I52" i="135" s="1"/>
  <c r="G92" i="135"/>
  <c r="I92" i="135" s="1"/>
  <c r="K53" i="135"/>
  <c r="G21" i="135"/>
  <c r="I21" i="135" s="1"/>
  <c r="G38" i="135"/>
  <c r="I38" i="135" s="1"/>
  <c r="G41" i="135"/>
  <c r="I41" i="135" s="1"/>
  <c r="G63" i="135"/>
  <c r="I63" i="135" s="1"/>
  <c r="G29" i="135"/>
  <c r="I29" i="135" s="1"/>
  <c r="G50" i="135"/>
  <c r="I50" i="135" s="1"/>
  <c r="G74" i="135"/>
  <c r="I74" i="135" s="1"/>
  <c r="G81" i="135"/>
  <c r="I81" i="135" s="1"/>
  <c r="G11" i="135"/>
  <c r="I11" i="135" s="1"/>
  <c r="G33" i="135"/>
  <c r="I33" i="135" s="1"/>
  <c r="G45" i="135"/>
  <c r="I45" i="135" s="1"/>
  <c r="G56" i="135"/>
  <c r="I56" i="135" s="1"/>
  <c r="G2" i="135"/>
  <c r="I2" i="135" s="1"/>
  <c r="G23" i="135"/>
  <c r="I23" i="135" s="1"/>
  <c r="G31" i="135"/>
  <c r="I31" i="135" s="1"/>
  <c r="G43" i="135"/>
  <c r="I43" i="135" s="1"/>
  <c r="G65" i="135"/>
  <c r="I65" i="135" s="1"/>
  <c r="G85" i="135"/>
  <c r="I85" i="135" s="1"/>
  <c r="G88" i="135"/>
  <c r="I88" i="135" s="1"/>
  <c r="G25" i="135"/>
  <c r="I25" i="135" s="1"/>
  <c r="G48" i="135"/>
  <c r="I48" i="135" s="1"/>
  <c r="G67" i="135"/>
  <c r="I67" i="135" s="1"/>
  <c r="G79" i="135"/>
  <c r="I79" i="135" s="1"/>
  <c r="G90" i="135"/>
  <c r="I90" i="135" s="1"/>
  <c r="G4" i="135"/>
  <c r="I4" i="135" s="1"/>
  <c r="G32" i="135"/>
  <c r="I32" i="135" s="1"/>
  <c r="G37" i="135"/>
  <c r="I37" i="135" s="1"/>
  <c r="G39" i="135"/>
  <c r="I39" i="135" s="1"/>
  <c r="G59" i="135"/>
  <c r="I59" i="135" s="1"/>
  <c r="G66" i="135"/>
  <c r="I66" i="135" s="1"/>
  <c r="G68" i="135"/>
  <c r="I68" i="135" s="1"/>
  <c r="G70" i="135"/>
  <c r="I70" i="135" s="1"/>
  <c r="G78" i="135"/>
  <c r="I78" i="135" s="1"/>
  <c r="G80" i="135"/>
  <c r="I80" i="135" s="1"/>
  <c r="G82" i="135"/>
  <c r="I82" i="135" s="1"/>
  <c r="G84" i="135"/>
  <c r="I84" i="135" s="1"/>
  <c r="G3" i="135"/>
  <c r="I3" i="135" s="1"/>
  <c r="K6" i="135"/>
  <c r="G15" i="135"/>
  <c r="I15" i="135" s="1"/>
  <c r="G20" i="135"/>
  <c r="I20" i="135" s="1"/>
  <c r="G22" i="135"/>
  <c r="I22" i="135" s="1"/>
  <c r="G24" i="135"/>
  <c r="I24" i="135" s="1"/>
  <c r="G26" i="135"/>
  <c r="I26" i="135" s="1"/>
  <c r="G28" i="135"/>
  <c r="I28" i="135" s="1"/>
  <c r="G35" i="135"/>
  <c r="I35" i="135" s="1"/>
  <c r="G42" i="135"/>
  <c r="I42" i="135" s="1"/>
  <c r="G49" i="135"/>
  <c r="I49" i="135" s="1"/>
  <c r="G51" i="135"/>
  <c r="I51" i="135" s="1"/>
  <c r="G73" i="135"/>
  <c r="I73" i="135" s="1"/>
  <c r="G87" i="135"/>
  <c r="I87" i="135" s="1"/>
  <c r="G89" i="135"/>
  <c r="I89" i="135" s="1"/>
  <c r="G91" i="135"/>
  <c r="I91" i="135" s="1"/>
  <c r="G46" i="135"/>
  <c r="I46" i="135" s="1"/>
  <c r="G64" i="135"/>
  <c r="I64" i="135" s="1"/>
  <c r="G77" i="135"/>
  <c r="I77" i="135" s="1"/>
  <c r="G75" i="135"/>
  <c r="I75" i="135" s="1"/>
  <c r="G71" i="135"/>
  <c r="I71" i="135" s="1"/>
  <c r="G57" i="135"/>
  <c r="I57" i="135" s="1"/>
  <c r="G55" i="135"/>
  <c r="I55" i="135" s="1"/>
  <c r="G44" i="135"/>
  <c r="I44" i="135" s="1"/>
  <c r="G40" i="135"/>
  <c r="I40" i="135" s="1"/>
  <c r="G36" i="135"/>
  <c r="I36" i="135" s="1"/>
  <c r="G34" i="135"/>
  <c r="I34" i="135" s="1"/>
  <c r="G30" i="135"/>
  <c r="I30" i="135" s="1"/>
  <c r="G18" i="135"/>
  <c r="I18" i="135" s="1"/>
  <c r="K7" i="135"/>
  <c r="G5" i="135"/>
  <c r="I5" i="135" s="1"/>
  <c r="G9" i="135"/>
  <c r="I9" i="135" s="1"/>
  <c r="G8" i="135"/>
  <c r="I8" i="135" s="1"/>
  <c r="G17" i="135"/>
  <c r="I17" i="135" s="1"/>
  <c r="G47" i="135"/>
  <c r="I47" i="135" s="1"/>
  <c r="G54" i="135"/>
  <c r="I54" i="135" s="1"/>
  <c r="G60" i="135"/>
  <c r="I60" i="135" s="1"/>
  <c r="G62" i="135"/>
  <c r="I62" i="135" s="1"/>
  <c r="G76" i="135"/>
  <c r="I76" i="135" s="1"/>
  <c r="G86" i="135"/>
  <c r="I86" i="135" s="1"/>
  <c r="E93" i="135"/>
  <c r="G12" i="135"/>
  <c r="I12" i="135" s="1"/>
  <c r="G10" i="135"/>
  <c r="I10" i="135" s="1"/>
  <c r="G14" i="135"/>
  <c r="I14" i="135" s="1"/>
  <c r="E53" i="134"/>
  <c r="K53" i="134" s="1"/>
  <c r="E47" i="134"/>
  <c r="G47" i="134" s="1"/>
  <c r="I47" i="134" s="1"/>
  <c r="E10" i="134"/>
  <c r="K10" i="134" s="1"/>
  <c r="E8" i="134"/>
  <c r="K8" i="134" s="1"/>
  <c r="H92" i="134"/>
  <c r="F92" i="134"/>
  <c r="C92" i="134"/>
  <c r="E91" i="134"/>
  <c r="K91" i="134" s="1"/>
  <c r="E90" i="134"/>
  <c r="K90" i="134" s="1"/>
  <c r="E89" i="134"/>
  <c r="K89" i="134" s="1"/>
  <c r="E88" i="134"/>
  <c r="K88" i="134" s="1"/>
  <c r="E87" i="134"/>
  <c r="K87" i="134" s="1"/>
  <c r="E86" i="134"/>
  <c r="K86" i="134" s="1"/>
  <c r="E85" i="134"/>
  <c r="K85" i="134" s="1"/>
  <c r="E84" i="134"/>
  <c r="K84" i="134" s="1"/>
  <c r="E83" i="134"/>
  <c r="K83" i="134" s="1"/>
  <c r="E82" i="134"/>
  <c r="K82" i="134" s="1"/>
  <c r="E81" i="134"/>
  <c r="K81" i="134" s="1"/>
  <c r="E80" i="134"/>
  <c r="K80" i="134" s="1"/>
  <c r="E79" i="134"/>
  <c r="K79" i="134" s="1"/>
  <c r="E78" i="134"/>
  <c r="K78" i="134" s="1"/>
  <c r="E77" i="134"/>
  <c r="K77" i="134" s="1"/>
  <c r="E76" i="134"/>
  <c r="K76" i="134" s="1"/>
  <c r="E75" i="134"/>
  <c r="K75" i="134" s="1"/>
  <c r="E74" i="134"/>
  <c r="K74" i="134" s="1"/>
  <c r="E73" i="134"/>
  <c r="K73" i="134" s="1"/>
  <c r="E72" i="134"/>
  <c r="K72" i="134" s="1"/>
  <c r="E71" i="134"/>
  <c r="K71" i="134" s="1"/>
  <c r="E70" i="134"/>
  <c r="K70" i="134" s="1"/>
  <c r="E69" i="134"/>
  <c r="K69" i="134" s="1"/>
  <c r="E68" i="134"/>
  <c r="K68" i="134" s="1"/>
  <c r="E67" i="134"/>
  <c r="K67" i="134" s="1"/>
  <c r="E66" i="134"/>
  <c r="K66" i="134" s="1"/>
  <c r="E65" i="134"/>
  <c r="K65" i="134" s="1"/>
  <c r="E64" i="134"/>
  <c r="K64" i="134" s="1"/>
  <c r="E63" i="134"/>
  <c r="K63" i="134" s="1"/>
  <c r="E62" i="134"/>
  <c r="K62" i="134" s="1"/>
  <c r="E61" i="134"/>
  <c r="K61" i="134" s="1"/>
  <c r="E60" i="134"/>
  <c r="K60" i="134" s="1"/>
  <c r="E59" i="134"/>
  <c r="K59" i="134" s="1"/>
  <c r="E58" i="134"/>
  <c r="K58" i="134" s="1"/>
  <c r="E57" i="134"/>
  <c r="K57" i="134" s="1"/>
  <c r="E56" i="134"/>
  <c r="K56" i="134" s="1"/>
  <c r="E55" i="134"/>
  <c r="K55" i="134" s="1"/>
  <c r="E54" i="134"/>
  <c r="K54" i="134" s="1"/>
  <c r="E52" i="134"/>
  <c r="K52" i="134" s="1"/>
  <c r="E51" i="134"/>
  <c r="K51" i="134" s="1"/>
  <c r="E50" i="134"/>
  <c r="K50" i="134" s="1"/>
  <c r="E49" i="134"/>
  <c r="K49" i="134" s="1"/>
  <c r="E48" i="134"/>
  <c r="K48" i="134" s="1"/>
  <c r="E46" i="134"/>
  <c r="K46" i="134" s="1"/>
  <c r="E45" i="134"/>
  <c r="K45" i="134" s="1"/>
  <c r="E44" i="134"/>
  <c r="K44" i="134" s="1"/>
  <c r="E43" i="134"/>
  <c r="K43" i="134" s="1"/>
  <c r="E42" i="134"/>
  <c r="K42" i="134" s="1"/>
  <c r="E41" i="134"/>
  <c r="K41" i="134" s="1"/>
  <c r="E40" i="134"/>
  <c r="K40" i="134" s="1"/>
  <c r="E39" i="134"/>
  <c r="K39" i="134" s="1"/>
  <c r="E38" i="134"/>
  <c r="K38" i="134" s="1"/>
  <c r="E37" i="134"/>
  <c r="K37" i="134" s="1"/>
  <c r="E36" i="134"/>
  <c r="K36" i="134" s="1"/>
  <c r="E35" i="134"/>
  <c r="K35" i="134" s="1"/>
  <c r="E34" i="134"/>
  <c r="K34" i="134" s="1"/>
  <c r="E33" i="134"/>
  <c r="K33" i="134" s="1"/>
  <c r="E32" i="134"/>
  <c r="K32" i="134" s="1"/>
  <c r="E31" i="134"/>
  <c r="K31" i="134" s="1"/>
  <c r="E30" i="134"/>
  <c r="K30" i="134" s="1"/>
  <c r="E29" i="134"/>
  <c r="K29" i="134" s="1"/>
  <c r="E28" i="134"/>
  <c r="K28" i="134" s="1"/>
  <c r="E27" i="134"/>
  <c r="K27" i="134" s="1"/>
  <c r="E26" i="134"/>
  <c r="K26" i="134" s="1"/>
  <c r="E25" i="134"/>
  <c r="K25" i="134" s="1"/>
  <c r="E24" i="134"/>
  <c r="K24" i="134" s="1"/>
  <c r="E23" i="134"/>
  <c r="K23" i="134" s="1"/>
  <c r="E22" i="134"/>
  <c r="K22" i="134" s="1"/>
  <c r="E21" i="134"/>
  <c r="K21" i="134" s="1"/>
  <c r="E20" i="134"/>
  <c r="K20" i="134" s="1"/>
  <c r="E19" i="134"/>
  <c r="K19" i="134" s="1"/>
  <c r="E18" i="134"/>
  <c r="K18" i="134" s="1"/>
  <c r="E17" i="134"/>
  <c r="K17" i="134" s="1"/>
  <c r="E16" i="134"/>
  <c r="K16" i="134" s="1"/>
  <c r="E15" i="134"/>
  <c r="K15" i="134" s="1"/>
  <c r="E14" i="134"/>
  <c r="K14" i="134" s="1"/>
  <c r="E13" i="134"/>
  <c r="K13" i="134" s="1"/>
  <c r="E12" i="134"/>
  <c r="K12" i="134" s="1"/>
  <c r="E11" i="134"/>
  <c r="K11" i="134" s="1"/>
  <c r="E9" i="134"/>
  <c r="K9" i="134" s="1"/>
  <c r="E7" i="134"/>
  <c r="K7" i="134" s="1"/>
  <c r="E6" i="134"/>
  <c r="G6" i="134" s="1"/>
  <c r="I6" i="134" s="1"/>
  <c r="E5" i="134"/>
  <c r="K5" i="134" s="1"/>
  <c r="E4" i="134"/>
  <c r="K4" i="134" s="1"/>
  <c r="E3" i="134"/>
  <c r="K3" i="134" s="1"/>
  <c r="E2" i="134"/>
  <c r="K2" i="134" s="1"/>
  <c r="E70" i="133"/>
  <c r="G70" i="133" s="1"/>
  <c r="I70" i="133" s="1"/>
  <c r="E66" i="133"/>
  <c r="G66" i="133" s="1"/>
  <c r="I66" i="133" s="1"/>
  <c r="F88" i="133"/>
  <c r="H88" i="133"/>
  <c r="C88" i="133"/>
  <c r="E87" i="133"/>
  <c r="K87" i="133" s="1"/>
  <c r="E86" i="133"/>
  <c r="G86" i="133" s="1"/>
  <c r="I86" i="133" s="1"/>
  <c r="E85" i="133"/>
  <c r="G85" i="133" s="1"/>
  <c r="I85" i="133" s="1"/>
  <c r="E84" i="133"/>
  <c r="K84" i="133" s="1"/>
  <c r="E83" i="133"/>
  <c r="K83" i="133" s="1"/>
  <c r="E82" i="133"/>
  <c r="G82" i="133" s="1"/>
  <c r="I82" i="133" s="1"/>
  <c r="E81" i="133"/>
  <c r="K81" i="133" s="1"/>
  <c r="E80" i="133"/>
  <c r="G80" i="133" s="1"/>
  <c r="I80" i="133" s="1"/>
  <c r="E79" i="133"/>
  <c r="K79" i="133" s="1"/>
  <c r="E78" i="133"/>
  <c r="K78" i="133" s="1"/>
  <c r="E77" i="133"/>
  <c r="K77" i="133" s="1"/>
  <c r="E76" i="133"/>
  <c r="G76" i="133" s="1"/>
  <c r="I76" i="133" s="1"/>
  <c r="E75" i="133"/>
  <c r="K75" i="133" s="1"/>
  <c r="E74" i="133"/>
  <c r="K74" i="133" s="1"/>
  <c r="E73" i="133"/>
  <c r="K73" i="133" s="1"/>
  <c r="E72" i="133"/>
  <c r="K72" i="133" s="1"/>
  <c r="E71" i="133"/>
  <c r="G71" i="133" s="1"/>
  <c r="I71" i="133" s="1"/>
  <c r="E69" i="133"/>
  <c r="K69" i="133" s="1"/>
  <c r="E68" i="133"/>
  <c r="K68" i="133" s="1"/>
  <c r="E67" i="133"/>
  <c r="G67" i="133" s="1"/>
  <c r="I67" i="133" s="1"/>
  <c r="E65" i="133"/>
  <c r="G65" i="133" s="1"/>
  <c r="I65" i="133" s="1"/>
  <c r="E64" i="133"/>
  <c r="K64" i="133" s="1"/>
  <c r="E63" i="133"/>
  <c r="K63" i="133" s="1"/>
  <c r="E62" i="133"/>
  <c r="K62" i="133" s="1"/>
  <c r="E61" i="133"/>
  <c r="G61" i="133" s="1"/>
  <c r="I61" i="133" s="1"/>
  <c r="E60" i="133"/>
  <c r="G60" i="133" s="1"/>
  <c r="I60" i="133" s="1"/>
  <c r="E59" i="133"/>
  <c r="K59" i="133" s="1"/>
  <c r="E58" i="133"/>
  <c r="K58" i="133" s="1"/>
  <c r="E57" i="133"/>
  <c r="G57" i="133" s="1"/>
  <c r="I57" i="133" s="1"/>
  <c r="E56" i="133"/>
  <c r="K56" i="133" s="1"/>
  <c r="E55" i="133"/>
  <c r="K55" i="133" s="1"/>
  <c r="E54" i="133"/>
  <c r="K54" i="133" s="1"/>
  <c r="E53" i="133"/>
  <c r="K53" i="133" s="1"/>
  <c r="E52" i="133"/>
  <c r="K52" i="133" s="1"/>
  <c r="E51" i="133"/>
  <c r="K51" i="133" s="1"/>
  <c r="E50" i="133"/>
  <c r="G50" i="133" s="1"/>
  <c r="I50" i="133" s="1"/>
  <c r="E49" i="133"/>
  <c r="K49" i="133" s="1"/>
  <c r="E48" i="133"/>
  <c r="G48" i="133" s="1"/>
  <c r="I48" i="133" s="1"/>
  <c r="E47" i="133"/>
  <c r="K47" i="133" s="1"/>
  <c r="E46" i="133"/>
  <c r="K46" i="133" s="1"/>
  <c r="E45" i="133"/>
  <c r="K45" i="133" s="1"/>
  <c r="E44" i="133"/>
  <c r="K44" i="133" s="1"/>
  <c r="E43" i="133"/>
  <c r="K43" i="133" s="1"/>
  <c r="E42" i="133"/>
  <c r="K42" i="133" s="1"/>
  <c r="E41" i="133"/>
  <c r="K41" i="133" s="1"/>
  <c r="E40" i="133"/>
  <c r="K40" i="133" s="1"/>
  <c r="E39" i="133"/>
  <c r="K39" i="133" s="1"/>
  <c r="E38" i="133"/>
  <c r="G38" i="133" s="1"/>
  <c r="I38" i="133" s="1"/>
  <c r="E37" i="133"/>
  <c r="K37" i="133" s="1"/>
  <c r="E36" i="133"/>
  <c r="K36" i="133" s="1"/>
  <c r="E35" i="133"/>
  <c r="K35" i="133" s="1"/>
  <c r="E34" i="133"/>
  <c r="G34" i="133" s="1"/>
  <c r="I34" i="133" s="1"/>
  <c r="E33" i="133"/>
  <c r="K33" i="133" s="1"/>
  <c r="E32" i="133"/>
  <c r="G32" i="133" s="1"/>
  <c r="I32" i="133" s="1"/>
  <c r="E31" i="133"/>
  <c r="K31" i="133" s="1"/>
  <c r="E30" i="133"/>
  <c r="G30" i="133" s="1"/>
  <c r="I30" i="133" s="1"/>
  <c r="E29" i="133"/>
  <c r="K29" i="133" s="1"/>
  <c r="E28" i="133"/>
  <c r="K28" i="133" s="1"/>
  <c r="E27" i="133"/>
  <c r="K27" i="133" s="1"/>
  <c r="E26" i="133"/>
  <c r="K26" i="133" s="1"/>
  <c r="E25" i="133"/>
  <c r="K25" i="133" s="1"/>
  <c r="E24" i="133"/>
  <c r="G24" i="133" s="1"/>
  <c r="I24" i="133" s="1"/>
  <c r="E23" i="133"/>
  <c r="K23" i="133" s="1"/>
  <c r="E22" i="133"/>
  <c r="K22" i="133" s="1"/>
  <c r="E21" i="133"/>
  <c r="K21" i="133" s="1"/>
  <c r="E20" i="133"/>
  <c r="G20" i="133" s="1"/>
  <c r="I20" i="133" s="1"/>
  <c r="E19" i="133"/>
  <c r="K19" i="133" s="1"/>
  <c r="E18" i="133"/>
  <c r="K18" i="133" s="1"/>
  <c r="E17" i="133"/>
  <c r="K17" i="133" s="1"/>
  <c r="E16" i="133"/>
  <c r="K16" i="133" s="1"/>
  <c r="E15" i="133"/>
  <c r="K15" i="133" s="1"/>
  <c r="E14" i="133"/>
  <c r="K14" i="133" s="1"/>
  <c r="E13" i="133"/>
  <c r="K13" i="133" s="1"/>
  <c r="E12" i="133"/>
  <c r="K12" i="133" s="1"/>
  <c r="E11" i="133"/>
  <c r="K11" i="133" s="1"/>
  <c r="E10" i="133"/>
  <c r="G10" i="133" s="1"/>
  <c r="I10" i="133" s="1"/>
  <c r="E9" i="133"/>
  <c r="K9" i="133" s="1"/>
  <c r="E8" i="133"/>
  <c r="K8" i="133" s="1"/>
  <c r="E7" i="133"/>
  <c r="K7" i="133" s="1"/>
  <c r="E6" i="133"/>
  <c r="G6" i="133" s="1"/>
  <c r="I6" i="133" s="1"/>
  <c r="E5" i="133"/>
  <c r="G5" i="133" s="1"/>
  <c r="I5" i="133" s="1"/>
  <c r="E4" i="133"/>
  <c r="G4" i="133" s="1"/>
  <c r="I4" i="133" s="1"/>
  <c r="E3" i="133"/>
  <c r="K3" i="133" s="1"/>
  <c r="E2" i="133"/>
  <c r="K2" i="133" s="1"/>
  <c r="E5" i="132"/>
  <c r="K5" i="132" s="1"/>
  <c r="E27" i="132"/>
  <c r="G27" i="132" s="1"/>
  <c r="I27" i="132" s="1"/>
  <c r="E16" i="132"/>
  <c r="K85" i="133" l="1"/>
  <c r="K70" i="133"/>
  <c r="K80" i="133"/>
  <c r="K86" i="133"/>
  <c r="K93" i="135"/>
  <c r="I95" i="135" s="1"/>
  <c r="K96" i="136"/>
  <c r="I98" i="136" s="1"/>
  <c r="I108" i="140"/>
  <c r="I106" i="139"/>
  <c r="I104" i="137"/>
  <c r="I96" i="136"/>
  <c r="G96" i="136"/>
  <c r="I93" i="135"/>
  <c r="G93" i="135"/>
  <c r="K47" i="134"/>
  <c r="G53" i="134"/>
  <c r="I53" i="134" s="1"/>
  <c r="G91" i="134"/>
  <c r="I91" i="134" s="1"/>
  <c r="G43" i="134"/>
  <c r="I43" i="134" s="1"/>
  <c r="G10" i="134"/>
  <c r="I10" i="134" s="1"/>
  <c r="G8" i="134"/>
  <c r="I8" i="134" s="1"/>
  <c r="G66" i="134"/>
  <c r="I66" i="134" s="1"/>
  <c r="K6" i="134"/>
  <c r="G34" i="134"/>
  <c r="I34" i="134" s="1"/>
  <c r="G41" i="134"/>
  <c r="I41" i="134" s="1"/>
  <c r="G64" i="134"/>
  <c r="I64" i="134" s="1"/>
  <c r="G32" i="134"/>
  <c r="I32" i="134" s="1"/>
  <c r="G62" i="134"/>
  <c r="I62" i="134" s="1"/>
  <c r="G89" i="134"/>
  <c r="I89" i="134" s="1"/>
  <c r="G68" i="134"/>
  <c r="I68" i="134" s="1"/>
  <c r="G87" i="134"/>
  <c r="I87" i="134" s="1"/>
  <c r="G11" i="134"/>
  <c r="I11" i="134" s="1"/>
  <c r="G13" i="134"/>
  <c r="I13" i="134" s="1"/>
  <c r="G15" i="134"/>
  <c r="I15" i="134" s="1"/>
  <c r="G20" i="134"/>
  <c r="I20" i="134" s="1"/>
  <c r="G22" i="134"/>
  <c r="I22" i="134" s="1"/>
  <c r="G24" i="134"/>
  <c r="I24" i="134" s="1"/>
  <c r="G26" i="134"/>
  <c r="I26" i="134" s="1"/>
  <c r="G28" i="134"/>
  <c r="I28" i="134" s="1"/>
  <c r="G37" i="134"/>
  <c r="I37" i="134" s="1"/>
  <c r="G39" i="134"/>
  <c r="I39" i="134" s="1"/>
  <c r="G46" i="134"/>
  <c r="I46" i="134" s="1"/>
  <c r="G49" i="134"/>
  <c r="I49" i="134" s="1"/>
  <c r="G51" i="134"/>
  <c r="I51" i="134" s="1"/>
  <c r="G54" i="134"/>
  <c r="I54" i="134" s="1"/>
  <c r="G56" i="134"/>
  <c r="I56" i="134" s="1"/>
  <c r="G58" i="134"/>
  <c r="I58" i="134" s="1"/>
  <c r="G60" i="134"/>
  <c r="I60" i="134" s="1"/>
  <c r="G71" i="134"/>
  <c r="I71" i="134" s="1"/>
  <c r="G73" i="134"/>
  <c r="I73" i="134" s="1"/>
  <c r="G79" i="134"/>
  <c r="I79" i="134" s="1"/>
  <c r="G81" i="134"/>
  <c r="I81" i="134" s="1"/>
  <c r="G83" i="134"/>
  <c r="I83" i="134" s="1"/>
  <c r="G7" i="134"/>
  <c r="I7" i="134" s="1"/>
  <c r="G31" i="134"/>
  <c r="I31" i="134" s="1"/>
  <c r="G33" i="134"/>
  <c r="I33" i="134" s="1"/>
  <c r="G35" i="134"/>
  <c r="I35" i="134" s="1"/>
  <c r="G42" i="134"/>
  <c r="I42" i="134" s="1"/>
  <c r="G63" i="134"/>
  <c r="I63" i="134" s="1"/>
  <c r="G65" i="134"/>
  <c r="I65" i="134" s="1"/>
  <c r="G67" i="134"/>
  <c r="I67" i="134" s="1"/>
  <c r="G69" i="134"/>
  <c r="I69" i="134" s="1"/>
  <c r="G77" i="134"/>
  <c r="I77" i="134" s="1"/>
  <c r="G86" i="134"/>
  <c r="I86" i="134" s="1"/>
  <c r="G88" i="134"/>
  <c r="I88" i="134" s="1"/>
  <c r="G90" i="134"/>
  <c r="I90" i="134" s="1"/>
  <c r="G12" i="134"/>
  <c r="I12" i="134" s="1"/>
  <c r="G14" i="134"/>
  <c r="I14" i="134" s="1"/>
  <c r="G16" i="134"/>
  <c r="I16" i="134" s="1"/>
  <c r="G19" i="134"/>
  <c r="I19" i="134" s="1"/>
  <c r="G21" i="134"/>
  <c r="I21" i="134" s="1"/>
  <c r="G23" i="134"/>
  <c r="I23" i="134" s="1"/>
  <c r="G25" i="134"/>
  <c r="I25" i="134" s="1"/>
  <c r="G27" i="134"/>
  <c r="I27" i="134" s="1"/>
  <c r="G29" i="134"/>
  <c r="I29" i="134" s="1"/>
  <c r="G38" i="134"/>
  <c r="I38" i="134" s="1"/>
  <c r="G45" i="134"/>
  <c r="I45" i="134" s="1"/>
  <c r="G48" i="134"/>
  <c r="I48" i="134" s="1"/>
  <c r="G50" i="134"/>
  <c r="I50" i="134" s="1"/>
  <c r="G52" i="134"/>
  <c r="I52" i="134" s="1"/>
  <c r="G55" i="134"/>
  <c r="I55" i="134" s="1"/>
  <c r="G57" i="134"/>
  <c r="I57" i="134" s="1"/>
  <c r="G59" i="134"/>
  <c r="I59" i="134" s="1"/>
  <c r="G72" i="134"/>
  <c r="I72" i="134" s="1"/>
  <c r="G80" i="134"/>
  <c r="I80" i="134" s="1"/>
  <c r="G82" i="134"/>
  <c r="I82" i="134" s="1"/>
  <c r="G84" i="134"/>
  <c r="I84" i="134" s="1"/>
  <c r="G85" i="134"/>
  <c r="I85" i="134" s="1"/>
  <c r="G75" i="134"/>
  <c r="I75" i="134" s="1"/>
  <c r="G61" i="134"/>
  <c r="I61" i="134" s="1"/>
  <c r="G17" i="134"/>
  <c r="I17" i="134" s="1"/>
  <c r="G5" i="134"/>
  <c r="I5" i="134" s="1"/>
  <c r="G9" i="134"/>
  <c r="I9" i="134" s="1"/>
  <c r="G18" i="134"/>
  <c r="I18" i="134" s="1"/>
  <c r="G30" i="134"/>
  <c r="I30" i="134" s="1"/>
  <c r="G36" i="134"/>
  <c r="I36" i="134" s="1"/>
  <c r="G40" i="134"/>
  <c r="I40" i="134" s="1"/>
  <c r="G44" i="134"/>
  <c r="I44" i="134" s="1"/>
  <c r="G70" i="134"/>
  <c r="I70" i="134" s="1"/>
  <c r="G74" i="134"/>
  <c r="I74" i="134" s="1"/>
  <c r="G76" i="134"/>
  <c r="I76" i="134" s="1"/>
  <c r="G78" i="134"/>
  <c r="I78" i="134" s="1"/>
  <c r="E92" i="134"/>
  <c r="G2" i="134"/>
  <c r="G3" i="134"/>
  <c r="I3" i="134" s="1"/>
  <c r="G4" i="134"/>
  <c r="I4" i="134" s="1"/>
  <c r="K61" i="133"/>
  <c r="G64" i="133"/>
  <c r="I64" i="133" s="1"/>
  <c r="G13" i="133"/>
  <c r="I13" i="133" s="1"/>
  <c r="K32" i="133"/>
  <c r="K67" i="133"/>
  <c r="G75" i="133"/>
  <c r="I75" i="133" s="1"/>
  <c r="K48" i="133"/>
  <c r="K20" i="133"/>
  <c r="G19" i="133"/>
  <c r="I19" i="133" s="1"/>
  <c r="G21" i="133"/>
  <c r="I21" i="133" s="1"/>
  <c r="G2" i="133"/>
  <c r="K4" i="133"/>
  <c r="K6" i="133"/>
  <c r="G9" i="133"/>
  <c r="I9" i="133" s="1"/>
  <c r="G11" i="133"/>
  <c r="I11" i="133" s="1"/>
  <c r="G17" i="133"/>
  <c r="I17" i="133" s="1"/>
  <c r="K24" i="133"/>
  <c r="K30" i="133"/>
  <c r="G36" i="133"/>
  <c r="I36" i="133" s="1"/>
  <c r="K76" i="133"/>
  <c r="G79" i="133"/>
  <c r="I79" i="133" s="1"/>
  <c r="K5" i="133"/>
  <c r="K10" i="133"/>
  <c r="G23" i="133"/>
  <c r="I23" i="133" s="1"/>
  <c r="G25" i="133"/>
  <c r="I25" i="133" s="1"/>
  <c r="G37" i="133"/>
  <c r="I37" i="133" s="1"/>
  <c r="K50" i="133"/>
  <c r="K57" i="133"/>
  <c r="K65" i="133"/>
  <c r="K82" i="133"/>
  <c r="G14" i="133"/>
  <c r="I14" i="133" s="1"/>
  <c r="G18" i="133"/>
  <c r="I18" i="133" s="1"/>
  <c r="G22" i="133"/>
  <c r="I22" i="133" s="1"/>
  <c r="G26" i="133"/>
  <c r="I26" i="133" s="1"/>
  <c r="G40" i="133"/>
  <c r="I40" i="133" s="1"/>
  <c r="G45" i="133"/>
  <c r="I45" i="133" s="1"/>
  <c r="G47" i="133"/>
  <c r="I47" i="133" s="1"/>
  <c r="G54" i="133"/>
  <c r="I54" i="133" s="1"/>
  <c r="G56" i="133"/>
  <c r="I56" i="133" s="1"/>
  <c r="G63" i="133"/>
  <c r="I63" i="133" s="1"/>
  <c r="G69" i="133"/>
  <c r="I69" i="133" s="1"/>
  <c r="G74" i="133"/>
  <c r="I74" i="133" s="1"/>
  <c r="G78" i="133"/>
  <c r="I78" i="133" s="1"/>
  <c r="G84" i="133"/>
  <c r="I84" i="133" s="1"/>
  <c r="G39" i="133"/>
  <c r="I39" i="133" s="1"/>
  <c r="G43" i="133"/>
  <c r="I43" i="133" s="1"/>
  <c r="G51" i="133"/>
  <c r="I51" i="133" s="1"/>
  <c r="G53" i="133"/>
  <c r="I53" i="133" s="1"/>
  <c r="G58" i="133"/>
  <c r="I58" i="133" s="1"/>
  <c r="G62" i="133"/>
  <c r="I62" i="133" s="1"/>
  <c r="G68" i="133"/>
  <c r="I68" i="133" s="1"/>
  <c r="G73" i="133"/>
  <c r="I73" i="133" s="1"/>
  <c r="G77" i="133"/>
  <c r="I77" i="133" s="1"/>
  <c r="G83" i="133"/>
  <c r="I83" i="133" s="1"/>
  <c r="G87" i="133"/>
  <c r="I87" i="133" s="1"/>
  <c r="G81" i="133"/>
  <c r="I81" i="133" s="1"/>
  <c r="G41" i="133"/>
  <c r="I41" i="133" s="1"/>
  <c r="G42" i="133"/>
  <c r="I42" i="133" s="1"/>
  <c r="G44" i="133"/>
  <c r="I44" i="133" s="1"/>
  <c r="G46" i="133"/>
  <c r="I46" i="133" s="1"/>
  <c r="G49" i="133"/>
  <c r="I49" i="133" s="1"/>
  <c r="G3" i="133"/>
  <c r="I3" i="133" s="1"/>
  <c r="G35" i="133"/>
  <c r="I35" i="133" s="1"/>
  <c r="G29" i="133"/>
  <c r="I29" i="133" s="1"/>
  <c r="G31" i="133"/>
  <c r="I31" i="133" s="1"/>
  <c r="G33" i="133"/>
  <c r="I33" i="133" s="1"/>
  <c r="K71" i="133"/>
  <c r="K38" i="133"/>
  <c r="K66" i="133"/>
  <c r="K34" i="133"/>
  <c r="G8" i="133"/>
  <c r="I8" i="133" s="1"/>
  <c r="G12" i="133"/>
  <c r="I12" i="133" s="1"/>
  <c r="G16" i="133"/>
  <c r="I16" i="133" s="1"/>
  <c r="G28" i="133"/>
  <c r="I28" i="133" s="1"/>
  <c r="G52" i="133"/>
  <c r="I52" i="133" s="1"/>
  <c r="G7" i="133"/>
  <c r="I7" i="133" s="1"/>
  <c r="G15" i="133"/>
  <c r="I15" i="133" s="1"/>
  <c r="G27" i="133"/>
  <c r="I27" i="133" s="1"/>
  <c r="G55" i="133"/>
  <c r="I55" i="133" s="1"/>
  <c r="G59" i="133"/>
  <c r="I59" i="133" s="1"/>
  <c r="K60" i="133"/>
  <c r="G72" i="133"/>
  <c r="I72" i="133" s="1"/>
  <c r="E88" i="133"/>
  <c r="I2" i="133"/>
  <c r="G5" i="132"/>
  <c r="I5" i="132" s="1"/>
  <c r="K27" i="132"/>
  <c r="I96" i="135" l="1"/>
  <c r="I94" i="134"/>
  <c r="K92" i="134"/>
  <c r="I99" i="136"/>
  <c r="G92" i="134"/>
  <c r="I2" i="134"/>
  <c r="I92" i="134" s="1"/>
  <c r="K88" i="133"/>
  <c r="I90" i="133" s="1"/>
  <c r="I88" i="133"/>
  <c r="G88" i="133"/>
  <c r="H87" i="132"/>
  <c r="F87" i="132"/>
  <c r="C87" i="132"/>
  <c r="E86" i="132"/>
  <c r="K86" i="132" s="1"/>
  <c r="E85" i="132"/>
  <c r="K85" i="132" s="1"/>
  <c r="E84" i="132"/>
  <c r="K84" i="132" s="1"/>
  <c r="E83" i="132"/>
  <c r="G83" i="132" s="1"/>
  <c r="I83" i="132" s="1"/>
  <c r="E82" i="132"/>
  <c r="K82" i="132" s="1"/>
  <c r="E81" i="132"/>
  <c r="G81" i="132" s="1"/>
  <c r="I81" i="132" s="1"/>
  <c r="E80" i="132"/>
  <c r="K80" i="132" s="1"/>
  <c r="E79" i="132"/>
  <c r="G79" i="132" s="1"/>
  <c r="I79" i="132" s="1"/>
  <c r="E78" i="132"/>
  <c r="K78" i="132" s="1"/>
  <c r="E77" i="132"/>
  <c r="K77" i="132" s="1"/>
  <c r="E76" i="132"/>
  <c r="G76" i="132" s="1"/>
  <c r="I76" i="132" s="1"/>
  <c r="E75" i="132"/>
  <c r="G75" i="132" s="1"/>
  <c r="I75" i="132" s="1"/>
  <c r="E74" i="132"/>
  <c r="K74" i="132" s="1"/>
  <c r="E73" i="132"/>
  <c r="K73" i="132" s="1"/>
  <c r="E72" i="132"/>
  <c r="G72" i="132" s="1"/>
  <c r="I72" i="132" s="1"/>
  <c r="E71" i="132"/>
  <c r="G71" i="132" s="1"/>
  <c r="I71" i="132" s="1"/>
  <c r="E70" i="132"/>
  <c r="K70" i="132" s="1"/>
  <c r="E69" i="132"/>
  <c r="K69" i="132" s="1"/>
  <c r="E68" i="132"/>
  <c r="K68" i="132" s="1"/>
  <c r="E67" i="132"/>
  <c r="K67" i="132" s="1"/>
  <c r="E66" i="132"/>
  <c r="K66" i="132" s="1"/>
  <c r="E65" i="132"/>
  <c r="K65" i="132" s="1"/>
  <c r="E64" i="132"/>
  <c r="G64" i="132" s="1"/>
  <c r="I64" i="132" s="1"/>
  <c r="E63" i="132"/>
  <c r="K63" i="132" s="1"/>
  <c r="E62" i="132"/>
  <c r="K62" i="132" s="1"/>
  <c r="E61" i="132"/>
  <c r="K61" i="132" s="1"/>
  <c r="E60" i="132"/>
  <c r="G60" i="132" s="1"/>
  <c r="I60" i="132" s="1"/>
  <c r="E59" i="132"/>
  <c r="G59" i="132" s="1"/>
  <c r="I59" i="132" s="1"/>
  <c r="E58" i="132"/>
  <c r="G58" i="132" s="1"/>
  <c r="I58" i="132" s="1"/>
  <c r="E57" i="132"/>
  <c r="K57" i="132" s="1"/>
  <c r="E56" i="132"/>
  <c r="K56" i="132" s="1"/>
  <c r="E55" i="132"/>
  <c r="G55" i="132" s="1"/>
  <c r="I55" i="132" s="1"/>
  <c r="E54" i="132"/>
  <c r="G54" i="132" s="1"/>
  <c r="I54" i="132" s="1"/>
  <c r="E53" i="132"/>
  <c r="K53" i="132" s="1"/>
  <c r="E52" i="132"/>
  <c r="K52" i="132" s="1"/>
  <c r="E51" i="132"/>
  <c r="K51" i="132" s="1"/>
  <c r="E50" i="132"/>
  <c r="K50" i="132" s="1"/>
  <c r="E49" i="132"/>
  <c r="K49" i="132" s="1"/>
  <c r="E48" i="132"/>
  <c r="K48" i="132" s="1"/>
  <c r="E47" i="132"/>
  <c r="G47" i="132" s="1"/>
  <c r="I47" i="132" s="1"/>
  <c r="E46" i="132"/>
  <c r="G46" i="132" s="1"/>
  <c r="I46" i="132" s="1"/>
  <c r="E45" i="132"/>
  <c r="K45" i="132" s="1"/>
  <c r="E44" i="132"/>
  <c r="K44" i="132" s="1"/>
  <c r="E43" i="132"/>
  <c r="G43" i="132" s="1"/>
  <c r="I43" i="132" s="1"/>
  <c r="E42" i="132"/>
  <c r="G42" i="132" s="1"/>
  <c r="I42" i="132" s="1"/>
  <c r="E41" i="132"/>
  <c r="K41" i="132" s="1"/>
  <c r="E40" i="132"/>
  <c r="K40" i="132" s="1"/>
  <c r="E39" i="132"/>
  <c r="K39" i="132" s="1"/>
  <c r="E38" i="132"/>
  <c r="K38" i="132" s="1"/>
  <c r="E37" i="132"/>
  <c r="K37" i="132" s="1"/>
  <c r="E36" i="132"/>
  <c r="G36" i="132" s="1"/>
  <c r="I36" i="132" s="1"/>
  <c r="E35" i="132"/>
  <c r="K35" i="132" s="1"/>
  <c r="E34" i="132"/>
  <c r="K34" i="132" s="1"/>
  <c r="E33" i="132"/>
  <c r="K33" i="132" s="1"/>
  <c r="E32" i="132"/>
  <c r="G32" i="132" s="1"/>
  <c r="I32" i="132" s="1"/>
  <c r="E31" i="132"/>
  <c r="G31" i="132" s="1"/>
  <c r="I31" i="132" s="1"/>
  <c r="E30" i="132"/>
  <c r="G30" i="132" s="1"/>
  <c r="I30" i="132" s="1"/>
  <c r="E29" i="132"/>
  <c r="K29" i="132" s="1"/>
  <c r="E28" i="132"/>
  <c r="G28" i="132" s="1"/>
  <c r="I28" i="132" s="1"/>
  <c r="E26" i="132"/>
  <c r="G26" i="132" s="1"/>
  <c r="I26" i="132" s="1"/>
  <c r="E25" i="132"/>
  <c r="K25" i="132" s="1"/>
  <c r="E24" i="132"/>
  <c r="K24" i="132" s="1"/>
  <c r="E23" i="132"/>
  <c r="G23" i="132" s="1"/>
  <c r="I23" i="132" s="1"/>
  <c r="E22" i="132"/>
  <c r="G22" i="132" s="1"/>
  <c r="I22" i="132" s="1"/>
  <c r="E21" i="132"/>
  <c r="K21" i="132" s="1"/>
  <c r="E20" i="132"/>
  <c r="K20" i="132" s="1"/>
  <c r="E19" i="132"/>
  <c r="G19" i="132" s="1"/>
  <c r="I19" i="132" s="1"/>
  <c r="E18" i="132"/>
  <c r="G18" i="132" s="1"/>
  <c r="I18" i="132" s="1"/>
  <c r="E17" i="132"/>
  <c r="K17" i="132" s="1"/>
  <c r="K16" i="132"/>
  <c r="E15" i="132"/>
  <c r="G15" i="132" s="1"/>
  <c r="I15" i="132" s="1"/>
  <c r="E14" i="132"/>
  <c r="K14" i="132" s="1"/>
  <c r="E13" i="132"/>
  <c r="K13" i="132" s="1"/>
  <c r="E12" i="132"/>
  <c r="K12" i="132" s="1"/>
  <c r="E11" i="132"/>
  <c r="G11" i="132" s="1"/>
  <c r="I11" i="132" s="1"/>
  <c r="E10" i="132"/>
  <c r="K10" i="132" s="1"/>
  <c r="E9" i="132"/>
  <c r="K9" i="132" s="1"/>
  <c r="E8" i="132"/>
  <c r="K8" i="132" s="1"/>
  <c r="E7" i="132"/>
  <c r="G7" i="132" s="1"/>
  <c r="I7" i="132" s="1"/>
  <c r="E6" i="132"/>
  <c r="E4" i="132"/>
  <c r="K4" i="132" s="1"/>
  <c r="E3" i="132"/>
  <c r="G3" i="132" s="1"/>
  <c r="I3" i="132" s="1"/>
  <c r="E2" i="132"/>
  <c r="K2" i="132" s="1"/>
  <c r="E78" i="131"/>
  <c r="K78" i="131" s="1"/>
  <c r="E69" i="131"/>
  <c r="K69" i="131" s="1"/>
  <c r="E50" i="131"/>
  <c r="K50" i="131" s="1"/>
  <c r="E5" i="131"/>
  <c r="K5" i="131" s="1"/>
  <c r="E3" i="131"/>
  <c r="G3" i="131" s="1"/>
  <c r="I3" i="131" s="1"/>
  <c r="E4" i="131"/>
  <c r="G4" i="131" s="1"/>
  <c r="I4" i="131" s="1"/>
  <c r="E6" i="131"/>
  <c r="K6" i="131" s="1"/>
  <c r="E7" i="131"/>
  <c r="G7" i="131" s="1"/>
  <c r="I7" i="131" s="1"/>
  <c r="E8" i="131"/>
  <c r="G8" i="131" s="1"/>
  <c r="I8" i="131" s="1"/>
  <c r="E9" i="131"/>
  <c r="G9" i="131" s="1"/>
  <c r="I9" i="131" s="1"/>
  <c r="E10" i="131"/>
  <c r="G10" i="131" s="1"/>
  <c r="I10" i="131" s="1"/>
  <c r="E11" i="131"/>
  <c r="G11" i="131" s="1"/>
  <c r="I11" i="131" s="1"/>
  <c r="E12" i="131"/>
  <c r="G12" i="131" s="1"/>
  <c r="I12" i="131" s="1"/>
  <c r="E13" i="131"/>
  <c r="G13" i="131" s="1"/>
  <c r="I13" i="131" s="1"/>
  <c r="E14" i="131"/>
  <c r="G14" i="131" s="1"/>
  <c r="I14" i="131" s="1"/>
  <c r="E15" i="131"/>
  <c r="G15" i="131" s="1"/>
  <c r="I15" i="131" s="1"/>
  <c r="E16" i="131"/>
  <c r="G16" i="131" s="1"/>
  <c r="I16" i="131" s="1"/>
  <c r="E17" i="131"/>
  <c r="G17" i="131" s="1"/>
  <c r="I17" i="131" s="1"/>
  <c r="E18" i="131"/>
  <c r="G18" i="131" s="1"/>
  <c r="I18" i="131" s="1"/>
  <c r="E19" i="131"/>
  <c r="G19" i="131" s="1"/>
  <c r="I19" i="131" s="1"/>
  <c r="E20" i="131"/>
  <c r="G20" i="131" s="1"/>
  <c r="I20" i="131" s="1"/>
  <c r="E21" i="131"/>
  <c r="G21" i="131" s="1"/>
  <c r="I21" i="131" s="1"/>
  <c r="E22" i="131"/>
  <c r="G22" i="131" s="1"/>
  <c r="I22" i="131" s="1"/>
  <c r="E23" i="131"/>
  <c r="G23" i="131" s="1"/>
  <c r="I23" i="131" s="1"/>
  <c r="E24" i="131"/>
  <c r="G24" i="131" s="1"/>
  <c r="I24" i="131" s="1"/>
  <c r="E25" i="131"/>
  <c r="G25" i="131" s="1"/>
  <c r="I25" i="131" s="1"/>
  <c r="E26" i="131"/>
  <c r="G26" i="131" s="1"/>
  <c r="I26" i="131" s="1"/>
  <c r="E27" i="131"/>
  <c r="G27" i="131" s="1"/>
  <c r="I27" i="131" s="1"/>
  <c r="E28" i="131"/>
  <c r="G28" i="131" s="1"/>
  <c r="I28" i="131" s="1"/>
  <c r="E29" i="131"/>
  <c r="G29" i="131" s="1"/>
  <c r="I29" i="131" s="1"/>
  <c r="E30" i="131"/>
  <c r="G30" i="131" s="1"/>
  <c r="I30" i="131" s="1"/>
  <c r="E31" i="131"/>
  <c r="G31" i="131" s="1"/>
  <c r="I31" i="131" s="1"/>
  <c r="E32" i="131"/>
  <c r="G32" i="131" s="1"/>
  <c r="I32" i="131" s="1"/>
  <c r="E33" i="131"/>
  <c r="G33" i="131" s="1"/>
  <c r="I33" i="131" s="1"/>
  <c r="E34" i="131"/>
  <c r="G34" i="131" s="1"/>
  <c r="I34" i="131" s="1"/>
  <c r="E35" i="131"/>
  <c r="G35" i="131" s="1"/>
  <c r="I35" i="131" s="1"/>
  <c r="E36" i="131"/>
  <c r="G36" i="131" s="1"/>
  <c r="I36" i="131" s="1"/>
  <c r="E37" i="131"/>
  <c r="G37" i="131" s="1"/>
  <c r="I37" i="131" s="1"/>
  <c r="E38" i="131"/>
  <c r="G38" i="131" s="1"/>
  <c r="I38" i="131" s="1"/>
  <c r="E39" i="131"/>
  <c r="G39" i="131" s="1"/>
  <c r="I39" i="131" s="1"/>
  <c r="E40" i="131"/>
  <c r="G40" i="131" s="1"/>
  <c r="I40" i="131" s="1"/>
  <c r="E41" i="131"/>
  <c r="G41" i="131" s="1"/>
  <c r="I41" i="131" s="1"/>
  <c r="E42" i="131"/>
  <c r="G42" i="131" s="1"/>
  <c r="I42" i="131" s="1"/>
  <c r="E43" i="131"/>
  <c r="G43" i="131" s="1"/>
  <c r="I43" i="131" s="1"/>
  <c r="E44" i="131"/>
  <c r="G44" i="131" s="1"/>
  <c r="I44" i="131" s="1"/>
  <c r="E45" i="131"/>
  <c r="G45" i="131" s="1"/>
  <c r="I45" i="131" s="1"/>
  <c r="E46" i="131"/>
  <c r="G46" i="131" s="1"/>
  <c r="I46" i="131" s="1"/>
  <c r="E47" i="131"/>
  <c r="G47" i="131" s="1"/>
  <c r="I47" i="131" s="1"/>
  <c r="E48" i="131"/>
  <c r="G48" i="131" s="1"/>
  <c r="I48" i="131" s="1"/>
  <c r="E49" i="131"/>
  <c r="G49" i="131" s="1"/>
  <c r="I49" i="131" s="1"/>
  <c r="E51" i="131"/>
  <c r="G51" i="131" s="1"/>
  <c r="I51" i="131" s="1"/>
  <c r="E52" i="131"/>
  <c r="G52" i="131" s="1"/>
  <c r="I52" i="131" s="1"/>
  <c r="E53" i="131"/>
  <c r="G53" i="131" s="1"/>
  <c r="I53" i="131" s="1"/>
  <c r="E54" i="131"/>
  <c r="G54" i="131" s="1"/>
  <c r="I54" i="131" s="1"/>
  <c r="E55" i="131"/>
  <c r="G55" i="131" s="1"/>
  <c r="I55" i="131" s="1"/>
  <c r="E56" i="131"/>
  <c r="G56" i="131" s="1"/>
  <c r="I56" i="131" s="1"/>
  <c r="E57" i="131"/>
  <c r="G57" i="131" s="1"/>
  <c r="I57" i="131" s="1"/>
  <c r="E58" i="131"/>
  <c r="G58" i="131" s="1"/>
  <c r="I58" i="131" s="1"/>
  <c r="E59" i="131"/>
  <c r="G59" i="131" s="1"/>
  <c r="I59" i="131" s="1"/>
  <c r="E60" i="131"/>
  <c r="G60" i="131" s="1"/>
  <c r="I60" i="131" s="1"/>
  <c r="E61" i="131"/>
  <c r="G61" i="131" s="1"/>
  <c r="I61" i="131" s="1"/>
  <c r="E62" i="131"/>
  <c r="G62" i="131" s="1"/>
  <c r="I62" i="131" s="1"/>
  <c r="E63" i="131"/>
  <c r="G63" i="131" s="1"/>
  <c r="I63" i="131" s="1"/>
  <c r="E64" i="131"/>
  <c r="G64" i="131" s="1"/>
  <c r="I64" i="131" s="1"/>
  <c r="E65" i="131"/>
  <c r="G65" i="131" s="1"/>
  <c r="I65" i="131" s="1"/>
  <c r="E66" i="131"/>
  <c r="G66" i="131" s="1"/>
  <c r="I66" i="131" s="1"/>
  <c r="E67" i="131"/>
  <c r="G67" i="131" s="1"/>
  <c r="I67" i="131" s="1"/>
  <c r="E68" i="131"/>
  <c r="G68" i="131" s="1"/>
  <c r="I68" i="131" s="1"/>
  <c r="E70" i="131"/>
  <c r="G70" i="131" s="1"/>
  <c r="I70" i="131" s="1"/>
  <c r="E71" i="131"/>
  <c r="G71" i="131" s="1"/>
  <c r="I71" i="131" s="1"/>
  <c r="E72" i="131"/>
  <c r="G72" i="131" s="1"/>
  <c r="I72" i="131" s="1"/>
  <c r="E73" i="131"/>
  <c r="G73" i="131" s="1"/>
  <c r="I73" i="131" s="1"/>
  <c r="E74" i="131"/>
  <c r="G74" i="131" s="1"/>
  <c r="I74" i="131" s="1"/>
  <c r="E75" i="131"/>
  <c r="G75" i="131" s="1"/>
  <c r="I75" i="131" s="1"/>
  <c r="E76" i="131"/>
  <c r="G76" i="131" s="1"/>
  <c r="I76" i="131" s="1"/>
  <c r="E77" i="131"/>
  <c r="G77" i="131" s="1"/>
  <c r="I77" i="131" s="1"/>
  <c r="E79" i="131"/>
  <c r="G79" i="131" s="1"/>
  <c r="I79" i="131" s="1"/>
  <c r="E80" i="131"/>
  <c r="G80" i="131" s="1"/>
  <c r="I80" i="131" s="1"/>
  <c r="E81" i="131"/>
  <c r="G81" i="131" s="1"/>
  <c r="I81" i="131" s="1"/>
  <c r="E82" i="131"/>
  <c r="G82" i="131" s="1"/>
  <c r="I82" i="131" s="1"/>
  <c r="E83" i="131"/>
  <c r="G83" i="131" s="1"/>
  <c r="I83" i="131" s="1"/>
  <c r="E84" i="131"/>
  <c r="G84" i="131" s="1"/>
  <c r="I84" i="131" s="1"/>
  <c r="E2" i="131"/>
  <c r="G2" i="131" s="1"/>
  <c r="I2" i="131" s="1"/>
  <c r="H85" i="131"/>
  <c r="F85" i="131"/>
  <c r="C85" i="131"/>
  <c r="G15" i="130"/>
  <c r="M15" i="130" s="1"/>
  <c r="F15" i="130"/>
  <c r="H15" i="130" s="1"/>
  <c r="J15" i="130" s="1"/>
  <c r="L15" i="130" s="1"/>
  <c r="L83" i="130"/>
  <c r="K81" i="130"/>
  <c r="I81" i="130"/>
  <c r="C81" i="130"/>
  <c r="G80" i="130"/>
  <c r="M80" i="130" s="1"/>
  <c r="F80" i="130"/>
  <c r="H80" i="130" s="1"/>
  <c r="J80" i="130" s="1"/>
  <c r="L80" i="130" s="1"/>
  <c r="G79" i="130"/>
  <c r="M79" i="130" s="1"/>
  <c r="F79" i="130"/>
  <c r="H79" i="130" s="1"/>
  <c r="J79" i="130" s="1"/>
  <c r="L79" i="130" s="1"/>
  <c r="G78" i="130"/>
  <c r="M78" i="130" s="1"/>
  <c r="F78" i="130"/>
  <c r="H78" i="130" s="1"/>
  <c r="J78" i="130" s="1"/>
  <c r="L78" i="130" s="1"/>
  <c r="G77" i="130"/>
  <c r="M77" i="130" s="1"/>
  <c r="F77" i="130"/>
  <c r="H77" i="130" s="1"/>
  <c r="J77" i="130" s="1"/>
  <c r="L77" i="130" s="1"/>
  <c r="G76" i="130"/>
  <c r="M76" i="130" s="1"/>
  <c r="F76" i="130"/>
  <c r="H76" i="130" s="1"/>
  <c r="J76" i="130" s="1"/>
  <c r="L76" i="130" s="1"/>
  <c r="G75" i="130"/>
  <c r="M75" i="130" s="1"/>
  <c r="F75" i="130"/>
  <c r="H75" i="130" s="1"/>
  <c r="J75" i="130" s="1"/>
  <c r="L75" i="130" s="1"/>
  <c r="G74" i="130"/>
  <c r="M74" i="130" s="1"/>
  <c r="F74" i="130"/>
  <c r="H74" i="130" s="1"/>
  <c r="J74" i="130" s="1"/>
  <c r="L74" i="130" s="1"/>
  <c r="G73" i="130"/>
  <c r="M73" i="130" s="1"/>
  <c r="F73" i="130"/>
  <c r="H73" i="130" s="1"/>
  <c r="J73" i="130" s="1"/>
  <c r="L73" i="130" s="1"/>
  <c r="G72" i="130"/>
  <c r="M72" i="130" s="1"/>
  <c r="F72" i="130"/>
  <c r="H72" i="130" s="1"/>
  <c r="J72" i="130" s="1"/>
  <c r="L72" i="130" s="1"/>
  <c r="G71" i="130"/>
  <c r="M71" i="130" s="1"/>
  <c r="F71" i="130"/>
  <c r="H71" i="130" s="1"/>
  <c r="J71" i="130" s="1"/>
  <c r="L71" i="130" s="1"/>
  <c r="G70" i="130"/>
  <c r="M70" i="130" s="1"/>
  <c r="F70" i="130"/>
  <c r="H70" i="130" s="1"/>
  <c r="J70" i="130" s="1"/>
  <c r="L70" i="130" s="1"/>
  <c r="G69" i="130"/>
  <c r="M69" i="130" s="1"/>
  <c r="F69" i="130"/>
  <c r="H69" i="130" s="1"/>
  <c r="J69" i="130" s="1"/>
  <c r="L69" i="130" s="1"/>
  <c r="G68" i="130"/>
  <c r="M68" i="130" s="1"/>
  <c r="F68" i="130"/>
  <c r="H68" i="130" s="1"/>
  <c r="J68" i="130" s="1"/>
  <c r="L68" i="130" s="1"/>
  <c r="G67" i="130"/>
  <c r="M67" i="130" s="1"/>
  <c r="F67" i="130"/>
  <c r="H67" i="130" s="1"/>
  <c r="J67" i="130" s="1"/>
  <c r="L67" i="130" s="1"/>
  <c r="G66" i="130"/>
  <c r="M66" i="130" s="1"/>
  <c r="F66" i="130"/>
  <c r="H66" i="130" s="1"/>
  <c r="J66" i="130" s="1"/>
  <c r="L66" i="130" s="1"/>
  <c r="G65" i="130"/>
  <c r="M65" i="130" s="1"/>
  <c r="F65" i="130"/>
  <c r="H65" i="130" s="1"/>
  <c r="J65" i="130" s="1"/>
  <c r="L65" i="130" s="1"/>
  <c r="G64" i="130"/>
  <c r="M64" i="130" s="1"/>
  <c r="F64" i="130"/>
  <c r="H64" i="130" s="1"/>
  <c r="J64" i="130" s="1"/>
  <c r="L64" i="130" s="1"/>
  <c r="G63" i="130"/>
  <c r="M63" i="130" s="1"/>
  <c r="F63" i="130"/>
  <c r="H63" i="130" s="1"/>
  <c r="J63" i="130" s="1"/>
  <c r="L63" i="130" s="1"/>
  <c r="G62" i="130"/>
  <c r="M62" i="130" s="1"/>
  <c r="F62" i="130"/>
  <c r="H62" i="130" s="1"/>
  <c r="J62" i="130" s="1"/>
  <c r="L62" i="130" s="1"/>
  <c r="G61" i="130"/>
  <c r="M61" i="130" s="1"/>
  <c r="F61" i="130"/>
  <c r="H61" i="130" s="1"/>
  <c r="J61" i="130" s="1"/>
  <c r="L61" i="130" s="1"/>
  <c r="G60" i="130"/>
  <c r="M60" i="130" s="1"/>
  <c r="F60" i="130"/>
  <c r="H60" i="130" s="1"/>
  <c r="J60" i="130" s="1"/>
  <c r="L60" i="130" s="1"/>
  <c r="G59" i="130"/>
  <c r="M59" i="130" s="1"/>
  <c r="F59" i="130"/>
  <c r="H59" i="130" s="1"/>
  <c r="J59" i="130" s="1"/>
  <c r="L59" i="130" s="1"/>
  <c r="G58" i="130"/>
  <c r="M58" i="130" s="1"/>
  <c r="F58" i="130"/>
  <c r="H58" i="130" s="1"/>
  <c r="J58" i="130" s="1"/>
  <c r="L58" i="130" s="1"/>
  <c r="G57" i="130"/>
  <c r="M57" i="130" s="1"/>
  <c r="F57" i="130"/>
  <c r="H57" i="130" s="1"/>
  <c r="J57" i="130" s="1"/>
  <c r="L57" i="130" s="1"/>
  <c r="G56" i="130"/>
  <c r="M56" i="130" s="1"/>
  <c r="F56" i="130"/>
  <c r="H56" i="130" s="1"/>
  <c r="J56" i="130" s="1"/>
  <c r="L56" i="130" s="1"/>
  <c r="G55" i="130"/>
  <c r="M55" i="130" s="1"/>
  <c r="F55" i="130"/>
  <c r="H55" i="130" s="1"/>
  <c r="J55" i="130" s="1"/>
  <c r="L55" i="130" s="1"/>
  <c r="G54" i="130"/>
  <c r="M54" i="130" s="1"/>
  <c r="F54" i="130"/>
  <c r="H54" i="130" s="1"/>
  <c r="J54" i="130" s="1"/>
  <c r="L54" i="130" s="1"/>
  <c r="G53" i="130"/>
  <c r="M53" i="130" s="1"/>
  <c r="F53" i="130"/>
  <c r="H53" i="130" s="1"/>
  <c r="J53" i="130" s="1"/>
  <c r="L53" i="130" s="1"/>
  <c r="G52" i="130"/>
  <c r="M52" i="130" s="1"/>
  <c r="F52" i="130"/>
  <c r="H52" i="130" s="1"/>
  <c r="J52" i="130" s="1"/>
  <c r="L52" i="130" s="1"/>
  <c r="G51" i="130"/>
  <c r="M51" i="130" s="1"/>
  <c r="F51" i="130"/>
  <c r="H51" i="130" s="1"/>
  <c r="J51" i="130" s="1"/>
  <c r="L51" i="130" s="1"/>
  <c r="G50" i="130"/>
  <c r="M50" i="130" s="1"/>
  <c r="F50" i="130"/>
  <c r="H50" i="130" s="1"/>
  <c r="J50" i="130" s="1"/>
  <c r="L50" i="130" s="1"/>
  <c r="G49" i="130"/>
  <c r="M49" i="130" s="1"/>
  <c r="F49" i="130"/>
  <c r="H49" i="130" s="1"/>
  <c r="J49" i="130" s="1"/>
  <c r="L49" i="130" s="1"/>
  <c r="G48" i="130"/>
  <c r="M48" i="130" s="1"/>
  <c r="F48" i="130"/>
  <c r="H48" i="130" s="1"/>
  <c r="J48" i="130" s="1"/>
  <c r="L48" i="130" s="1"/>
  <c r="G47" i="130"/>
  <c r="M47" i="130" s="1"/>
  <c r="F47" i="130"/>
  <c r="H47" i="130" s="1"/>
  <c r="J47" i="130" s="1"/>
  <c r="L47" i="130" s="1"/>
  <c r="G46" i="130"/>
  <c r="M46" i="130" s="1"/>
  <c r="F46" i="130"/>
  <c r="H46" i="130" s="1"/>
  <c r="J46" i="130" s="1"/>
  <c r="L46" i="130" s="1"/>
  <c r="G45" i="130"/>
  <c r="M45" i="130" s="1"/>
  <c r="F45" i="130"/>
  <c r="H45" i="130" s="1"/>
  <c r="J45" i="130" s="1"/>
  <c r="L45" i="130" s="1"/>
  <c r="G44" i="130"/>
  <c r="M44" i="130" s="1"/>
  <c r="F44" i="130"/>
  <c r="H44" i="130" s="1"/>
  <c r="J44" i="130" s="1"/>
  <c r="L44" i="130" s="1"/>
  <c r="G43" i="130"/>
  <c r="M43" i="130" s="1"/>
  <c r="F43" i="130"/>
  <c r="H43" i="130" s="1"/>
  <c r="J43" i="130" s="1"/>
  <c r="L43" i="130" s="1"/>
  <c r="G42" i="130"/>
  <c r="M42" i="130" s="1"/>
  <c r="F42" i="130"/>
  <c r="H42" i="130" s="1"/>
  <c r="J42" i="130" s="1"/>
  <c r="L42" i="130" s="1"/>
  <c r="G41" i="130"/>
  <c r="M41" i="130" s="1"/>
  <c r="F41" i="130"/>
  <c r="H41" i="130" s="1"/>
  <c r="J41" i="130" s="1"/>
  <c r="L41" i="130" s="1"/>
  <c r="G40" i="130"/>
  <c r="M40" i="130" s="1"/>
  <c r="F40" i="130"/>
  <c r="H40" i="130" s="1"/>
  <c r="J40" i="130" s="1"/>
  <c r="L40" i="130" s="1"/>
  <c r="G39" i="130"/>
  <c r="M39" i="130" s="1"/>
  <c r="F39" i="130"/>
  <c r="H39" i="130" s="1"/>
  <c r="J39" i="130" s="1"/>
  <c r="L39" i="130" s="1"/>
  <c r="G38" i="130"/>
  <c r="M38" i="130" s="1"/>
  <c r="F38" i="130"/>
  <c r="H38" i="130" s="1"/>
  <c r="J38" i="130" s="1"/>
  <c r="L38" i="130" s="1"/>
  <c r="G37" i="130"/>
  <c r="M37" i="130" s="1"/>
  <c r="F37" i="130"/>
  <c r="H37" i="130" s="1"/>
  <c r="J37" i="130" s="1"/>
  <c r="L37" i="130" s="1"/>
  <c r="G36" i="130"/>
  <c r="M36" i="130" s="1"/>
  <c r="F36" i="130"/>
  <c r="H36" i="130" s="1"/>
  <c r="J36" i="130" s="1"/>
  <c r="L36" i="130" s="1"/>
  <c r="G35" i="130"/>
  <c r="M35" i="130" s="1"/>
  <c r="F35" i="130"/>
  <c r="H35" i="130" s="1"/>
  <c r="J35" i="130" s="1"/>
  <c r="L35" i="130" s="1"/>
  <c r="G34" i="130"/>
  <c r="M34" i="130" s="1"/>
  <c r="F34" i="130"/>
  <c r="H34" i="130" s="1"/>
  <c r="J34" i="130" s="1"/>
  <c r="L34" i="130" s="1"/>
  <c r="G33" i="130"/>
  <c r="M33" i="130" s="1"/>
  <c r="F33" i="130"/>
  <c r="H33" i="130" s="1"/>
  <c r="J33" i="130" s="1"/>
  <c r="L33" i="130" s="1"/>
  <c r="G32" i="130"/>
  <c r="M32" i="130" s="1"/>
  <c r="F32" i="130"/>
  <c r="H32" i="130" s="1"/>
  <c r="J32" i="130" s="1"/>
  <c r="L32" i="130" s="1"/>
  <c r="G31" i="130"/>
  <c r="M31" i="130" s="1"/>
  <c r="F31" i="130"/>
  <c r="H31" i="130" s="1"/>
  <c r="J31" i="130" s="1"/>
  <c r="L31" i="130" s="1"/>
  <c r="G30" i="130"/>
  <c r="M30" i="130" s="1"/>
  <c r="F30" i="130"/>
  <c r="H30" i="130" s="1"/>
  <c r="J30" i="130" s="1"/>
  <c r="L30" i="130" s="1"/>
  <c r="G29" i="130"/>
  <c r="M29" i="130" s="1"/>
  <c r="F29" i="130"/>
  <c r="H29" i="130" s="1"/>
  <c r="J29" i="130" s="1"/>
  <c r="L29" i="130" s="1"/>
  <c r="G28" i="130"/>
  <c r="M28" i="130" s="1"/>
  <c r="F28" i="130"/>
  <c r="H28" i="130" s="1"/>
  <c r="J28" i="130" s="1"/>
  <c r="L28" i="130" s="1"/>
  <c r="G27" i="130"/>
  <c r="M27" i="130" s="1"/>
  <c r="F27" i="130"/>
  <c r="H27" i="130" s="1"/>
  <c r="J27" i="130" s="1"/>
  <c r="L27" i="130" s="1"/>
  <c r="G26" i="130"/>
  <c r="M26" i="130" s="1"/>
  <c r="F26" i="130"/>
  <c r="H26" i="130" s="1"/>
  <c r="J26" i="130" s="1"/>
  <c r="L26" i="130" s="1"/>
  <c r="G25" i="130"/>
  <c r="M25" i="130" s="1"/>
  <c r="F25" i="130"/>
  <c r="H25" i="130" s="1"/>
  <c r="J25" i="130" s="1"/>
  <c r="L25" i="130" s="1"/>
  <c r="G24" i="130"/>
  <c r="M24" i="130" s="1"/>
  <c r="F24" i="130"/>
  <c r="H24" i="130" s="1"/>
  <c r="J24" i="130" s="1"/>
  <c r="L24" i="130" s="1"/>
  <c r="G23" i="130"/>
  <c r="M23" i="130" s="1"/>
  <c r="F23" i="130"/>
  <c r="H23" i="130" s="1"/>
  <c r="J23" i="130" s="1"/>
  <c r="L23" i="130" s="1"/>
  <c r="G22" i="130"/>
  <c r="M22" i="130" s="1"/>
  <c r="F22" i="130"/>
  <c r="H22" i="130" s="1"/>
  <c r="J22" i="130" s="1"/>
  <c r="L22" i="130" s="1"/>
  <c r="G21" i="130"/>
  <c r="M21" i="130" s="1"/>
  <c r="F21" i="130"/>
  <c r="H21" i="130" s="1"/>
  <c r="J21" i="130" s="1"/>
  <c r="L21" i="130" s="1"/>
  <c r="G20" i="130"/>
  <c r="M20" i="130" s="1"/>
  <c r="F20" i="130"/>
  <c r="H20" i="130" s="1"/>
  <c r="J20" i="130" s="1"/>
  <c r="L20" i="130" s="1"/>
  <c r="G19" i="130"/>
  <c r="M19" i="130" s="1"/>
  <c r="F19" i="130"/>
  <c r="H19" i="130" s="1"/>
  <c r="J19" i="130" s="1"/>
  <c r="L19" i="130" s="1"/>
  <c r="G18" i="130"/>
  <c r="M18" i="130" s="1"/>
  <c r="F18" i="130"/>
  <c r="H18" i="130" s="1"/>
  <c r="J18" i="130" s="1"/>
  <c r="L18" i="130" s="1"/>
  <c r="G17" i="130"/>
  <c r="M17" i="130" s="1"/>
  <c r="F17" i="130"/>
  <c r="H17" i="130" s="1"/>
  <c r="J17" i="130" s="1"/>
  <c r="L17" i="130" s="1"/>
  <c r="G16" i="130"/>
  <c r="M16" i="130" s="1"/>
  <c r="F16" i="130"/>
  <c r="H16" i="130" s="1"/>
  <c r="J16" i="130" s="1"/>
  <c r="L16" i="130" s="1"/>
  <c r="G14" i="130"/>
  <c r="M14" i="130" s="1"/>
  <c r="F14" i="130"/>
  <c r="H14" i="130" s="1"/>
  <c r="J14" i="130" s="1"/>
  <c r="L14" i="130" s="1"/>
  <c r="G13" i="130"/>
  <c r="M13" i="130" s="1"/>
  <c r="F13" i="130"/>
  <c r="H13" i="130" s="1"/>
  <c r="J13" i="130" s="1"/>
  <c r="L13" i="130" s="1"/>
  <c r="G12" i="130"/>
  <c r="M12" i="130" s="1"/>
  <c r="F12" i="130"/>
  <c r="H12" i="130" s="1"/>
  <c r="J12" i="130" s="1"/>
  <c r="L12" i="130" s="1"/>
  <c r="G11" i="130"/>
  <c r="M11" i="130" s="1"/>
  <c r="F11" i="130"/>
  <c r="H11" i="130" s="1"/>
  <c r="J11" i="130" s="1"/>
  <c r="L11" i="130" s="1"/>
  <c r="G10" i="130"/>
  <c r="M10" i="130" s="1"/>
  <c r="F10" i="130"/>
  <c r="H10" i="130" s="1"/>
  <c r="J10" i="130" s="1"/>
  <c r="L10" i="130" s="1"/>
  <c r="G9" i="130"/>
  <c r="M9" i="130" s="1"/>
  <c r="F9" i="130"/>
  <c r="H9" i="130" s="1"/>
  <c r="J9" i="130" s="1"/>
  <c r="L9" i="130" s="1"/>
  <c r="G8" i="130"/>
  <c r="M8" i="130" s="1"/>
  <c r="F8" i="130"/>
  <c r="H8" i="130" s="1"/>
  <c r="J8" i="130" s="1"/>
  <c r="L8" i="130" s="1"/>
  <c r="G7" i="130"/>
  <c r="M7" i="130" s="1"/>
  <c r="F7" i="130"/>
  <c r="H7" i="130" s="1"/>
  <c r="J7" i="130" s="1"/>
  <c r="L7" i="130" s="1"/>
  <c r="G6" i="130"/>
  <c r="M6" i="130" s="1"/>
  <c r="F6" i="130"/>
  <c r="H6" i="130" s="1"/>
  <c r="J6" i="130" s="1"/>
  <c r="L6" i="130" s="1"/>
  <c r="G5" i="130"/>
  <c r="M5" i="130" s="1"/>
  <c r="F5" i="130"/>
  <c r="H5" i="130" s="1"/>
  <c r="J5" i="130" s="1"/>
  <c r="L5" i="130" s="1"/>
  <c r="G4" i="130"/>
  <c r="M4" i="130" s="1"/>
  <c r="F4" i="130"/>
  <c r="H4" i="130" s="1"/>
  <c r="J4" i="130" s="1"/>
  <c r="L4" i="130" s="1"/>
  <c r="G3" i="130"/>
  <c r="M3" i="130" s="1"/>
  <c r="F3" i="130"/>
  <c r="H3" i="130" s="1"/>
  <c r="J3" i="130" s="1"/>
  <c r="L3" i="130" s="1"/>
  <c r="G2" i="130"/>
  <c r="F2" i="130"/>
  <c r="H2" i="130" s="1"/>
  <c r="G50" i="129"/>
  <c r="M50" i="129" s="1"/>
  <c r="F50" i="129"/>
  <c r="H50" i="129" s="1"/>
  <c r="J50" i="129" s="1"/>
  <c r="L50" i="129" s="1"/>
  <c r="L82" i="129"/>
  <c r="K80" i="129"/>
  <c r="I80" i="129"/>
  <c r="C80" i="129"/>
  <c r="G79" i="129"/>
  <c r="M79" i="129" s="1"/>
  <c r="F79" i="129"/>
  <c r="H79" i="129" s="1"/>
  <c r="J79" i="129" s="1"/>
  <c r="L79" i="129" s="1"/>
  <c r="G78" i="129"/>
  <c r="M78" i="129" s="1"/>
  <c r="F78" i="129"/>
  <c r="H78" i="129" s="1"/>
  <c r="J78" i="129" s="1"/>
  <c r="L78" i="129" s="1"/>
  <c r="G77" i="129"/>
  <c r="M77" i="129" s="1"/>
  <c r="F77" i="129"/>
  <c r="H77" i="129" s="1"/>
  <c r="J77" i="129" s="1"/>
  <c r="L77" i="129" s="1"/>
  <c r="G76" i="129"/>
  <c r="M76" i="129" s="1"/>
  <c r="F76" i="129"/>
  <c r="H76" i="129" s="1"/>
  <c r="J76" i="129" s="1"/>
  <c r="L76" i="129" s="1"/>
  <c r="G75" i="129"/>
  <c r="M75" i="129" s="1"/>
  <c r="F75" i="129"/>
  <c r="H75" i="129" s="1"/>
  <c r="J75" i="129" s="1"/>
  <c r="L75" i="129" s="1"/>
  <c r="G74" i="129"/>
  <c r="M74" i="129" s="1"/>
  <c r="F74" i="129"/>
  <c r="H74" i="129" s="1"/>
  <c r="J74" i="129" s="1"/>
  <c r="L74" i="129" s="1"/>
  <c r="G73" i="129"/>
  <c r="M73" i="129" s="1"/>
  <c r="F73" i="129"/>
  <c r="H73" i="129" s="1"/>
  <c r="J73" i="129" s="1"/>
  <c r="L73" i="129" s="1"/>
  <c r="G72" i="129"/>
  <c r="M72" i="129" s="1"/>
  <c r="F72" i="129"/>
  <c r="H72" i="129" s="1"/>
  <c r="J72" i="129" s="1"/>
  <c r="L72" i="129" s="1"/>
  <c r="G71" i="129"/>
  <c r="M71" i="129" s="1"/>
  <c r="F71" i="129"/>
  <c r="H71" i="129" s="1"/>
  <c r="J71" i="129" s="1"/>
  <c r="L71" i="129" s="1"/>
  <c r="G70" i="129"/>
  <c r="M70" i="129" s="1"/>
  <c r="F70" i="129"/>
  <c r="H70" i="129" s="1"/>
  <c r="J70" i="129" s="1"/>
  <c r="L70" i="129" s="1"/>
  <c r="G69" i="129"/>
  <c r="M69" i="129" s="1"/>
  <c r="F69" i="129"/>
  <c r="H69" i="129" s="1"/>
  <c r="J69" i="129" s="1"/>
  <c r="L69" i="129" s="1"/>
  <c r="G68" i="129"/>
  <c r="M68" i="129" s="1"/>
  <c r="F68" i="129"/>
  <c r="H68" i="129" s="1"/>
  <c r="J68" i="129" s="1"/>
  <c r="L68" i="129" s="1"/>
  <c r="G67" i="129"/>
  <c r="M67" i="129" s="1"/>
  <c r="F67" i="129"/>
  <c r="H67" i="129" s="1"/>
  <c r="J67" i="129" s="1"/>
  <c r="L67" i="129" s="1"/>
  <c r="G66" i="129"/>
  <c r="M66" i="129" s="1"/>
  <c r="F66" i="129"/>
  <c r="H66" i="129" s="1"/>
  <c r="J66" i="129" s="1"/>
  <c r="L66" i="129" s="1"/>
  <c r="G65" i="129"/>
  <c r="M65" i="129" s="1"/>
  <c r="F65" i="129"/>
  <c r="H65" i="129" s="1"/>
  <c r="J65" i="129" s="1"/>
  <c r="L65" i="129" s="1"/>
  <c r="G64" i="129"/>
  <c r="M64" i="129" s="1"/>
  <c r="F64" i="129"/>
  <c r="H64" i="129" s="1"/>
  <c r="J64" i="129" s="1"/>
  <c r="L64" i="129" s="1"/>
  <c r="G63" i="129"/>
  <c r="M63" i="129" s="1"/>
  <c r="F63" i="129"/>
  <c r="H63" i="129" s="1"/>
  <c r="J63" i="129" s="1"/>
  <c r="L63" i="129" s="1"/>
  <c r="G62" i="129"/>
  <c r="M62" i="129" s="1"/>
  <c r="F62" i="129"/>
  <c r="H62" i="129" s="1"/>
  <c r="J62" i="129" s="1"/>
  <c r="L62" i="129" s="1"/>
  <c r="G61" i="129"/>
  <c r="M61" i="129" s="1"/>
  <c r="F61" i="129"/>
  <c r="H61" i="129" s="1"/>
  <c r="J61" i="129" s="1"/>
  <c r="L61" i="129" s="1"/>
  <c r="G60" i="129"/>
  <c r="M60" i="129" s="1"/>
  <c r="F60" i="129"/>
  <c r="H60" i="129" s="1"/>
  <c r="J60" i="129" s="1"/>
  <c r="L60" i="129" s="1"/>
  <c r="G59" i="129"/>
  <c r="M59" i="129" s="1"/>
  <c r="F59" i="129"/>
  <c r="H59" i="129" s="1"/>
  <c r="J59" i="129" s="1"/>
  <c r="L59" i="129" s="1"/>
  <c r="G58" i="129"/>
  <c r="M58" i="129" s="1"/>
  <c r="F58" i="129"/>
  <c r="H58" i="129" s="1"/>
  <c r="J58" i="129" s="1"/>
  <c r="L58" i="129" s="1"/>
  <c r="G57" i="129"/>
  <c r="M57" i="129" s="1"/>
  <c r="F57" i="129"/>
  <c r="H57" i="129" s="1"/>
  <c r="J57" i="129" s="1"/>
  <c r="L57" i="129" s="1"/>
  <c r="G56" i="129"/>
  <c r="M56" i="129" s="1"/>
  <c r="F56" i="129"/>
  <c r="H56" i="129" s="1"/>
  <c r="J56" i="129" s="1"/>
  <c r="L56" i="129" s="1"/>
  <c r="G55" i="129"/>
  <c r="M55" i="129" s="1"/>
  <c r="F55" i="129"/>
  <c r="H55" i="129" s="1"/>
  <c r="J55" i="129" s="1"/>
  <c r="L55" i="129" s="1"/>
  <c r="G54" i="129"/>
  <c r="M54" i="129" s="1"/>
  <c r="F54" i="129"/>
  <c r="H54" i="129" s="1"/>
  <c r="J54" i="129" s="1"/>
  <c r="L54" i="129" s="1"/>
  <c r="G53" i="129"/>
  <c r="M53" i="129" s="1"/>
  <c r="F53" i="129"/>
  <c r="H53" i="129" s="1"/>
  <c r="J53" i="129" s="1"/>
  <c r="L53" i="129" s="1"/>
  <c r="G52" i="129"/>
  <c r="M52" i="129" s="1"/>
  <c r="F52" i="129"/>
  <c r="H52" i="129" s="1"/>
  <c r="J52" i="129" s="1"/>
  <c r="L52" i="129" s="1"/>
  <c r="G51" i="129"/>
  <c r="M51" i="129" s="1"/>
  <c r="F51" i="129"/>
  <c r="H51" i="129" s="1"/>
  <c r="J51" i="129" s="1"/>
  <c r="L51" i="129" s="1"/>
  <c r="G49" i="129"/>
  <c r="M49" i="129" s="1"/>
  <c r="F49" i="129"/>
  <c r="H49" i="129" s="1"/>
  <c r="J49" i="129" s="1"/>
  <c r="L49" i="129" s="1"/>
  <c r="G48" i="129"/>
  <c r="M48" i="129" s="1"/>
  <c r="F48" i="129"/>
  <c r="H48" i="129" s="1"/>
  <c r="J48" i="129" s="1"/>
  <c r="L48" i="129" s="1"/>
  <c r="G47" i="129"/>
  <c r="M47" i="129" s="1"/>
  <c r="F47" i="129"/>
  <c r="H47" i="129" s="1"/>
  <c r="J47" i="129" s="1"/>
  <c r="L47" i="129" s="1"/>
  <c r="G46" i="129"/>
  <c r="M46" i="129" s="1"/>
  <c r="F46" i="129"/>
  <c r="H46" i="129" s="1"/>
  <c r="J46" i="129" s="1"/>
  <c r="L46" i="129" s="1"/>
  <c r="G45" i="129"/>
  <c r="M45" i="129" s="1"/>
  <c r="F45" i="129"/>
  <c r="H45" i="129" s="1"/>
  <c r="J45" i="129" s="1"/>
  <c r="L45" i="129" s="1"/>
  <c r="G44" i="129"/>
  <c r="M44" i="129" s="1"/>
  <c r="F44" i="129"/>
  <c r="H44" i="129" s="1"/>
  <c r="J44" i="129" s="1"/>
  <c r="L44" i="129" s="1"/>
  <c r="G43" i="129"/>
  <c r="M43" i="129" s="1"/>
  <c r="F43" i="129"/>
  <c r="H43" i="129" s="1"/>
  <c r="J43" i="129" s="1"/>
  <c r="L43" i="129" s="1"/>
  <c r="G42" i="129"/>
  <c r="M42" i="129" s="1"/>
  <c r="F42" i="129"/>
  <c r="H42" i="129" s="1"/>
  <c r="J42" i="129" s="1"/>
  <c r="L42" i="129" s="1"/>
  <c r="G41" i="129"/>
  <c r="M41" i="129" s="1"/>
  <c r="F41" i="129"/>
  <c r="H41" i="129" s="1"/>
  <c r="J41" i="129" s="1"/>
  <c r="L41" i="129" s="1"/>
  <c r="G40" i="129"/>
  <c r="M40" i="129" s="1"/>
  <c r="F40" i="129"/>
  <c r="H40" i="129" s="1"/>
  <c r="J40" i="129" s="1"/>
  <c r="L40" i="129" s="1"/>
  <c r="G39" i="129"/>
  <c r="M39" i="129" s="1"/>
  <c r="F39" i="129"/>
  <c r="H39" i="129" s="1"/>
  <c r="J39" i="129" s="1"/>
  <c r="L39" i="129" s="1"/>
  <c r="G38" i="129"/>
  <c r="M38" i="129" s="1"/>
  <c r="F38" i="129"/>
  <c r="H38" i="129" s="1"/>
  <c r="J38" i="129" s="1"/>
  <c r="L38" i="129" s="1"/>
  <c r="G37" i="129"/>
  <c r="M37" i="129" s="1"/>
  <c r="F37" i="129"/>
  <c r="H37" i="129" s="1"/>
  <c r="J37" i="129" s="1"/>
  <c r="L37" i="129" s="1"/>
  <c r="G36" i="129"/>
  <c r="M36" i="129" s="1"/>
  <c r="F36" i="129"/>
  <c r="H36" i="129" s="1"/>
  <c r="J36" i="129" s="1"/>
  <c r="L36" i="129" s="1"/>
  <c r="G35" i="129"/>
  <c r="M35" i="129" s="1"/>
  <c r="F35" i="129"/>
  <c r="H35" i="129" s="1"/>
  <c r="J35" i="129" s="1"/>
  <c r="L35" i="129" s="1"/>
  <c r="G34" i="129"/>
  <c r="M34" i="129" s="1"/>
  <c r="F34" i="129"/>
  <c r="H34" i="129" s="1"/>
  <c r="J34" i="129" s="1"/>
  <c r="L34" i="129" s="1"/>
  <c r="G33" i="129"/>
  <c r="M33" i="129" s="1"/>
  <c r="F33" i="129"/>
  <c r="H33" i="129" s="1"/>
  <c r="J33" i="129" s="1"/>
  <c r="L33" i="129" s="1"/>
  <c r="G32" i="129"/>
  <c r="M32" i="129" s="1"/>
  <c r="F32" i="129"/>
  <c r="H32" i="129" s="1"/>
  <c r="J32" i="129" s="1"/>
  <c r="L32" i="129" s="1"/>
  <c r="G31" i="129"/>
  <c r="M31" i="129" s="1"/>
  <c r="F31" i="129"/>
  <c r="H31" i="129" s="1"/>
  <c r="J31" i="129" s="1"/>
  <c r="L31" i="129" s="1"/>
  <c r="G30" i="129"/>
  <c r="M30" i="129" s="1"/>
  <c r="F30" i="129"/>
  <c r="H30" i="129" s="1"/>
  <c r="J30" i="129" s="1"/>
  <c r="L30" i="129" s="1"/>
  <c r="G29" i="129"/>
  <c r="M29" i="129" s="1"/>
  <c r="F29" i="129"/>
  <c r="H29" i="129" s="1"/>
  <c r="J29" i="129" s="1"/>
  <c r="L29" i="129" s="1"/>
  <c r="G28" i="129"/>
  <c r="M28" i="129" s="1"/>
  <c r="F28" i="129"/>
  <c r="H28" i="129" s="1"/>
  <c r="J28" i="129" s="1"/>
  <c r="L28" i="129" s="1"/>
  <c r="G27" i="129"/>
  <c r="M27" i="129" s="1"/>
  <c r="F27" i="129"/>
  <c r="H27" i="129" s="1"/>
  <c r="J27" i="129" s="1"/>
  <c r="L27" i="129" s="1"/>
  <c r="G26" i="129"/>
  <c r="M26" i="129" s="1"/>
  <c r="F26" i="129"/>
  <c r="H26" i="129" s="1"/>
  <c r="J26" i="129" s="1"/>
  <c r="L26" i="129" s="1"/>
  <c r="G25" i="129"/>
  <c r="M25" i="129" s="1"/>
  <c r="F25" i="129"/>
  <c r="H25" i="129" s="1"/>
  <c r="J25" i="129" s="1"/>
  <c r="L25" i="129" s="1"/>
  <c r="G24" i="129"/>
  <c r="M24" i="129" s="1"/>
  <c r="F24" i="129"/>
  <c r="H24" i="129" s="1"/>
  <c r="J24" i="129" s="1"/>
  <c r="L24" i="129" s="1"/>
  <c r="G23" i="129"/>
  <c r="M23" i="129" s="1"/>
  <c r="F23" i="129"/>
  <c r="H23" i="129" s="1"/>
  <c r="J23" i="129" s="1"/>
  <c r="L23" i="129" s="1"/>
  <c r="G22" i="129"/>
  <c r="M22" i="129" s="1"/>
  <c r="F22" i="129"/>
  <c r="H22" i="129" s="1"/>
  <c r="J22" i="129" s="1"/>
  <c r="L22" i="129" s="1"/>
  <c r="G21" i="129"/>
  <c r="M21" i="129" s="1"/>
  <c r="F21" i="129"/>
  <c r="H21" i="129" s="1"/>
  <c r="J21" i="129" s="1"/>
  <c r="L21" i="129" s="1"/>
  <c r="G20" i="129"/>
  <c r="M20" i="129" s="1"/>
  <c r="F20" i="129"/>
  <c r="H20" i="129" s="1"/>
  <c r="J20" i="129" s="1"/>
  <c r="L20" i="129" s="1"/>
  <c r="G19" i="129"/>
  <c r="M19" i="129" s="1"/>
  <c r="F19" i="129"/>
  <c r="H19" i="129" s="1"/>
  <c r="J19" i="129" s="1"/>
  <c r="L19" i="129" s="1"/>
  <c r="G18" i="129"/>
  <c r="M18" i="129" s="1"/>
  <c r="F18" i="129"/>
  <c r="H18" i="129" s="1"/>
  <c r="J18" i="129" s="1"/>
  <c r="L18" i="129" s="1"/>
  <c r="G17" i="129"/>
  <c r="M17" i="129" s="1"/>
  <c r="F17" i="129"/>
  <c r="H17" i="129" s="1"/>
  <c r="J17" i="129" s="1"/>
  <c r="L17" i="129" s="1"/>
  <c r="G16" i="129"/>
  <c r="M16" i="129" s="1"/>
  <c r="F16" i="129"/>
  <c r="H16" i="129" s="1"/>
  <c r="J16" i="129" s="1"/>
  <c r="L16" i="129" s="1"/>
  <c r="G15" i="129"/>
  <c r="M15" i="129" s="1"/>
  <c r="F15" i="129"/>
  <c r="H15" i="129" s="1"/>
  <c r="J15" i="129" s="1"/>
  <c r="L15" i="129" s="1"/>
  <c r="G14" i="129"/>
  <c r="M14" i="129" s="1"/>
  <c r="F14" i="129"/>
  <c r="H14" i="129" s="1"/>
  <c r="J14" i="129" s="1"/>
  <c r="L14" i="129" s="1"/>
  <c r="G13" i="129"/>
  <c r="M13" i="129" s="1"/>
  <c r="F13" i="129"/>
  <c r="H13" i="129" s="1"/>
  <c r="J13" i="129" s="1"/>
  <c r="L13" i="129" s="1"/>
  <c r="G12" i="129"/>
  <c r="M12" i="129" s="1"/>
  <c r="F12" i="129"/>
  <c r="H12" i="129" s="1"/>
  <c r="J12" i="129" s="1"/>
  <c r="L12" i="129" s="1"/>
  <c r="G11" i="129"/>
  <c r="M11" i="129" s="1"/>
  <c r="F11" i="129"/>
  <c r="H11" i="129" s="1"/>
  <c r="J11" i="129" s="1"/>
  <c r="L11" i="129" s="1"/>
  <c r="G10" i="129"/>
  <c r="M10" i="129" s="1"/>
  <c r="F10" i="129"/>
  <c r="H10" i="129" s="1"/>
  <c r="J10" i="129" s="1"/>
  <c r="L10" i="129" s="1"/>
  <c r="G9" i="129"/>
  <c r="M9" i="129" s="1"/>
  <c r="F9" i="129"/>
  <c r="H9" i="129" s="1"/>
  <c r="J9" i="129" s="1"/>
  <c r="L9" i="129" s="1"/>
  <c r="G8" i="129"/>
  <c r="M8" i="129" s="1"/>
  <c r="F8" i="129"/>
  <c r="H8" i="129" s="1"/>
  <c r="J8" i="129" s="1"/>
  <c r="L8" i="129" s="1"/>
  <c r="G7" i="129"/>
  <c r="M7" i="129" s="1"/>
  <c r="F7" i="129"/>
  <c r="H7" i="129" s="1"/>
  <c r="J7" i="129" s="1"/>
  <c r="L7" i="129" s="1"/>
  <c r="G6" i="129"/>
  <c r="M6" i="129" s="1"/>
  <c r="F6" i="129"/>
  <c r="H6" i="129" s="1"/>
  <c r="J6" i="129" s="1"/>
  <c r="L6" i="129" s="1"/>
  <c r="G5" i="129"/>
  <c r="M5" i="129" s="1"/>
  <c r="F5" i="129"/>
  <c r="H5" i="129" s="1"/>
  <c r="J5" i="129" s="1"/>
  <c r="L5" i="129" s="1"/>
  <c r="G4" i="129"/>
  <c r="M4" i="129" s="1"/>
  <c r="F4" i="129"/>
  <c r="H4" i="129" s="1"/>
  <c r="J4" i="129" s="1"/>
  <c r="L4" i="129" s="1"/>
  <c r="G3" i="129"/>
  <c r="M3" i="129" s="1"/>
  <c r="F3" i="129"/>
  <c r="H3" i="129" s="1"/>
  <c r="J3" i="129" s="1"/>
  <c r="L3" i="129" s="1"/>
  <c r="G2" i="129"/>
  <c r="F2" i="129"/>
  <c r="H2" i="129" s="1"/>
  <c r="G61" i="128"/>
  <c r="M61" i="128" s="1"/>
  <c r="F61" i="128"/>
  <c r="H61" i="128" s="1"/>
  <c r="J61" i="128" s="1"/>
  <c r="L61" i="128" s="1"/>
  <c r="G31" i="128"/>
  <c r="M31" i="128" s="1"/>
  <c r="F31" i="128"/>
  <c r="H31" i="128" s="1"/>
  <c r="J31" i="128" s="1"/>
  <c r="L31" i="128" s="1"/>
  <c r="L81" i="128"/>
  <c r="K79" i="128"/>
  <c r="I79" i="128"/>
  <c r="C79" i="128"/>
  <c r="G78" i="128"/>
  <c r="M78" i="128" s="1"/>
  <c r="F78" i="128"/>
  <c r="H78" i="128" s="1"/>
  <c r="J78" i="128" s="1"/>
  <c r="L78" i="128" s="1"/>
  <c r="G77" i="128"/>
  <c r="M77" i="128" s="1"/>
  <c r="F77" i="128"/>
  <c r="H77" i="128" s="1"/>
  <c r="J77" i="128" s="1"/>
  <c r="L77" i="128" s="1"/>
  <c r="G76" i="128"/>
  <c r="M76" i="128" s="1"/>
  <c r="F76" i="128"/>
  <c r="H76" i="128" s="1"/>
  <c r="J76" i="128" s="1"/>
  <c r="L76" i="128" s="1"/>
  <c r="G75" i="128"/>
  <c r="M75" i="128" s="1"/>
  <c r="F75" i="128"/>
  <c r="H75" i="128" s="1"/>
  <c r="J75" i="128" s="1"/>
  <c r="L75" i="128" s="1"/>
  <c r="G74" i="128"/>
  <c r="M74" i="128" s="1"/>
  <c r="F74" i="128"/>
  <c r="H74" i="128" s="1"/>
  <c r="J74" i="128" s="1"/>
  <c r="L74" i="128" s="1"/>
  <c r="G70" i="128"/>
  <c r="M70" i="128" s="1"/>
  <c r="F70" i="128"/>
  <c r="H70" i="128" s="1"/>
  <c r="J70" i="128" s="1"/>
  <c r="L70" i="128" s="1"/>
  <c r="G73" i="128"/>
  <c r="M73" i="128" s="1"/>
  <c r="F73" i="128"/>
  <c r="H73" i="128" s="1"/>
  <c r="J73" i="128" s="1"/>
  <c r="L73" i="128" s="1"/>
  <c r="G72" i="128"/>
  <c r="M72" i="128" s="1"/>
  <c r="F72" i="128"/>
  <c r="H72" i="128" s="1"/>
  <c r="J72" i="128" s="1"/>
  <c r="L72" i="128" s="1"/>
  <c r="G71" i="128"/>
  <c r="M71" i="128" s="1"/>
  <c r="F71" i="128"/>
  <c r="H71" i="128" s="1"/>
  <c r="J71" i="128" s="1"/>
  <c r="L71" i="128" s="1"/>
  <c r="G69" i="128"/>
  <c r="M69" i="128" s="1"/>
  <c r="F69" i="128"/>
  <c r="H69" i="128" s="1"/>
  <c r="J69" i="128" s="1"/>
  <c r="L69" i="128" s="1"/>
  <c r="G68" i="128"/>
  <c r="M68" i="128" s="1"/>
  <c r="F68" i="128"/>
  <c r="H68" i="128" s="1"/>
  <c r="J68" i="128" s="1"/>
  <c r="L68" i="128" s="1"/>
  <c r="G67" i="128"/>
  <c r="M67" i="128" s="1"/>
  <c r="F67" i="128"/>
  <c r="H67" i="128" s="1"/>
  <c r="J67" i="128" s="1"/>
  <c r="L67" i="128" s="1"/>
  <c r="G66" i="128"/>
  <c r="M66" i="128" s="1"/>
  <c r="F66" i="128"/>
  <c r="H66" i="128" s="1"/>
  <c r="J66" i="128" s="1"/>
  <c r="L66" i="128" s="1"/>
  <c r="G65" i="128"/>
  <c r="M65" i="128" s="1"/>
  <c r="F65" i="128"/>
  <c r="H65" i="128" s="1"/>
  <c r="J65" i="128" s="1"/>
  <c r="L65" i="128" s="1"/>
  <c r="G64" i="128"/>
  <c r="M64" i="128" s="1"/>
  <c r="F64" i="128"/>
  <c r="H64" i="128" s="1"/>
  <c r="J64" i="128" s="1"/>
  <c r="L64" i="128" s="1"/>
  <c r="G63" i="128"/>
  <c r="M63" i="128" s="1"/>
  <c r="F63" i="128"/>
  <c r="H63" i="128" s="1"/>
  <c r="J63" i="128" s="1"/>
  <c r="L63" i="128" s="1"/>
  <c r="G62" i="128"/>
  <c r="M62" i="128" s="1"/>
  <c r="F62" i="128"/>
  <c r="H62" i="128" s="1"/>
  <c r="J62" i="128" s="1"/>
  <c r="L62" i="128" s="1"/>
  <c r="G60" i="128"/>
  <c r="M60" i="128" s="1"/>
  <c r="F60" i="128"/>
  <c r="H60" i="128" s="1"/>
  <c r="J60" i="128" s="1"/>
  <c r="L60" i="128" s="1"/>
  <c r="G59" i="128"/>
  <c r="M59" i="128" s="1"/>
  <c r="F59" i="128"/>
  <c r="H59" i="128" s="1"/>
  <c r="J59" i="128" s="1"/>
  <c r="L59" i="128" s="1"/>
  <c r="G58" i="128"/>
  <c r="M58" i="128" s="1"/>
  <c r="F58" i="128"/>
  <c r="H58" i="128" s="1"/>
  <c r="J58" i="128" s="1"/>
  <c r="L58" i="128" s="1"/>
  <c r="G57" i="128"/>
  <c r="M57" i="128" s="1"/>
  <c r="F57" i="128"/>
  <c r="H57" i="128" s="1"/>
  <c r="J57" i="128" s="1"/>
  <c r="L57" i="128" s="1"/>
  <c r="G56" i="128"/>
  <c r="M56" i="128" s="1"/>
  <c r="F56" i="128"/>
  <c r="H56" i="128" s="1"/>
  <c r="J56" i="128" s="1"/>
  <c r="L56" i="128" s="1"/>
  <c r="G55" i="128"/>
  <c r="M55" i="128" s="1"/>
  <c r="F55" i="128"/>
  <c r="H55" i="128" s="1"/>
  <c r="J55" i="128" s="1"/>
  <c r="L55" i="128" s="1"/>
  <c r="G53" i="128"/>
  <c r="M53" i="128" s="1"/>
  <c r="F53" i="128"/>
  <c r="H53" i="128" s="1"/>
  <c r="J53" i="128" s="1"/>
  <c r="L53" i="128" s="1"/>
  <c r="G54" i="128"/>
  <c r="M54" i="128" s="1"/>
  <c r="F54" i="128"/>
  <c r="H54" i="128" s="1"/>
  <c r="J54" i="128" s="1"/>
  <c r="L54" i="128" s="1"/>
  <c r="G52" i="128"/>
  <c r="M52" i="128" s="1"/>
  <c r="F52" i="128"/>
  <c r="H52" i="128" s="1"/>
  <c r="J52" i="128" s="1"/>
  <c r="L52" i="128" s="1"/>
  <c r="G51" i="128"/>
  <c r="M51" i="128" s="1"/>
  <c r="F51" i="128"/>
  <c r="H51" i="128" s="1"/>
  <c r="J51" i="128" s="1"/>
  <c r="L51" i="128" s="1"/>
  <c r="G50" i="128"/>
  <c r="M50" i="128" s="1"/>
  <c r="F50" i="128"/>
  <c r="H50" i="128" s="1"/>
  <c r="J50" i="128" s="1"/>
  <c r="L50" i="128" s="1"/>
  <c r="G49" i="128"/>
  <c r="M49" i="128" s="1"/>
  <c r="F49" i="128"/>
  <c r="H49" i="128" s="1"/>
  <c r="J49" i="128" s="1"/>
  <c r="L49" i="128" s="1"/>
  <c r="G48" i="128"/>
  <c r="M48" i="128" s="1"/>
  <c r="F48" i="128"/>
  <c r="H48" i="128" s="1"/>
  <c r="J48" i="128" s="1"/>
  <c r="L48" i="128" s="1"/>
  <c r="G47" i="128"/>
  <c r="M47" i="128" s="1"/>
  <c r="F47" i="128"/>
  <c r="H47" i="128" s="1"/>
  <c r="J47" i="128" s="1"/>
  <c r="L47" i="128" s="1"/>
  <c r="G46" i="128"/>
  <c r="M46" i="128" s="1"/>
  <c r="F46" i="128"/>
  <c r="H46" i="128" s="1"/>
  <c r="J46" i="128" s="1"/>
  <c r="L46" i="128" s="1"/>
  <c r="G45" i="128"/>
  <c r="M45" i="128" s="1"/>
  <c r="F45" i="128"/>
  <c r="H45" i="128" s="1"/>
  <c r="J45" i="128" s="1"/>
  <c r="L45" i="128" s="1"/>
  <c r="G44" i="128"/>
  <c r="M44" i="128" s="1"/>
  <c r="F44" i="128"/>
  <c r="H44" i="128" s="1"/>
  <c r="J44" i="128" s="1"/>
  <c r="L44" i="128" s="1"/>
  <c r="G43" i="128"/>
  <c r="M43" i="128" s="1"/>
  <c r="F43" i="128"/>
  <c r="H43" i="128" s="1"/>
  <c r="J43" i="128" s="1"/>
  <c r="L43" i="128" s="1"/>
  <c r="G42" i="128"/>
  <c r="M42" i="128" s="1"/>
  <c r="F42" i="128"/>
  <c r="H42" i="128" s="1"/>
  <c r="J42" i="128" s="1"/>
  <c r="L42" i="128" s="1"/>
  <c r="G41" i="128"/>
  <c r="M41" i="128" s="1"/>
  <c r="F41" i="128"/>
  <c r="H41" i="128" s="1"/>
  <c r="J41" i="128" s="1"/>
  <c r="L41" i="128" s="1"/>
  <c r="G40" i="128"/>
  <c r="M40" i="128" s="1"/>
  <c r="F40" i="128"/>
  <c r="H40" i="128" s="1"/>
  <c r="J40" i="128" s="1"/>
  <c r="L40" i="128" s="1"/>
  <c r="G39" i="128"/>
  <c r="M39" i="128" s="1"/>
  <c r="F39" i="128"/>
  <c r="H39" i="128" s="1"/>
  <c r="J39" i="128" s="1"/>
  <c r="L39" i="128" s="1"/>
  <c r="G35" i="128"/>
  <c r="M35" i="128" s="1"/>
  <c r="F35" i="128"/>
  <c r="H35" i="128" s="1"/>
  <c r="J35" i="128" s="1"/>
  <c r="L35" i="128" s="1"/>
  <c r="G34" i="128"/>
  <c r="M34" i="128" s="1"/>
  <c r="F34" i="128"/>
  <c r="H34" i="128" s="1"/>
  <c r="J34" i="128" s="1"/>
  <c r="L34" i="128" s="1"/>
  <c r="G38" i="128"/>
  <c r="M38" i="128" s="1"/>
  <c r="F38" i="128"/>
  <c r="H38" i="128" s="1"/>
  <c r="J38" i="128" s="1"/>
  <c r="L38" i="128" s="1"/>
  <c r="G37" i="128"/>
  <c r="M37" i="128" s="1"/>
  <c r="F37" i="128"/>
  <c r="H37" i="128" s="1"/>
  <c r="J37" i="128" s="1"/>
  <c r="L37" i="128" s="1"/>
  <c r="G36" i="128"/>
  <c r="M36" i="128" s="1"/>
  <c r="F36" i="128"/>
  <c r="H36" i="128" s="1"/>
  <c r="J36" i="128" s="1"/>
  <c r="L36" i="128" s="1"/>
  <c r="G33" i="128"/>
  <c r="M33" i="128" s="1"/>
  <c r="F33" i="128"/>
  <c r="H33" i="128" s="1"/>
  <c r="J33" i="128" s="1"/>
  <c r="L33" i="128" s="1"/>
  <c r="G32" i="128"/>
  <c r="M32" i="128" s="1"/>
  <c r="F32" i="128"/>
  <c r="H32" i="128" s="1"/>
  <c r="J32" i="128" s="1"/>
  <c r="L32" i="128" s="1"/>
  <c r="G30" i="128"/>
  <c r="M30" i="128" s="1"/>
  <c r="F30" i="128"/>
  <c r="H30" i="128" s="1"/>
  <c r="J30" i="128" s="1"/>
  <c r="L30" i="128" s="1"/>
  <c r="G29" i="128"/>
  <c r="M29" i="128" s="1"/>
  <c r="F29" i="128"/>
  <c r="H29" i="128" s="1"/>
  <c r="J29" i="128" s="1"/>
  <c r="L29" i="128" s="1"/>
  <c r="G28" i="128"/>
  <c r="M28" i="128" s="1"/>
  <c r="F28" i="128"/>
  <c r="H28" i="128" s="1"/>
  <c r="J28" i="128" s="1"/>
  <c r="L28" i="128" s="1"/>
  <c r="G27" i="128"/>
  <c r="M27" i="128" s="1"/>
  <c r="F27" i="128"/>
  <c r="H27" i="128" s="1"/>
  <c r="J27" i="128" s="1"/>
  <c r="L27" i="128" s="1"/>
  <c r="G26" i="128"/>
  <c r="M26" i="128" s="1"/>
  <c r="F26" i="128"/>
  <c r="H26" i="128" s="1"/>
  <c r="J26" i="128" s="1"/>
  <c r="L26" i="128" s="1"/>
  <c r="G25" i="128"/>
  <c r="M25" i="128" s="1"/>
  <c r="F25" i="128"/>
  <c r="H25" i="128" s="1"/>
  <c r="J25" i="128" s="1"/>
  <c r="L25" i="128" s="1"/>
  <c r="G24" i="128"/>
  <c r="M24" i="128" s="1"/>
  <c r="F24" i="128"/>
  <c r="H24" i="128" s="1"/>
  <c r="J24" i="128" s="1"/>
  <c r="L24" i="128" s="1"/>
  <c r="G23" i="128"/>
  <c r="M23" i="128" s="1"/>
  <c r="F23" i="128"/>
  <c r="H23" i="128" s="1"/>
  <c r="J23" i="128" s="1"/>
  <c r="L23" i="128" s="1"/>
  <c r="G22" i="128"/>
  <c r="M22" i="128" s="1"/>
  <c r="F22" i="128"/>
  <c r="H22" i="128" s="1"/>
  <c r="J22" i="128" s="1"/>
  <c r="L22" i="128" s="1"/>
  <c r="G21" i="128"/>
  <c r="M21" i="128" s="1"/>
  <c r="F21" i="128"/>
  <c r="H21" i="128" s="1"/>
  <c r="J21" i="128" s="1"/>
  <c r="L21" i="128" s="1"/>
  <c r="G20" i="128"/>
  <c r="M20" i="128" s="1"/>
  <c r="F20" i="128"/>
  <c r="H20" i="128" s="1"/>
  <c r="J20" i="128" s="1"/>
  <c r="L20" i="128" s="1"/>
  <c r="G19" i="128"/>
  <c r="M19" i="128" s="1"/>
  <c r="F19" i="128"/>
  <c r="H19" i="128" s="1"/>
  <c r="J19" i="128" s="1"/>
  <c r="L19" i="128" s="1"/>
  <c r="G18" i="128"/>
  <c r="M18" i="128" s="1"/>
  <c r="F18" i="128"/>
  <c r="H18" i="128" s="1"/>
  <c r="J18" i="128" s="1"/>
  <c r="L18" i="128" s="1"/>
  <c r="G17" i="128"/>
  <c r="M17" i="128" s="1"/>
  <c r="F17" i="128"/>
  <c r="H17" i="128" s="1"/>
  <c r="J17" i="128" s="1"/>
  <c r="L17" i="128" s="1"/>
  <c r="G16" i="128"/>
  <c r="M16" i="128" s="1"/>
  <c r="F16" i="128"/>
  <c r="H16" i="128" s="1"/>
  <c r="J16" i="128" s="1"/>
  <c r="L16" i="128" s="1"/>
  <c r="G15" i="128"/>
  <c r="M15" i="128" s="1"/>
  <c r="F15" i="128"/>
  <c r="H15" i="128" s="1"/>
  <c r="J15" i="128" s="1"/>
  <c r="L15" i="128" s="1"/>
  <c r="G14" i="128"/>
  <c r="M14" i="128" s="1"/>
  <c r="F14" i="128"/>
  <c r="H14" i="128" s="1"/>
  <c r="J14" i="128" s="1"/>
  <c r="L14" i="128" s="1"/>
  <c r="G13" i="128"/>
  <c r="M13" i="128" s="1"/>
  <c r="F13" i="128"/>
  <c r="H13" i="128" s="1"/>
  <c r="J13" i="128" s="1"/>
  <c r="L13" i="128" s="1"/>
  <c r="G12" i="128"/>
  <c r="M12" i="128" s="1"/>
  <c r="F12" i="128"/>
  <c r="H12" i="128" s="1"/>
  <c r="J12" i="128" s="1"/>
  <c r="L12" i="128" s="1"/>
  <c r="G11" i="128"/>
  <c r="M11" i="128" s="1"/>
  <c r="F11" i="128"/>
  <c r="H11" i="128" s="1"/>
  <c r="J11" i="128" s="1"/>
  <c r="L11" i="128" s="1"/>
  <c r="G10" i="128"/>
  <c r="M10" i="128" s="1"/>
  <c r="F10" i="128"/>
  <c r="H10" i="128" s="1"/>
  <c r="J10" i="128" s="1"/>
  <c r="L10" i="128" s="1"/>
  <c r="G9" i="128"/>
  <c r="M9" i="128" s="1"/>
  <c r="F9" i="128"/>
  <c r="H9" i="128" s="1"/>
  <c r="J9" i="128" s="1"/>
  <c r="L9" i="128" s="1"/>
  <c r="G7" i="128"/>
  <c r="M7" i="128" s="1"/>
  <c r="F7" i="128"/>
  <c r="H7" i="128" s="1"/>
  <c r="J7" i="128" s="1"/>
  <c r="L7" i="128" s="1"/>
  <c r="G8" i="128"/>
  <c r="M8" i="128" s="1"/>
  <c r="F8" i="128"/>
  <c r="H8" i="128" s="1"/>
  <c r="J8" i="128" s="1"/>
  <c r="L8" i="128" s="1"/>
  <c r="G6" i="128"/>
  <c r="M6" i="128" s="1"/>
  <c r="F6" i="128"/>
  <c r="H6" i="128" s="1"/>
  <c r="J6" i="128" s="1"/>
  <c r="L6" i="128" s="1"/>
  <c r="G5" i="128"/>
  <c r="M5" i="128" s="1"/>
  <c r="F5" i="128"/>
  <c r="H5" i="128" s="1"/>
  <c r="J5" i="128" s="1"/>
  <c r="L5" i="128" s="1"/>
  <c r="G3" i="128"/>
  <c r="M3" i="128" s="1"/>
  <c r="F3" i="128"/>
  <c r="H3" i="128" s="1"/>
  <c r="J3" i="128" s="1"/>
  <c r="L3" i="128" s="1"/>
  <c r="G2" i="128"/>
  <c r="M2" i="128" s="1"/>
  <c r="F2" i="128"/>
  <c r="H2" i="128" s="1"/>
  <c r="J2" i="128" s="1"/>
  <c r="L2" i="128" s="1"/>
  <c r="G4" i="128"/>
  <c r="M4" i="128" s="1"/>
  <c r="F4" i="128"/>
  <c r="H4" i="128" s="1"/>
  <c r="J4" i="128" s="1"/>
  <c r="G53" i="127"/>
  <c r="M53" i="127" s="1"/>
  <c r="F53" i="127"/>
  <c r="H53" i="127" s="1"/>
  <c r="J53" i="127" s="1"/>
  <c r="L53" i="127" s="1"/>
  <c r="G60" i="127"/>
  <c r="M60" i="127" s="1"/>
  <c r="F60" i="127"/>
  <c r="H60" i="127" s="1"/>
  <c r="J60" i="127" s="1"/>
  <c r="L60" i="127" s="1"/>
  <c r="G18" i="127"/>
  <c r="M18" i="127" s="1"/>
  <c r="F18" i="127"/>
  <c r="H18" i="127" s="1"/>
  <c r="J18" i="127" s="1"/>
  <c r="L18" i="127" s="1"/>
  <c r="L79" i="127"/>
  <c r="K77" i="127"/>
  <c r="I77" i="127"/>
  <c r="C77" i="127"/>
  <c r="G76" i="127"/>
  <c r="M76" i="127" s="1"/>
  <c r="F76" i="127"/>
  <c r="H76" i="127" s="1"/>
  <c r="J76" i="127" s="1"/>
  <c r="L76" i="127" s="1"/>
  <c r="G75" i="127"/>
  <c r="M75" i="127" s="1"/>
  <c r="F75" i="127"/>
  <c r="H75" i="127" s="1"/>
  <c r="J75" i="127" s="1"/>
  <c r="L75" i="127" s="1"/>
  <c r="G74" i="127"/>
  <c r="M74" i="127" s="1"/>
  <c r="F74" i="127"/>
  <c r="H74" i="127" s="1"/>
  <c r="J74" i="127" s="1"/>
  <c r="L74" i="127" s="1"/>
  <c r="G73" i="127"/>
  <c r="M73" i="127" s="1"/>
  <c r="F73" i="127"/>
  <c r="H73" i="127" s="1"/>
  <c r="J73" i="127" s="1"/>
  <c r="L73" i="127" s="1"/>
  <c r="G72" i="127"/>
  <c r="M72" i="127" s="1"/>
  <c r="F72" i="127"/>
  <c r="H72" i="127" s="1"/>
  <c r="J72" i="127" s="1"/>
  <c r="L72" i="127" s="1"/>
  <c r="G71" i="127"/>
  <c r="M71" i="127" s="1"/>
  <c r="F71" i="127"/>
  <c r="H71" i="127" s="1"/>
  <c r="J71" i="127" s="1"/>
  <c r="L71" i="127" s="1"/>
  <c r="G70" i="127"/>
  <c r="M70" i="127" s="1"/>
  <c r="F70" i="127"/>
  <c r="H70" i="127" s="1"/>
  <c r="J70" i="127" s="1"/>
  <c r="L70" i="127" s="1"/>
  <c r="G69" i="127"/>
  <c r="M69" i="127" s="1"/>
  <c r="F69" i="127"/>
  <c r="H69" i="127" s="1"/>
  <c r="J69" i="127" s="1"/>
  <c r="L69" i="127" s="1"/>
  <c r="G68" i="127"/>
  <c r="M68" i="127" s="1"/>
  <c r="F68" i="127"/>
  <c r="H68" i="127" s="1"/>
  <c r="J68" i="127" s="1"/>
  <c r="L68" i="127" s="1"/>
  <c r="G67" i="127"/>
  <c r="M67" i="127" s="1"/>
  <c r="F67" i="127"/>
  <c r="H67" i="127" s="1"/>
  <c r="J67" i="127" s="1"/>
  <c r="L67" i="127" s="1"/>
  <c r="G66" i="127"/>
  <c r="M66" i="127" s="1"/>
  <c r="F66" i="127"/>
  <c r="H66" i="127" s="1"/>
  <c r="J66" i="127" s="1"/>
  <c r="L66" i="127" s="1"/>
  <c r="G65" i="127"/>
  <c r="M65" i="127" s="1"/>
  <c r="F65" i="127"/>
  <c r="H65" i="127" s="1"/>
  <c r="J65" i="127" s="1"/>
  <c r="L65" i="127" s="1"/>
  <c r="G64" i="127"/>
  <c r="M64" i="127" s="1"/>
  <c r="F64" i="127"/>
  <c r="H64" i="127" s="1"/>
  <c r="J64" i="127" s="1"/>
  <c r="L64" i="127" s="1"/>
  <c r="G63" i="127"/>
  <c r="M63" i="127" s="1"/>
  <c r="F63" i="127"/>
  <c r="H63" i="127" s="1"/>
  <c r="J63" i="127" s="1"/>
  <c r="L63" i="127" s="1"/>
  <c r="G62" i="127"/>
  <c r="M62" i="127" s="1"/>
  <c r="F62" i="127"/>
  <c r="H62" i="127" s="1"/>
  <c r="J62" i="127" s="1"/>
  <c r="L62" i="127" s="1"/>
  <c r="G61" i="127"/>
  <c r="M61" i="127" s="1"/>
  <c r="F61" i="127"/>
  <c r="H61" i="127" s="1"/>
  <c r="J61" i="127" s="1"/>
  <c r="L61" i="127" s="1"/>
  <c r="G59" i="127"/>
  <c r="M59" i="127" s="1"/>
  <c r="F59" i="127"/>
  <c r="H59" i="127" s="1"/>
  <c r="J59" i="127" s="1"/>
  <c r="L59" i="127" s="1"/>
  <c r="G58" i="127"/>
  <c r="M58" i="127" s="1"/>
  <c r="F58" i="127"/>
  <c r="H58" i="127" s="1"/>
  <c r="J58" i="127" s="1"/>
  <c r="L58" i="127" s="1"/>
  <c r="G57" i="127"/>
  <c r="M57" i="127" s="1"/>
  <c r="F57" i="127"/>
  <c r="H57" i="127" s="1"/>
  <c r="J57" i="127" s="1"/>
  <c r="L57" i="127" s="1"/>
  <c r="G56" i="127"/>
  <c r="M56" i="127" s="1"/>
  <c r="F56" i="127"/>
  <c r="H56" i="127" s="1"/>
  <c r="J56" i="127" s="1"/>
  <c r="L56" i="127" s="1"/>
  <c r="G55" i="127"/>
  <c r="M55" i="127" s="1"/>
  <c r="F55" i="127"/>
  <c r="H55" i="127" s="1"/>
  <c r="J55" i="127" s="1"/>
  <c r="L55" i="127" s="1"/>
  <c r="G54" i="127"/>
  <c r="M54" i="127" s="1"/>
  <c r="F54" i="127"/>
  <c r="H54" i="127" s="1"/>
  <c r="J54" i="127" s="1"/>
  <c r="L54" i="127" s="1"/>
  <c r="G52" i="127"/>
  <c r="M52" i="127" s="1"/>
  <c r="F52" i="127"/>
  <c r="H52" i="127" s="1"/>
  <c r="J52" i="127" s="1"/>
  <c r="L52" i="127" s="1"/>
  <c r="G51" i="127"/>
  <c r="M51" i="127" s="1"/>
  <c r="F51" i="127"/>
  <c r="H51" i="127" s="1"/>
  <c r="J51" i="127" s="1"/>
  <c r="L51" i="127" s="1"/>
  <c r="G50" i="127"/>
  <c r="M50" i="127" s="1"/>
  <c r="F50" i="127"/>
  <c r="H50" i="127" s="1"/>
  <c r="J50" i="127" s="1"/>
  <c r="L50" i="127" s="1"/>
  <c r="G49" i="127"/>
  <c r="M49" i="127" s="1"/>
  <c r="F49" i="127"/>
  <c r="H49" i="127" s="1"/>
  <c r="J49" i="127" s="1"/>
  <c r="L49" i="127" s="1"/>
  <c r="G48" i="127"/>
  <c r="M48" i="127" s="1"/>
  <c r="F48" i="127"/>
  <c r="H48" i="127" s="1"/>
  <c r="J48" i="127" s="1"/>
  <c r="L48" i="127" s="1"/>
  <c r="G47" i="127"/>
  <c r="M47" i="127" s="1"/>
  <c r="F47" i="127"/>
  <c r="H47" i="127" s="1"/>
  <c r="J47" i="127" s="1"/>
  <c r="L47" i="127" s="1"/>
  <c r="G46" i="127"/>
  <c r="M46" i="127" s="1"/>
  <c r="F46" i="127"/>
  <c r="H46" i="127" s="1"/>
  <c r="J46" i="127" s="1"/>
  <c r="L46" i="127" s="1"/>
  <c r="G45" i="127"/>
  <c r="M45" i="127" s="1"/>
  <c r="F45" i="127"/>
  <c r="H45" i="127" s="1"/>
  <c r="J45" i="127" s="1"/>
  <c r="L45" i="127" s="1"/>
  <c r="G44" i="127"/>
  <c r="M44" i="127" s="1"/>
  <c r="F44" i="127"/>
  <c r="H44" i="127" s="1"/>
  <c r="J44" i="127" s="1"/>
  <c r="L44" i="127" s="1"/>
  <c r="G43" i="127"/>
  <c r="M43" i="127" s="1"/>
  <c r="F43" i="127"/>
  <c r="H43" i="127" s="1"/>
  <c r="J43" i="127" s="1"/>
  <c r="L43" i="127" s="1"/>
  <c r="G42" i="127"/>
  <c r="M42" i="127" s="1"/>
  <c r="F42" i="127"/>
  <c r="H42" i="127" s="1"/>
  <c r="J42" i="127" s="1"/>
  <c r="L42" i="127" s="1"/>
  <c r="G41" i="127"/>
  <c r="M41" i="127" s="1"/>
  <c r="F41" i="127"/>
  <c r="H41" i="127" s="1"/>
  <c r="J41" i="127" s="1"/>
  <c r="L41" i="127" s="1"/>
  <c r="G40" i="127"/>
  <c r="M40" i="127" s="1"/>
  <c r="F40" i="127"/>
  <c r="H40" i="127" s="1"/>
  <c r="J40" i="127" s="1"/>
  <c r="L40" i="127" s="1"/>
  <c r="G39" i="127"/>
  <c r="M39" i="127" s="1"/>
  <c r="F39" i="127"/>
  <c r="H39" i="127" s="1"/>
  <c r="J39" i="127" s="1"/>
  <c r="L39" i="127" s="1"/>
  <c r="G38" i="127"/>
  <c r="M38" i="127" s="1"/>
  <c r="F38" i="127"/>
  <c r="H38" i="127" s="1"/>
  <c r="J38" i="127" s="1"/>
  <c r="L38" i="127" s="1"/>
  <c r="G37" i="127"/>
  <c r="M37" i="127" s="1"/>
  <c r="F37" i="127"/>
  <c r="H37" i="127" s="1"/>
  <c r="J37" i="127" s="1"/>
  <c r="L37" i="127" s="1"/>
  <c r="G36" i="127"/>
  <c r="M36" i="127" s="1"/>
  <c r="F36" i="127"/>
  <c r="H36" i="127" s="1"/>
  <c r="J36" i="127" s="1"/>
  <c r="L36" i="127" s="1"/>
  <c r="G35" i="127"/>
  <c r="M35" i="127" s="1"/>
  <c r="F35" i="127"/>
  <c r="H35" i="127" s="1"/>
  <c r="J35" i="127" s="1"/>
  <c r="L35" i="127" s="1"/>
  <c r="G34" i="127"/>
  <c r="M34" i="127" s="1"/>
  <c r="F34" i="127"/>
  <c r="H34" i="127" s="1"/>
  <c r="J34" i="127" s="1"/>
  <c r="L34" i="127" s="1"/>
  <c r="G33" i="127"/>
  <c r="M33" i="127" s="1"/>
  <c r="F33" i="127"/>
  <c r="H33" i="127" s="1"/>
  <c r="J33" i="127" s="1"/>
  <c r="L33" i="127" s="1"/>
  <c r="G32" i="127"/>
  <c r="M32" i="127" s="1"/>
  <c r="F32" i="127"/>
  <c r="H32" i="127" s="1"/>
  <c r="J32" i="127" s="1"/>
  <c r="L32" i="127" s="1"/>
  <c r="G31" i="127"/>
  <c r="M31" i="127" s="1"/>
  <c r="F31" i="127"/>
  <c r="H31" i="127" s="1"/>
  <c r="J31" i="127" s="1"/>
  <c r="L31" i="127" s="1"/>
  <c r="G30" i="127"/>
  <c r="M30" i="127" s="1"/>
  <c r="F30" i="127"/>
  <c r="H30" i="127" s="1"/>
  <c r="J30" i="127" s="1"/>
  <c r="L30" i="127" s="1"/>
  <c r="G29" i="127"/>
  <c r="M29" i="127" s="1"/>
  <c r="F29" i="127"/>
  <c r="H29" i="127" s="1"/>
  <c r="J29" i="127" s="1"/>
  <c r="L29" i="127" s="1"/>
  <c r="G28" i="127"/>
  <c r="M28" i="127" s="1"/>
  <c r="F28" i="127"/>
  <c r="H28" i="127" s="1"/>
  <c r="J28" i="127" s="1"/>
  <c r="L28" i="127" s="1"/>
  <c r="G27" i="127"/>
  <c r="M27" i="127" s="1"/>
  <c r="F27" i="127"/>
  <c r="H27" i="127" s="1"/>
  <c r="J27" i="127" s="1"/>
  <c r="L27" i="127" s="1"/>
  <c r="G26" i="127"/>
  <c r="M26" i="127" s="1"/>
  <c r="F26" i="127"/>
  <c r="H26" i="127" s="1"/>
  <c r="J26" i="127" s="1"/>
  <c r="L26" i="127" s="1"/>
  <c r="G25" i="127"/>
  <c r="M25" i="127" s="1"/>
  <c r="F25" i="127"/>
  <c r="H25" i="127" s="1"/>
  <c r="J25" i="127" s="1"/>
  <c r="L25" i="127" s="1"/>
  <c r="G24" i="127"/>
  <c r="M24" i="127" s="1"/>
  <c r="F24" i="127"/>
  <c r="H24" i="127" s="1"/>
  <c r="J24" i="127" s="1"/>
  <c r="L24" i="127" s="1"/>
  <c r="G23" i="127"/>
  <c r="M23" i="127" s="1"/>
  <c r="F23" i="127"/>
  <c r="H23" i="127" s="1"/>
  <c r="J23" i="127" s="1"/>
  <c r="L23" i="127" s="1"/>
  <c r="G22" i="127"/>
  <c r="M22" i="127" s="1"/>
  <c r="F22" i="127"/>
  <c r="H22" i="127" s="1"/>
  <c r="J22" i="127" s="1"/>
  <c r="L22" i="127" s="1"/>
  <c r="G21" i="127"/>
  <c r="M21" i="127" s="1"/>
  <c r="F21" i="127"/>
  <c r="H21" i="127" s="1"/>
  <c r="J21" i="127" s="1"/>
  <c r="L21" i="127" s="1"/>
  <c r="G20" i="127"/>
  <c r="M20" i="127" s="1"/>
  <c r="F20" i="127"/>
  <c r="H20" i="127" s="1"/>
  <c r="J20" i="127" s="1"/>
  <c r="L20" i="127" s="1"/>
  <c r="G19" i="127"/>
  <c r="M19" i="127" s="1"/>
  <c r="F19" i="127"/>
  <c r="H19" i="127" s="1"/>
  <c r="J19" i="127" s="1"/>
  <c r="L19" i="127" s="1"/>
  <c r="G17" i="127"/>
  <c r="M17" i="127" s="1"/>
  <c r="F17" i="127"/>
  <c r="H17" i="127" s="1"/>
  <c r="J17" i="127" s="1"/>
  <c r="L17" i="127" s="1"/>
  <c r="G16" i="127"/>
  <c r="M16" i="127" s="1"/>
  <c r="F16" i="127"/>
  <c r="H16" i="127" s="1"/>
  <c r="J16" i="127" s="1"/>
  <c r="L16" i="127" s="1"/>
  <c r="G15" i="127"/>
  <c r="M15" i="127" s="1"/>
  <c r="F15" i="127"/>
  <c r="H15" i="127" s="1"/>
  <c r="J15" i="127" s="1"/>
  <c r="L15" i="127" s="1"/>
  <c r="G14" i="127"/>
  <c r="M14" i="127" s="1"/>
  <c r="F14" i="127"/>
  <c r="H14" i="127" s="1"/>
  <c r="J14" i="127" s="1"/>
  <c r="L14" i="127" s="1"/>
  <c r="G13" i="127"/>
  <c r="M13" i="127" s="1"/>
  <c r="F13" i="127"/>
  <c r="H13" i="127" s="1"/>
  <c r="J13" i="127" s="1"/>
  <c r="L13" i="127" s="1"/>
  <c r="G12" i="127"/>
  <c r="M12" i="127" s="1"/>
  <c r="F12" i="127"/>
  <c r="H12" i="127" s="1"/>
  <c r="J12" i="127" s="1"/>
  <c r="L12" i="127" s="1"/>
  <c r="G11" i="127"/>
  <c r="M11" i="127" s="1"/>
  <c r="F11" i="127"/>
  <c r="H11" i="127" s="1"/>
  <c r="J11" i="127" s="1"/>
  <c r="L11" i="127" s="1"/>
  <c r="G10" i="127"/>
  <c r="M10" i="127" s="1"/>
  <c r="F10" i="127"/>
  <c r="H10" i="127" s="1"/>
  <c r="J10" i="127" s="1"/>
  <c r="L10" i="127" s="1"/>
  <c r="G9" i="127"/>
  <c r="M9" i="127" s="1"/>
  <c r="F9" i="127"/>
  <c r="H9" i="127" s="1"/>
  <c r="J9" i="127" s="1"/>
  <c r="L9" i="127" s="1"/>
  <c r="G8" i="127"/>
  <c r="M8" i="127" s="1"/>
  <c r="F8" i="127"/>
  <c r="H8" i="127" s="1"/>
  <c r="J8" i="127" s="1"/>
  <c r="L8" i="127" s="1"/>
  <c r="G7" i="127"/>
  <c r="M7" i="127" s="1"/>
  <c r="F7" i="127"/>
  <c r="H7" i="127" s="1"/>
  <c r="J7" i="127" s="1"/>
  <c r="L7" i="127" s="1"/>
  <c r="G6" i="127"/>
  <c r="M6" i="127" s="1"/>
  <c r="F6" i="127"/>
  <c r="H6" i="127" s="1"/>
  <c r="J6" i="127" s="1"/>
  <c r="L6" i="127" s="1"/>
  <c r="G5" i="127"/>
  <c r="M5" i="127" s="1"/>
  <c r="F5" i="127"/>
  <c r="H5" i="127" s="1"/>
  <c r="J5" i="127" s="1"/>
  <c r="L5" i="127" s="1"/>
  <c r="G4" i="127"/>
  <c r="M4" i="127" s="1"/>
  <c r="F4" i="127"/>
  <c r="H4" i="127" s="1"/>
  <c r="J4" i="127" s="1"/>
  <c r="L4" i="127" s="1"/>
  <c r="G3" i="127"/>
  <c r="M3" i="127" s="1"/>
  <c r="F3" i="127"/>
  <c r="H3" i="127" s="1"/>
  <c r="J3" i="127" s="1"/>
  <c r="L3" i="127" s="1"/>
  <c r="G2" i="127"/>
  <c r="F2" i="127"/>
  <c r="H2" i="127" s="1"/>
  <c r="G47" i="126"/>
  <c r="M47" i="126" s="1"/>
  <c r="G48" i="126"/>
  <c r="M48" i="126" s="1"/>
  <c r="G49" i="126"/>
  <c r="M49" i="126" s="1"/>
  <c r="F47" i="126"/>
  <c r="H47" i="126" s="1"/>
  <c r="J47" i="126" s="1"/>
  <c r="L47" i="126" s="1"/>
  <c r="F48" i="126"/>
  <c r="H48" i="126" s="1"/>
  <c r="J48" i="126" s="1"/>
  <c r="L48" i="126" s="1"/>
  <c r="F49" i="126"/>
  <c r="H49" i="126" s="1"/>
  <c r="J49" i="126" s="1"/>
  <c r="L49" i="126" s="1"/>
  <c r="L76" i="126"/>
  <c r="K74" i="126"/>
  <c r="I74" i="126"/>
  <c r="C74" i="126"/>
  <c r="G73" i="126"/>
  <c r="M73" i="126" s="1"/>
  <c r="F73" i="126"/>
  <c r="H73" i="126" s="1"/>
  <c r="J73" i="126" s="1"/>
  <c r="L73" i="126" s="1"/>
  <c r="G72" i="126"/>
  <c r="M72" i="126" s="1"/>
  <c r="F72" i="126"/>
  <c r="H72" i="126" s="1"/>
  <c r="J72" i="126" s="1"/>
  <c r="L72" i="126" s="1"/>
  <c r="G71" i="126"/>
  <c r="M71" i="126" s="1"/>
  <c r="F71" i="126"/>
  <c r="H71" i="126" s="1"/>
  <c r="J71" i="126" s="1"/>
  <c r="L71" i="126" s="1"/>
  <c r="G70" i="126"/>
  <c r="M70" i="126" s="1"/>
  <c r="F70" i="126"/>
  <c r="H70" i="126" s="1"/>
  <c r="J70" i="126" s="1"/>
  <c r="L70" i="126" s="1"/>
  <c r="G69" i="126"/>
  <c r="M69" i="126" s="1"/>
  <c r="F69" i="126"/>
  <c r="H69" i="126" s="1"/>
  <c r="J69" i="126" s="1"/>
  <c r="L69" i="126" s="1"/>
  <c r="G68" i="126"/>
  <c r="M68" i="126" s="1"/>
  <c r="F68" i="126"/>
  <c r="H68" i="126" s="1"/>
  <c r="J68" i="126" s="1"/>
  <c r="L68" i="126" s="1"/>
  <c r="G67" i="126"/>
  <c r="M67" i="126" s="1"/>
  <c r="F67" i="126"/>
  <c r="H67" i="126" s="1"/>
  <c r="J67" i="126" s="1"/>
  <c r="L67" i="126" s="1"/>
  <c r="G66" i="126"/>
  <c r="M66" i="126" s="1"/>
  <c r="F66" i="126"/>
  <c r="H66" i="126" s="1"/>
  <c r="J66" i="126" s="1"/>
  <c r="L66" i="126" s="1"/>
  <c r="G65" i="126"/>
  <c r="M65" i="126" s="1"/>
  <c r="F65" i="126"/>
  <c r="H65" i="126" s="1"/>
  <c r="J65" i="126" s="1"/>
  <c r="L65" i="126" s="1"/>
  <c r="G64" i="126"/>
  <c r="M64" i="126" s="1"/>
  <c r="F64" i="126"/>
  <c r="H64" i="126" s="1"/>
  <c r="J64" i="126" s="1"/>
  <c r="L64" i="126" s="1"/>
  <c r="G63" i="126"/>
  <c r="M63" i="126" s="1"/>
  <c r="F63" i="126"/>
  <c r="H63" i="126" s="1"/>
  <c r="J63" i="126" s="1"/>
  <c r="L63" i="126" s="1"/>
  <c r="G62" i="126"/>
  <c r="M62" i="126" s="1"/>
  <c r="F62" i="126"/>
  <c r="H62" i="126" s="1"/>
  <c r="J62" i="126" s="1"/>
  <c r="L62" i="126" s="1"/>
  <c r="G61" i="126"/>
  <c r="M61" i="126" s="1"/>
  <c r="F61" i="126"/>
  <c r="H61" i="126" s="1"/>
  <c r="J61" i="126" s="1"/>
  <c r="L61" i="126" s="1"/>
  <c r="G60" i="126"/>
  <c r="M60" i="126" s="1"/>
  <c r="F60" i="126"/>
  <c r="H60" i="126" s="1"/>
  <c r="J60" i="126" s="1"/>
  <c r="L60" i="126" s="1"/>
  <c r="G59" i="126"/>
  <c r="M59" i="126" s="1"/>
  <c r="F59" i="126"/>
  <c r="H59" i="126" s="1"/>
  <c r="J59" i="126" s="1"/>
  <c r="L59" i="126" s="1"/>
  <c r="G58" i="126"/>
  <c r="M58" i="126" s="1"/>
  <c r="F58" i="126"/>
  <c r="H58" i="126" s="1"/>
  <c r="J58" i="126" s="1"/>
  <c r="L58" i="126" s="1"/>
  <c r="G57" i="126"/>
  <c r="M57" i="126" s="1"/>
  <c r="F57" i="126"/>
  <c r="H57" i="126" s="1"/>
  <c r="J57" i="126" s="1"/>
  <c r="L57" i="126" s="1"/>
  <c r="G56" i="126"/>
  <c r="M56" i="126" s="1"/>
  <c r="F56" i="126"/>
  <c r="H56" i="126" s="1"/>
  <c r="J56" i="126" s="1"/>
  <c r="L56" i="126" s="1"/>
  <c r="G55" i="126"/>
  <c r="M55" i="126" s="1"/>
  <c r="F55" i="126"/>
  <c r="H55" i="126" s="1"/>
  <c r="J55" i="126" s="1"/>
  <c r="L55" i="126" s="1"/>
  <c r="G54" i="126"/>
  <c r="M54" i="126" s="1"/>
  <c r="F54" i="126"/>
  <c r="H54" i="126" s="1"/>
  <c r="J54" i="126" s="1"/>
  <c r="L54" i="126" s="1"/>
  <c r="G53" i="126"/>
  <c r="M53" i="126" s="1"/>
  <c r="F53" i="126"/>
  <c r="H53" i="126" s="1"/>
  <c r="J53" i="126" s="1"/>
  <c r="L53" i="126" s="1"/>
  <c r="G52" i="126"/>
  <c r="M52" i="126" s="1"/>
  <c r="F52" i="126"/>
  <c r="H52" i="126" s="1"/>
  <c r="J52" i="126" s="1"/>
  <c r="L52" i="126" s="1"/>
  <c r="G51" i="126"/>
  <c r="M51" i="126" s="1"/>
  <c r="F51" i="126"/>
  <c r="H51" i="126" s="1"/>
  <c r="J51" i="126" s="1"/>
  <c r="L51" i="126" s="1"/>
  <c r="G50" i="126"/>
  <c r="M50" i="126" s="1"/>
  <c r="F50" i="126"/>
  <c r="H50" i="126" s="1"/>
  <c r="J50" i="126" s="1"/>
  <c r="L50" i="126" s="1"/>
  <c r="G46" i="126"/>
  <c r="M46" i="126" s="1"/>
  <c r="F46" i="126"/>
  <c r="H46" i="126" s="1"/>
  <c r="J46" i="126" s="1"/>
  <c r="L46" i="126" s="1"/>
  <c r="G45" i="126"/>
  <c r="M45" i="126" s="1"/>
  <c r="F45" i="126"/>
  <c r="H45" i="126" s="1"/>
  <c r="J45" i="126" s="1"/>
  <c r="L45" i="126" s="1"/>
  <c r="G44" i="126"/>
  <c r="M44" i="126" s="1"/>
  <c r="F44" i="126"/>
  <c r="H44" i="126" s="1"/>
  <c r="J44" i="126" s="1"/>
  <c r="L44" i="126" s="1"/>
  <c r="G43" i="126"/>
  <c r="M43" i="126" s="1"/>
  <c r="F43" i="126"/>
  <c r="H43" i="126" s="1"/>
  <c r="J43" i="126" s="1"/>
  <c r="L43" i="126" s="1"/>
  <c r="G42" i="126"/>
  <c r="M42" i="126" s="1"/>
  <c r="F42" i="126"/>
  <c r="H42" i="126" s="1"/>
  <c r="J42" i="126" s="1"/>
  <c r="L42" i="126" s="1"/>
  <c r="G41" i="126"/>
  <c r="M41" i="126" s="1"/>
  <c r="F41" i="126"/>
  <c r="H41" i="126" s="1"/>
  <c r="J41" i="126" s="1"/>
  <c r="L41" i="126" s="1"/>
  <c r="G40" i="126"/>
  <c r="M40" i="126" s="1"/>
  <c r="F40" i="126"/>
  <c r="H40" i="126" s="1"/>
  <c r="J40" i="126" s="1"/>
  <c r="L40" i="126" s="1"/>
  <c r="G39" i="126"/>
  <c r="M39" i="126" s="1"/>
  <c r="F39" i="126"/>
  <c r="H39" i="126" s="1"/>
  <c r="J39" i="126" s="1"/>
  <c r="L39" i="126" s="1"/>
  <c r="G38" i="126"/>
  <c r="M38" i="126" s="1"/>
  <c r="F38" i="126"/>
  <c r="H38" i="126" s="1"/>
  <c r="J38" i="126" s="1"/>
  <c r="L38" i="126" s="1"/>
  <c r="G37" i="126"/>
  <c r="M37" i="126" s="1"/>
  <c r="F37" i="126"/>
  <c r="H37" i="126" s="1"/>
  <c r="J37" i="126" s="1"/>
  <c r="L37" i="126" s="1"/>
  <c r="G36" i="126"/>
  <c r="M36" i="126" s="1"/>
  <c r="F36" i="126"/>
  <c r="H36" i="126" s="1"/>
  <c r="J36" i="126" s="1"/>
  <c r="L36" i="126" s="1"/>
  <c r="G35" i="126"/>
  <c r="M35" i="126" s="1"/>
  <c r="F35" i="126"/>
  <c r="H35" i="126" s="1"/>
  <c r="J35" i="126" s="1"/>
  <c r="L35" i="126" s="1"/>
  <c r="G34" i="126"/>
  <c r="M34" i="126" s="1"/>
  <c r="F34" i="126"/>
  <c r="H34" i="126" s="1"/>
  <c r="J34" i="126" s="1"/>
  <c r="L34" i="126" s="1"/>
  <c r="G33" i="126"/>
  <c r="M33" i="126" s="1"/>
  <c r="F33" i="126"/>
  <c r="H33" i="126" s="1"/>
  <c r="J33" i="126" s="1"/>
  <c r="L33" i="126" s="1"/>
  <c r="G32" i="126"/>
  <c r="M32" i="126" s="1"/>
  <c r="F32" i="126"/>
  <c r="H32" i="126" s="1"/>
  <c r="J32" i="126" s="1"/>
  <c r="L32" i="126" s="1"/>
  <c r="G31" i="126"/>
  <c r="M31" i="126" s="1"/>
  <c r="F31" i="126"/>
  <c r="H31" i="126" s="1"/>
  <c r="J31" i="126" s="1"/>
  <c r="L31" i="126" s="1"/>
  <c r="G30" i="126"/>
  <c r="M30" i="126" s="1"/>
  <c r="F30" i="126"/>
  <c r="H30" i="126" s="1"/>
  <c r="J30" i="126" s="1"/>
  <c r="L30" i="126" s="1"/>
  <c r="G29" i="126"/>
  <c r="M29" i="126" s="1"/>
  <c r="F29" i="126"/>
  <c r="H29" i="126" s="1"/>
  <c r="J29" i="126" s="1"/>
  <c r="L29" i="126" s="1"/>
  <c r="G28" i="126"/>
  <c r="M28" i="126" s="1"/>
  <c r="F28" i="126"/>
  <c r="H28" i="126" s="1"/>
  <c r="J28" i="126" s="1"/>
  <c r="L28" i="126" s="1"/>
  <c r="G27" i="126"/>
  <c r="M27" i="126" s="1"/>
  <c r="F27" i="126"/>
  <c r="H27" i="126" s="1"/>
  <c r="J27" i="126" s="1"/>
  <c r="L27" i="126" s="1"/>
  <c r="G26" i="126"/>
  <c r="M26" i="126" s="1"/>
  <c r="F26" i="126"/>
  <c r="H26" i="126" s="1"/>
  <c r="J26" i="126" s="1"/>
  <c r="L26" i="126" s="1"/>
  <c r="G25" i="126"/>
  <c r="M25" i="126" s="1"/>
  <c r="F25" i="126"/>
  <c r="H25" i="126" s="1"/>
  <c r="J25" i="126" s="1"/>
  <c r="L25" i="126" s="1"/>
  <c r="G24" i="126"/>
  <c r="M24" i="126" s="1"/>
  <c r="F24" i="126"/>
  <c r="H24" i="126" s="1"/>
  <c r="J24" i="126" s="1"/>
  <c r="L24" i="126" s="1"/>
  <c r="G23" i="126"/>
  <c r="M23" i="126" s="1"/>
  <c r="F23" i="126"/>
  <c r="H23" i="126" s="1"/>
  <c r="J23" i="126" s="1"/>
  <c r="L23" i="126" s="1"/>
  <c r="G22" i="126"/>
  <c r="M22" i="126" s="1"/>
  <c r="F22" i="126"/>
  <c r="H22" i="126" s="1"/>
  <c r="J22" i="126" s="1"/>
  <c r="L22" i="126" s="1"/>
  <c r="G21" i="126"/>
  <c r="M21" i="126" s="1"/>
  <c r="F21" i="126"/>
  <c r="H21" i="126" s="1"/>
  <c r="J21" i="126" s="1"/>
  <c r="L21" i="126" s="1"/>
  <c r="G20" i="126"/>
  <c r="M20" i="126" s="1"/>
  <c r="F20" i="126"/>
  <c r="H20" i="126" s="1"/>
  <c r="J20" i="126" s="1"/>
  <c r="L20" i="126" s="1"/>
  <c r="G19" i="126"/>
  <c r="M19" i="126" s="1"/>
  <c r="F19" i="126"/>
  <c r="H19" i="126" s="1"/>
  <c r="J19" i="126" s="1"/>
  <c r="L19" i="126" s="1"/>
  <c r="G18" i="126"/>
  <c r="M18" i="126" s="1"/>
  <c r="F18" i="126"/>
  <c r="H18" i="126" s="1"/>
  <c r="J18" i="126" s="1"/>
  <c r="L18" i="126" s="1"/>
  <c r="G17" i="126"/>
  <c r="M17" i="126" s="1"/>
  <c r="F17" i="126"/>
  <c r="H17" i="126" s="1"/>
  <c r="J17" i="126" s="1"/>
  <c r="L17" i="126" s="1"/>
  <c r="G16" i="126"/>
  <c r="M16" i="126" s="1"/>
  <c r="F16" i="126"/>
  <c r="H16" i="126" s="1"/>
  <c r="J16" i="126" s="1"/>
  <c r="L16" i="126" s="1"/>
  <c r="G15" i="126"/>
  <c r="M15" i="126" s="1"/>
  <c r="F15" i="126"/>
  <c r="H15" i="126" s="1"/>
  <c r="J15" i="126" s="1"/>
  <c r="L15" i="126" s="1"/>
  <c r="G14" i="126"/>
  <c r="M14" i="126" s="1"/>
  <c r="F14" i="126"/>
  <c r="H14" i="126" s="1"/>
  <c r="J14" i="126" s="1"/>
  <c r="L14" i="126" s="1"/>
  <c r="G13" i="126"/>
  <c r="M13" i="126" s="1"/>
  <c r="F13" i="126"/>
  <c r="H13" i="126" s="1"/>
  <c r="J13" i="126" s="1"/>
  <c r="L13" i="126" s="1"/>
  <c r="G12" i="126"/>
  <c r="M12" i="126" s="1"/>
  <c r="F12" i="126"/>
  <c r="H12" i="126" s="1"/>
  <c r="J12" i="126" s="1"/>
  <c r="L12" i="126" s="1"/>
  <c r="G11" i="126"/>
  <c r="M11" i="126" s="1"/>
  <c r="F11" i="126"/>
  <c r="H11" i="126" s="1"/>
  <c r="J11" i="126" s="1"/>
  <c r="L11" i="126" s="1"/>
  <c r="G10" i="126"/>
  <c r="M10" i="126" s="1"/>
  <c r="F10" i="126"/>
  <c r="H10" i="126" s="1"/>
  <c r="J10" i="126" s="1"/>
  <c r="L10" i="126" s="1"/>
  <c r="G9" i="126"/>
  <c r="M9" i="126" s="1"/>
  <c r="F9" i="126"/>
  <c r="H9" i="126" s="1"/>
  <c r="J9" i="126" s="1"/>
  <c r="L9" i="126" s="1"/>
  <c r="G8" i="126"/>
  <c r="M8" i="126" s="1"/>
  <c r="F8" i="126"/>
  <c r="H8" i="126" s="1"/>
  <c r="J8" i="126" s="1"/>
  <c r="L8" i="126" s="1"/>
  <c r="G7" i="126"/>
  <c r="M7" i="126" s="1"/>
  <c r="F7" i="126"/>
  <c r="H7" i="126" s="1"/>
  <c r="J7" i="126" s="1"/>
  <c r="L7" i="126" s="1"/>
  <c r="G6" i="126"/>
  <c r="M6" i="126" s="1"/>
  <c r="F6" i="126"/>
  <c r="H6" i="126" s="1"/>
  <c r="J6" i="126" s="1"/>
  <c r="L6" i="126" s="1"/>
  <c r="G5" i="126"/>
  <c r="M5" i="126" s="1"/>
  <c r="F5" i="126"/>
  <c r="H5" i="126" s="1"/>
  <c r="J5" i="126" s="1"/>
  <c r="L5" i="126" s="1"/>
  <c r="G4" i="126"/>
  <c r="M4" i="126" s="1"/>
  <c r="F4" i="126"/>
  <c r="H4" i="126" s="1"/>
  <c r="J4" i="126" s="1"/>
  <c r="L4" i="126" s="1"/>
  <c r="G3" i="126"/>
  <c r="M3" i="126" s="1"/>
  <c r="F3" i="126"/>
  <c r="H3" i="126" s="1"/>
  <c r="J3" i="126" s="1"/>
  <c r="L3" i="126" s="1"/>
  <c r="G2" i="126"/>
  <c r="F2" i="126"/>
  <c r="H2" i="126" s="1"/>
  <c r="G13" i="125"/>
  <c r="M13" i="125" s="1"/>
  <c r="F13" i="125"/>
  <c r="H13" i="125" s="1"/>
  <c r="J13" i="125" s="1"/>
  <c r="L13" i="125" s="1"/>
  <c r="L73" i="125"/>
  <c r="K71" i="125"/>
  <c r="I71" i="125"/>
  <c r="C71" i="125"/>
  <c r="G70" i="125"/>
  <c r="M70" i="125" s="1"/>
  <c r="F70" i="125"/>
  <c r="H70" i="125" s="1"/>
  <c r="J70" i="125" s="1"/>
  <c r="L70" i="125" s="1"/>
  <c r="G69" i="125"/>
  <c r="M69" i="125" s="1"/>
  <c r="F69" i="125"/>
  <c r="H69" i="125" s="1"/>
  <c r="J69" i="125" s="1"/>
  <c r="L69" i="125" s="1"/>
  <c r="G68" i="125"/>
  <c r="M68" i="125" s="1"/>
  <c r="F68" i="125"/>
  <c r="H68" i="125" s="1"/>
  <c r="J68" i="125" s="1"/>
  <c r="L68" i="125" s="1"/>
  <c r="G67" i="125"/>
  <c r="M67" i="125" s="1"/>
  <c r="F67" i="125"/>
  <c r="H67" i="125" s="1"/>
  <c r="J67" i="125" s="1"/>
  <c r="L67" i="125" s="1"/>
  <c r="G66" i="125"/>
  <c r="M66" i="125" s="1"/>
  <c r="F66" i="125"/>
  <c r="H66" i="125" s="1"/>
  <c r="J66" i="125" s="1"/>
  <c r="L66" i="125" s="1"/>
  <c r="G65" i="125"/>
  <c r="M65" i="125" s="1"/>
  <c r="F65" i="125"/>
  <c r="H65" i="125" s="1"/>
  <c r="J65" i="125" s="1"/>
  <c r="L65" i="125" s="1"/>
  <c r="G64" i="125"/>
  <c r="M64" i="125" s="1"/>
  <c r="F64" i="125"/>
  <c r="H64" i="125" s="1"/>
  <c r="J64" i="125" s="1"/>
  <c r="L64" i="125" s="1"/>
  <c r="G63" i="125"/>
  <c r="M63" i="125" s="1"/>
  <c r="F63" i="125"/>
  <c r="H63" i="125" s="1"/>
  <c r="J63" i="125" s="1"/>
  <c r="L63" i="125" s="1"/>
  <c r="G62" i="125"/>
  <c r="M62" i="125" s="1"/>
  <c r="F62" i="125"/>
  <c r="H62" i="125" s="1"/>
  <c r="J62" i="125" s="1"/>
  <c r="L62" i="125" s="1"/>
  <c r="G61" i="125"/>
  <c r="M61" i="125" s="1"/>
  <c r="F61" i="125"/>
  <c r="H61" i="125" s="1"/>
  <c r="J61" i="125" s="1"/>
  <c r="L61" i="125" s="1"/>
  <c r="G60" i="125"/>
  <c r="M60" i="125" s="1"/>
  <c r="F60" i="125"/>
  <c r="H60" i="125" s="1"/>
  <c r="J60" i="125" s="1"/>
  <c r="L60" i="125" s="1"/>
  <c r="G59" i="125"/>
  <c r="M59" i="125" s="1"/>
  <c r="F59" i="125"/>
  <c r="H59" i="125" s="1"/>
  <c r="J59" i="125" s="1"/>
  <c r="L59" i="125" s="1"/>
  <c r="G58" i="125"/>
  <c r="M58" i="125" s="1"/>
  <c r="F58" i="125"/>
  <c r="H58" i="125" s="1"/>
  <c r="J58" i="125" s="1"/>
  <c r="L58" i="125" s="1"/>
  <c r="G57" i="125"/>
  <c r="M57" i="125" s="1"/>
  <c r="F57" i="125"/>
  <c r="H57" i="125" s="1"/>
  <c r="J57" i="125" s="1"/>
  <c r="L57" i="125" s="1"/>
  <c r="G56" i="125"/>
  <c r="M56" i="125" s="1"/>
  <c r="F56" i="125"/>
  <c r="H56" i="125" s="1"/>
  <c r="J56" i="125" s="1"/>
  <c r="L56" i="125" s="1"/>
  <c r="G55" i="125"/>
  <c r="M55" i="125" s="1"/>
  <c r="F55" i="125"/>
  <c r="H55" i="125" s="1"/>
  <c r="J55" i="125" s="1"/>
  <c r="L55" i="125" s="1"/>
  <c r="G54" i="125"/>
  <c r="M54" i="125" s="1"/>
  <c r="F54" i="125"/>
  <c r="H54" i="125" s="1"/>
  <c r="J54" i="125" s="1"/>
  <c r="L54" i="125" s="1"/>
  <c r="G53" i="125"/>
  <c r="M53" i="125" s="1"/>
  <c r="F53" i="125"/>
  <c r="H53" i="125" s="1"/>
  <c r="J53" i="125" s="1"/>
  <c r="L53" i="125" s="1"/>
  <c r="G52" i="125"/>
  <c r="M52" i="125" s="1"/>
  <c r="F52" i="125"/>
  <c r="H52" i="125" s="1"/>
  <c r="J52" i="125" s="1"/>
  <c r="L52" i="125" s="1"/>
  <c r="G51" i="125"/>
  <c r="M51" i="125" s="1"/>
  <c r="F51" i="125"/>
  <c r="H51" i="125" s="1"/>
  <c r="J51" i="125" s="1"/>
  <c r="L51" i="125" s="1"/>
  <c r="G50" i="125"/>
  <c r="M50" i="125" s="1"/>
  <c r="F50" i="125"/>
  <c r="H50" i="125" s="1"/>
  <c r="J50" i="125" s="1"/>
  <c r="L50" i="125" s="1"/>
  <c r="G49" i="125"/>
  <c r="M49" i="125" s="1"/>
  <c r="F49" i="125"/>
  <c r="H49" i="125" s="1"/>
  <c r="J49" i="125" s="1"/>
  <c r="L49" i="125" s="1"/>
  <c r="G48" i="125"/>
  <c r="M48" i="125" s="1"/>
  <c r="F48" i="125"/>
  <c r="H48" i="125" s="1"/>
  <c r="J48" i="125" s="1"/>
  <c r="L48" i="125" s="1"/>
  <c r="G47" i="125"/>
  <c r="M47" i="125" s="1"/>
  <c r="F47" i="125"/>
  <c r="H47" i="125" s="1"/>
  <c r="J47" i="125" s="1"/>
  <c r="L47" i="125" s="1"/>
  <c r="G46" i="125"/>
  <c r="M46" i="125" s="1"/>
  <c r="F46" i="125"/>
  <c r="H46" i="125" s="1"/>
  <c r="J46" i="125" s="1"/>
  <c r="L46" i="125" s="1"/>
  <c r="G45" i="125"/>
  <c r="M45" i="125" s="1"/>
  <c r="F45" i="125"/>
  <c r="H45" i="125" s="1"/>
  <c r="J45" i="125" s="1"/>
  <c r="L45" i="125" s="1"/>
  <c r="G44" i="125"/>
  <c r="M44" i="125" s="1"/>
  <c r="F44" i="125"/>
  <c r="H44" i="125" s="1"/>
  <c r="J44" i="125" s="1"/>
  <c r="L44" i="125" s="1"/>
  <c r="G43" i="125"/>
  <c r="M43" i="125" s="1"/>
  <c r="F43" i="125"/>
  <c r="H43" i="125" s="1"/>
  <c r="J43" i="125" s="1"/>
  <c r="L43" i="125" s="1"/>
  <c r="G42" i="125"/>
  <c r="M42" i="125" s="1"/>
  <c r="F42" i="125"/>
  <c r="H42" i="125" s="1"/>
  <c r="J42" i="125" s="1"/>
  <c r="L42" i="125" s="1"/>
  <c r="G41" i="125"/>
  <c r="M41" i="125" s="1"/>
  <c r="F41" i="125"/>
  <c r="H41" i="125" s="1"/>
  <c r="J41" i="125" s="1"/>
  <c r="L41" i="125" s="1"/>
  <c r="G40" i="125"/>
  <c r="M40" i="125" s="1"/>
  <c r="F40" i="125"/>
  <c r="H40" i="125" s="1"/>
  <c r="J40" i="125" s="1"/>
  <c r="L40" i="125" s="1"/>
  <c r="G39" i="125"/>
  <c r="M39" i="125" s="1"/>
  <c r="F39" i="125"/>
  <c r="H39" i="125" s="1"/>
  <c r="J39" i="125" s="1"/>
  <c r="L39" i="125" s="1"/>
  <c r="G38" i="125"/>
  <c r="M38" i="125" s="1"/>
  <c r="F38" i="125"/>
  <c r="H38" i="125" s="1"/>
  <c r="J38" i="125" s="1"/>
  <c r="L38" i="125" s="1"/>
  <c r="G37" i="125"/>
  <c r="M37" i="125" s="1"/>
  <c r="F37" i="125"/>
  <c r="H37" i="125" s="1"/>
  <c r="J37" i="125" s="1"/>
  <c r="L37" i="125" s="1"/>
  <c r="G36" i="125"/>
  <c r="M36" i="125" s="1"/>
  <c r="F36" i="125"/>
  <c r="H36" i="125" s="1"/>
  <c r="J36" i="125" s="1"/>
  <c r="L36" i="125" s="1"/>
  <c r="G35" i="125"/>
  <c r="M35" i="125" s="1"/>
  <c r="F35" i="125"/>
  <c r="H35" i="125" s="1"/>
  <c r="J35" i="125" s="1"/>
  <c r="L35" i="125" s="1"/>
  <c r="G34" i="125"/>
  <c r="M34" i="125" s="1"/>
  <c r="F34" i="125"/>
  <c r="H34" i="125" s="1"/>
  <c r="J34" i="125" s="1"/>
  <c r="L34" i="125" s="1"/>
  <c r="G33" i="125"/>
  <c r="M33" i="125" s="1"/>
  <c r="F33" i="125"/>
  <c r="H33" i="125" s="1"/>
  <c r="J33" i="125" s="1"/>
  <c r="L33" i="125" s="1"/>
  <c r="G32" i="125"/>
  <c r="M32" i="125" s="1"/>
  <c r="F32" i="125"/>
  <c r="H32" i="125" s="1"/>
  <c r="J32" i="125" s="1"/>
  <c r="L32" i="125" s="1"/>
  <c r="G31" i="125"/>
  <c r="M31" i="125" s="1"/>
  <c r="F31" i="125"/>
  <c r="H31" i="125" s="1"/>
  <c r="J31" i="125" s="1"/>
  <c r="L31" i="125" s="1"/>
  <c r="G30" i="125"/>
  <c r="M30" i="125" s="1"/>
  <c r="F30" i="125"/>
  <c r="H30" i="125" s="1"/>
  <c r="J30" i="125" s="1"/>
  <c r="L30" i="125" s="1"/>
  <c r="G29" i="125"/>
  <c r="M29" i="125" s="1"/>
  <c r="F29" i="125"/>
  <c r="H29" i="125" s="1"/>
  <c r="J29" i="125" s="1"/>
  <c r="L29" i="125" s="1"/>
  <c r="G28" i="125"/>
  <c r="M28" i="125" s="1"/>
  <c r="F28" i="125"/>
  <c r="H28" i="125" s="1"/>
  <c r="J28" i="125" s="1"/>
  <c r="L28" i="125" s="1"/>
  <c r="G27" i="125"/>
  <c r="M27" i="125" s="1"/>
  <c r="F27" i="125"/>
  <c r="H27" i="125" s="1"/>
  <c r="J27" i="125" s="1"/>
  <c r="L27" i="125" s="1"/>
  <c r="G26" i="125"/>
  <c r="M26" i="125" s="1"/>
  <c r="F26" i="125"/>
  <c r="H26" i="125" s="1"/>
  <c r="J26" i="125" s="1"/>
  <c r="L26" i="125" s="1"/>
  <c r="G25" i="125"/>
  <c r="M25" i="125" s="1"/>
  <c r="F25" i="125"/>
  <c r="H25" i="125" s="1"/>
  <c r="J25" i="125" s="1"/>
  <c r="L25" i="125" s="1"/>
  <c r="G24" i="125"/>
  <c r="M24" i="125" s="1"/>
  <c r="F24" i="125"/>
  <c r="H24" i="125" s="1"/>
  <c r="J24" i="125" s="1"/>
  <c r="L24" i="125" s="1"/>
  <c r="G23" i="125"/>
  <c r="M23" i="125" s="1"/>
  <c r="F23" i="125"/>
  <c r="H23" i="125" s="1"/>
  <c r="J23" i="125" s="1"/>
  <c r="L23" i="125" s="1"/>
  <c r="G22" i="125"/>
  <c r="M22" i="125" s="1"/>
  <c r="F22" i="125"/>
  <c r="H22" i="125" s="1"/>
  <c r="J22" i="125" s="1"/>
  <c r="L22" i="125" s="1"/>
  <c r="G21" i="125"/>
  <c r="M21" i="125" s="1"/>
  <c r="F21" i="125"/>
  <c r="H21" i="125" s="1"/>
  <c r="J21" i="125" s="1"/>
  <c r="L21" i="125" s="1"/>
  <c r="G20" i="125"/>
  <c r="M20" i="125" s="1"/>
  <c r="F20" i="125"/>
  <c r="H20" i="125" s="1"/>
  <c r="J20" i="125" s="1"/>
  <c r="L20" i="125" s="1"/>
  <c r="G19" i="125"/>
  <c r="M19" i="125" s="1"/>
  <c r="F19" i="125"/>
  <c r="H19" i="125" s="1"/>
  <c r="J19" i="125" s="1"/>
  <c r="L19" i="125" s="1"/>
  <c r="G18" i="125"/>
  <c r="M18" i="125" s="1"/>
  <c r="F18" i="125"/>
  <c r="H18" i="125" s="1"/>
  <c r="J18" i="125" s="1"/>
  <c r="L18" i="125" s="1"/>
  <c r="G17" i="125"/>
  <c r="M17" i="125" s="1"/>
  <c r="F17" i="125"/>
  <c r="H17" i="125" s="1"/>
  <c r="J17" i="125" s="1"/>
  <c r="L17" i="125" s="1"/>
  <c r="G16" i="125"/>
  <c r="M16" i="125" s="1"/>
  <c r="F16" i="125"/>
  <c r="H16" i="125" s="1"/>
  <c r="J16" i="125" s="1"/>
  <c r="L16" i="125" s="1"/>
  <c r="G15" i="125"/>
  <c r="M15" i="125" s="1"/>
  <c r="F15" i="125"/>
  <c r="H15" i="125" s="1"/>
  <c r="J15" i="125" s="1"/>
  <c r="L15" i="125" s="1"/>
  <c r="G14" i="125"/>
  <c r="M14" i="125" s="1"/>
  <c r="F14" i="125"/>
  <c r="H14" i="125" s="1"/>
  <c r="J14" i="125" s="1"/>
  <c r="L14" i="125" s="1"/>
  <c r="G12" i="125"/>
  <c r="M12" i="125" s="1"/>
  <c r="F12" i="125"/>
  <c r="H12" i="125" s="1"/>
  <c r="J12" i="125" s="1"/>
  <c r="L12" i="125" s="1"/>
  <c r="G11" i="125"/>
  <c r="M11" i="125" s="1"/>
  <c r="F11" i="125"/>
  <c r="H11" i="125" s="1"/>
  <c r="J11" i="125" s="1"/>
  <c r="L11" i="125" s="1"/>
  <c r="G10" i="125"/>
  <c r="M10" i="125" s="1"/>
  <c r="F10" i="125"/>
  <c r="H10" i="125" s="1"/>
  <c r="J10" i="125" s="1"/>
  <c r="L10" i="125" s="1"/>
  <c r="G9" i="125"/>
  <c r="M9" i="125" s="1"/>
  <c r="F9" i="125"/>
  <c r="H9" i="125" s="1"/>
  <c r="J9" i="125" s="1"/>
  <c r="L9" i="125" s="1"/>
  <c r="G8" i="125"/>
  <c r="M8" i="125" s="1"/>
  <c r="F8" i="125"/>
  <c r="H8" i="125" s="1"/>
  <c r="J8" i="125" s="1"/>
  <c r="L8" i="125" s="1"/>
  <c r="G7" i="125"/>
  <c r="M7" i="125" s="1"/>
  <c r="F7" i="125"/>
  <c r="H7" i="125" s="1"/>
  <c r="J7" i="125" s="1"/>
  <c r="L7" i="125" s="1"/>
  <c r="G6" i="125"/>
  <c r="M6" i="125" s="1"/>
  <c r="F6" i="125"/>
  <c r="H6" i="125" s="1"/>
  <c r="J6" i="125" s="1"/>
  <c r="L6" i="125" s="1"/>
  <c r="G5" i="125"/>
  <c r="M5" i="125" s="1"/>
  <c r="F5" i="125"/>
  <c r="H5" i="125" s="1"/>
  <c r="J5" i="125" s="1"/>
  <c r="L5" i="125" s="1"/>
  <c r="G4" i="125"/>
  <c r="M4" i="125" s="1"/>
  <c r="F4" i="125"/>
  <c r="H4" i="125" s="1"/>
  <c r="J4" i="125" s="1"/>
  <c r="L4" i="125" s="1"/>
  <c r="G3" i="125"/>
  <c r="M3" i="125" s="1"/>
  <c r="F3" i="125"/>
  <c r="H3" i="125" s="1"/>
  <c r="J3" i="125" s="1"/>
  <c r="L3" i="125" s="1"/>
  <c r="G2" i="125"/>
  <c r="F2" i="125"/>
  <c r="H2" i="125" s="1"/>
  <c r="F53" i="124"/>
  <c r="H53" i="124" s="1"/>
  <c r="J53" i="124" s="1"/>
  <c r="L53" i="124" s="1"/>
  <c r="G53" i="124"/>
  <c r="M53" i="124" s="1"/>
  <c r="G6" i="124"/>
  <c r="M6" i="124" s="1"/>
  <c r="F6" i="124"/>
  <c r="H6" i="124" s="1"/>
  <c r="J6" i="124" s="1"/>
  <c r="L6" i="124" s="1"/>
  <c r="G5" i="124"/>
  <c r="M5" i="124" s="1"/>
  <c r="F5" i="124"/>
  <c r="H5" i="124" s="1"/>
  <c r="J5" i="124" s="1"/>
  <c r="L5" i="124" s="1"/>
  <c r="L72" i="124"/>
  <c r="K70" i="124"/>
  <c r="I70" i="124"/>
  <c r="C70" i="124"/>
  <c r="G69" i="124"/>
  <c r="M69" i="124" s="1"/>
  <c r="F69" i="124"/>
  <c r="H69" i="124" s="1"/>
  <c r="J69" i="124" s="1"/>
  <c r="L69" i="124" s="1"/>
  <c r="G68" i="124"/>
  <c r="M68" i="124" s="1"/>
  <c r="F68" i="124"/>
  <c r="H68" i="124" s="1"/>
  <c r="J68" i="124" s="1"/>
  <c r="L68" i="124" s="1"/>
  <c r="G67" i="124"/>
  <c r="M67" i="124" s="1"/>
  <c r="F67" i="124"/>
  <c r="H67" i="124" s="1"/>
  <c r="J67" i="124" s="1"/>
  <c r="L67" i="124" s="1"/>
  <c r="G66" i="124"/>
  <c r="M66" i="124" s="1"/>
  <c r="F66" i="124"/>
  <c r="H66" i="124" s="1"/>
  <c r="J66" i="124" s="1"/>
  <c r="L66" i="124" s="1"/>
  <c r="G65" i="124"/>
  <c r="M65" i="124" s="1"/>
  <c r="F65" i="124"/>
  <c r="H65" i="124" s="1"/>
  <c r="J65" i="124" s="1"/>
  <c r="L65" i="124" s="1"/>
  <c r="G64" i="124"/>
  <c r="M64" i="124" s="1"/>
  <c r="F64" i="124"/>
  <c r="H64" i="124" s="1"/>
  <c r="J64" i="124" s="1"/>
  <c r="L64" i="124" s="1"/>
  <c r="G63" i="124"/>
  <c r="M63" i="124" s="1"/>
  <c r="F63" i="124"/>
  <c r="H63" i="124" s="1"/>
  <c r="J63" i="124" s="1"/>
  <c r="L63" i="124" s="1"/>
  <c r="G62" i="124"/>
  <c r="M62" i="124" s="1"/>
  <c r="F62" i="124"/>
  <c r="H62" i="124" s="1"/>
  <c r="J62" i="124" s="1"/>
  <c r="L62" i="124" s="1"/>
  <c r="G61" i="124"/>
  <c r="M61" i="124" s="1"/>
  <c r="F61" i="124"/>
  <c r="H61" i="124" s="1"/>
  <c r="J61" i="124" s="1"/>
  <c r="L61" i="124" s="1"/>
  <c r="G60" i="124"/>
  <c r="M60" i="124" s="1"/>
  <c r="F60" i="124"/>
  <c r="H60" i="124" s="1"/>
  <c r="J60" i="124" s="1"/>
  <c r="L60" i="124" s="1"/>
  <c r="G59" i="124"/>
  <c r="M59" i="124" s="1"/>
  <c r="F59" i="124"/>
  <c r="H59" i="124" s="1"/>
  <c r="J59" i="124" s="1"/>
  <c r="L59" i="124" s="1"/>
  <c r="G58" i="124"/>
  <c r="M58" i="124" s="1"/>
  <c r="F58" i="124"/>
  <c r="H58" i="124" s="1"/>
  <c r="J58" i="124" s="1"/>
  <c r="L58" i="124" s="1"/>
  <c r="G57" i="124"/>
  <c r="M57" i="124" s="1"/>
  <c r="F57" i="124"/>
  <c r="H57" i="124" s="1"/>
  <c r="J57" i="124" s="1"/>
  <c r="L57" i="124" s="1"/>
  <c r="G56" i="124"/>
  <c r="M56" i="124" s="1"/>
  <c r="F56" i="124"/>
  <c r="H56" i="124" s="1"/>
  <c r="J56" i="124" s="1"/>
  <c r="L56" i="124" s="1"/>
  <c r="G55" i="124"/>
  <c r="M55" i="124" s="1"/>
  <c r="F55" i="124"/>
  <c r="H55" i="124" s="1"/>
  <c r="J55" i="124" s="1"/>
  <c r="L55" i="124" s="1"/>
  <c r="G54" i="124"/>
  <c r="M54" i="124" s="1"/>
  <c r="F54" i="124"/>
  <c r="H54" i="124" s="1"/>
  <c r="J54" i="124" s="1"/>
  <c r="L54" i="124" s="1"/>
  <c r="G52" i="124"/>
  <c r="M52" i="124" s="1"/>
  <c r="F52" i="124"/>
  <c r="H52" i="124" s="1"/>
  <c r="J52" i="124" s="1"/>
  <c r="L52" i="124" s="1"/>
  <c r="G51" i="124"/>
  <c r="M51" i="124" s="1"/>
  <c r="F51" i="124"/>
  <c r="H51" i="124" s="1"/>
  <c r="J51" i="124" s="1"/>
  <c r="L51" i="124" s="1"/>
  <c r="G50" i="124"/>
  <c r="M50" i="124" s="1"/>
  <c r="F50" i="124"/>
  <c r="H50" i="124" s="1"/>
  <c r="J50" i="124" s="1"/>
  <c r="L50" i="124" s="1"/>
  <c r="G49" i="124"/>
  <c r="M49" i="124" s="1"/>
  <c r="F49" i="124"/>
  <c r="H49" i="124" s="1"/>
  <c r="J49" i="124" s="1"/>
  <c r="L49" i="124" s="1"/>
  <c r="G48" i="124"/>
  <c r="M48" i="124" s="1"/>
  <c r="F48" i="124"/>
  <c r="H48" i="124" s="1"/>
  <c r="J48" i="124" s="1"/>
  <c r="L48" i="124" s="1"/>
  <c r="G47" i="124"/>
  <c r="M47" i="124" s="1"/>
  <c r="F47" i="124"/>
  <c r="H47" i="124" s="1"/>
  <c r="J47" i="124" s="1"/>
  <c r="L47" i="124" s="1"/>
  <c r="G46" i="124"/>
  <c r="M46" i="124" s="1"/>
  <c r="F46" i="124"/>
  <c r="H46" i="124" s="1"/>
  <c r="J46" i="124" s="1"/>
  <c r="L46" i="124" s="1"/>
  <c r="G45" i="124"/>
  <c r="M45" i="124" s="1"/>
  <c r="F45" i="124"/>
  <c r="H45" i="124" s="1"/>
  <c r="J45" i="124" s="1"/>
  <c r="L45" i="124" s="1"/>
  <c r="G44" i="124"/>
  <c r="M44" i="124" s="1"/>
  <c r="F44" i="124"/>
  <c r="H44" i="124" s="1"/>
  <c r="J44" i="124" s="1"/>
  <c r="L44" i="124" s="1"/>
  <c r="G43" i="124"/>
  <c r="M43" i="124" s="1"/>
  <c r="F43" i="124"/>
  <c r="H43" i="124" s="1"/>
  <c r="J43" i="124" s="1"/>
  <c r="L43" i="124" s="1"/>
  <c r="G42" i="124"/>
  <c r="M42" i="124" s="1"/>
  <c r="F42" i="124"/>
  <c r="H42" i="124" s="1"/>
  <c r="J42" i="124" s="1"/>
  <c r="L42" i="124" s="1"/>
  <c r="G41" i="124"/>
  <c r="M41" i="124" s="1"/>
  <c r="F41" i="124"/>
  <c r="H41" i="124" s="1"/>
  <c r="J41" i="124" s="1"/>
  <c r="L41" i="124" s="1"/>
  <c r="G40" i="124"/>
  <c r="M40" i="124" s="1"/>
  <c r="F40" i="124"/>
  <c r="H40" i="124" s="1"/>
  <c r="J40" i="124" s="1"/>
  <c r="L40" i="124" s="1"/>
  <c r="G39" i="124"/>
  <c r="M39" i="124" s="1"/>
  <c r="F39" i="124"/>
  <c r="H39" i="124" s="1"/>
  <c r="J39" i="124" s="1"/>
  <c r="L39" i="124" s="1"/>
  <c r="G38" i="124"/>
  <c r="M38" i="124" s="1"/>
  <c r="F38" i="124"/>
  <c r="H38" i="124" s="1"/>
  <c r="J38" i="124" s="1"/>
  <c r="L38" i="124" s="1"/>
  <c r="G37" i="124"/>
  <c r="M37" i="124" s="1"/>
  <c r="F37" i="124"/>
  <c r="H37" i="124" s="1"/>
  <c r="J37" i="124" s="1"/>
  <c r="L37" i="124" s="1"/>
  <c r="G36" i="124"/>
  <c r="M36" i="124" s="1"/>
  <c r="F36" i="124"/>
  <c r="H36" i="124" s="1"/>
  <c r="J36" i="124" s="1"/>
  <c r="L36" i="124" s="1"/>
  <c r="G35" i="124"/>
  <c r="M35" i="124" s="1"/>
  <c r="F35" i="124"/>
  <c r="H35" i="124" s="1"/>
  <c r="J35" i="124" s="1"/>
  <c r="L35" i="124" s="1"/>
  <c r="G34" i="124"/>
  <c r="M34" i="124" s="1"/>
  <c r="F34" i="124"/>
  <c r="H34" i="124" s="1"/>
  <c r="J34" i="124" s="1"/>
  <c r="L34" i="124" s="1"/>
  <c r="G33" i="124"/>
  <c r="M33" i="124" s="1"/>
  <c r="F33" i="124"/>
  <c r="H33" i="124" s="1"/>
  <c r="J33" i="124" s="1"/>
  <c r="L33" i="124" s="1"/>
  <c r="G32" i="124"/>
  <c r="M32" i="124" s="1"/>
  <c r="F32" i="124"/>
  <c r="H32" i="124" s="1"/>
  <c r="J32" i="124" s="1"/>
  <c r="L32" i="124" s="1"/>
  <c r="G31" i="124"/>
  <c r="M31" i="124" s="1"/>
  <c r="F31" i="124"/>
  <c r="H31" i="124" s="1"/>
  <c r="J31" i="124" s="1"/>
  <c r="L31" i="124" s="1"/>
  <c r="G30" i="124"/>
  <c r="M30" i="124" s="1"/>
  <c r="F30" i="124"/>
  <c r="H30" i="124" s="1"/>
  <c r="J30" i="124" s="1"/>
  <c r="L30" i="124" s="1"/>
  <c r="G29" i="124"/>
  <c r="M29" i="124" s="1"/>
  <c r="F29" i="124"/>
  <c r="H29" i="124" s="1"/>
  <c r="J29" i="124" s="1"/>
  <c r="L29" i="124" s="1"/>
  <c r="G28" i="124"/>
  <c r="M28" i="124" s="1"/>
  <c r="F28" i="124"/>
  <c r="H28" i="124" s="1"/>
  <c r="J28" i="124" s="1"/>
  <c r="L28" i="124" s="1"/>
  <c r="G27" i="124"/>
  <c r="M27" i="124" s="1"/>
  <c r="F27" i="124"/>
  <c r="H27" i="124" s="1"/>
  <c r="J27" i="124" s="1"/>
  <c r="L27" i="124" s="1"/>
  <c r="G26" i="124"/>
  <c r="M26" i="124" s="1"/>
  <c r="F26" i="124"/>
  <c r="H26" i="124" s="1"/>
  <c r="J26" i="124" s="1"/>
  <c r="L26" i="124" s="1"/>
  <c r="G25" i="124"/>
  <c r="M25" i="124" s="1"/>
  <c r="F25" i="124"/>
  <c r="H25" i="124" s="1"/>
  <c r="J25" i="124" s="1"/>
  <c r="L25" i="124" s="1"/>
  <c r="G24" i="124"/>
  <c r="M24" i="124" s="1"/>
  <c r="F24" i="124"/>
  <c r="H24" i="124" s="1"/>
  <c r="J24" i="124" s="1"/>
  <c r="L24" i="124" s="1"/>
  <c r="G23" i="124"/>
  <c r="M23" i="124" s="1"/>
  <c r="F23" i="124"/>
  <c r="H23" i="124" s="1"/>
  <c r="J23" i="124" s="1"/>
  <c r="L23" i="124" s="1"/>
  <c r="G22" i="124"/>
  <c r="M22" i="124" s="1"/>
  <c r="F22" i="124"/>
  <c r="H22" i="124" s="1"/>
  <c r="J22" i="124" s="1"/>
  <c r="L22" i="124" s="1"/>
  <c r="G21" i="124"/>
  <c r="M21" i="124" s="1"/>
  <c r="F21" i="124"/>
  <c r="H21" i="124" s="1"/>
  <c r="J21" i="124" s="1"/>
  <c r="L21" i="124" s="1"/>
  <c r="G20" i="124"/>
  <c r="M20" i="124" s="1"/>
  <c r="F20" i="124"/>
  <c r="H20" i="124" s="1"/>
  <c r="J20" i="124" s="1"/>
  <c r="L20" i="124" s="1"/>
  <c r="G19" i="124"/>
  <c r="M19" i="124" s="1"/>
  <c r="F19" i="124"/>
  <c r="H19" i="124" s="1"/>
  <c r="J19" i="124" s="1"/>
  <c r="L19" i="124" s="1"/>
  <c r="G18" i="124"/>
  <c r="M18" i="124" s="1"/>
  <c r="F18" i="124"/>
  <c r="H18" i="124" s="1"/>
  <c r="J18" i="124" s="1"/>
  <c r="L18" i="124" s="1"/>
  <c r="G17" i="124"/>
  <c r="M17" i="124" s="1"/>
  <c r="F17" i="124"/>
  <c r="H17" i="124" s="1"/>
  <c r="J17" i="124" s="1"/>
  <c r="L17" i="124" s="1"/>
  <c r="G16" i="124"/>
  <c r="M16" i="124" s="1"/>
  <c r="F16" i="124"/>
  <c r="H16" i="124" s="1"/>
  <c r="J16" i="124" s="1"/>
  <c r="L16" i="124" s="1"/>
  <c r="G15" i="124"/>
  <c r="M15" i="124" s="1"/>
  <c r="F15" i="124"/>
  <c r="H15" i="124" s="1"/>
  <c r="J15" i="124" s="1"/>
  <c r="L15" i="124" s="1"/>
  <c r="G14" i="124"/>
  <c r="M14" i="124" s="1"/>
  <c r="F14" i="124"/>
  <c r="H14" i="124" s="1"/>
  <c r="J14" i="124" s="1"/>
  <c r="L14" i="124" s="1"/>
  <c r="G13" i="124"/>
  <c r="M13" i="124" s="1"/>
  <c r="F13" i="124"/>
  <c r="H13" i="124" s="1"/>
  <c r="J13" i="124" s="1"/>
  <c r="L13" i="124" s="1"/>
  <c r="G12" i="124"/>
  <c r="M12" i="124" s="1"/>
  <c r="F12" i="124"/>
  <c r="H12" i="124" s="1"/>
  <c r="J12" i="124" s="1"/>
  <c r="L12" i="124" s="1"/>
  <c r="G11" i="124"/>
  <c r="M11" i="124" s="1"/>
  <c r="F11" i="124"/>
  <c r="H11" i="124" s="1"/>
  <c r="J11" i="124" s="1"/>
  <c r="L11" i="124" s="1"/>
  <c r="G10" i="124"/>
  <c r="M10" i="124" s="1"/>
  <c r="F10" i="124"/>
  <c r="H10" i="124" s="1"/>
  <c r="J10" i="124" s="1"/>
  <c r="L10" i="124" s="1"/>
  <c r="G9" i="124"/>
  <c r="M9" i="124" s="1"/>
  <c r="F9" i="124"/>
  <c r="H9" i="124" s="1"/>
  <c r="J9" i="124" s="1"/>
  <c r="L9" i="124" s="1"/>
  <c r="G8" i="124"/>
  <c r="M8" i="124" s="1"/>
  <c r="F8" i="124"/>
  <c r="H8" i="124" s="1"/>
  <c r="J8" i="124" s="1"/>
  <c r="L8" i="124" s="1"/>
  <c r="G7" i="124"/>
  <c r="M7" i="124" s="1"/>
  <c r="F7" i="124"/>
  <c r="H7" i="124" s="1"/>
  <c r="J7" i="124" s="1"/>
  <c r="L7" i="124" s="1"/>
  <c r="G4" i="124"/>
  <c r="M4" i="124" s="1"/>
  <c r="F4" i="124"/>
  <c r="H4" i="124" s="1"/>
  <c r="J4" i="124" s="1"/>
  <c r="L4" i="124" s="1"/>
  <c r="G3" i="124"/>
  <c r="M3" i="124" s="1"/>
  <c r="F3" i="124"/>
  <c r="H3" i="124" s="1"/>
  <c r="J3" i="124" s="1"/>
  <c r="L3" i="124" s="1"/>
  <c r="G2" i="124"/>
  <c r="F2" i="124"/>
  <c r="H2" i="124" s="1"/>
  <c r="G16" i="123"/>
  <c r="M16" i="123" s="1"/>
  <c r="F16" i="123"/>
  <c r="H16" i="123" s="1"/>
  <c r="J16" i="123" s="1"/>
  <c r="L16" i="123" s="1"/>
  <c r="G15" i="123"/>
  <c r="M15" i="123" s="1"/>
  <c r="F15" i="123"/>
  <c r="H15" i="123" s="1"/>
  <c r="J15" i="123" s="1"/>
  <c r="L15" i="123" s="1"/>
  <c r="L69" i="123"/>
  <c r="K67" i="123"/>
  <c r="I67" i="123"/>
  <c r="C67" i="123"/>
  <c r="G66" i="123"/>
  <c r="M66" i="123" s="1"/>
  <c r="F66" i="123"/>
  <c r="H66" i="123" s="1"/>
  <c r="J66" i="123" s="1"/>
  <c r="L66" i="123" s="1"/>
  <c r="G65" i="123"/>
  <c r="M65" i="123" s="1"/>
  <c r="F65" i="123"/>
  <c r="H65" i="123" s="1"/>
  <c r="J65" i="123" s="1"/>
  <c r="L65" i="123" s="1"/>
  <c r="G64" i="123"/>
  <c r="M64" i="123" s="1"/>
  <c r="F64" i="123"/>
  <c r="H64" i="123" s="1"/>
  <c r="J64" i="123" s="1"/>
  <c r="L64" i="123" s="1"/>
  <c r="G63" i="123"/>
  <c r="M63" i="123" s="1"/>
  <c r="F63" i="123"/>
  <c r="H63" i="123" s="1"/>
  <c r="J63" i="123" s="1"/>
  <c r="L63" i="123" s="1"/>
  <c r="G62" i="123"/>
  <c r="M62" i="123" s="1"/>
  <c r="F62" i="123"/>
  <c r="H62" i="123" s="1"/>
  <c r="J62" i="123" s="1"/>
  <c r="L62" i="123" s="1"/>
  <c r="G61" i="123"/>
  <c r="M61" i="123" s="1"/>
  <c r="F61" i="123"/>
  <c r="H61" i="123" s="1"/>
  <c r="J61" i="123" s="1"/>
  <c r="L61" i="123" s="1"/>
  <c r="G60" i="123"/>
  <c r="M60" i="123" s="1"/>
  <c r="F60" i="123"/>
  <c r="H60" i="123" s="1"/>
  <c r="J60" i="123" s="1"/>
  <c r="L60" i="123" s="1"/>
  <c r="G59" i="123"/>
  <c r="M59" i="123" s="1"/>
  <c r="F59" i="123"/>
  <c r="H59" i="123" s="1"/>
  <c r="J59" i="123" s="1"/>
  <c r="L59" i="123" s="1"/>
  <c r="G58" i="123"/>
  <c r="M58" i="123" s="1"/>
  <c r="F58" i="123"/>
  <c r="H58" i="123" s="1"/>
  <c r="J58" i="123" s="1"/>
  <c r="L58" i="123" s="1"/>
  <c r="G57" i="123"/>
  <c r="M57" i="123" s="1"/>
  <c r="F57" i="123"/>
  <c r="H57" i="123" s="1"/>
  <c r="J57" i="123" s="1"/>
  <c r="L57" i="123" s="1"/>
  <c r="G56" i="123"/>
  <c r="M56" i="123" s="1"/>
  <c r="F56" i="123"/>
  <c r="H56" i="123" s="1"/>
  <c r="J56" i="123" s="1"/>
  <c r="L56" i="123" s="1"/>
  <c r="G55" i="123"/>
  <c r="M55" i="123" s="1"/>
  <c r="F55" i="123"/>
  <c r="H55" i="123" s="1"/>
  <c r="J55" i="123" s="1"/>
  <c r="L55" i="123" s="1"/>
  <c r="G54" i="123"/>
  <c r="M54" i="123" s="1"/>
  <c r="F54" i="123"/>
  <c r="H54" i="123" s="1"/>
  <c r="J54" i="123" s="1"/>
  <c r="L54" i="123" s="1"/>
  <c r="G53" i="123"/>
  <c r="M53" i="123" s="1"/>
  <c r="F53" i="123"/>
  <c r="H53" i="123" s="1"/>
  <c r="J53" i="123" s="1"/>
  <c r="L53" i="123" s="1"/>
  <c r="G52" i="123"/>
  <c r="M52" i="123" s="1"/>
  <c r="F52" i="123"/>
  <c r="H52" i="123" s="1"/>
  <c r="J52" i="123" s="1"/>
  <c r="L52" i="123" s="1"/>
  <c r="G51" i="123"/>
  <c r="M51" i="123" s="1"/>
  <c r="F51" i="123"/>
  <c r="H51" i="123" s="1"/>
  <c r="J51" i="123" s="1"/>
  <c r="L51" i="123" s="1"/>
  <c r="G50" i="123"/>
  <c r="M50" i="123" s="1"/>
  <c r="F50" i="123"/>
  <c r="H50" i="123" s="1"/>
  <c r="J50" i="123" s="1"/>
  <c r="L50" i="123" s="1"/>
  <c r="G49" i="123"/>
  <c r="M49" i="123" s="1"/>
  <c r="F49" i="123"/>
  <c r="H49" i="123" s="1"/>
  <c r="J49" i="123" s="1"/>
  <c r="L49" i="123" s="1"/>
  <c r="G48" i="123"/>
  <c r="M48" i="123" s="1"/>
  <c r="F48" i="123"/>
  <c r="H48" i="123" s="1"/>
  <c r="J48" i="123" s="1"/>
  <c r="L48" i="123" s="1"/>
  <c r="G47" i="123"/>
  <c r="M47" i="123" s="1"/>
  <c r="F47" i="123"/>
  <c r="H47" i="123" s="1"/>
  <c r="J47" i="123" s="1"/>
  <c r="L47" i="123" s="1"/>
  <c r="G46" i="123"/>
  <c r="M46" i="123" s="1"/>
  <c r="F46" i="123"/>
  <c r="H46" i="123" s="1"/>
  <c r="J46" i="123" s="1"/>
  <c r="L46" i="123" s="1"/>
  <c r="G45" i="123"/>
  <c r="M45" i="123" s="1"/>
  <c r="F45" i="123"/>
  <c r="H45" i="123" s="1"/>
  <c r="J45" i="123" s="1"/>
  <c r="L45" i="123" s="1"/>
  <c r="G44" i="123"/>
  <c r="M44" i="123" s="1"/>
  <c r="F44" i="123"/>
  <c r="H44" i="123" s="1"/>
  <c r="J44" i="123" s="1"/>
  <c r="L44" i="123" s="1"/>
  <c r="G43" i="123"/>
  <c r="M43" i="123" s="1"/>
  <c r="F43" i="123"/>
  <c r="H43" i="123" s="1"/>
  <c r="J43" i="123" s="1"/>
  <c r="L43" i="123" s="1"/>
  <c r="G42" i="123"/>
  <c r="M42" i="123" s="1"/>
  <c r="F42" i="123"/>
  <c r="H42" i="123" s="1"/>
  <c r="J42" i="123" s="1"/>
  <c r="L42" i="123" s="1"/>
  <c r="G41" i="123"/>
  <c r="M41" i="123" s="1"/>
  <c r="F41" i="123"/>
  <c r="H41" i="123" s="1"/>
  <c r="J41" i="123" s="1"/>
  <c r="L41" i="123" s="1"/>
  <c r="G40" i="123"/>
  <c r="M40" i="123" s="1"/>
  <c r="F40" i="123"/>
  <c r="H40" i="123" s="1"/>
  <c r="J40" i="123" s="1"/>
  <c r="L40" i="123" s="1"/>
  <c r="G39" i="123"/>
  <c r="M39" i="123" s="1"/>
  <c r="F39" i="123"/>
  <c r="H39" i="123" s="1"/>
  <c r="J39" i="123" s="1"/>
  <c r="L39" i="123" s="1"/>
  <c r="G38" i="123"/>
  <c r="M38" i="123" s="1"/>
  <c r="F38" i="123"/>
  <c r="H38" i="123" s="1"/>
  <c r="J38" i="123" s="1"/>
  <c r="L38" i="123" s="1"/>
  <c r="G37" i="123"/>
  <c r="M37" i="123" s="1"/>
  <c r="F37" i="123"/>
  <c r="H37" i="123" s="1"/>
  <c r="J37" i="123" s="1"/>
  <c r="L37" i="123" s="1"/>
  <c r="G36" i="123"/>
  <c r="M36" i="123" s="1"/>
  <c r="F36" i="123"/>
  <c r="H36" i="123" s="1"/>
  <c r="J36" i="123" s="1"/>
  <c r="L36" i="123" s="1"/>
  <c r="G35" i="123"/>
  <c r="M35" i="123" s="1"/>
  <c r="F35" i="123"/>
  <c r="H35" i="123" s="1"/>
  <c r="J35" i="123" s="1"/>
  <c r="L35" i="123" s="1"/>
  <c r="G34" i="123"/>
  <c r="M34" i="123" s="1"/>
  <c r="F34" i="123"/>
  <c r="H34" i="123" s="1"/>
  <c r="J34" i="123" s="1"/>
  <c r="L34" i="123" s="1"/>
  <c r="G33" i="123"/>
  <c r="M33" i="123" s="1"/>
  <c r="F33" i="123"/>
  <c r="H33" i="123" s="1"/>
  <c r="J33" i="123" s="1"/>
  <c r="L33" i="123" s="1"/>
  <c r="G32" i="123"/>
  <c r="M32" i="123" s="1"/>
  <c r="F32" i="123"/>
  <c r="H32" i="123" s="1"/>
  <c r="J32" i="123" s="1"/>
  <c r="L32" i="123" s="1"/>
  <c r="G31" i="123"/>
  <c r="M31" i="123" s="1"/>
  <c r="F31" i="123"/>
  <c r="H31" i="123" s="1"/>
  <c r="J31" i="123" s="1"/>
  <c r="L31" i="123" s="1"/>
  <c r="G30" i="123"/>
  <c r="M30" i="123" s="1"/>
  <c r="F30" i="123"/>
  <c r="H30" i="123" s="1"/>
  <c r="J30" i="123" s="1"/>
  <c r="L30" i="123" s="1"/>
  <c r="G29" i="123"/>
  <c r="M29" i="123" s="1"/>
  <c r="F29" i="123"/>
  <c r="H29" i="123" s="1"/>
  <c r="J29" i="123" s="1"/>
  <c r="L29" i="123" s="1"/>
  <c r="G28" i="123"/>
  <c r="M28" i="123" s="1"/>
  <c r="F28" i="123"/>
  <c r="H28" i="123" s="1"/>
  <c r="J28" i="123" s="1"/>
  <c r="L28" i="123" s="1"/>
  <c r="G27" i="123"/>
  <c r="M27" i="123" s="1"/>
  <c r="F27" i="123"/>
  <c r="H27" i="123" s="1"/>
  <c r="J27" i="123" s="1"/>
  <c r="L27" i="123" s="1"/>
  <c r="G26" i="123"/>
  <c r="M26" i="123" s="1"/>
  <c r="F26" i="123"/>
  <c r="H26" i="123" s="1"/>
  <c r="J26" i="123" s="1"/>
  <c r="L26" i="123" s="1"/>
  <c r="G25" i="123"/>
  <c r="M25" i="123" s="1"/>
  <c r="F25" i="123"/>
  <c r="H25" i="123" s="1"/>
  <c r="J25" i="123" s="1"/>
  <c r="L25" i="123" s="1"/>
  <c r="G24" i="123"/>
  <c r="M24" i="123" s="1"/>
  <c r="F24" i="123"/>
  <c r="H24" i="123" s="1"/>
  <c r="J24" i="123" s="1"/>
  <c r="L24" i="123" s="1"/>
  <c r="G23" i="123"/>
  <c r="M23" i="123" s="1"/>
  <c r="F23" i="123"/>
  <c r="H23" i="123" s="1"/>
  <c r="J23" i="123" s="1"/>
  <c r="L23" i="123" s="1"/>
  <c r="G22" i="123"/>
  <c r="M22" i="123" s="1"/>
  <c r="F22" i="123"/>
  <c r="H22" i="123" s="1"/>
  <c r="J22" i="123" s="1"/>
  <c r="L22" i="123" s="1"/>
  <c r="G21" i="123"/>
  <c r="M21" i="123" s="1"/>
  <c r="F21" i="123"/>
  <c r="H21" i="123" s="1"/>
  <c r="J21" i="123" s="1"/>
  <c r="L21" i="123" s="1"/>
  <c r="G20" i="123"/>
  <c r="M20" i="123" s="1"/>
  <c r="F20" i="123"/>
  <c r="H20" i="123" s="1"/>
  <c r="J20" i="123" s="1"/>
  <c r="L20" i="123" s="1"/>
  <c r="G19" i="123"/>
  <c r="M19" i="123" s="1"/>
  <c r="F19" i="123"/>
  <c r="H19" i="123" s="1"/>
  <c r="J19" i="123" s="1"/>
  <c r="L19" i="123" s="1"/>
  <c r="G18" i="123"/>
  <c r="M18" i="123" s="1"/>
  <c r="F18" i="123"/>
  <c r="H18" i="123" s="1"/>
  <c r="J18" i="123" s="1"/>
  <c r="L18" i="123" s="1"/>
  <c r="G17" i="123"/>
  <c r="M17" i="123" s="1"/>
  <c r="F17" i="123"/>
  <c r="H17" i="123" s="1"/>
  <c r="J17" i="123" s="1"/>
  <c r="L17" i="123" s="1"/>
  <c r="L14" i="123"/>
  <c r="G14" i="123"/>
  <c r="M14" i="123" s="1"/>
  <c r="F14" i="123"/>
  <c r="H14" i="123" s="1"/>
  <c r="J14" i="123" s="1"/>
  <c r="G13" i="123"/>
  <c r="M13" i="123" s="1"/>
  <c r="F13" i="123"/>
  <c r="H13" i="123" s="1"/>
  <c r="J13" i="123" s="1"/>
  <c r="L13" i="123" s="1"/>
  <c r="G12" i="123"/>
  <c r="M12" i="123" s="1"/>
  <c r="F12" i="123"/>
  <c r="H12" i="123" s="1"/>
  <c r="J12" i="123" s="1"/>
  <c r="L12" i="123" s="1"/>
  <c r="G11" i="123"/>
  <c r="M11" i="123" s="1"/>
  <c r="F11" i="123"/>
  <c r="H11" i="123" s="1"/>
  <c r="J11" i="123" s="1"/>
  <c r="L11" i="123" s="1"/>
  <c r="G10" i="123"/>
  <c r="M10" i="123" s="1"/>
  <c r="F10" i="123"/>
  <c r="H10" i="123" s="1"/>
  <c r="J10" i="123" s="1"/>
  <c r="L10" i="123" s="1"/>
  <c r="G9" i="123"/>
  <c r="M9" i="123" s="1"/>
  <c r="F9" i="123"/>
  <c r="H9" i="123" s="1"/>
  <c r="J9" i="123" s="1"/>
  <c r="L9" i="123" s="1"/>
  <c r="G8" i="123"/>
  <c r="M8" i="123" s="1"/>
  <c r="F8" i="123"/>
  <c r="H8" i="123" s="1"/>
  <c r="J8" i="123" s="1"/>
  <c r="L8" i="123" s="1"/>
  <c r="G7" i="123"/>
  <c r="M7" i="123" s="1"/>
  <c r="F7" i="123"/>
  <c r="H7" i="123" s="1"/>
  <c r="J7" i="123" s="1"/>
  <c r="L7" i="123" s="1"/>
  <c r="G6" i="123"/>
  <c r="M6" i="123" s="1"/>
  <c r="F6" i="123"/>
  <c r="H6" i="123" s="1"/>
  <c r="J6" i="123" s="1"/>
  <c r="L6" i="123" s="1"/>
  <c r="G5" i="123"/>
  <c r="M5" i="123" s="1"/>
  <c r="F5" i="123"/>
  <c r="H5" i="123" s="1"/>
  <c r="J5" i="123" s="1"/>
  <c r="L5" i="123" s="1"/>
  <c r="G4" i="123"/>
  <c r="M4" i="123" s="1"/>
  <c r="F4" i="123"/>
  <c r="H4" i="123" s="1"/>
  <c r="J4" i="123" s="1"/>
  <c r="L4" i="123" s="1"/>
  <c r="G3" i="123"/>
  <c r="M3" i="123" s="1"/>
  <c r="F3" i="123"/>
  <c r="H3" i="123" s="1"/>
  <c r="J3" i="123" s="1"/>
  <c r="L3" i="123" s="1"/>
  <c r="G2" i="123"/>
  <c r="F2" i="123"/>
  <c r="H2" i="123" s="1"/>
  <c r="J2" i="123" s="1"/>
  <c r="L2" i="123" s="1"/>
  <c r="L67" i="122"/>
  <c r="K65" i="122"/>
  <c r="I65" i="122"/>
  <c r="C65" i="122"/>
  <c r="G64" i="122"/>
  <c r="M64" i="122" s="1"/>
  <c r="F64" i="122"/>
  <c r="H64" i="122" s="1"/>
  <c r="J64" i="122" s="1"/>
  <c r="L64" i="122" s="1"/>
  <c r="G63" i="122"/>
  <c r="M63" i="122" s="1"/>
  <c r="F63" i="122"/>
  <c r="H63" i="122" s="1"/>
  <c r="J63" i="122" s="1"/>
  <c r="L63" i="122" s="1"/>
  <c r="G62" i="122"/>
  <c r="M62" i="122" s="1"/>
  <c r="F62" i="122"/>
  <c r="H62" i="122" s="1"/>
  <c r="J62" i="122" s="1"/>
  <c r="L62" i="122" s="1"/>
  <c r="G61" i="122"/>
  <c r="M61" i="122" s="1"/>
  <c r="F61" i="122"/>
  <c r="H61" i="122" s="1"/>
  <c r="J61" i="122" s="1"/>
  <c r="L61" i="122" s="1"/>
  <c r="G60" i="122"/>
  <c r="M60" i="122" s="1"/>
  <c r="F60" i="122"/>
  <c r="H60" i="122" s="1"/>
  <c r="J60" i="122" s="1"/>
  <c r="L60" i="122" s="1"/>
  <c r="G59" i="122"/>
  <c r="M59" i="122" s="1"/>
  <c r="F59" i="122"/>
  <c r="H59" i="122" s="1"/>
  <c r="J59" i="122" s="1"/>
  <c r="L59" i="122" s="1"/>
  <c r="G58" i="122"/>
  <c r="M58" i="122" s="1"/>
  <c r="F58" i="122"/>
  <c r="H58" i="122" s="1"/>
  <c r="J58" i="122" s="1"/>
  <c r="L58" i="122" s="1"/>
  <c r="G57" i="122"/>
  <c r="M57" i="122" s="1"/>
  <c r="F57" i="122"/>
  <c r="H57" i="122" s="1"/>
  <c r="J57" i="122" s="1"/>
  <c r="L57" i="122" s="1"/>
  <c r="G56" i="122"/>
  <c r="M56" i="122" s="1"/>
  <c r="F56" i="122"/>
  <c r="H56" i="122" s="1"/>
  <c r="J56" i="122" s="1"/>
  <c r="L56" i="122" s="1"/>
  <c r="G55" i="122"/>
  <c r="M55" i="122" s="1"/>
  <c r="F55" i="122"/>
  <c r="H55" i="122" s="1"/>
  <c r="J55" i="122" s="1"/>
  <c r="L55" i="122" s="1"/>
  <c r="G54" i="122"/>
  <c r="M54" i="122" s="1"/>
  <c r="F54" i="122"/>
  <c r="H54" i="122" s="1"/>
  <c r="J54" i="122" s="1"/>
  <c r="L54" i="122" s="1"/>
  <c r="G53" i="122"/>
  <c r="M53" i="122" s="1"/>
  <c r="F53" i="122"/>
  <c r="H53" i="122" s="1"/>
  <c r="J53" i="122" s="1"/>
  <c r="L53" i="122" s="1"/>
  <c r="G52" i="122"/>
  <c r="M52" i="122" s="1"/>
  <c r="F52" i="122"/>
  <c r="H52" i="122" s="1"/>
  <c r="J52" i="122" s="1"/>
  <c r="L52" i="122" s="1"/>
  <c r="G51" i="122"/>
  <c r="M51" i="122" s="1"/>
  <c r="F51" i="122"/>
  <c r="H51" i="122" s="1"/>
  <c r="J51" i="122" s="1"/>
  <c r="L51" i="122" s="1"/>
  <c r="G50" i="122"/>
  <c r="M50" i="122" s="1"/>
  <c r="F50" i="122"/>
  <c r="H50" i="122" s="1"/>
  <c r="J50" i="122" s="1"/>
  <c r="L50" i="122" s="1"/>
  <c r="G49" i="122"/>
  <c r="M49" i="122" s="1"/>
  <c r="F49" i="122"/>
  <c r="H49" i="122" s="1"/>
  <c r="J49" i="122" s="1"/>
  <c r="L49" i="122" s="1"/>
  <c r="G48" i="122"/>
  <c r="M48" i="122" s="1"/>
  <c r="F48" i="122"/>
  <c r="H48" i="122" s="1"/>
  <c r="J48" i="122" s="1"/>
  <c r="L48" i="122" s="1"/>
  <c r="G47" i="122"/>
  <c r="M47" i="122" s="1"/>
  <c r="F47" i="122"/>
  <c r="H47" i="122" s="1"/>
  <c r="J47" i="122" s="1"/>
  <c r="L47" i="122" s="1"/>
  <c r="G46" i="122"/>
  <c r="M46" i="122" s="1"/>
  <c r="F46" i="122"/>
  <c r="H46" i="122" s="1"/>
  <c r="J46" i="122" s="1"/>
  <c r="L46" i="122" s="1"/>
  <c r="G45" i="122"/>
  <c r="M45" i="122" s="1"/>
  <c r="F45" i="122"/>
  <c r="H45" i="122" s="1"/>
  <c r="J45" i="122" s="1"/>
  <c r="L45" i="122" s="1"/>
  <c r="G44" i="122"/>
  <c r="M44" i="122" s="1"/>
  <c r="F44" i="122"/>
  <c r="H44" i="122" s="1"/>
  <c r="J44" i="122" s="1"/>
  <c r="L44" i="122" s="1"/>
  <c r="G43" i="122"/>
  <c r="M43" i="122" s="1"/>
  <c r="F43" i="122"/>
  <c r="H43" i="122" s="1"/>
  <c r="J43" i="122" s="1"/>
  <c r="L43" i="122" s="1"/>
  <c r="G42" i="122"/>
  <c r="M42" i="122" s="1"/>
  <c r="F42" i="122"/>
  <c r="H42" i="122" s="1"/>
  <c r="J42" i="122" s="1"/>
  <c r="L42" i="122" s="1"/>
  <c r="G41" i="122"/>
  <c r="M41" i="122" s="1"/>
  <c r="F41" i="122"/>
  <c r="H41" i="122" s="1"/>
  <c r="J41" i="122" s="1"/>
  <c r="L41" i="122" s="1"/>
  <c r="G40" i="122"/>
  <c r="M40" i="122" s="1"/>
  <c r="F40" i="122"/>
  <c r="H40" i="122" s="1"/>
  <c r="J40" i="122" s="1"/>
  <c r="L40" i="122" s="1"/>
  <c r="G39" i="122"/>
  <c r="M39" i="122" s="1"/>
  <c r="F39" i="122"/>
  <c r="H39" i="122" s="1"/>
  <c r="J39" i="122" s="1"/>
  <c r="L39" i="122" s="1"/>
  <c r="G38" i="122"/>
  <c r="M38" i="122" s="1"/>
  <c r="F38" i="122"/>
  <c r="H38" i="122" s="1"/>
  <c r="J38" i="122" s="1"/>
  <c r="L38" i="122" s="1"/>
  <c r="G37" i="122"/>
  <c r="M37" i="122" s="1"/>
  <c r="F37" i="122"/>
  <c r="H37" i="122" s="1"/>
  <c r="J37" i="122" s="1"/>
  <c r="L37" i="122" s="1"/>
  <c r="G36" i="122"/>
  <c r="M36" i="122" s="1"/>
  <c r="F36" i="122"/>
  <c r="H36" i="122" s="1"/>
  <c r="J36" i="122" s="1"/>
  <c r="L36" i="122" s="1"/>
  <c r="G35" i="122"/>
  <c r="M35" i="122" s="1"/>
  <c r="F35" i="122"/>
  <c r="H35" i="122" s="1"/>
  <c r="J35" i="122" s="1"/>
  <c r="L35" i="122" s="1"/>
  <c r="G34" i="122"/>
  <c r="M34" i="122" s="1"/>
  <c r="F34" i="122"/>
  <c r="H34" i="122" s="1"/>
  <c r="J34" i="122" s="1"/>
  <c r="L34" i="122" s="1"/>
  <c r="G33" i="122"/>
  <c r="M33" i="122" s="1"/>
  <c r="F33" i="122"/>
  <c r="H33" i="122" s="1"/>
  <c r="J33" i="122" s="1"/>
  <c r="L33" i="122" s="1"/>
  <c r="G32" i="122"/>
  <c r="M32" i="122" s="1"/>
  <c r="F32" i="122"/>
  <c r="H32" i="122" s="1"/>
  <c r="J32" i="122" s="1"/>
  <c r="L32" i="122" s="1"/>
  <c r="G31" i="122"/>
  <c r="M31" i="122" s="1"/>
  <c r="F31" i="122"/>
  <c r="H31" i="122" s="1"/>
  <c r="J31" i="122" s="1"/>
  <c r="L31" i="122" s="1"/>
  <c r="G30" i="122"/>
  <c r="M30" i="122" s="1"/>
  <c r="F30" i="122"/>
  <c r="H30" i="122" s="1"/>
  <c r="J30" i="122" s="1"/>
  <c r="L30" i="122" s="1"/>
  <c r="G29" i="122"/>
  <c r="M29" i="122" s="1"/>
  <c r="F29" i="122"/>
  <c r="H29" i="122" s="1"/>
  <c r="J29" i="122" s="1"/>
  <c r="L29" i="122" s="1"/>
  <c r="G28" i="122"/>
  <c r="M28" i="122" s="1"/>
  <c r="F28" i="122"/>
  <c r="H28" i="122" s="1"/>
  <c r="J28" i="122" s="1"/>
  <c r="L28" i="122" s="1"/>
  <c r="G27" i="122"/>
  <c r="M27" i="122" s="1"/>
  <c r="F27" i="122"/>
  <c r="H27" i="122" s="1"/>
  <c r="J27" i="122" s="1"/>
  <c r="L27" i="122" s="1"/>
  <c r="G26" i="122"/>
  <c r="M26" i="122" s="1"/>
  <c r="F26" i="122"/>
  <c r="H26" i="122" s="1"/>
  <c r="J26" i="122" s="1"/>
  <c r="L26" i="122" s="1"/>
  <c r="G25" i="122"/>
  <c r="M25" i="122" s="1"/>
  <c r="F25" i="122"/>
  <c r="H25" i="122" s="1"/>
  <c r="J25" i="122" s="1"/>
  <c r="L25" i="122" s="1"/>
  <c r="G24" i="122"/>
  <c r="M24" i="122" s="1"/>
  <c r="F24" i="122"/>
  <c r="H24" i="122" s="1"/>
  <c r="J24" i="122" s="1"/>
  <c r="L24" i="122" s="1"/>
  <c r="G23" i="122"/>
  <c r="M23" i="122" s="1"/>
  <c r="F23" i="122"/>
  <c r="H23" i="122" s="1"/>
  <c r="J23" i="122" s="1"/>
  <c r="L23" i="122" s="1"/>
  <c r="G22" i="122"/>
  <c r="M22" i="122" s="1"/>
  <c r="F22" i="122"/>
  <c r="H22" i="122" s="1"/>
  <c r="J22" i="122" s="1"/>
  <c r="L22" i="122" s="1"/>
  <c r="G21" i="122"/>
  <c r="M21" i="122" s="1"/>
  <c r="F21" i="122"/>
  <c r="H21" i="122" s="1"/>
  <c r="J21" i="122" s="1"/>
  <c r="L21" i="122" s="1"/>
  <c r="G20" i="122"/>
  <c r="M20" i="122" s="1"/>
  <c r="F20" i="122"/>
  <c r="H20" i="122" s="1"/>
  <c r="J20" i="122" s="1"/>
  <c r="L20" i="122" s="1"/>
  <c r="G19" i="122"/>
  <c r="M19" i="122" s="1"/>
  <c r="F19" i="122"/>
  <c r="H19" i="122" s="1"/>
  <c r="J19" i="122" s="1"/>
  <c r="L19" i="122" s="1"/>
  <c r="G18" i="122"/>
  <c r="M18" i="122" s="1"/>
  <c r="F18" i="122"/>
  <c r="H18" i="122" s="1"/>
  <c r="J18" i="122" s="1"/>
  <c r="L18" i="122" s="1"/>
  <c r="H17" i="122"/>
  <c r="J17" i="122" s="1"/>
  <c r="L17" i="122" s="1"/>
  <c r="G17" i="122"/>
  <c r="M17" i="122" s="1"/>
  <c r="F17" i="122"/>
  <c r="G16" i="122"/>
  <c r="M16" i="122" s="1"/>
  <c r="F16" i="122"/>
  <c r="H16" i="122" s="1"/>
  <c r="J16" i="122" s="1"/>
  <c r="L16" i="122" s="1"/>
  <c r="G15" i="122"/>
  <c r="M15" i="122" s="1"/>
  <c r="F15" i="122"/>
  <c r="H15" i="122" s="1"/>
  <c r="J15" i="122" s="1"/>
  <c r="L15" i="122" s="1"/>
  <c r="G14" i="122"/>
  <c r="M14" i="122" s="1"/>
  <c r="F14" i="122"/>
  <c r="H14" i="122" s="1"/>
  <c r="J14" i="122" s="1"/>
  <c r="L14" i="122" s="1"/>
  <c r="G13" i="122"/>
  <c r="M13" i="122" s="1"/>
  <c r="F13" i="122"/>
  <c r="H13" i="122" s="1"/>
  <c r="J13" i="122" s="1"/>
  <c r="L13" i="122" s="1"/>
  <c r="G12" i="122"/>
  <c r="M12" i="122" s="1"/>
  <c r="F12" i="122"/>
  <c r="H12" i="122" s="1"/>
  <c r="J12" i="122" s="1"/>
  <c r="L12" i="122" s="1"/>
  <c r="G11" i="122"/>
  <c r="M11" i="122" s="1"/>
  <c r="F11" i="122"/>
  <c r="H11" i="122" s="1"/>
  <c r="J11" i="122" s="1"/>
  <c r="L11" i="122" s="1"/>
  <c r="G10" i="122"/>
  <c r="M10" i="122" s="1"/>
  <c r="F10" i="122"/>
  <c r="H10" i="122" s="1"/>
  <c r="J10" i="122" s="1"/>
  <c r="L10" i="122" s="1"/>
  <c r="G9" i="122"/>
  <c r="M9" i="122" s="1"/>
  <c r="F9" i="122"/>
  <c r="H9" i="122" s="1"/>
  <c r="J9" i="122" s="1"/>
  <c r="L9" i="122" s="1"/>
  <c r="G8" i="122"/>
  <c r="M8" i="122" s="1"/>
  <c r="F8" i="122"/>
  <c r="H8" i="122" s="1"/>
  <c r="J8" i="122" s="1"/>
  <c r="L8" i="122" s="1"/>
  <c r="G7" i="122"/>
  <c r="M7" i="122" s="1"/>
  <c r="F7" i="122"/>
  <c r="H7" i="122" s="1"/>
  <c r="J7" i="122" s="1"/>
  <c r="L7" i="122" s="1"/>
  <c r="G6" i="122"/>
  <c r="M6" i="122" s="1"/>
  <c r="F6" i="122"/>
  <c r="H6" i="122" s="1"/>
  <c r="J6" i="122" s="1"/>
  <c r="L6" i="122" s="1"/>
  <c r="G5" i="122"/>
  <c r="M5" i="122" s="1"/>
  <c r="F5" i="122"/>
  <c r="H5" i="122" s="1"/>
  <c r="J5" i="122" s="1"/>
  <c r="L5" i="122" s="1"/>
  <c r="G4" i="122"/>
  <c r="M4" i="122" s="1"/>
  <c r="F4" i="122"/>
  <c r="H4" i="122" s="1"/>
  <c r="J4" i="122" s="1"/>
  <c r="L4" i="122" s="1"/>
  <c r="G3" i="122"/>
  <c r="M3" i="122" s="1"/>
  <c r="F3" i="122"/>
  <c r="H3" i="122" s="1"/>
  <c r="J3" i="122" s="1"/>
  <c r="L3" i="122" s="1"/>
  <c r="G2" i="122"/>
  <c r="F2" i="122"/>
  <c r="H2" i="122" s="1"/>
  <c r="J2" i="122" s="1"/>
  <c r="K81" i="132" l="1"/>
  <c r="I95" i="134"/>
  <c r="I91" i="133"/>
  <c r="K75" i="132"/>
  <c r="G39" i="132"/>
  <c r="I39" i="132" s="1"/>
  <c r="K79" i="132"/>
  <c r="K18" i="132"/>
  <c r="K47" i="132"/>
  <c r="G62" i="132"/>
  <c r="I62" i="132" s="1"/>
  <c r="K22" i="132"/>
  <c r="K30" i="132"/>
  <c r="G4" i="132"/>
  <c r="I4" i="132" s="1"/>
  <c r="G24" i="132"/>
  <c r="I24" i="132" s="1"/>
  <c r="G84" i="132"/>
  <c r="I84" i="132" s="1"/>
  <c r="G20" i="132"/>
  <c r="I20" i="132" s="1"/>
  <c r="K43" i="132"/>
  <c r="K26" i="132"/>
  <c r="G2" i="132"/>
  <c r="I2" i="132" s="1"/>
  <c r="K3" i="132"/>
  <c r="K19" i="132"/>
  <c r="K23" i="132"/>
  <c r="G33" i="132"/>
  <c r="I33" i="132" s="1"/>
  <c r="G51" i="132"/>
  <c r="I51" i="132" s="1"/>
  <c r="K55" i="132"/>
  <c r="G63" i="132"/>
  <c r="I63" i="132" s="1"/>
  <c r="K72" i="132"/>
  <c r="K76" i="132"/>
  <c r="G82" i="132"/>
  <c r="I82" i="132" s="1"/>
  <c r="K83" i="132"/>
  <c r="G86" i="132"/>
  <c r="I86" i="132" s="1"/>
  <c r="G10" i="132"/>
  <c r="I10" i="132" s="1"/>
  <c r="K15" i="132"/>
  <c r="K31" i="132"/>
  <c r="K36" i="132"/>
  <c r="G41" i="132"/>
  <c r="I41" i="132" s="1"/>
  <c r="G45" i="132"/>
  <c r="I45" i="132" s="1"/>
  <c r="G49" i="132"/>
  <c r="I49" i="132" s="1"/>
  <c r="K54" i="132"/>
  <c r="K58" i="132"/>
  <c r="G85" i="132"/>
  <c r="I85" i="132" s="1"/>
  <c r="K11" i="132"/>
  <c r="G14" i="132"/>
  <c r="I14" i="132" s="1"/>
  <c r="G35" i="132"/>
  <c r="I35" i="132" s="1"/>
  <c r="G37" i="132"/>
  <c r="I37" i="132" s="1"/>
  <c r="K42" i="132"/>
  <c r="K46" i="132"/>
  <c r="G53" i="132"/>
  <c r="I53" i="132" s="1"/>
  <c r="G57" i="132"/>
  <c r="I57" i="132" s="1"/>
  <c r="K64" i="132"/>
  <c r="G74" i="132"/>
  <c r="I74" i="132" s="1"/>
  <c r="G78" i="132"/>
  <c r="I78" i="132" s="1"/>
  <c r="K32" i="132"/>
  <c r="G12" i="132"/>
  <c r="I12" i="132" s="1"/>
  <c r="G8" i="132"/>
  <c r="I8" i="132" s="1"/>
  <c r="K60" i="132"/>
  <c r="G16" i="132"/>
  <c r="I16" i="132" s="1"/>
  <c r="K28" i="132"/>
  <c r="G9" i="132"/>
  <c r="I9" i="132" s="1"/>
  <c r="G13" i="132"/>
  <c r="I13" i="132" s="1"/>
  <c r="G17" i="132"/>
  <c r="I17" i="132" s="1"/>
  <c r="G21" i="132"/>
  <c r="I21" i="132" s="1"/>
  <c r="G25" i="132"/>
  <c r="I25" i="132" s="1"/>
  <c r="G29" i="132"/>
  <c r="I29" i="132" s="1"/>
  <c r="G40" i="132"/>
  <c r="I40" i="132" s="1"/>
  <c r="G44" i="132"/>
  <c r="I44" i="132" s="1"/>
  <c r="G48" i="132"/>
  <c r="I48" i="132" s="1"/>
  <c r="G56" i="132"/>
  <c r="I56" i="132" s="1"/>
  <c r="G61" i="132"/>
  <c r="I61" i="132" s="1"/>
  <c r="G65" i="132"/>
  <c r="I65" i="132" s="1"/>
  <c r="G67" i="132"/>
  <c r="I67" i="132" s="1"/>
  <c r="G69" i="132"/>
  <c r="I69" i="132" s="1"/>
  <c r="G73" i="132"/>
  <c r="I73" i="132" s="1"/>
  <c r="G77" i="132"/>
  <c r="I77" i="132" s="1"/>
  <c r="K7" i="132"/>
  <c r="E87" i="132"/>
  <c r="G52" i="132"/>
  <c r="I52" i="132" s="1"/>
  <c r="G68" i="132"/>
  <c r="I68" i="132" s="1"/>
  <c r="G80" i="132"/>
  <c r="I80" i="132" s="1"/>
  <c r="K6" i="132"/>
  <c r="G34" i="132"/>
  <c r="I34" i="132" s="1"/>
  <c r="G38" i="132"/>
  <c r="I38" i="132" s="1"/>
  <c r="G50" i="132"/>
  <c r="I50" i="132" s="1"/>
  <c r="K59" i="132"/>
  <c r="G66" i="132"/>
  <c r="I66" i="132" s="1"/>
  <c r="G70" i="132"/>
  <c r="I70" i="132" s="1"/>
  <c r="K71" i="132"/>
  <c r="G6" i="132"/>
  <c r="I6" i="132" s="1"/>
  <c r="G78" i="131"/>
  <c r="I78" i="131" s="1"/>
  <c r="G69" i="131"/>
  <c r="I69" i="131" s="1"/>
  <c r="G50" i="131"/>
  <c r="I50" i="131" s="1"/>
  <c r="G5" i="131"/>
  <c r="I5" i="131" s="1"/>
  <c r="K11" i="131"/>
  <c r="K49" i="131"/>
  <c r="K33" i="131"/>
  <c r="K84" i="131"/>
  <c r="K17" i="131"/>
  <c r="K66" i="131"/>
  <c r="G6" i="131"/>
  <c r="I6" i="131" s="1"/>
  <c r="K80" i="131"/>
  <c r="K62" i="131"/>
  <c r="K45" i="131"/>
  <c r="K29" i="131"/>
  <c r="K13" i="131"/>
  <c r="K75" i="131"/>
  <c r="K58" i="131"/>
  <c r="K41" i="131"/>
  <c r="K25" i="131"/>
  <c r="K9" i="131"/>
  <c r="K71" i="131"/>
  <c r="K54" i="131"/>
  <c r="K37" i="131"/>
  <c r="K21" i="131"/>
  <c r="K4" i="131"/>
  <c r="K83" i="131"/>
  <c r="K79" i="131"/>
  <c r="K74" i="131"/>
  <c r="K70" i="131"/>
  <c r="K65" i="131"/>
  <c r="K61" i="131"/>
  <c r="K57" i="131"/>
  <c r="K53" i="131"/>
  <c r="K48" i="131"/>
  <c r="K44" i="131"/>
  <c r="K40" i="131"/>
  <c r="K36" i="131"/>
  <c r="K32" i="131"/>
  <c r="K28" i="131"/>
  <c r="K24" i="131"/>
  <c r="K20" i="131"/>
  <c r="K16" i="131"/>
  <c r="K12" i="131"/>
  <c r="K8" i="131"/>
  <c r="K3" i="131"/>
  <c r="K82" i="131"/>
  <c r="K77" i="131"/>
  <c r="K73" i="131"/>
  <c r="K68" i="131"/>
  <c r="K64" i="131"/>
  <c r="K60" i="131"/>
  <c r="K56" i="131"/>
  <c r="K52" i="131"/>
  <c r="K47" i="131"/>
  <c r="K43" i="131"/>
  <c r="K39" i="131"/>
  <c r="K35" i="131"/>
  <c r="K31" i="131"/>
  <c r="K27" i="131"/>
  <c r="K23" i="131"/>
  <c r="K19" i="131"/>
  <c r="K15" i="131"/>
  <c r="K7" i="131"/>
  <c r="K2" i="131"/>
  <c r="K81" i="131"/>
  <c r="K76" i="131"/>
  <c r="K72" i="131"/>
  <c r="K67" i="131"/>
  <c r="K63" i="131"/>
  <c r="K59" i="131"/>
  <c r="K55" i="131"/>
  <c r="K51" i="131"/>
  <c r="K46" i="131"/>
  <c r="K42" i="131"/>
  <c r="K38" i="131"/>
  <c r="K34" i="131"/>
  <c r="K30" i="131"/>
  <c r="K26" i="131"/>
  <c r="K22" i="131"/>
  <c r="K18" i="131"/>
  <c r="K14" i="131"/>
  <c r="K10" i="131"/>
  <c r="E85" i="131"/>
  <c r="G81" i="130"/>
  <c r="J2" i="130"/>
  <c r="H81" i="130"/>
  <c r="M2" i="130"/>
  <c r="M81" i="130" s="1"/>
  <c r="J2" i="129"/>
  <c r="H80" i="129"/>
  <c r="G80" i="129"/>
  <c r="M2" i="129"/>
  <c r="M80" i="129" s="1"/>
  <c r="M79" i="128"/>
  <c r="G79" i="128"/>
  <c r="J79" i="128"/>
  <c r="L4" i="128"/>
  <c r="L79" i="128" s="1"/>
  <c r="L82" i="128" s="1"/>
  <c r="H79" i="128"/>
  <c r="G77" i="127"/>
  <c r="H77" i="127"/>
  <c r="J2" i="127"/>
  <c r="M2" i="127"/>
  <c r="M77" i="127" s="1"/>
  <c r="G74" i="126"/>
  <c r="J2" i="126"/>
  <c r="H74" i="126"/>
  <c r="M2" i="126"/>
  <c r="M74" i="126" s="1"/>
  <c r="G71" i="125"/>
  <c r="H71" i="125"/>
  <c r="J2" i="125"/>
  <c r="M2" i="125"/>
  <c r="M71" i="125" s="1"/>
  <c r="G70" i="124"/>
  <c r="J2" i="124"/>
  <c r="H70" i="124"/>
  <c r="M2" i="124"/>
  <c r="M70" i="124" s="1"/>
  <c r="G67" i="123"/>
  <c r="M2" i="123"/>
  <c r="L67" i="123"/>
  <c r="L70" i="123" s="1"/>
  <c r="M67" i="123"/>
  <c r="J67" i="123"/>
  <c r="H67" i="123"/>
  <c r="G65" i="122"/>
  <c r="M2" i="122"/>
  <c r="M65" i="122" s="1"/>
  <c r="J65" i="122"/>
  <c r="L2" i="122"/>
  <c r="L65" i="122" s="1"/>
  <c r="L68" i="122" s="1"/>
  <c r="H65" i="122"/>
  <c r="G58" i="119"/>
  <c r="M58" i="119" s="1"/>
  <c r="F58" i="119"/>
  <c r="H58" i="119" s="1"/>
  <c r="J58" i="119" s="1"/>
  <c r="L58" i="119" s="1"/>
  <c r="L67" i="119"/>
  <c r="K65" i="119"/>
  <c r="I65" i="119"/>
  <c r="C65" i="119"/>
  <c r="G64" i="119"/>
  <c r="M64" i="119" s="1"/>
  <c r="F64" i="119"/>
  <c r="H64" i="119" s="1"/>
  <c r="J64" i="119" s="1"/>
  <c r="L64" i="119" s="1"/>
  <c r="G63" i="119"/>
  <c r="M63" i="119" s="1"/>
  <c r="F63" i="119"/>
  <c r="H63" i="119" s="1"/>
  <c r="J63" i="119" s="1"/>
  <c r="L63" i="119" s="1"/>
  <c r="G62" i="119"/>
  <c r="M62" i="119" s="1"/>
  <c r="F62" i="119"/>
  <c r="H62" i="119" s="1"/>
  <c r="J62" i="119" s="1"/>
  <c r="L62" i="119" s="1"/>
  <c r="G61" i="119"/>
  <c r="M61" i="119" s="1"/>
  <c r="F61" i="119"/>
  <c r="H61" i="119" s="1"/>
  <c r="J61" i="119" s="1"/>
  <c r="L61" i="119" s="1"/>
  <c r="G60" i="119"/>
  <c r="M60" i="119" s="1"/>
  <c r="F60" i="119"/>
  <c r="H60" i="119" s="1"/>
  <c r="J60" i="119" s="1"/>
  <c r="L60" i="119" s="1"/>
  <c r="G59" i="119"/>
  <c r="M59" i="119" s="1"/>
  <c r="F59" i="119"/>
  <c r="H59" i="119" s="1"/>
  <c r="J59" i="119" s="1"/>
  <c r="L59" i="119" s="1"/>
  <c r="G57" i="119"/>
  <c r="M57" i="119" s="1"/>
  <c r="F57" i="119"/>
  <c r="H57" i="119" s="1"/>
  <c r="J57" i="119" s="1"/>
  <c r="L57" i="119" s="1"/>
  <c r="G56" i="119"/>
  <c r="M56" i="119" s="1"/>
  <c r="F56" i="119"/>
  <c r="H56" i="119" s="1"/>
  <c r="J56" i="119" s="1"/>
  <c r="L56" i="119" s="1"/>
  <c r="G55" i="119"/>
  <c r="M55" i="119" s="1"/>
  <c r="F55" i="119"/>
  <c r="H55" i="119" s="1"/>
  <c r="J55" i="119" s="1"/>
  <c r="L55" i="119" s="1"/>
  <c r="G54" i="119"/>
  <c r="M54" i="119" s="1"/>
  <c r="F54" i="119"/>
  <c r="H54" i="119" s="1"/>
  <c r="J54" i="119" s="1"/>
  <c r="L54" i="119" s="1"/>
  <c r="G53" i="119"/>
  <c r="M53" i="119" s="1"/>
  <c r="F53" i="119"/>
  <c r="H53" i="119" s="1"/>
  <c r="J53" i="119" s="1"/>
  <c r="L53" i="119" s="1"/>
  <c r="G52" i="119"/>
  <c r="M52" i="119" s="1"/>
  <c r="F52" i="119"/>
  <c r="H52" i="119" s="1"/>
  <c r="J52" i="119" s="1"/>
  <c r="L52" i="119" s="1"/>
  <c r="G51" i="119"/>
  <c r="M51" i="119" s="1"/>
  <c r="F51" i="119"/>
  <c r="H51" i="119" s="1"/>
  <c r="J51" i="119" s="1"/>
  <c r="L51" i="119" s="1"/>
  <c r="G50" i="119"/>
  <c r="M50" i="119" s="1"/>
  <c r="F50" i="119"/>
  <c r="H50" i="119" s="1"/>
  <c r="J50" i="119" s="1"/>
  <c r="L50" i="119" s="1"/>
  <c r="G49" i="119"/>
  <c r="M49" i="119" s="1"/>
  <c r="F49" i="119"/>
  <c r="H49" i="119" s="1"/>
  <c r="J49" i="119" s="1"/>
  <c r="L49" i="119" s="1"/>
  <c r="G48" i="119"/>
  <c r="M48" i="119" s="1"/>
  <c r="F48" i="119"/>
  <c r="H48" i="119" s="1"/>
  <c r="J48" i="119" s="1"/>
  <c r="L48" i="119" s="1"/>
  <c r="G47" i="119"/>
  <c r="M47" i="119" s="1"/>
  <c r="F47" i="119"/>
  <c r="H47" i="119" s="1"/>
  <c r="J47" i="119" s="1"/>
  <c r="L47" i="119" s="1"/>
  <c r="G46" i="119"/>
  <c r="M46" i="119" s="1"/>
  <c r="F46" i="119"/>
  <c r="H46" i="119" s="1"/>
  <c r="J46" i="119" s="1"/>
  <c r="L46" i="119" s="1"/>
  <c r="G45" i="119"/>
  <c r="M45" i="119" s="1"/>
  <c r="F45" i="119"/>
  <c r="H45" i="119" s="1"/>
  <c r="J45" i="119" s="1"/>
  <c r="L45" i="119" s="1"/>
  <c r="G44" i="119"/>
  <c r="M44" i="119" s="1"/>
  <c r="F44" i="119"/>
  <c r="H44" i="119" s="1"/>
  <c r="J44" i="119" s="1"/>
  <c r="L44" i="119" s="1"/>
  <c r="G43" i="119"/>
  <c r="M43" i="119" s="1"/>
  <c r="F43" i="119"/>
  <c r="H43" i="119" s="1"/>
  <c r="J43" i="119" s="1"/>
  <c r="L43" i="119" s="1"/>
  <c r="G42" i="119"/>
  <c r="M42" i="119" s="1"/>
  <c r="F42" i="119"/>
  <c r="H42" i="119" s="1"/>
  <c r="J42" i="119" s="1"/>
  <c r="L42" i="119" s="1"/>
  <c r="G41" i="119"/>
  <c r="M41" i="119" s="1"/>
  <c r="F41" i="119"/>
  <c r="H41" i="119" s="1"/>
  <c r="J41" i="119" s="1"/>
  <c r="L41" i="119" s="1"/>
  <c r="G40" i="119"/>
  <c r="M40" i="119" s="1"/>
  <c r="F40" i="119"/>
  <c r="H40" i="119" s="1"/>
  <c r="J40" i="119" s="1"/>
  <c r="L40" i="119" s="1"/>
  <c r="G39" i="119"/>
  <c r="M39" i="119" s="1"/>
  <c r="F39" i="119"/>
  <c r="H39" i="119" s="1"/>
  <c r="J39" i="119" s="1"/>
  <c r="L39" i="119" s="1"/>
  <c r="G38" i="119"/>
  <c r="M38" i="119" s="1"/>
  <c r="F38" i="119"/>
  <c r="H38" i="119" s="1"/>
  <c r="J38" i="119" s="1"/>
  <c r="L38" i="119" s="1"/>
  <c r="G37" i="119"/>
  <c r="M37" i="119" s="1"/>
  <c r="F37" i="119"/>
  <c r="H37" i="119" s="1"/>
  <c r="J37" i="119" s="1"/>
  <c r="L37" i="119" s="1"/>
  <c r="G36" i="119"/>
  <c r="M36" i="119" s="1"/>
  <c r="F36" i="119"/>
  <c r="H36" i="119" s="1"/>
  <c r="J36" i="119" s="1"/>
  <c r="L36" i="119" s="1"/>
  <c r="G35" i="119"/>
  <c r="M35" i="119" s="1"/>
  <c r="F35" i="119"/>
  <c r="H35" i="119" s="1"/>
  <c r="J35" i="119" s="1"/>
  <c r="L35" i="119" s="1"/>
  <c r="G34" i="119"/>
  <c r="M34" i="119" s="1"/>
  <c r="F34" i="119"/>
  <c r="H34" i="119" s="1"/>
  <c r="J34" i="119" s="1"/>
  <c r="L34" i="119" s="1"/>
  <c r="G33" i="119"/>
  <c r="M33" i="119" s="1"/>
  <c r="F33" i="119"/>
  <c r="H33" i="119" s="1"/>
  <c r="J33" i="119" s="1"/>
  <c r="L33" i="119" s="1"/>
  <c r="G32" i="119"/>
  <c r="M32" i="119" s="1"/>
  <c r="F32" i="119"/>
  <c r="H32" i="119" s="1"/>
  <c r="J32" i="119" s="1"/>
  <c r="L32" i="119" s="1"/>
  <c r="G31" i="119"/>
  <c r="M31" i="119" s="1"/>
  <c r="F31" i="119"/>
  <c r="H31" i="119" s="1"/>
  <c r="J31" i="119" s="1"/>
  <c r="L31" i="119" s="1"/>
  <c r="G30" i="119"/>
  <c r="M30" i="119" s="1"/>
  <c r="F30" i="119"/>
  <c r="H30" i="119" s="1"/>
  <c r="J30" i="119" s="1"/>
  <c r="L30" i="119" s="1"/>
  <c r="G29" i="119"/>
  <c r="M29" i="119" s="1"/>
  <c r="F29" i="119"/>
  <c r="H29" i="119" s="1"/>
  <c r="J29" i="119" s="1"/>
  <c r="L29" i="119" s="1"/>
  <c r="G28" i="119"/>
  <c r="M28" i="119" s="1"/>
  <c r="F28" i="119"/>
  <c r="H28" i="119" s="1"/>
  <c r="J28" i="119" s="1"/>
  <c r="L28" i="119" s="1"/>
  <c r="G27" i="119"/>
  <c r="M27" i="119" s="1"/>
  <c r="F27" i="119"/>
  <c r="H27" i="119" s="1"/>
  <c r="J27" i="119" s="1"/>
  <c r="L27" i="119" s="1"/>
  <c r="G26" i="119"/>
  <c r="M26" i="119" s="1"/>
  <c r="F26" i="119"/>
  <c r="H26" i="119" s="1"/>
  <c r="J26" i="119" s="1"/>
  <c r="L26" i="119" s="1"/>
  <c r="G25" i="119"/>
  <c r="M25" i="119" s="1"/>
  <c r="F25" i="119"/>
  <c r="H25" i="119" s="1"/>
  <c r="J25" i="119" s="1"/>
  <c r="L25" i="119" s="1"/>
  <c r="G24" i="119"/>
  <c r="M24" i="119" s="1"/>
  <c r="F24" i="119"/>
  <c r="H24" i="119" s="1"/>
  <c r="J24" i="119" s="1"/>
  <c r="L24" i="119" s="1"/>
  <c r="G23" i="119"/>
  <c r="M23" i="119" s="1"/>
  <c r="F23" i="119"/>
  <c r="H23" i="119" s="1"/>
  <c r="J23" i="119" s="1"/>
  <c r="L23" i="119" s="1"/>
  <c r="G22" i="119"/>
  <c r="M22" i="119" s="1"/>
  <c r="F22" i="119"/>
  <c r="H22" i="119" s="1"/>
  <c r="J22" i="119" s="1"/>
  <c r="L22" i="119" s="1"/>
  <c r="G21" i="119"/>
  <c r="M21" i="119" s="1"/>
  <c r="F21" i="119"/>
  <c r="H21" i="119" s="1"/>
  <c r="J21" i="119" s="1"/>
  <c r="L21" i="119" s="1"/>
  <c r="G20" i="119"/>
  <c r="M20" i="119" s="1"/>
  <c r="F20" i="119"/>
  <c r="H20" i="119" s="1"/>
  <c r="J20" i="119" s="1"/>
  <c r="L20" i="119" s="1"/>
  <c r="G19" i="119"/>
  <c r="M19" i="119" s="1"/>
  <c r="F19" i="119"/>
  <c r="H19" i="119" s="1"/>
  <c r="J19" i="119" s="1"/>
  <c r="L19" i="119" s="1"/>
  <c r="G18" i="119"/>
  <c r="M18" i="119" s="1"/>
  <c r="F18" i="119"/>
  <c r="H18" i="119" s="1"/>
  <c r="J18" i="119" s="1"/>
  <c r="L18" i="119" s="1"/>
  <c r="G17" i="119"/>
  <c r="M17" i="119" s="1"/>
  <c r="F17" i="119"/>
  <c r="H17" i="119" s="1"/>
  <c r="J17" i="119" s="1"/>
  <c r="L17" i="119" s="1"/>
  <c r="G16" i="119"/>
  <c r="M16" i="119" s="1"/>
  <c r="F16" i="119"/>
  <c r="H16" i="119" s="1"/>
  <c r="J16" i="119" s="1"/>
  <c r="L16" i="119" s="1"/>
  <c r="G15" i="119"/>
  <c r="M15" i="119" s="1"/>
  <c r="F15" i="119"/>
  <c r="H15" i="119" s="1"/>
  <c r="J15" i="119" s="1"/>
  <c r="L15" i="119" s="1"/>
  <c r="G14" i="119"/>
  <c r="M14" i="119" s="1"/>
  <c r="F14" i="119"/>
  <c r="H14" i="119" s="1"/>
  <c r="J14" i="119" s="1"/>
  <c r="L14" i="119" s="1"/>
  <c r="G13" i="119"/>
  <c r="M13" i="119" s="1"/>
  <c r="F13" i="119"/>
  <c r="H13" i="119" s="1"/>
  <c r="J13" i="119" s="1"/>
  <c r="L13" i="119" s="1"/>
  <c r="G12" i="119"/>
  <c r="M12" i="119" s="1"/>
  <c r="F12" i="119"/>
  <c r="H12" i="119" s="1"/>
  <c r="J12" i="119" s="1"/>
  <c r="L12" i="119" s="1"/>
  <c r="G11" i="119"/>
  <c r="M11" i="119" s="1"/>
  <c r="F11" i="119"/>
  <c r="H11" i="119" s="1"/>
  <c r="J11" i="119" s="1"/>
  <c r="L11" i="119" s="1"/>
  <c r="G10" i="119"/>
  <c r="M10" i="119" s="1"/>
  <c r="F10" i="119"/>
  <c r="H10" i="119" s="1"/>
  <c r="J10" i="119" s="1"/>
  <c r="L10" i="119" s="1"/>
  <c r="G9" i="119"/>
  <c r="M9" i="119" s="1"/>
  <c r="F9" i="119"/>
  <c r="H9" i="119" s="1"/>
  <c r="J9" i="119" s="1"/>
  <c r="L9" i="119" s="1"/>
  <c r="G8" i="119"/>
  <c r="M8" i="119" s="1"/>
  <c r="F8" i="119"/>
  <c r="H8" i="119" s="1"/>
  <c r="J8" i="119" s="1"/>
  <c r="L8" i="119" s="1"/>
  <c r="G7" i="119"/>
  <c r="M7" i="119" s="1"/>
  <c r="F7" i="119"/>
  <c r="H7" i="119" s="1"/>
  <c r="J7" i="119" s="1"/>
  <c r="L7" i="119" s="1"/>
  <c r="G6" i="119"/>
  <c r="M6" i="119" s="1"/>
  <c r="F6" i="119"/>
  <c r="H6" i="119" s="1"/>
  <c r="J6" i="119" s="1"/>
  <c r="L6" i="119" s="1"/>
  <c r="G5" i="119"/>
  <c r="M5" i="119" s="1"/>
  <c r="F5" i="119"/>
  <c r="H5" i="119" s="1"/>
  <c r="J5" i="119" s="1"/>
  <c r="L5" i="119" s="1"/>
  <c r="G4" i="119"/>
  <c r="M4" i="119" s="1"/>
  <c r="F4" i="119"/>
  <c r="H4" i="119" s="1"/>
  <c r="J4" i="119" s="1"/>
  <c r="L4" i="119" s="1"/>
  <c r="G3" i="119"/>
  <c r="M3" i="119" s="1"/>
  <c r="F3" i="119"/>
  <c r="H3" i="119" s="1"/>
  <c r="J3" i="119" s="1"/>
  <c r="L3" i="119" s="1"/>
  <c r="G2" i="119"/>
  <c r="F2" i="119"/>
  <c r="H2" i="119" s="1"/>
  <c r="J2" i="119" s="1"/>
  <c r="I87" i="132" l="1"/>
  <c r="K87" i="132"/>
  <c r="I89" i="132" s="1"/>
  <c r="G87" i="132"/>
  <c r="K85" i="131"/>
  <c r="I87" i="131" s="1"/>
  <c r="G85" i="131"/>
  <c r="I85" i="131"/>
  <c r="L2" i="130"/>
  <c r="L81" i="130" s="1"/>
  <c r="L84" i="130" s="1"/>
  <c r="J81" i="130"/>
  <c r="J80" i="129"/>
  <c r="L2" i="129"/>
  <c r="L80" i="129" s="1"/>
  <c r="L83" i="129" s="1"/>
  <c r="J77" i="127"/>
  <c r="L2" i="127"/>
  <c r="L77" i="127" s="1"/>
  <c r="L80" i="127" s="1"/>
  <c r="J74" i="126"/>
  <c r="L2" i="126"/>
  <c r="L74" i="126" s="1"/>
  <c r="L77" i="126" s="1"/>
  <c r="J71" i="125"/>
  <c r="L2" i="125"/>
  <c r="L71" i="125" s="1"/>
  <c r="L74" i="125" s="1"/>
  <c r="J70" i="124"/>
  <c r="L2" i="124"/>
  <c r="L70" i="124" s="1"/>
  <c r="L73" i="124" s="1"/>
  <c r="G65" i="119"/>
  <c r="J65" i="119"/>
  <c r="L2" i="119"/>
  <c r="L65" i="119" s="1"/>
  <c r="L68" i="119" s="1"/>
  <c r="H65" i="119"/>
  <c r="M2" i="119"/>
  <c r="M65" i="119" s="1"/>
  <c r="J4" i="118"/>
  <c r="L4" i="118" s="1"/>
  <c r="G9" i="118"/>
  <c r="M9" i="118" s="1"/>
  <c r="F9" i="118"/>
  <c r="H9" i="118" s="1"/>
  <c r="J9" i="118" s="1"/>
  <c r="L9" i="118" s="1"/>
  <c r="G4" i="118"/>
  <c r="M4" i="118" s="1"/>
  <c r="F4" i="118"/>
  <c r="H4" i="118" s="1"/>
  <c r="L66" i="118"/>
  <c r="K64" i="118"/>
  <c r="I64" i="118"/>
  <c r="C64" i="118"/>
  <c r="G63" i="118"/>
  <c r="M63" i="118" s="1"/>
  <c r="F63" i="118"/>
  <c r="H63" i="118" s="1"/>
  <c r="J63" i="118" s="1"/>
  <c r="L63" i="118" s="1"/>
  <c r="G62" i="118"/>
  <c r="M62" i="118" s="1"/>
  <c r="F62" i="118"/>
  <c r="H62" i="118" s="1"/>
  <c r="J62" i="118" s="1"/>
  <c r="L62" i="118" s="1"/>
  <c r="G61" i="118"/>
  <c r="M61" i="118" s="1"/>
  <c r="F61" i="118"/>
  <c r="H61" i="118" s="1"/>
  <c r="J61" i="118" s="1"/>
  <c r="L61" i="118" s="1"/>
  <c r="G60" i="118"/>
  <c r="M60" i="118" s="1"/>
  <c r="F60" i="118"/>
  <c r="H60" i="118" s="1"/>
  <c r="J60" i="118" s="1"/>
  <c r="L60" i="118" s="1"/>
  <c r="G59" i="118"/>
  <c r="M59" i="118" s="1"/>
  <c r="F59" i="118"/>
  <c r="H59" i="118" s="1"/>
  <c r="J59" i="118" s="1"/>
  <c r="L59" i="118" s="1"/>
  <c r="G58" i="118"/>
  <c r="M58" i="118" s="1"/>
  <c r="F58" i="118"/>
  <c r="H58" i="118" s="1"/>
  <c r="J58" i="118" s="1"/>
  <c r="L58" i="118" s="1"/>
  <c r="G57" i="118"/>
  <c r="M57" i="118" s="1"/>
  <c r="F57" i="118"/>
  <c r="H57" i="118" s="1"/>
  <c r="J57" i="118" s="1"/>
  <c r="L57" i="118" s="1"/>
  <c r="G56" i="118"/>
  <c r="M56" i="118" s="1"/>
  <c r="F56" i="118"/>
  <c r="H56" i="118" s="1"/>
  <c r="J56" i="118" s="1"/>
  <c r="L56" i="118" s="1"/>
  <c r="G55" i="118"/>
  <c r="M55" i="118" s="1"/>
  <c r="F55" i="118"/>
  <c r="H55" i="118" s="1"/>
  <c r="J55" i="118" s="1"/>
  <c r="L55" i="118" s="1"/>
  <c r="G54" i="118"/>
  <c r="M54" i="118" s="1"/>
  <c r="F54" i="118"/>
  <c r="H54" i="118" s="1"/>
  <c r="J54" i="118" s="1"/>
  <c r="L54" i="118" s="1"/>
  <c r="G53" i="118"/>
  <c r="M53" i="118" s="1"/>
  <c r="F53" i="118"/>
  <c r="H53" i="118" s="1"/>
  <c r="J53" i="118" s="1"/>
  <c r="L53" i="118" s="1"/>
  <c r="G52" i="118"/>
  <c r="M52" i="118" s="1"/>
  <c r="F52" i="118"/>
  <c r="H52" i="118" s="1"/>
  <c r="J52" i="118" s="1"/>
  <c r="L52" i="118" s="1"/>
  <c r="G51" i="118"/>
  <c r="M51" i="118" s="1"/>
  <c r="F51" i="118"/>
  <c r="H51" i="118" s="1"/>
  <c r="J51" i="118" s="1"/>
  <c r="L51" i="118" s="1"/>
  <c r="G50" i="118"/>
  <c r="M50" i="118" s="1"/>
  <c r="F50" i="118"/>
  <c r="H50" i="118" s="1"/>
  <c r="J50" i="118" s="1"/>
  <c r="L50" i="118" s="1"/>
  <c r="G49" i="118"/>
  <c r="M49" i="118" s="1"/>
  <c r="F49" i="118"/>
  <c r="H49" i="118" s="1"/>
  <c r="J49" i="118" s="1"/>
  <c r="L49" i="118" s="1"/>
  <c r="G48" i="118"/>
  <c r="M48" i="118" s="1"/>
  <c r="F48" i="118"/>
  <c r="H48" i="118" s="1"/>
  <c r="J48" i="118" s="1"/>
  <c r="L48" i="118" s="1"/>
  <c r="G47" i="118"/>
  <c r="M47" i="118" s="1"/>
  <c r="F47" i="118"/>
  <c r="H47" i="118" s="1"/>
  <c r="J47" i="118" s="1"/>
  <c r="L47" i="118" s="1"/>
  <c r="G46" i="118"/>
  <c r="M46" i="118" s="1"/>
  <c r="F46" i="118"/>
  <c r="H46" i="118" s="1"/>
  <c r="J46" i="118" s="1"/>
  <c r="L46" i="118" s="1"/>
  <c r="G45" i="118"/>
  <c r="M45" i="118" s="1"/>
  <c r="F45" i="118"/>
  <c r="H45" i="118" s="1"/>
  <c r="J45" i="118" s="1"/>
  <c r="L45" i="118" s="1"/>
  <c r="G44" i="118"/>
  <c r="M44" i="118" s="1"/>
  <c r="F44" i="118"/>
  <c r="H44" i="118" s="1"/>
  <c r="J44" i="118" s="1"/>
  <c r="L44" i="118" s="1"/>
  <c r="G43" i="118"/>
  <c r="M43" i="118" s="1"/>
  <c r="F43" i="118"/>
  <c r="H43" i="118" s="1"/>
  <c r="J43" i="118" s="1"/>
  <c r="L43" i="118" s="1"/>
  <c r="G42" i="118"/>
  <c r="M42" i="118" s="1"/>
  <c r="F42" i="118"/>
  <c r="H42" i="118" s="1"/>
  <c r="J42" i="118" s="1"/>
  <c r="L42" i="118" s="1"/>
  <c r="G41" i="118"/>
  <c r="M41" i="118" s="1"/>
  <c r="F41" i="118"/>
  <c r="H41" i="118" s="1"/>
  <c r="J41" i="118" s="1"/>
  <c r="L41" i="118" s="1"/>
  <c r="G40" i="118"/>
  <c r="M40" i="118" s="1"/>
  <c r="F40" i="118"/>
  <c r="H40" i="118" s="1"/>
  <c r="J40" i="118" s="1"/>
  <c r="L40" i="118" s="1"/>
  <c r="G39" i="118"/>
  <c r="M39" i="118" s="1"/>
  <c r="F39" i="118"/>
  <c r="H39" i="118" s="1"/>
  <c r="J39" i="118" s="1"/>
  <c r="L39" i="118" s="1"/>
  <c r="G38" i="118"/>
  <c r="M38" i="118" s="1"/>
  <c r="F38" i="118"/>
  <c r="H38" i="118" s="1"/>
  <c r="J38" i="118" s="1"/>
  <c r="L38" i="118" s="1"/>
  <c r="G37" i="118"/>
  <c r="M37" i="118" s="1"/>
  <c r="F37" i="118"/>
  <c r="H37" i="118" s="1"/>
  <c r="J37" i="118" s="1"/>
  <c r="L37" i="118" s="1"/>
  <c r="G36" i="118"/>
  <c r="M36" i="118" s="1"/>
  <c r="F36" i="118"/>
  <c r="H36" i="118" s="1"/>
  <c r="J36" i="118" s="1"/>
  <c r="L36" i="118" s="1"/>
  <c r="G35" i="118"/>
  <c r="M35" i="118" s="1"/>
  <c r="F35" i="118"/>
  <c r="H35" i="118" s="1"/>
  <c r="J35" i="118" s="1"/>
  <c r="L35" i="118" s="1"/>
  <c r="G34" i="118"/>
  <c r="M34" i="118" s="1"/>
  <c r="F34" i="118"/>
  <c r="H34" i="118" s="1"/>
  <c r="J34" i="118" s="1"/>
  <c r="L34" i="118" s="1"/>
  <c r="G33" i="118"/>
  <c r="M33" i="118" s="1"/>
  <c r="F33" i="118"/>
  <c r="H33" i="118" s="1"/>
  <c r="J33" i="118" s="1"/>
  <c r="L33" i="118" s="1"/>
  <c r="G32" i="118"/>
  <c r="M32" i="118" s="1"/>
  <c r="F32" i="118"/>
  <c r="H32" i="118" s="1"/>
  <c r="J32" i="118" s="1"/>
  <c r="L32" i="118" s="1"/>
  <c r="G31" i="118"/>
  <c r="M31" i="118" s="1"/>
  <c r="F31" i="118"/>
  <c r="H31" i="118" s="1"/>
  <c r="J31" i="118" s="1"/>
  <c r="L31" i="118" s="1"/>
  <c r="G30" i="118"/>
  <c r="M30" i="118" s="1"/>
  <c r="F30" i="118"/>
  <c r="H30" i="118" s="1"/>
  <c r="J30" i="118" s="1"/>
  <c r="L30" i="118" s="1"/>
  <c r="G29" i="118"/>
  <c r="M29" i="118" s="1"/>
  <c r="F29" i="118"/>
  <c r="H29" i="118" s="1"/>
  <c r="J29" i="118" s="1"/>
  <c r="L29" i="118" s="1"/>
  <c r="G28" i="118"/>
  <c r="M28" i="118" s="1"/>
  <c r="F28" i="118"/>
  <c r="H28" i="118" s="1"/>
  <c r="J28" i="118" s="1"/>
  <c r="L28" i="118" s="1"/>
  <c r="G27" i="118"/>
  <c r="M27" i="118" s="1"/>
  <c r="F27" i="118"/>
  <c r="H27" i="118" s="1"/>
  <c r="J27" i="118" s="1"/>
  <c r="L27" i="118" s="1"/>
  <c r="G26" i="118"/>
  <c r="M26" i="118" s="1"/>
  <c r="F26" i="118"/>
  <c r="H26" i="118" s="1"/>
  <c r="J26" i="118" s="1"/>
  <c r="L26" i="118" s="1"/>
  <c r="G25" i="118"/>
  <c r="M25" i="118" s="1"/>
  <c r="F25" i="118"/>
  <c r="H25" i="118" s="1"/>
  <c r="J25" i="118" s="1"/>
  <c r="L25" i="118" s="1"/>
  <c r="G24" i="118"/>
  <c r="M24" i="118" s="1"/>
  <c r="F24" i="118"/>
  <c r="H24" i="118" s="1"/>
  <c r="J24" i="118" s="1"/>
  <c r="L24" i="118" s="1"/>
  <c r="G23" i="118"/>
  <c r="M23" i="118" s="1"/>
  <c r="F23" i="118"/>
  <c r="H23" i="118" s="1"/>
  <c r="J23" i="118" s="1"/>
  <c r="L23" i="118" s="1"/>
  <c r="G22" i="118"/>
  <c r="M22" i="118" s="1"/>
  <c r="F22" i="118"/>
  <c r="H22" i="118" s="1"/>
  <c r="J22" i="118" s="1"/>
  <c r="L22" i="118" s="1"/>
  <c r="G21" i="118"/>
  <c r="M21" i="118" s="1"/>
  <c r="F21" i="118"/>
  <c r="H21" i="118" s="1"/>
  <c r="J21" i="118" s="1"/>
  <c r="L21" i="118" s="1"/>
  <c r="G20" i="118"/>
  <c r="M20" i="118" s="1"/>
  <c r="F20" i="118"/>
  <c r="H20" i="118" s="1"/>
  <c r="J20" i="118" s="1"/>
  <c r="L20" i="118" s="1"/>
  <c r="G19" i="118"/>
  <c r="M19" i="118" s="1"/>
  <c r="F19" i="118"/>
  <c r="H19" i="118" s="1"/>
  <c r="J19" i="118" s="1"/>
  <c r="L19" i="118" s="1"/>
  <c r="G18" i="118"/>
  <c r="M18" i="118" s="1"/>
  <c r="F18" i="118"/>
  <c r="H18" i="118" s="1"/>
  <c r="J18" i="118" s="1"/>
  <c r="L18" i="118" s="1"/>
  <c r="G17" i="118"/>
  <c r="M17" i="118" s="1"/>
  <c r="F17" i="118"/>
  <c r="H17" i="118" s="1"/>
  <c r="J17" i="118" s="1"/>
  <c r="L17" i="118" s="1"/>
  <c r="G16" i="118"/>
  <c r="M16" i="118" s="1"/>
  <c r="F16" i="118"/>
  <c r="H16" i="118" s="1"/>
  <c r="J16" i="118" s="1"/>
  <c r="L16" i="118" s="1"/>
  <c r="G15" i="118"/>
  <c r="M15" i="118" s="1"/>
  <c r="F15" i="118"/>
  <c r="H15" i="118" s="1"/>
  <c r="J15" i="118" s="1"/>
  <c r="L15" i="118" s="1"/>
  <c r="G14" i="118"/>
  <c r="M14" i="118" s="1"/>
  <c r="F14" i="118"/>
  <c r="H14" i="118" s="1"/>
  <c r="J14" i="118" s="1"/>
  <c r="L14" i="118" s="1"/>
  <c r="G13" i="118"/>
  <c r="M13" i="118" s="1"/>
  <c r="F13" i="118"/>
  <c r="H13" i="118" s="1"/>
  <c r="J13" i="118" s="1"/>
  <c r="L13" i="118" s="1"/>
  <c r="G12" i="118"/>
  <c r="M12" i="118" s="1"/>
  <c r="F12" i="118"/>
  <c r="H12" i="118" s="1"/>
  <c r="J12" i="118" s="1"/>
  <c r="L12" i="118" s="1"/>
  <c r="G11" i="118"/>
  <c r="M11" i="118" s="1"/>
  <c r="F11" i="118"/>
  <c r="H11" i="118" s="1"/>
  <c r="J11" i="118" s="1"/>
  <c r="L11" i="118" s="1"/>
  <c r="G10" i="118"/>
  <c r="M10" i="118" s="1"/>
  <c r="F10" i="118"/>
  <c r="H10" i="118" s="1"/>
  <c r="J10" i="118" s="1"/>
  <c r="L10" i="118" s="1"/>
  <c r="G8" i="118"/>
  <c r="M8" i="118" s="1"/>
  <c r="F8" i="118"/>
  <c r="H8" i="118" s="1"/>
  <c r="J8" i="118" s="1"/>
  <c r="L8" i="118" s="1"/>
  <c r="G7" i="118"/>
  <c r="M7" i="118" s="1"/>
  <c r="F7" i="118"/>
  <c r="H7" i="118" s="1"/>
  <c r="J7" i="118" s="1"/>
  <c r="L7" i="118" s="1"/>
  <c r="G6" i="118"/>
  <c r="M6" i="118" s="1"/>
  <c r="F6" i="118"/>
  <c r="H6" i="118" s="1"/>
  <c r="J6" i="118" s="1"/>
  <c r="L6" i="118" s="1"/>
  <c r="G5" i="118"/>
  <c r="M5" i="118" s="1"/>
  <c r="F5" i="118"/>
  <c r="H5" i="118" s="1"/>
  <c r="J5" i="118" s="1"/>
  <c r="L5" i="118" s="1"/>
  <c r="G3" i="118"/>
  <c r="M3" i="118" s="1"/>
  <c r="F3" i="118"/>
  <c r="H3" i="118" s="1"/>
  <c r="J3" i="118" s="1"/>
  <c r="L3" i="118" s="1"/>
  <c r="G2" i="118"/>
  <c r="F2" i="118"/>
  <c r="H2" i="118" s="1"/>
  <c r="J2" i="118" s="1"/>
  <c r="I88" i="131" l="1"/>
  <c r="I90" i="132"/>
  <c r="G64" i="118"/>
  <c r="H64" i="118"/>
  <c r="J64" i="118"/>
  <c r="L2" i="118"/>
  <c r="L64" i="118" s="1"/>
  <c r="L67" i="118" s="1"/>
  <c r="M2" i="118"/>
  <c r="M64" i="118" s="1"/>
  <c r="G31" i="117"/>
  <c r="M31" i="117" s="1"/>
  <c r="F31" i="117"/>
  <c r="H31" i="117" s="1"/>
  <c r="J31" i="117" s="1"/>
  <c r="L31" i="117" s="1"/>
  <c r="G21" i="117"/>
  <c r="M21" i="117" s="1"/>
  <c r="F21" i="117"/>
  <c r="H21" i="117" s="1"/>
  <c r="J21" i="117" s="1"/>
  <c r="L21" i="117" s="1"/>
  <c r="G7" i="117"/>
  <c r="M7" i="117" s="1"/>
  <c r="F7" i="117"/>
  <c r="H7" i="117" s="1"/>
  <c r="J7" i="117" s="1"/>
  <c r="L7" i="117" s="1"/>
  <c r="G3" i="117"/>
  <c r="M3" i="117" s="1"/>
  <c r="F3" i="117"/>
  <c r="H3" i="117" s="1"/>
  <c r="J3" i="117" s="1"/>
  <c r="L3" i="117" s="1"/>
  <c r="L64" i="117"/>
  <c r="K62" i="117"/>
  <c r="I62" i="117"/>
  <c r="C62" i="117"/>
  <c r="G61" i="117"/>
  <c r="M61" i="117" s="1"/>
  <c r="F61" i="117"/>
  <c r="H61" i="117" s="1"/>
  <c r="J61" i="117" s="1"/>
  <c r="L61" i="117" s="1"/>
  <c r="G60" i="117"/>
  <c r="M60" i="117" s="1"/>
  <c r="F60" i="117"/>
  <c r="H60" i="117" s="1"/>
  <c r="J60" i="117" s="1"/>
  <c r="L60" i="117" s="1"/>
  <c r="G59" i="117"/>
  <c r="M59" i="117" s="1"/>
  <c r="F59" i="117"/>
  <c r="H59" i="117" s="1"/>
  <c r="J59" i="117" s="1"/>
  <c r="L59" i="117" s="1"/>
  <c r="G58" i="117"/>
  <c r="M58" i="117" s="1"/>
  <c r="F58" i="117"/>
  <c r="H58" i="117" s="1"/>
  <c r="J58" i="117" s="1"/>
  <c r="L58" i="117" s="1"/>
  <c r="G57" i="117"/>
  <c r="M57" i="117" s="1"/>
  <c r="F57" i="117"/>
  <c r="H57" i="117" s="1"/>
  <c r="J57" i="117" s="1"/>
  <c r="L57" i="117" s="1"/>
  <c r="G56" i="117"/>
  <c r="M56" i="117" s="1"/>
  <c r="F56" i="117"/>
  <c r="H56" i="117" s="1"/>
  <c r="J56" i="117" s="1"/>
  <c r="L56" i="117" s="1"/>
  <c r="G55" i="117"/>
  <c r="M55" i="117" s="1"/>
  <c r="F55" i="117"/>
  <c r="H55" i="117" s="1"/>
  <c r="J55" i="117" s="1"/>
  <c r="L55" i="117" s="1"/>
  <c r="G54" i="117"/>
  <c r="M54" i="117" s="1"/>
  <c r="F54" i="117"/>
  <c r="H54" i="117" s="1"/>
  <c r="J54" i="117" s="1"/>
  <c r="L54" i="117" s="1"/>
  <c r="G53" i="117"/>
  <c r="M53" i="117" s="1"/>
  <c r="F53" i="117"/>
  <c r="H53" i="117" s="1"/>
  <c r="J53" i="117" s="1"/>
  <c r="L53" i="117" s="1"/>
  <c r="G52" i="117"/>
  <c r="M52" i="117" s="1"/>
  <c r="F52" i="117"/>
  <c r="H52" i="117" s="1"/>
  <c r="J52" i="117" s="1"/>
  <c r="L52" i="117" s="1"/>
  <c r="G51" i="117"/>
  <c r="M51" i="117" s="1"/>
  <c r="F51" i="117"/>
  <c r="H51" i="117" s="1"/>
  <c r="J51" i="117" s="1"/>
  <c r="L51" i="117" s="1"/>
  <c r="G50" i="117"/>
  <c r="M50" i="117" s="1"/>
  <c r="F50" i="117"/>
  <c r="H50" i="117" s="1"/>
  <c r="J50" i="117" s="1"/>
  <c r="L50" i="117" s="1"/>
  <c r="G49" i="117"/>
  <c r="M49" i="117" s="1"/>
  <c r="F49" i="117"/>
  <c r="H49" i="117" s="1"/>
  <c r="J49" i="117" s="1"/>
  <c r="L49" i="117" s="1"/>
  <c r="G48" i="117"/>
  <c r="M48" i="117" s="1"/>
  <c r="F48" i="117"/>
  <c r="H48" i="117" s="1"/>
  <c r="J48" i="117" s="1"/>
  <c r="L48" i="117" s="1"/>
  <c r="G47" i="117"/>
  <c r="M47" i="117" s="1"/>
  <c r="F47" i="117"/>
  <c r="H47" i="117" s="1"/>
  <c r="J47" i="117" s="1"/>
  <c r="L47" i="117" s="1"/>
  <c r="G46" i="117"/>
  <c r="M46" i="117" s="1"/>
  <c r="F46" i="117"/>
  <c r="H46" i="117" s="1"/>
  <c r="J46" i="117" s="1"/>
  <c r="L46" i="117" s="1"/>
  <c r="G45" i="117"/>
  <c r="M45" i="117" s="1"/>
  <c r="F45" i="117"/>
  <c r="H45" i="117" s="1"/>
  <c r="J45" i="117" s="1"/>
  <c r="L45" i="117" s="1"/>
  <c r="G44" i="117"/>
  <c r="M44" i="117" s="1"/>
  <c r="F44" i="117"/>
  <c r="H44" i="117" s="1"/>
  <c r="J44" i="117" s="1"/>
  <c r="L44" i="117" s="1"/>
  <c r="G43" i="117"/>
  <c r="M43" i="117" s="1"/>
  <c r="F43" i="117"/>
  <c r="H43" i="117" s="1"/>
  <c r="J43" i="117" s="1"/>
  <c r="L43" i="117" s="1"/>
  <c r="G42" i="117"/>
  <c r="M42" i="117" s="1"/>
  <c r="F42" i="117"/>
  <c r="H42" i="117" s="1"/>
  <c r="J42" i="117" s="1"/>
  <c r="L42" i="117" s="1"/>
  <c r="G41" i="117"/>
  <c r="M41" i="117" s="1"/>
  <c r="F41" i="117"/>
  <c r="H41" i="117" s="1"/>
  <c r="J41" i="117" s="1"/>
  <c r="L41" i="117" s="1"/>
  <c r="G40" i="117"/>
  <c r="M40" i="117" s="1"/>
  <c r="F40" i="117"/>
  <c r="H40" i="117" s="1"/>
  <c r="J40" i="117" s="1"/>
  <c r="L40" i="117" s="1"/>
  <c r="G39" i="117"/>
  <c r="M39" i="117" s="1"/>
  <c r="F39" i="117"/>
  <c r="H39" i="117" s="1"/>
  <c r="J39" i="117" s="1"/>
  <c r="L39" i="117" s="1"/>
  <c r="G38" i="117"/>
  <c r="M38" i="117" s="1"/>
  <c r="F38" i="117"/>
  <c r="H38" i="117" s="1"/>
  <c r="J38" i="117" s="1"/>
  <c r="L38" i="117" s="1"/>
  <c r="G37" i="117"/>
  <c r="M37" i="117" s="1"/>
  <c r="F37" i="117"/>
  <c r="H37" i="117" s="1"/>
  <c r="J37" i="117" s="1"/>
  <c r="L37" i="117" s="1"/>
  <c r="G36" i="117"/>
  <c r="M36" i="117" s="1"/>
  <c r="F36" i="117"/>
  <c r="H36" i="117" s="1"/>
  <c r="J36" i="117" s="1"/>
  <c r="L36" i="117" s="1"/>
  <c r="G35" i="117"/>
  <c r="M35" i="117" s="1"/>
  <c r="F35" i="117"/>
  <c r="H35" i="117" s="1"/>
  <c r="J35" i="117" s="1"/>
  <c r="L35" i="117" s="1"/>
  <c r="G34" i="117"/>
  <c r="M34" i="117" s="1"/>
  <c r="F34" i="117"/>
  <c r="H34" i="117" s="1"/>
  <c r="J34" i="117" s="1"/>
  <c r="L34" i="117" s="1"/>
  <c r="G33" i="117"/>
  <c r="M33" i="117" s="1"/>
  <c r="F33" i="117"/>
  <c r="H33" i="117" s="1"/>
  <c r="J33" i="117" s="1"/>
  <c r="L33" i="117" s="1"/>
  <c r="G32" i="117"/>
  <c r="M32" i="117" s="1"/>
  <c r="F32" i="117"/>
  <c r="H32" i="117" s="1"/>
  <c r="J32" i="117" s="1"/>
  <c r="L32" i="117" s="1"/>
  <c r="G30" i="117"/>
  <c r="M30" i="117" s="1"/>
  <c r="F30" i="117"/>
  <c r="H30" i="117" s="1"/>
  <c r="J30" i="117" s="1"/>
  <c r="L30" i="117" s="1"/>
  <c r="G29" i="117"/>
  <c r="M29" i="117" s="1"/>
  <c r="F29" i="117"/>
  <c r="H29" i="117" s="1"/>
  <c r="J29" i="117" s="1"/>
  <c r="L29" i="117" s="1"/>
  <c r="G28" i="117"/>
  <c r="M28" i="117" s="1"/>
  <c r="F28" i="117"/>
  <c r="H28" i="117" s="1"/>
  <c r="J28" i="117" s="1"/>
  <c r="L28" i="117" s="1"/>
  <c r="G27" i="117"/>
  <c r="M27" i="117" s="1"/>
  <c r="F27" i="117"/>
  <c r="H27" i="117" s="1"/>
  <c r="J27" i="117" s="1"/>
  <c r="L27" i="117" s="1"/>
  <c r="G26" i="117"/>
  <c r="M26" i="117" s="1"/>
  <c r="F26" i="117"/>
  <c r="H26" i="117" s="1"/>
  <c r="J26" i="117" s="1"/>
  <c r="L26" i="117" s="1"/>
  <c r="G25" i="117"/>
  <c r="M25" i="117" s="1"/>
  <c r="F25" i="117"/>
  <c r="H25" i="117" s="1"/>
  <c r="J25" i="117" s="1"/>
  <c r="L25" i="117" s="1"/>
  <c r="G24" i="117"/>
  <c r="M24" i="117" s="1"/>
  <c r="F24" i="117"/>
  <c r="H24" i="117" s="1"/>
  <c r="J24" i="117" s="1"/>
  <c r="L24" i="117" s="1"/>
  <c r="G23" i="117"/>
  <c r="M23" i="117" s="1"/>
  <c r="F23" i="117"/>
  <c r="H23" i="117" s="1"/>
  <c r="J23" i="117" s="1"/>
  <c r="L23" i="117" s="1"/>
  <c r="G22" i="117"/>
  <c r="M22" i="117" s="1"/>
  <c r="F22" i="117"/>
  <c r="H22" i="117" s="1"/>
  <c r="J22" i="117" s="1"/>
  <c r="L22" i="117" s="1"/>
  <c r="G20" i="117"/>
  <c r="M20" i="117" s="1"/>
  <c r="F20" i="117"/>
  <c r="H20" i="117" s="1"/>
  <c r="J20" i="117" s="1"/>
  <c r="L20" i="117" s="1"/>
  <c r="G19" i="117"/>
  <c r="M19" i="117" s="1"/>
  <c r="F19" i="117"/>
  <c r="H19" i="117" s="1"/>
  <c r="J19" i="117" s="1"/>
  <c r="L19" i="117" s="1"/>
  <c r="G18" i="117"/>
  <c r="M18" i="117" s="1"/>
  <c r="F18" i="117"/>
  <c r="H18" i="117" s="1"/>
  <c r="J18" i="117" s="1"/>
  <c r="L18" i="117" s="1"/>
  <c r="G17" i="117"/>
  <c r="M17" i="117" s="1"/>
  <c r="F17" i="117"/>
  <c r="H17" i="117" s="1"/>
  <c r="J17" i="117" s="1"/>
  <c r="L17" i="117" s="1"/>
  <c r="G16" i="117"/>
  <c r="M16" i="117" s="1"/>
  <c r="F16" i="117"/>
  <c r="H16" i="117" s="1"/>
  <c r="J16" i="117" s="1"/>
  <c r="L16" i="117" s="1"/>
  <c r="G15" i="117"/>
  <c r="M15" i="117" s="1"/>
  <c r="F15" i="117"/>
  <c r="H15" i="117" s="1"/>
  <c r="J15" i="117" s="1"/>
  <c r="L15" i="117" s="1"/>
  <c r="G14" i="117"/>
  <c r="M14" i="117" s="1"/>
  <c r="F14" i="117"/>
  <c r="H14" i="117" s="1"/>
  <c r="J14" i="117" s="1"/>
  <c r="L14" i="117" s="1"/>
  <c r="G13" i="117"/>
  <c r="M13" i="117" s="1"/>
  <c r="F13" i="117"/>
  <c r="H13" i="117" s="1"/>
  <c r="J13" i="117" s="1"/>
  <c r="L13" i="117" s="1"/>
  <c r="G12" i="117"/>
  <c r="M12" i="117" s="1"/>
  <c r="F12" i="117"/>
  <c r="H12" i="117" s="1"/>
  <c r="J12" i="117" s="1"/>
  <c r="L12" i="117" s="1"/>
  <c r="G11" i="117"/>
  <c r="M11" i="117" s="1"/>
  <c r="F11" i="117"/>
  <c r="H11" i="117" s="1"/>
  <c r="J11" i="117" s="1"/>
  <c r="L11" i="117" s="1"/>
  <c r="G10" i="117"/>
  <c r="M10" i="117" s="1"/>
  <c r="F10" i="117"/>
  <c r="H10" i="117" s="1"/>
  <c r="J10" i="117" s="1"/>
  <c r="L10" i="117" s="1"/>
  <c r="G9" i="117"/>
  <c r="M9" i="117" s="1"/>
  <c r="F9" i="117"/>
  <c r="H9" i="117" s="1"/>
  <c r="J9" i="117" s="1"/>
  <c r="L9" i="117" s="1"/>
  <c r="G8" i="117"/>
  <c r="M8" i="117" s="1"/>
  <c r="F8" i="117"/>
  <c r="H8" i="117" s="1"/>
  <c r="J8" i="117" s="1"/>
  <c r="L8" i="117" s="1"/>
  <c r="G6" i="117"/>
  <c r="M6" i="117" s="1"/>
  <c r="F6" i="117"/>
  <c r="H6" i="117" s="1"/>
  <c r="J6" i="117" s="1"/>
  <c r="L6" i="117" s="1"/>
  <c r="G5" i="117"/>
  <c r="M5" i="117" s="1"/>
  <c r="F5" i="117"/>
  <c r="H5" i="117" s="1"/>
  <c r="J5" i="117" s="1"/>
  <c r="L5" i="117" s="1"/>
  <c r="G4" i="117"/>
  <c r="M4" i="117" s="1"/>
  <c r="F4" i="117"/>
  <c r="H4" i="117" s="1"/>
  <c r="J4" i="117" s="1"/>
  <c r="L4" i="117" s="1"/>
  <c r="G2" i="117"/>
  <c r="G62" i="117" s="1"/>
  <c r="F2" i="117"/>
  <c r="H2" i="117" s="1"/>
  <c r="H62" i="117" l="1"/>
  <c r="J2" i="117"/>
  <c r="M2" i="117"/>
  <c r="M62" i="117" s="1"/>
  <c r="G54" i="116"/>
  <c r="M54" i="116" s="1"/>
  <c r="F54" i="116"/>
  <c r="H54" i="116" s="1"/>
  <c r="J54" i="116" s="1"/>
  <c r="L54" i="116" s="1"/>
  <c r="G53" i="116"/>
  <c r="M53" i="116" s="1"/>
  <c r="F53" i="116"/>
  <c r="H53" i="116" s="1"/>
  <c r="J53" i="116" s="1"/>
  <c r="L53" i="116" s="1"/>
  <c r="L60" i="116"/>
  <c r="K58" i="116"/>
  <c r="I58" i="116"/>
  <c r="C58" i="116"/>
  <c r="G57" i="116"/>
  <c r="M57" i="116" s="1"/>
  <c r="F57" i="116"/>
  <c r="H57" i="116" s="1"/>
  <c r="J57" i="116" s="1"/>
  <c r="L57" i="116" s="1"/>
  <c r="G56" i="116"/>
  <c r="M56" i="116" s="1"/>
  <c r="F56" i="116"/>
  <c r="H56" i="116" s="1"/>
  <c r="J56" i="116" s="1"/>
  <c r="L56" i="116" s="1"/>
  <c r="G55" i="116"/>
  <c r="M55" i="116" s="1"/>
  <c r="F55" i="116"/>
  <c r="H55" i="116" s="1"/>
  <c r="J55" i="116" s="1"/>
  <c r="L55" i="116" s="1"/>
  <c r="G52" i="116"/>
  <c r="M52" i="116" s="1"/>
  <c r="F52" i="116"/>
  <c r="H52" i="116" s="1"/>
  <c r="J52" i="116" s="1"/>
  <c r="L52" i="116" s="1"/>
  <c r="G51" i="116"/>
  <c r="M51" i="116" s="1"/>
  <c r="F51" i="116"/>
  <c r="H51" i="116" s="1"/>
  <c r="J51" i="116" s="1"/>
  <c r="L51" i="116" s="1"/>
  <c r="G50" i="116"/>
  <c r="M50" i="116" s="1"/>
  <c r="F50" i="116"/>
  <c r="H50" i="116" s="1"/>
  <c r="J50" i="116" s="1"/>
  <c r="L50" i="116" s="1"/>
  <c r="G49" i="116"/>
  <c r="M49" i="116" s="1"/>
  <c r="F49" i="116"/>
  <c r="H49" i="116" s="1"/>
  <c r="J49" i="116" s="1"/>
  <c r="L49" i="116" s="1"/>
  <c r="G48" i="116"/>
  <c r="M48" i="116" s="1"/>
  <c r="F48" i="116"/>
  <c r="H48" i="116" s="1"/>
  <c r="J48" i="116" s="1"/>
  <c r="L48" i="116" s="1"/>
  <c r="G47" i="116"/>
  <c r="M47" i="116" s="1"/>
  <c r="F47" i="116"/>
  <c r="H47" i="116" s="1"/>
  <c r="J47" i="116" s="1"/>
  <c r="L47" i="116" s="1"/>
  <c r="G46" i="116"/>
  <c r="M46" i="116" s="1"/>
  <c r="F46" i="116"/>
  <c r="H46" i="116" s="1"/>
  <c r="J46" i="116" s="1"/>
  <c r="L46" i="116" s="1"/>
  <c r="G45" i="116"/>
  <c r="M45" i="116" s="1"/>
  <c r="F45" i="116"/>
  <c r="H45" i="116" s="1"/>
  <c r="J45" i="116" s="1"/>
  <c r="L45" i="116" s="1"/>
  <c r="G44" i="116"/>
  <c r="M44" i="116" s="1"/>
  <c r="F44" i="116"/>
  <c r="H44" i="116" s="1"/>
  <c r="G43" i="116"/>
  <c r="M43" i="116" s="1"/>
  <c r="F43" i="116"/>
  <c r="H43" i="116" s="1"/>
  <c r="J43" i="116" s="1"/>
  <c r="L43" i="116" s="1"/>
  <c r="G42" i="116"/>
  <c r="M42" i="116" s="1"/>
  <c r="F42" i="116"/>
  <c r="H42" i="116" s="1"/>
  <c r="J42" i="116" s="1"/>
  <c r="L42" i="116" s="1"/>
  <c r="G41" i="116"/>
  <c r="M41" i="116" s="1"/>
  <c r="F41" i="116"/>
  <c r="H41" i="116" s="1"/>
  <c r="J41" i="116" s="1"/>
  <c r="L41" i="116" s="1"/>
  <c r="G40" i="116"/>
  <c r="M40" i="116" s="1"/>
  <c r="F40" i="116"/>
  <c r="H40" i="116" s="1"/>
  <c r="J40" i="116" s="1"/>
  <c r="L40" i="116" s="1"/>
  <c r="G39" i="116"/>
  <c r="M39" i="116" s="1"/>
  <c r="F39" i="116"/>
  <c r="H39" i="116" s="1"/>
  <c r="J39" i="116" s="1"/>
  <c r="L39" i="116" s="1"/>
  <c r="G38" i="116"/>
  <c r="M38" i="116" s="1"/>
  <c r="F38" i="116"/>
  <c r="H38" i="116" s="1"/>
  <c r="J38" i="116" s="1"/>
  <c r="L38" i="116" s="1"/>
  <c r="G37" i="116"/>
  <c r="M37" i="116" s="1"/>
  <c r="F37" i="116"/>
  <c r="H37" i="116" s="1"/>
  <c r="J37" i="116" s="1"/>
  <c r="L37" i="116" s="1"/>
  <c r="G36" i="116"/>
  <c r="M36" i="116" s="1"/>
  <c r="F36" i="116"/>
  <c r="H36" i="116" s="1"/>
  <c r="J36" i="116" s="1"/>
  <c r="L36" i="116" s="1"/>
  <c r="G35" i="116"/>
  <c r="M35" i="116" s="1"/>
  <c r="F35" i="116"/>
  <c r="H35" i="116" s="1"/>
  <c r="J35" i="116" s="1"/>
  <c r="L35" i="116" s="1"/>
  <c r="G34" i="116"/>
  <c r="M34" i="116" s="1"/>
  <c r="F34" i="116"/>
  <c r="H34" i="116" s="1"/>
  <c r="J34" i="116" s="1"/>
  <c r="L34" i="116" s="1"/>
  <c r="G33" i="116"/>
  <c r="M33" i="116" s="1"/>
  <c r="F33" i="116"/>
  <c r="H33" i="116" s="1"/>
  <c r="J33" i="116" s="1"/>
  <c r="L33" i="116" s="1"/>
  <c r="G32" i="116"/>
  <c r="M32" i="116" s="1"/>
  <c r="F32" i="116"/>
  <c r="H32" i="116" s="1"/>
  <c r="J32" i="116" s="1"/>
  <c r="L32" i="116" s="1"/>
  <c r="G31" i="116"/>
  <c r="M31" i="116" s="1"/>
  <c r="F31" i="116"/>
  <c r="H31" i="116" s="1"/>
  <c r="J31" i="116" s="1"/>
  <c r="L31" i="116" s="1"/>
  <c r="G30" i="116"/>
  <c r="M30" i="116" s="1"/>
  <c r="F30" i="116"/>
  <c r="H30" i="116" s="1"/>
  <c r="J30" i="116" s="1"/>
  <c r="L30" i="116" s="1"/>
  <c r="G29" i="116"/>
  <c r="M29" i="116" s="1"/>
  <c r="F29" i="116"/>
  <c r="H29" i="116" s="1"/>
  <c r="J29" i="116" s="1"/>
  <c r="L29" i="116" s="1"/>
  <c r="G28" i="116"/>
  <c r="M28" i="116" s="1"/>
  <c r="F28" i="116"/>
  <c r="H28" i="116" s="1"/>
  <c r="J28" i="116" s="1"/>
  <c r="L28" i="116" s="1"/>
  <c r="G27" i="116"/>
  <c r="M27" i="116" s="1"/>
  <c r="F27" i="116"/>
  <c r="H27" i="116" s="1"/>
  <c r="J27" i="116" s="1"/>
  <c r="L27" i="116" s="1"/>
  <c r="G26" i="116"/>
  <c r="M26" i="116" s="1"/>
  <c r="F26" i="116"/>
  <c r="H26" i="116" s="1"/>
  <c r="J26" i="116" s="1"/>
  <c r="L26" i="116" s="1"/>
  <c r="G25" i="116"/>
  <c r="M25" i="116" s="1"/>
  <c r="F25" i="116"/>
  <c r="H25" i="116" s="1"/>
  <c r="J25" i="116" s="1"/>
  <c r="L25" i="116" s="1"/>
  <c r="G24" i="116"/>
  <c r="M24" i="116" s="1"/>
  <c r="F24" i="116"/>
  <c r="H24" i="116" s="1"/>
  <c r="J24" i="116" s="1"/>
  <c r="L24" i="116" s="1"/>
  <c r="G23" i="116"/>
  <c r="M23" i="116" s="1"/>
  <c r="F23" i="116"/>
  <c r="H23" i="116" s="1"/>
  <c r="J23" i="116" s="1"/>
  <c r="L23" i="116" s="1"/>
  <c r="G22" i="116"/>
  <c r="M22" i="116" s="1"/>
  <c r="F22" i="116"/>
  <c r="H22" i="116" s="1"/>
  <c r="J22" i="116" s="1"/>
  <c r="L22" i="116" s="1"/>
  <c r="G21" i="116"/>
  <c r="M21" i="116" s="1"/>
  <c r="F21" i="116"/>
  <c r="H21" i="116" s="1"/>
  <c r="J21" i="116" s="1"/>
  <c r="L21" i="116" s="1"/>
  <c r="G20" i="116"/>
  <c r="M20" i="116" s="1"/>
  <c r="F20" i="116"/>
  <c r="H20" i="116" s="1"/>
  <c r="J20" i="116" s="1"/>
  <c r="L20" i="116" s="1"/>
  <c r="G19" i="116"/>
  <c r="M19" i="116" s="1"/>
  <c r="F19" i="116"/>
  <c r="H19" i="116" s="1"/>
  <c r="J19" i="116" s="1"/>
  <c r="L19" i="116" s="1"/>
  <c r="G18" i="116"/>
  <c r="M18" i="116" s="1"/>
  <c r="F18" i="116"/>
  <c r="H18" i="116" s="1"/>
  <c r="J18" i="116" s="1"/>
  <c r="L18" i="116" s="1"/>
  <c r="G17" i="116"/>
  <c r="M17" i="116" s="1"/>
  <c r="F17" i="116"/>
  <c r="H17" i="116" s="1"/>
  <c r="J17" i="116" s="1"/>
  <c r="L17" i="116" s="1"/>
  <c r="G16" i="116"/>
  <c r="M16" i="116" s="1"/>
  <c r="F16" i="116"/>
  <c r="H16" i="116" s="1"/>
  <c r="J16" i="116" s="1"/>
  <c r="L16" i="116" s="1"/>
  <c r="G15" i="116"/>
  <c r="M15" i="116" s="1"/>
  <c r="F15" i="116"/>
  <c r="H15" i="116" s="1"/>
  <c r="J15" i="116" s="1"/>
  <c r="L15" i="116" s="1"/>
  <c r="G14" i="116"/>
  <c r="M14" i="116" s="1"/>
  <c r="F14" i="116"/>
  <c r="H14" i="116" s="1"/>
  <c r="J14" i="116" s="1"/>
  <c r="L14" i="116" s="1"/>
  <c r="G13" i="116"/>
  <c r="M13" i="116" s="1"/>
  <c r="F13" i="116"/>
  <c r="H13" i="116" s="1"/>
  <c r="J13" i="116" s="1"/>
  <c r="L13" i="116" s="1"/>
  <c r="G12" i="116"/>
  <c r="M12" i="116" s="1"/>
  <c r="F12" i="116"/>
  <c r="H12" i="116" s="1"/>
  <c r="J12" i="116" s="1"/>
  <c r="L12" i="116" s="1"/>
  <c r="G11" i="116"/>
  <c r="M11" i="116" s="1"/>
  <c r="F11" i="116"/>
  <c r="H11" i="116" s="1"/>
  <c r="J11" i="116" s="1"/>
  <c r="L11" i="116" s="1"/>
  <c r="G10" i="116"/>
  <c r="M10" i="116" s="1"/>
  <c r="F10" i="116"/>
  <c r="H10" i="116" s="1"/>
  <c r="J10" i="116" s="1"/>
  <c r="L10" i="116" s="1"/>
  <c r="G9" i="116"/>
  <c r="M9" i="116" s="1"/>
  <c r="F9" i="116"/>
  <c r="H9" i="116" s="1"/>
  <c r="J9" i="116" s="1"/>
  <c r="L9" i="116" s="1"/>
  <c r="G8" i="116"/>
  <c r="M8" i="116" s="1"/>
  <c r="F8" i="116"/>
  <c r="H8" i="116" s="1"/>
  <c r="J8" i="116" s="1"/>
  <c r="L8" i="116" s="1"/>
  <c r="G7" i="116"/>
  <c r="M7" i="116" s="1"/>
  <c r="F7" i="116"/>
  <c r="H7" i="116" s="1"/>
  <c r="J7" i="116" s="1"/>
  <c r="L7" i="116" s="1"/>
  <c r="G6" i="116"/>
  <c r="M6" i="116" s="1"/>
  <c r="F6" i="116"/>
  <c r="H6" i="116" s="1"/>
  <c r="J6" i="116" s="1"/>
  <c r="L6" i="116" s="1"/>
  <c r="G5" i="116"/>
  <c r="M5" i="116" s="1"/>
  <c r="F5" i="116"/>
  <c r="H5" i="116" s="1"/>
  <c r="J5" i="116" s="1"/>
  <c r="L5" i="116" s="1"/>
  <c r="G4" i="116"/>
  <c r="M4" i="116" s="1"/>
  <c r="F4" i="116"/>
  <c r="H4" i="116" s="1"/>
  <c r="J4" i="116" s="1"/>
  <c r="L4" i="116" s="1"/>
  <c r="G3" i="116"/>
  <c r="M3" i="116" s="1"/>
  <c r="F3" i="116"/>
  <c r="H3" i="116" s="1"/>
  <c r="J3" i="116" s="1"/>
  <c r="L3" i="116" s="1"/>
  <c r="G2" i="116"/>
  <c r="F2" i="116"/>
  <c r="H2" i="116" s="1"/>
  <c r="J2" i="116" s="1"/>
  <c r="J62" i="117" l="1"/>
  <c r="L2" i="117"/>
  <c r="L62" i="117" s="1"/>
  <c r="L65" i="117" s="1"/>
  <c r="J44" i="116"/>
  <c r="L44" i="116" s="1"/>
  <c r="G58" i="116"/>
  <c r="L2" i="116"/>
  <c r="H58" i="116"/>
  <c r="M2" i="116"/>
  <c r="M58" i="116" s="1"/>
  <c r="G26" i="115"/>
  <c r="M26" i="115" s="1"/>
  <c r="F26" i="115"/>
  <c r="H26" i="115" s="1"/>
  <c r="J26" i="115" s="1"/>
  <c r="L26" i="115" s="1"/>
  <c r="G25" i="115"/>
  <c r="M25" i="115" s="1"/>
  <c r="F25" i="115"/>
  <c r="H25" i="115" s="1"/>
  <c r="J25" i="115" s="1"/>
  <c r="L25" i="115" s="1"/>
  <c r="L58" i="115"/>
  <c r="K56" i="115"/>
  <c r="I56" i="115"/>
  <c r="C56" i="115"/>
  <c r="G55" i="115"/>
  <c r="M55" i="115" s="1"/>
  <c r="F55" i="115"/>
  <c r="H55" i="115" s="1"/>
  <c r="J55" i="115" s="1"/>
  <c r="L55" i="115" s="1"/>
  <c r="G54" i="115"/>
  <c r="M54" i="115" s="1"/>
  <c r="F54" i="115"/>
  <c r="H54" i="115" s="1"/>
  <c r="J54" i="115" s="1"/>
  <c r="L54" i="115" s="1"/>
  <c r="G53" i="115"/>
  <c r="M53" i="115" s="1"/>
  <c r="F53" i="115"/>
  <c r="H53" i="115" s="1"/>
  <c r="J53" i="115" s="1"/>
  <c r="L53" i="115" s="1"/>
  <c r="G52" i="115"/>
  <c r="M52" i="115" s="1"/>
  <c r="F52" i="115"/>
  <c r="H52" i="115" s="1"/>
  <c r="J52" i="115" s="1"/>
  <c r="L52" i="115" s="1"/>
  <c r="G51" i="115"/>
  <c r="M51" i="115" s="1"/>
  <c r="F51" i="115"/>
  <c r="H51" i="115" s="1"/>
  <c r="J51" i="115" s="1"/>
  <c r="L51" i="115" s="1"/>
  <c r="G50" i="115"/>
  <c r="M50" i="115" s="1"/>
  <c r="F50" i="115"/>
  <c r="H50" i="115" s="1"/>
  <c r="J50" i="115" s="1"/>
  <c r="L50" i="115" s="1"/>
  <c r="G49" i="115"/>
  <c r="M49" i="115" s="1"/>
  <c r="F49" i="115"/>
  <c r="H49" i="115" s="1"/>
  <c r="J49" i="115" s="1"/>
  <c r="L49" i="115" s="1"/>
  <c r="G48" i="115"/>
  <c r="M48" i="115" s="1"/>
  <c r="F48" i="115"/>
  <c r="H48" i="115" s="1"/>
  <c r="J48" i="115" s="1"/>
  <c r="L48" i="115" s="1"/>
  <c r="G47" i="115"/>
  <c r="M47" i="115" s="1"/>
  <c r="F47" i="115"/>
  <c r="H47" i="115" s="1"/>
  <c r="J47" i="115" s="1"/>
  <c r="L47" i="115" s="1"/>
  <c r="G46" i="115"/>
  <c r="M46" i="115" s="1"/>
  <c r="F46" i="115"/>
  <c r="H46" i="115" s="1"/>
  <c r="J46" i="115" s="1"/>
  <c r="L46" i="115" s="1"/>
  <c r="G45" i="115"/>
  <c r="M45" i="115" s="1"/>
  <c r="F45" i="115"/>
  <c r="H45" i="115" s="1"/>
  <c r="J45" i="115" s="1"/>
  <c r="L45" i="115" s="1"/>
  <c r="G44" i="115"/>
  <c r="M44" i="115" s="1"/>
  <c r="F44" i="115"/>
  <c r="H44" i="115" s="1"/>
  <c r="J44" i="115" s="1"/>
  <c r="L44" i="115" s="1"/>
  <c r="G43" i="115"/>
  <c r="M43" i="115" s="1"/>
  <c r="F43" i="115"/>
  <c r="H43" i="115" s="1"/>
  <c r="J43" i="115" s="1"/>
  <c r="L43" i="115" s="1"/>
  <c r="G42" i="115"/>
  <c r="M42" i="115" s="1"/>
  <c r="F42" i="115"/>
  <c r="H42" i="115" s="1"/>
  <c r="J42" i="115" s="1"/>
  <c r="L42" i="115" s="1"/>
  <c r="G41" i="115"/>
  <c r="M41" i="115" s="1"/>
  <c r="F41" i="115"/>
  <c r="H41" i="115" s="1"/>
  <c r="J41" i="115" s="1"/>
  <c r="L41" i="115" s="1"/>
  <c r="G40" i="115"/>
  <c r="M40" i="115" s="1"/>
  <c r="F40" i="115"/>
  <c r="H40" i="115" s="1"/>
  <c r="J40" i="115" s="1"/>
  <c r="L40" i="115" s="1"/>
  <c r="G39" i="115"/>
  <c r="M39" i="115" s="1"/>
  <c r="F39" i="115"/>
  <c r="H39" i="115" s="1"/>
  <c r="J39" i="115" s="1"/>
  <c r="L39" i="115" s="1"/>
  <c r="G38" i="115"/>
  <c r="M38" i="115" s="1"/>
  <c r="F38" i="115"/>
  <c r="H38" i="115" s="1"/>
  <c r="J38" i="115" s="1"/>
  <c r="L38" i="115" s="1"/>
  <c r="G37" i="115"/>
  <c r="M37" i="115" s="1"/>
  <c r="F37" i="115"/>
  <c r="H37" i="115" s="1"/>
  <c r="J37" i="115" s="1"/>
  <c r="L37" i="115" s="1"/>
  <c r="G36" i="115"/>
  <c r="M36" i="115" s="1"/>
  <c r="F36" i="115"/>
  <c r="H36" i="115" s="1"/>
  <c r="J36" i="115" s="1"/>
  <c r="L36" i="115" s="1"/>
  <c r="G35" i="115"/>
  <c r="M35" i="115" s="1"/>
  <c r="F35" i="115"/>
  <c r="H35" i="115" s="1"/>
  <c r="J35" i="115" s="1"/>
  <c r="L35" i="115" s="1"/>
  <c r="G34" i="115"/>
  <c r="M34" i="115" s="1"/>
  <c r="F34" i="115"/>
  <c r="H34" i="115" s="1"/>
  <c r="J34" i="115" s="1"/>
  <c r="L34" i="115" s="1"/>
  <c r="G33" i="115"/>
  <c r="M33" i="115" s="1"/>
  <c r="F33" i="115"/>
  <c r="H33" i="115" s="1"/>
  <c r="J33" i="115" s="1"/>
  <c r="L33" i="115" s="1"/>
  <c r="G32" i="115"/>
  <c r="M32" i="115" s="1"/>
  <c r="F32" i="115"/>
  <c r="H32" i="115" s="1"/>
  <c r="J32" i="115" s="1"/>
  <c r="L32" i="115" s="1"/>
  <c r="G31" i="115"/>
  <c r="M31" i="115" s="1"/>
  <c r="F31" i="115"/>
  <c r="H31" i="115" s="1"/>
  <c r="J31" i="115" s="1"/>
  <c r="L31" i="115" s="1"/>
  <c r="G30" i="115"/>
  <c r="M30" i="115" s="1"/>
  <c r="F30" i="115"/>
  <c r="H30" i="115" s="1"/>
  <c r="J30" i="115" s="1"/>
  <c r="L30" i="115" s="1"/>
  <c r="G29" i="115"/>
  <c r="M29" i="115" s="1"/>
  <c r="F29" i="115"/>
  <c r="H29" i="115" s="1"/>
  <c r="J29" i="115" s="1"/>
  <c r="L29" i="115" s="1"/>
  <c r="G28" i="115"/>
  <c r="M28" i="115" s="1"/>
  <c r="F28" i="115"/>
  <c r="H28" i="115" s="1"/>
  <c r="J28" i="115" s="1"/>
  <c r="L28" i="115" s="1"/>
  <c r="G27" i="115"/>
  <c r="M27" i="115" s="1"/>
  <c r="F27" i="115"/>
  <c r="H27" i="115" s="1"/>
  <c r="J27" i="115" s="1"/>
  <c r="L27" i="115" s="1"/>
  <c r="G24" i="115"/>
  <c r="M24" i="115" s="1"/>
  <c r="F24" i="115"/>
  <c r="H24" i="115" s="1"/>
  <c r="J24" i="115" s="1"/>
  <c r="L24" i="115" s="1"/>
  <c r="G23" i="115"/>
  <c r="M23" i="115" s="1"/>
  <c r="F23" i="115"/>
  <c r="H23" i="115" s="1"/>
  <c r="J23" i="115" s="1"/>
  <c r="L23" i="115" s="1"/>
  <c r="G22" i="115"/>
  <c r="M22" i="115" s="1"/>
  <c r="F22" i="115"/>
  <c r="H22" i="115" s="1"/>
  <c r="J22" i="115" s="1"/>
  <c r="L22" i="115" s="1"/>
  <c r="G21" i="115"/>
  <c r="M21" i="115" s="1"/>
  <c r="F21" i="115"/>
  <c r="H21" i="115" s="1"/>
  <c r="J21" i="115" s="1"/>
  <c r="L21" i="115" s="1"/>
  <c r="G20" i="115"/>
  <c r="M20" i="115" s="1"/>
  <c r="F20" i="115"/>
  <c r="H20" i="115" s="1"/>
  <c r="J20" i="115" s="1"/>
  <c r="L20" i="115" s="1"/>
  <c r="G19" i="115"/>
  <c r="M19" i="115" s="1"/>
  <c r="F19" i="115"/>
  <c r="H19" i="115" s="1"/>
  <c r="J19" i="115" s="1"/>
  <c r="L19" i="115" s="1"/>
  <c r="G18" i="115"/>
  <c r="M18" i="115" s="1"/>
  <c r="F18" i="115"/>
  <c r="H18" i="115" s="1"/>
  <c r="J18" i="115" s="1"/>
  <c r="L18" i="115" s="1"/>
  <c r="G17" i="115"/>
  <c r="M17" i="115" s="1"/>
  <c r="F17" i="115"/>
  <c r="H17" i="115" s="1"/>
  <c r="J17" i="115" s="1"/>
  <c r="L17" i="115" s="1"/>
  <c r="G16" i="115"/>
  <c r="M16" i="115" s="1"/>
  <c r="F16" i="115"/>
  <c r="H16" i="115" s="1"/>
  <c r="J16" i="115" s="1"/>
  <c r="L16" i="115" s="1"/>
  <c r="G15" i="115"/>
  <c r="M15" i="115" s="1"/>
  <c r="F15" i="115"/>
  <c r="H15" i="115" s="1"/>
  <c r="J15" i="115" s="1"/>
  <c r="L15" i="115" s="1"/>
  <c r="G14" i="115"/>
  <c r="M14" i="115" s="1"/>
  <c r="F14" i="115"/>
  <c r="H14" i="115" s="1"/>
  <c r="J14" i="115" s="1"/>
  <c r="L14" i="115" s="1"/>
  <c r="G13" i="115"/>
  <c r="M13" i="115" s="1"/>
  <c r="F13" i="115"/>
  <c r="H13" i="115" s="1"/>
  <c r="J13" i="115" s="1"/>
  <c r="L13" i="115" s="1"/>
  <c r="G12" i="115"/>
  <c r="M12" i="115" s="1"/>
  <c r="F12" i="115"/>
  <c r="H12" i="115" s="1"/>
  <c r="J12" i="115" s="1"/>
  <c r="L12" i="115" s="1"/>
  <c r="G11" i="115"/>
  <c r="M11" i="115" s="1"/>
  <c r="F11" i="115"/>
  <c r="H11" i="115" s="1"/>
  <c r="J11" i="115" s="1"/>
  <c r="L11" i="115" s="1"/>
  <c r="G10" i="115"/>
  <c r="M10" i="115" s="1"/>
  <c r="F10" i="115"/>
  <c r="H10" i="115" s="1"/>
  <c r="J10" i="115" s="1"/>
  <c r="L10" i="115" s="1"/>
  <c r="G9" i="115"/>
  <c r="M9" i="115" s="1"/>
  <c r="F9" i="115"/>
  <c r="H9" i="115" s="1"/>
  <c r="J9" i="115" s="1"/>
  <c r="L9" i="115" s="1"/>
  <c r="G8" i="115"/>
  <c r="M8" i="115" s="1"/>
  <c r="F8" i="115"/>
  <c r="H8" i="115" s="1"/>
  <c r="J8" i="115" s="1"/>
  <c r="L8" i="115" s="1"/>
  <c r="G7" i="115"/>
  <c r="M7" i="115" s="1"/>
  <c r="F7" i="115"/>
  <c r="H7" i="115" s="1"/>
  <c r="J7" i="115" s="1"/>
  <c r="L7" i="115" s="1"/>
  <c r="G6" i="115"/>
  <c r="M6" i="115" s="1"/>
  <c r="F6" i="115"/>
  <c r="H6" i="115" s="1"/>
  <c r="J6" i="115" s="1"/>
  <c r="L6" i="115" s="1"/>
  <c r="G5" i="115"/>
  <c r="M5" i="115" s="1"/>
  <c r="F5" i="115"/>
  <c r="H5" i="115" s="1"/>
  <c r="J5" i="115" s="1"/>
  <c r="L5" i="115" s="1"/>
  <c r="G4" i="115"/>
  <c r="M4" i="115" s="1"/>
  <c r="F4" i="115"/>
  <c r="H4" i="115" s="1"/>
  <c r="J4" i="115" s="1"/>
  <c r="L4" i="115" s="1"/>
  <c r="G3" i="115"/>
  <c r="M3" i="115" s="1"/>
  <c r="F3" i="115"/>
  <c r="H3" i="115" s="1"/>
  <c r="J3" i="115" s="1"/>
  <c r="L3" i="115" s="1"/>
  <c r="G2" i="115"/>
  <c r="M2" i="115" s="1"/>
  <c r="F2" i="115"/>
  <c r="H2" i="115" s="1"/>
  <c r="L58" i="116" l="1"/>
  <c r="L61" i="116" s="1"/>
  <c r="J58" i="116"/>
  <c r="G56" i="115"/>
  <c r="J2" i="115"/>
  <c r="H56" i="115"/>
  <c r="M56" i="115"/>
  <c r="F19" i="114"/>
  <c r="H19" i="114" s="1"/>
  <c r="J19" i="114" s="1"/>
  <c r="L19" i="114" s="1"/>
  <c r="G19" i="114"/>
  <c r="M19" i="114" s="1"/>
  <c r="L56" i="114"/>
  <c r="K54" i="114"/>
  <c r="I54" i="114"/>
  <c r="C54" i="114"/>
  <c r="G53" i="114"/>
  <c r="M53" i="114" s="1"/>
  <c r="F53" i="114"/>
  <c r="H53" i="114" s="1"/>
  <c r="J53" i="114" s="1"/>
  <c r="L53" i="114" s="1"/>
  <c r="G52" i="114"/>
  <c r="M52" i="114" s="1"/>
  <c r="F52" i="114"/>
  <c r="H52" i="114" s="1"/>
  <c r="J52" i="114" s="1"/>
  <c r="L52" i="114" s="1"/>
  <c r="G51" i="114"/>
  <c r="M51" i="114" s="1"/>
  <c r="F51" i="114"/>
  <c r="H51" i="114" s="1"/>
  <c r="J51" i="114" s="1"/>
  <c r="L51" i="114" s="1"/>
  <c r="G50" i="114"/>
  <c r="M50" i="114" s="1"/>
  <c r="F50" i="114"/>
  <c r="H50" i="114" s="1"/>
  <c r="J50" i="114" s="1"/>
  <c r="L50" i="114" s="1"/>
  <c r="G49" i="114"/>
  <c r="M49" i="114" s="1"/>
  <c r="F49" i="114"/>
  <c r="H49" i="114" s="1"/>
  <c r="J49" i="114" s="1"/>
  <c r="L49" i="114" s="1"/>
  <c r="G48" i="114"/>
  <c r="M48" i="114" s="1"/>
  <c r="F48" i="114"/>
  <c r="H48" i="114" s="1"/>
  <c r="J48" i="114" s="1"/>
  <c r="L48" i="114" s="1"/>
  <c r="G47" i="114"/>
  <c r="M47" i="114" s="1"/>
  <c r="F47" i="114"/>
  <c r="H47" i="114" s="1"/>
  <c r="J47" i="114" s="1"/>
  <c r="L47" i="114" s="1"/>
  <c r="G46" i="114"/>
  <c r="M46" i="114" s="1"/>
  <c r="F46" i="114"/>
  <c r="H46" i="114" s="1"/>
  <c r="J46" i="114" s="1"/>
  <c r="L46" i="114" s="1"/>
  <c r="G45" i="114"/>
  <c r="M45" i="114" s="1"/>
  <c r="F45" i="114"/>
  <c r="H45" i="114" s="1"/>
  <c r="J45" i="114" s="1"/>
  <c r="L45" i="114" s="1"/>
  <c r="G44" i="114"/>
  <c r="M44" i="114" s="1"/>
  <c r="F44" i="114"/>
  <c r="H44" i="114" s="1"/>
  <c r="J44" i="114" s="1"/>
  <c r="L44" i="114" s="1"/>
  <c r="G43" i="114"/>
  <c r="M43" i="114" s="1"/>
  <c r="F43" i="114"/>
  <c r="H43" i="114" s="1"/>
  <c r="J43" i="114" s="1"/>
  <c r="L43" i="114" s="1"/>
  <c r="G42" i="114"/>
  <c r="M42" i="114" s="1"/>
  <c r="F42" i="114"/>
  <c r="H42" i="114" s="1"/>
  <c r="J42" i="114" s="1"/>
  <c r="L42" i="114" s="1"/>
  <c r="G41" i="114"/>
  <c r="M41" i="114" s="1"/>
  <c r="F41" i="114"/>
  <c r="H41" i="114" s="1"/>
  <c r="J41" i="114" s="1"/>
  <c r="L41" i="114" s="1"/>
  <c r="G40" i="114"/>
  <c r="M40" i="114" s="1"/>
  <c r="F40" i="114"/>
  <c r="H40" i="114" s="1"/>
  <c r="J40" i="114" s="1"/>
  <c r="L40" i="114" s="1"/>
  <c r="G39" i="114"/>
  <c r="M39" i="114" s="1"/>
  <c r="F39" i="114"/>
  <c r="H39" i="114" s="1"/>
  <c r="J39" i="114" s="1"/>
  <c r="L39" i="114" s="1"/>
  <c r="G38" i="114"/>
  <c r="M38" i="114" s="1"/>
  <c r="F38" i="114"/>
  <c r="H38" i="114" s="1"/>
  <c r="J38" i="114" s="1"/>
  <c r="L38" i="114" s="1"/>
  <c r="G37" i="114"/>
  <c r="M37" i="114" s="1"/>
  <c r="F37" i="114"/>
  <c r="H37" i="114" s="1"/>
  <c r="J37" i="114" s="1"/>
  <c r="L37" i="114" s="1"/>
  <c r="G36" i="114"/>
  <c r="M36" i="114" s="1"/>
  <c r="F36" i="114"/>
  <c r="H36" i="114" s="1"/>
  <c r="J36" i="114" s="1"/>
  <c r="L36" i="114" s="1"/>
  <c r="G35" i="114"/>
  <c r="M35" i="114" s="1"/>
  <c r="F35" i="114"/>
  <c r="H35" i="114" s="1"/>
  <c r="J35" i="114" s="1"/>
  <c r="L35" i="114" s="1"/>
  <c r="G34" i="114"/>
  <c r="M34" i="114" s="1"/>
  <c r="F34" i="114"/>
  <c r="H34" i="114" s="1"/>
  <c r="J34" i="114" s="1"/>
  <c r="L34" i="114" s="1"/>
  <c r="G33" i="114"/>
  <c r="M33" i="114" s="1"/>
  <c r="F33" i="114"/>
  <c r="H33" i="114" s="1"/>
  <c r="J33" i="114" s="1"/>
  <c r="L33" i="114" s="1"/>
  <c r="G32" i="114"/>
  <c r="M32" i="114" s="1"/>
  <c r="F32" i="114"/>
  <c r="H32" i="114" s="1"/>
  <c r="J32" i="114" s="1"/>
  <c r="L32" i="114" s="1"/>
  <c r="G31" i="114"/>
  <c r="M31" i="114" s="1"/>
  <c r="F31" i="114"/>
  <c r="H31" i="114" s="1"/>
  <c r="J31" i="114" s="1"/>
  <c r="L31" i="114" s="1"/>
  <c r="G30" i="114"/>
  <c r="M30" i="114" s="1"/>
  <c r="F30" i="114"/>
  <c r="H30" i="114" s="1"/>
  <c r="J30" i="114" s="1"/>
  <c r="L30" i="114" s="1"/>
  <c r="G29" i="114"/>
  <c r="M29" i="114" s="1"/>
  <c r="F29" i="114"/>
  <c r="H29" i="114" s="1"/>
  <c r="J29" i="114" s="1"/>
  <c r="L29" i="114" s="1"/>
  <c r="G28" i="114"/>
  <c r="M28" i="114" s="1"/>
  <c r="F28" i="114"/>
  <c r="H28" i="114" s="1"/>
  <c r="J28" i="114" s="1"/>
  <c r="L28" i="114" s="1"/>
  <c r="G27" i="114"/>
  <c r="M27" i="114" s="1"/>
  <c r="F27" i="114"/>
  <c r="H27" i="114" s="1"/>
  <c r="J27" i="114" s="1"/>
  <c r="L27" i="114" s="1"/>
  <c r="G26" i="114"/>
  <c r="M26" i="114" s="1"/>
  <c r="F26" i="114"/>
  <c r="H26" i="114" s="1"/>
  <c r="J26" i="114" s="1"/>
  <c r="L26" i="114" s="1"/>
  <c r="G25" i="114"/>
  <c r="M25" i="114" s="1"/>
  <c r="F25" i="114"/>
  <c r="H25" i="114" s="1"/>
  <c r="J25" i="114" s="1"/>
  <c r="L25" i="114" s="1"/>
  <c r="G24" i="114"/>
  <c r="M24" i="114" s="1"/>
  <c r="F24" i="114"/>
  <c r="H24" i="114" s="1"/>
  <c r="J24" i="114" s="1"/>
  <c r="L24" i="114" s="1"/>
  <c r="G23" i="114"/>
  <c r="M23" i="114" s="1"/>
  <c r="F23" i="114"/>
  <c r="H23" i="114" s="1"/>
  <c r="J23" i="114" s="1"/>
  <c r="L23" i="114" s="1"/>
  <c r="G22" i="114"/>
  <c r="M22" i="114" s="1"/>
  <c r="F22" i="114"/>
  <c r="H22" i="114" s="1"/>
  <c r="J22" i="114" s="1"/>
  <c r="L22" i="114" s="1"/>
  <c r="G21" i="114"/>
  <c r="M21" i="114" s="1"/>
  <c r="F21" i="114"/>
  <c r="H21" i="114" s="1"/>
  <c r="J21" i="114" s="1"/>
  <c r="L21" i="114" s="1"/>
  <c r="G20" i="114"/>
  <c r="M20" i="114" s="1"/>
  <c r="F20" i="114"/>
  <c r="H20" i="114" s="1"/>
  <c r="J20" i="114" s="1"/>
  <c r="L20" i="114" s="1"/>
  <c r="G18" i="114"/>
  <c r="M18" i="114" s="1"/>
  <c r="F18" i="114"/>
  <c r="H18" i="114" s="1"/>
  <c r="J18" i="114" s="1"/>
  <c r="L18" i="114" s="1"/>
  <c r="G17" i="114"/>
  <c r="M17" i="114" s="1"/>
  <c r="F17" i="114"/>
  <c r="H17" i="114" s="1"/>
  <c r="J17" i="114" s="1"/>
  <c r="L17" i="114" s="1"/>
  <c r="G16" i="114"/>
  <c r="M16" i="114" s="1"/>
  <c r="F16" i="114"/>
  <c r="H16" i="114" s="1"/>
  <c r="J16" i="114" s="1"/>
  <c r="L16" i="114" s="1"/>
  <c r="G15" i="114"/>
  <c r="M15" i="114" s="1"/>
  <c r="F15" i="114"/>
  <c r="H15" i="114" s="1"/>
  <c r="J15" i="114" s="1"/>
  <c r="L15" i="114" s="1"/>
  <c r="G14" i="114"/>
  <c r="M14" i="114" s="1"/>
  <c r="F14" i="114"/>
  <c r="H14" i="114" s="1"/>
  <c r="J14" i="114" s="1"/>
  <c r="L14" i="114" s="1"/>
  <c r="G13" i="114"/>
  <c r="M13" i="114" s="1"/>
  <c r="F13" i="114"/>
  <c r="H13" i="114" s="1"/>
  <c r="J13" i="114" s="1"/>
  <c r="L13" i="114" s="1"/>
  <c r="G12" i="114"/>
  <c r="M12" i="114" s="1"/>
  <c r="F12" i="114"/>
  <c r="H12" i="114" s="1"/>
  <c r="J12" i="114" s="1"/>
  <c r="L12" i="114" s="1"/>
  <c r="G11" i="114"/>
  <c r="M11" i="114" s="1"/>
  <c r="F11" i="114"/>
  <c r="H11" i="114" s="1"/>
  <c r="J11" i="114" s="1"/>
  <c r="L11" i="114" s="1"/>
  <c r="G10" i="114"/>
  <c r="M10" i="114" s="1"/>
  <c r="F10" i="114"/>
  <c r="H10" i="114" s="1"/>
  <c r="J10" i="114" s="1"/>
  <c r="L10" i="114" s="1"/>
  <c r="G9" i="114"/>
  <c r="M9" i="114" s="1"/>
  <c r="F9" i="114"/>
  <c r="H9" i="114" s="1"/>
  <c r="J9" i="114" s="1"/>
  <c r="L9" i="114" s="1"/>
  <c r="G8" i="114"/>
  <c r="M8" i="114" s="1"/>
  <c r="F8" i="114"/>
  <c r="H8" i="114" s="1"/>
  <c r="J8" i="114" s="1"/>
  <c r="L8" i="114" s="1"/>
  <c r="G7" i="114"/>
  <c r="M7" i="114" s="1"/>
  <c r="F7" i="114"/>
  <c r="H7" i="114" s="1"/>
  <c r="J7" i="114" s="1"/>
  <c r="L7" i="114" s="1"/>
  <c r="G6" i="114"/>
  <c r="M6" i="114" s="1"/>
  <c r="F6" i="114"/>
  <c r="H6" i="114" s="1"/>
  <c r="J6" i="114" s="1"/>
  <c r="L6" i="114" s="1"/>
  <c r="G5" i="114"/>
  <c r="M5" i="114" s="1"/>
  <c r="F5" i="114"/>
  <c r="H5" i="114" s="1"/>
  <c r="J5" i="114" s="1"/>
  <c r="L5" i="114" s="1"/>
  <c r="G4" i="114"/>
  <c r="M4" i="114" s="1"/>
  <c r="F4" i="114"/>
  <c r="H4" i="114" s="1"/>
  <c r="J4" i="114" s="1"/>
  <c r="L4" i="114" s="1"/>
  <c r="G3" i="114"/>
  <c r="M3" i="114" s="1"/>
  <c r="F3" i="114"/>
  <c r="H3" i="114" s="1"/>
  <c r="J3" i="114" s="1"/>
  <c r="L3" i="114" s="1"/>
  <c r="G2" i="114"/>
  <c r="F2" i="114"/>
  <c r="H2" i="114" s="1"/>
  <c r="J56" i="115" l="1"/>
  <c r="L2" i="115"/>
  <c r="L56" i="115" s="1"/>
  <c r="L59" i="115" s="1"/>
  <c r="G54" i="114"/>
  <c r="J2" i="114"/>
  <c r="H54" i="114"/>
  <c r="M2" i="114"/>
  <c r="M54" i="114" s="1"/>
  <c r="L55" i="113"/>
  <c r="K53" i="113"/>
  <c r="I53" i="113"/>
  <c r="C53" i="113"/>
  <c r="G52" i="113"/>
  <c r="M52" i="113" s="1"/>
  <c r="F52" i="113"/>
  <c r="H52" i="113" s="1"/>
  <c r="J52" i="113" s="1"/>
  <c r="L52" i="113" s="1"/>
  <c r="G51" i="113"/>
  <c r="M51" i="113" s="1"/>
  <c r="F51" i="113"/>
  <c r="H51" i="113" s="1"/>
  <c r="J51" i="113" s="1"/>
  <c r="L51" i="113" s="1"/>
  <c r="G50" i="113"/>
  <c r="M50" i="113" s="1"/>
  <c r="F50" i="113"/>
  <c r="H50" i="113" s="1"/>
  <c r="J50" i="113" s="1"/>
  <c r="L50" i="113" s="1"/>
  <c r="G49" i="113"/>
  <c r="M49" i="113" s="1"/>
  <c r="F49" i="113"/>
  <c r="H49" i="113" s="1"/>
  <c r="J49" i="113" s="1"/>
  <c r="L49" i="113" s="1"/>
  <c r="G48" i="113"/>
  <c r="M48" i="113" s="1"/>
  <c r="F48" i="113"/>
  <c r="H48" i="113" s="1"/>
  <c r="J48" i="113" s="1"/>
  <c r="L48" i="113" s="1"/>
  <c r="G47" i="113"/>
  <c r="M47" i="113" s="1"/>
  <c r="F47" i="113"/>
  <c r="H47" i="113" s="1"/>
  <c r="J47" i="113" s="1"/>
  <c r="L47" i="113" s="1"/>
  <c r="G46" i="113"/>
  <c r="M46" i="113" s="1"/>
  <c r="F46" i="113"/>
  <c r="H46" i="113" s="1"/>
  <c r="J46" i="113" s="1"/>
  <c r="L46" i="113" s="1"/>
  <c r="G45" i="113"/>
  <c r="M45" i="113" s="1"/>
  <c r="F45" i="113"/>
  <c r="H45" i="113" s="1"/>
  <c r="J45" i="113" s="1"/>
  <c r="L45" i="113" s="1"/>
  <c r="G44" i="113"/>
  <c r="M44" i="113" s="1"/>
  <c r="F44" i="113"/>
  <c r="H44" i="113" s="1"/>
  <c r="J44" i="113" s="1"/>
  <c r="L44" i="113" s="1"/>
  <c r="G43" i="113"/>
  <c r="M43" i="113" s="1"/>
  <c r="F43" i="113"/>
  <c r="H43" i="113" s="1"/>
  <c r="J43" i="113" s="1"/>
  <c r="L43" i="113" s="1"/>
  <c r="G42" i="113"/>
  <c r="M42" i="113" s="1"/>
  <c r="F42" i="113"/>
  <c r="H42" i="113" s="1"/>
  <c r="J42" i="113" s="1"/>
  <c r="L42" i="113" s="1"/>
  <c r="G41" i="113"/>
  <c r="M41" i="113" s="1"/>
  <c r="F41" i="113"/>
  <c r="H41" i="113" s="1"/>
  <c r="J41" i="113" s="1"/>
  <c r="L41" i="113" s="1"/>
  <c r="G40" i="113"/>
  <c r="M40" i="113" s="1"/>
  <c r="F40" i="113"/>
  <c r="H40" i="113" s="1"/>
  <c r="J40" i="113" s="1"/>
  <c r="L40" i="113" s="1"/>
  <c r="G39" i="113"/>
  <c r="M39" i="113" s="1"/>
  <c r="F39" i="113"/>
  <c r="H39" i="113" s="1"/>
  <c r="J39" i="113" s="1"/>
  <c r="L39" i="113" s="1"/>
  <c r="G38" i="113"/>
  <c r="M38" i="113" s="1"/>
  <c r="F38" i="113"/>
  <c r="H38" i="113" s="1"/>
  <c r="J38" i="113" s="1"/>
  <c r="L38" i="113" s="1"/>
  <c r="G37" i="113"/>
  <c r="M37" i="113" s="1"/>
  <c r="F37" i="113"/>
  <c r="H37" i="113" s="1"/>
  <c r="J37" i="113" s="1"/>
  <c r="L37" i="113" s="1"/>
  <c r="G36" i="113"/>
  <c r="M36" i="113" s="1"/>
  <c r="F36" i="113"/>
  <c r="H36" i="113" s="1"/>
  <c r="J36" i="113" s="1"/>
  <c r="L36" i="113" s="1"/>
  <c r="G35" i="113"/>
  <c r="M35" i="113" s="1"/>
  <c r="F35" i="113"/>
  <c r="H35" i="113" s="1"/>
  <c r="J35" i="113" s="1"/>
  <c r="L35" i="113" s="1"/>
  <c r="G34" i="113"/>
  <c r="M34" i="113" s="1"/>
  <c r="F34" i="113"/>
  <c r="H34" i="113" s="1"/>
  <c r="J34" i="113" s="1"/>
  <c r="L34" i="113" s="1"/>
  <c r="G33" i="113"/>
  <c r="M33" i="113" s="1"/>
  <c r="F33" i="113"/>
  <c r="H33" i="113" s="1"/>
  <c r="J33" i="113" s="1"/>
  <c r="L33" i="113" s="1"/>
  <c r="G32" i="113"/>
  <c r="M32" i="113" s="1"/>
  <c r="F32" i="113"/>
  <c r="H32" i="113" s="1"/>
  <c r="J32" i="113" s="1"/>
  <c r="L32" i="113" s="1"/>
  <c r="G31" i="113"/>
  <c r="M31" i="113" s="1"/>
  <c r="F31" i="113"/>
  <c r="H31" i="113" s="1"/>
  <c r="J31" i="113" s="1"/>
  <c r="L31" i="113" s="1"/>
  <c r="G30" i="113"/>
  <c r="M30" i="113" s="1"/>
  <c r="F30" i="113"/>
  <c r="H30" i="113" s="1"/>
  <c r="J30" i="113" s="1"/>
  <c r="L30" i="113" s="1"/>
  <c r="G29" i="113"/>
  <c r="M29" i="113" s="1"/>
  <c r="F29" i="113"/>
  <c r="H29" i="113" s="1"/>
  <c r="J29" i="113" s="1"/>
  <c r="L29" i="113" s="1"/>
  <c r="G28" i="113"/>
  <c r="M28" i="113" s="1"/>
  <c r="F28" i="113"/>
  <c r="H28" i="113" s="1"/>
  <c r="J28" i="113" s="1"/>
  <c r="L28" i="113" s="1"/>
  <c r="G27" i="113"/>
  <c r="M27" i="113" s="1"/>
  <c r="F27" i="113"/>
  <c r="H27" i="113" s="1"/>
  <c r="J27" i="113" s="1"/>
  <c r="L27" i="113" s="1"/>
  <c r="G26" i="113"/>
  <c r="M26" i="113" s="1"/>
  <c r="F26" i="113"/>
  <c r="H26" i="113" s="1"/>
  <c r="J26" i="113" s="1"/>
  <c r="L26" i="113" s="1"/>
  <c r="G25" i="113"/>
  <c r="M25" i="113" s="1"/>
  <c r="F25" i="113"/>
  <c r="H25" i="113" s="1"/>
  <c r="J25" i="113" s="1"/>
  <c r="L25" i="113" s="1"/>
  <c r="G24" i="113"/>
  <c r="M24" i="113" s="1"/>
  <c r="F24" i="113"/>
  <c r="H24" i="113" s="1"/>
  <c r="J24" i="113" s="1"/>
  <c r="L24" i="113" s="1"/>
  <c r="G23" i="113"/>
  <c r="M23" i="113" s="1"/>
  <c r="F23" i="113"/>
  <c r="H23" i="113" s="1"/>
  <c r="J23" i="113" s="1"/>
  <c r="L23" i="113" s="1"/>
  <c r="G22" i="113"/>
  <c r="M22" i="113" s="1"/>
  <c r="F22" i="113"/>
  <c r="H22" i="113" s="1"/>
  <c r="J22" i="113" s="1"/>
  <c r="L22" i="113" s="1"/>
  <c r="G21" i="113"/>
  <c r="M21" i="113" s="1"/>
  <c r="F21" i="113"/>
  <c r="H21" i="113" s="1"/>
  <c r="J21" i="113" s="1"/>
  <c r="L21" i="113" s="1"/>
  <c r="G20" i="113"/>
  <c r="M20" i="113" s="1"/>
  <c r="F20" i="113"/>
  <c r="H20" i="113" s="1"/>
  <c r="J20" i="113" s="1"/>
  <c r="L20" i="113" s="1"/>
  <c r="G19" i="113"/>
  <c r="M19" i="113" s="1"/>
  <c r="F19" i="113"/>
  <c r="H19" i="113" s="1"/>
  <c r="J19" i="113" s="1"/>
  <c r="L19" i="113" s="1"/>
  <c r="G18" i="113"/>
  <c r="M18" i="113" s="1"/>
  <c r="F18" i="113"/>
  <c r="H18" i="113" s="1"/>
  <c r="J18" i="113" s="1"/>
  <c r="L18" i="113" s="1"/>
  <c r="G17" i="113"/>
  <c r="M17" i="113" s="1"/>
  <c r="F17" i="113"/>
  <c r="H17" i="113" s="1"/>
  <c r="J17" i="113" s="1"/>
  <c r="L17" i="113" s="1"/>
  <c r="G16" i="113"/>
  <c r="M16" i="113" s="1"/>
  <c r="F16" i="113"/>
  <c r="H16" i="113" s="1"/>
  <c r="J16" i="113" s="1"/>
  <c r="L16" i="113" s="1"/>
  <c r="G15" i="113"/>
  <c r="M15" i="113" s="1"/>
  <c r="F15" i="113"/>
  <c r="H15" i="113" s="1"/>
  <c r="J15" i="113" s="1"/>
  <c r="L15" i="113" s="1"/>
  <c r="G14" i="113"/>
  <c r="M14" i="113" s="1"/>
  <c r="F14" i="113"/>
  <c r="H14" i="113" s="1"/>
  <c r="J14" i="113" s="1"/>
  <c r="L14" i="113" s="1"/>
  <c r="G13" i="113"/>
  <c r="M13" i="113" s="1"/>
  <c r="F13" i="113"/>
  <c r="H13" i="113" s="1"/>
  <c r="J13" i="113" s="1"/>
  <c r="L13" i="113" s="1"/>
  <c r="G12" i="113"/>
  <c r="M12" i="113" s="1"/>
  <c r="F12" i="113"/>
  <c r="H12" i="113" s="1"/>
  <c r="J12" i="113" s="1"/>
  <c r="L12" i="113" s="1"/>
  <c r="G11" i="113"/>
  <c r="M11" i="113" s="1"/>
  <c r="F11" i="113"/>
  <c r="H11" i="113" s="1"/>
  <c r="J11" i="113" s="1"/>
  <c r="L11" i="113" s="1"/>
  <c r="G10" i="113"/>
  <c r="M10" i="113" s="1"/>
  <c r="F10" i="113"/>
  <c r="H10" i="113" s="1"/>
  <c r="J10" i="113" s="1"/>
  <c r="L10" i="113" s="1"/>
  <c r="G9" i="113"/>
  <c r="M9" i="113" s="1"/>
  <c r="F9" i="113"/>
  <c r="H9" i="113" s="1"/>
  <c r="J9" i="113" s="1"/>
  <c r="L9" i="113" s="1"/>
  <c r="G8" i="113"/>
  <c r="M8" i="113" s="1"/>
  <c r="F8" i="113"/>
  <c r="H8" i="113" s="1"/>
  <c r="J8" i="113" s="1"/>
  <c r="L8" i="113" s="1"/>
  <c r="G7" i="113"/>
  <c r="M7" i="113" s="1"/>
  <c r="F7" i="113"/>
  <c r="H7" i="113" s="1"/>
  <c r="J7" i="113" s="1"/>
  <c r="L7" i="113" s="1"/>
  <c r="G6" i="113"/>
  <c r="M6" i="113" s="1"/>
  <c r="F6" i="113"/>
  <c r="H6" i="113" s="1"/>
  <c r="J6" i="113" s="1"/>
  <c r="L6" i="113" s="1"/>
  <c r="G5" i="113"/>
  <c r="M5" i="113" s="1"/>
  <c r="F5" i="113"/>
  <c r="H5" i="113" s="1"/>
  <c r="J5" i="113" s="1"/>
  <c r="L5" i="113" s="1"/>
  <c r="G4" i="113"/>
  <c r="M4" i="113" s="1"/>
  <c r="F4" i="113"/>
  <c r="H4" i="113" s="1"/>
  <c r="J4" i="113" s="1"/>
  <c r="L4" i="113" s="1"/>
  <c r="G3" i="113"/>
  <c r="M3" i="113" s="1"/>
  <c r="F3" i="113"/>
  <c r="H3" i="113" s="1"/>
  <c r="J3" i="113" s="1"/>
  <c r="L3" i="113" s="1"/>
  <c r="G2" i="113"/>
  <c r="F2" i="113"/>
  <c r="H2" i="113" s="1"/>
  <c r="J54" i="114" l="1"/>
  <c r="L2" i="114"/>
  <c r="L54" i="114" s="1"/>
  <c r="L57" i="114" s="1"/>
  <c r="G53" i="113"/>
  <c r="J2" i="113"/>
  <c r="H53" i="113"/>
  <c r="M2" i="113"/>
  <c r="M53" i="113" s="1"/>
  <c r="G43" i="112"/>
  <c r="M43" i="112" s="1"/>
  <c r="F43" i="112"/>
  <c r="H43" i="112" s="1"/>
  <c r="J43" i="112" s="1"/>
  <c r="L43" i="112" s="1"/>
  <c r="J53" i="113" l="1"/>
  <c r="L2" i="113"/>
  <c r="L53" i="113" s="1"/>
  <c r="L56" i="113" s="1"/>
  <c r="G7" i="112"/>
  <c r="M7" i="112" s="1"/>
  <c r="F7" i="112"/>
  <c r="H7" i="112" s="1"/>
  <c r="J7" i="112" s="1"/>
  <c r="L7" i="112" s="1"/>
  <c r="G6" i="112"/>
  <c r="M6" i="112" s="1"/>
  <c r="F6" i="112"/>
  <c r="H6" i="112" s="1"/>
  <c r="J6" i="112" s="1"/>
  <c r="L6" i="112" s="1"/>
  <c r="L55" i="112"/>
  <c r="K53" i="112"/>
  <c r="I53" i="112"/>
  <c r="C53" i="112"/>
  <c r="G52" i="112"/>
  <c r="M52" i="112" s="1"/>
  <c r="F52" i="112"/>
  <c r="H52" i="112" s="1"/>
  <c r="J52" i="112" s="1"/>
  <c r="L52" i="112" s="1"/>
  <c r="G51" i="112"/>
  <c r="M51" i="112" s="1"/>
  <c r="F51" i="112"/>
  <c r="H51" i="112" s="1"/>
  <c r="J51" i="112" s="1"/>
  <c r="L51" i="112" s="1"/>
  <c r="G50" i="112"/>
  <c r="M50" i="112" s="1"/>
  <c r="F50" i="112"/>
  <c r="H50" i="112" s="1"/>
  <c r="J50" i="112" s="1"/>
  <c r="L50" i="112" s="1"/>
  <c r="G49" i="112"/>
  <c r="M49" i="112" s="1"/>
  <c r="F49" i="112"/>
  <c r="H49" i="112" s="1"/>
  <c r="J49" i="112" s="1"/>
  <c r="L49" i="112" s="1"/>
  <c r="G48" i="112"/>
  <c r="M48" i="112" s="1"/>
  <c r="F48" i="112"/>
  <c r="H48" i="112" s="1"/>
  <c r="J48" i="112" s="1"/>
  <c r="L48" i="112" s="1"/>
  <c r="G47" i="112"/>
  <c r="M47" i="112" s="1"/>
  <c r="F47" i="112"/>
  <c r="H47" i="112" s="1"/>
  <c r="J47" i="112" s="1"/>
  <c r="L47" i="112" s="1"/>
  <c r="G46" i="112"/>
  <c r="M46" i="112" s="1"/>
  <c r="F46" i="112"/>
  <c r="H46" i="112" s="1"/>
  <c r="J46" i="112" s="1"/>
  <c r="L46" i="112" s="1"/>
  <c r="G45" i="112"/>
  <c r="M45" i="112" s="1"/>
  <c r="F45" i="112"/>
  <c r="H45" i="112" s="1"/>
  <c r="J45" i="112" s="1"/>
  <c r="L45" i="112" s="1"/>
  <c r="G44" i="112"/>
  <c r="M44" i="112" s="1"/>
  <c r="F44" i="112"/>
  <c r="H44" i="112" s="1"/>
  <c r="J44" i="112" s="1"/>
  <c r="L44" i="112" s="1"/>
  <c r="G42" i="112"/>
  <c r="M42" i="112" s="1"/>
  <c r="F42" i="112"/>
  <c r="H42" i="112" s="1"/>
  <c r="J42" i="112" s="1"/>
  <c r="L42" i="112" s="1"/>
  <c r="G41" i="112"/>
  <c r="M41" i="112" s="1"/>
  <c r="F41" i="112"/>
  <c r="H41" i="112" s="1"/>
  <c r="J41" i="112" s="1"/>
  <c r="L41" i="112" s="1"/>
  <c r="H40" i="112"/>
  <c r="J40" i="112" s="1"/>
  <c r="L40" i="112" s="1"/>
  <c r="G40" i="112"/>
  <c r="M40" i="112" s="1"/>
  <c r="F40" i="112"/>
  <c r="G39" i="112"/>
  <c r="M39" i="112" s="1"/>
  <c r="F39" i="112"/>
  <c r="H39" i="112" s="1"/>
  <c r="J39" i="112" s="1"/>
  <c r="L39" i="112" s="1"/>
  <c r="G38" i="112"/>
  <c r="M38" i="112" s="1"/>
  <c r="F38" i="112"/>
  <c r="H38" i="112" s="1"/>
  <c r="J38" i="112" s="1"/>
  <c r="L38" i="112" s="1"/>
  <c r="G37" i="112"/>
  <c r="M37" i="112" s="1"/>
  <c r="F37" i="112"/>
  <c r="H37" i="112" s="1"/>
  <c r="J37" i="112" s="1"/>
  <c r="L37" i="112" s="1"/>
  <c r="G36" i="112"/>
  <c r="M36" i="112" s="1"/>
  <c r="F36" i="112"/>
  <c r="H36" i="112" s="1"/>
  <c r="J36" i="112" s="1"/>
  <c r="L36" i="112" s="1"/>
  <c r="G35" i="112"/>
  <c r="M35" i="112" s="1"/>
  <c r="F35" i="112"/>
  <c r="H35" i="112" s="1"/>
  <c r="J35" i="112" s="1"/>
  <c r="L35" i="112" s="1"/>
  <c r="G34" i="112"/>
  <c r="M34" i="112" s="1"/>
  <c r="F34" i="112"/>
  <c r="H34" i="112" s="1"/>
  <c r="J34" i="112" s="1"/>
  <c r="L34" i="112" s="1"/>
  <c r="G33" i="112"/>
  <c r="M33" i="112" s="1"/>
  <c r="F33" i="112"/>
  <c r="H33" i="112" s="1"/>
  <c r="J33" i="112" s="1"/>
  <c r="L33" i="112" s="1"/>
  <c r="G32" i="112"/>
  <c r="M32" i="112" s="1"/>
  <c r="F32" i="112"/>
  <c r="H32" i="112" s="1"/>
  <c r="J32" i="112" s="1"/>
  <c r="L32" i="112" s="1"/>
  <c r="G31" i="112"/>
  <c r="M31" i="112" s="1"/>
  <c r="F31" i="112"/>
  <c r="H31" i="112" s="1"/>
  <c r="J31" i="112" s="1"/>
  <c r="L31" i="112" s="1"/>
  <c r="G30" i="112"/>
  <c r="M30" i="112" s="1"/>
  <c r="F30" i="112"/>
  <c r="H30" i="112" s="1"/>
  <c r="J30" i="112" s="1"/>
  <c r="L30" i="112" s="1"/>
  <c r="G29" i="112"/>
  <c r="M29" i="112" s="1"/>
  <c r="F29" i="112"/>
  <c r="H29" i="112" s="1"/>
  <c r="J29" i="112" s="1"/>
  <c r="L29" i="112" s="1"/>
  <c r="G28" i="112"/>
  <c r="M28" i="112" s="1"/>
  <c r="F28" i="112"/>
  <c r="H28" i="112" s="1"/>
  <c r="J28" i="112" s="1"/>
  <c r="L28" i="112" s="1"/>
  <c r="G27" i="112"/>
  <c r="M27" i="112" s="1"/>
  <c r="F27" i="112"/>
  <c r="H27" i="112" s="1"/>
  <c r="J27" i="112" s="1"/>
  <c r="L27" i="112" s="1"/>
  <c r="G26" i="112"/>
  <c r="M26" i="112" s="1"/>
  <c r="F26" i="112"/>
  <c r="H26" i="112" s="1"/>
  <c r="J26" i="112" s="1"/>
  <c r="L26" i="112" s="1"/>
  <c r="G25" i="112"/>
  <c r="M25" i="112" s="1"/>
  <c r="F25" i="112"/>
  <c r="H25" i="112" s="1"/>
  <c r="J25" i="112" s="1"/>
  <c r="L25" i="112" s="1"/>
  <c r="G24" i="112"/>
  <c r="M24" i="112" s="1"/>
  <c r="F24" i="112"/>
  <c r="H24" i="112" s="1"/>
  <c r="J24" i="112" s="1"/>
  <c r="L24" i="112" s="1"/>
  <c r="G23" i="112"/>
  <c r="M23" i="112" s="1"/>
  <c r="F23" i="112"/>
  <c r="H23" i="112" s="1"/>
  <c r="J23" i="112" s="1"/>
  <c r="L23" i="112" s="1"/>
  <c r="G22" i="112"/>
  <c r="M22" i="112" s="1"/>
  <c r="F22" i="112"/>
  <c r="H22" i="112" s="1"/>
  <c r="J22" i="112" s="1"/>
  <c r="L22" i="112" s="1"/>
  <c r="G21" i="112"/>
  <c r="M21" i="112" s="1"/>
  <c r="F21" i="112"/>
  <c r="H21" i="112" s="1"/>
  <c r="J21" i="112" s="1"/>
  <c r="L21" i="112" s="1"/>
  <c r="G20" i="112"/>
  <c r="M20" i="112" s="1"/>
  <c r="F20" i="112"/>
  <c r="H20" i="112" s="1"/>
  <c r="J20" i="112" s="1"/>
  <c r="L20" i="112" s="1"/>
  <c r="G19" i="112"/>
  <c r="M19" i="112" s="1"/>
  <c r="F19" i="112"/>
  <c r="H19" i="112" s="1"/>
  <c r="J19" i="112" s="1"/>
  <c r="L19" i="112" s="1"/>
  <c r="G18" i="112"/>
  <c r="M18" i="112" s="1"/>
  <c r="F18" i="112"/>
  <c r="H18" i="112" s="1"/>
  <c r="J18" i="112" s="1"/>
  <c r="L18" i="112" s="1"/>
  <c r="G17" i="112"/>
  <c r="M17" i="112" s="1"/>
  <c r="F17" i="112"/>
  <c r="H17" i="112" s="1"/>
  <c r="J17" i="112" s="1"/>
  <c r="L17" i="112" s="1"/>
  <c r="G16" i="112"/>
  <c r="M16" i="112" s="1"/>
  <c r="F16" i="112"/>
  <c r="H16" i="112" s="1"/>
  <c r="J16" i="112" s="1"/>
  <c r="L16" i="112" s="1"/>
  <c r="G15" i="112"/>
  <c r="M15" i="112" s="1"/>
  <c r="F15" i="112"/>
  <c r="H15" i="112" s="1"/>
  <c r="J15" i="112" s="1"/>
  <c r="L15" i="112" s="1"/>
  <c r="G14" i="112"/>
  <c r="M14" i="112" s="1"/>
  <c r="F14" i="112"/>
  <c r="H14" i="112" s="1"/>
  <c r="J14" i="112" s="1"/>
  <c r="L14" i="112" s="1"/>
  <c r="G13" i="112"/>
  <c r="M13" i="112" s="1"/>
  <c r="F13" i="112"/>
  <c r="H13" i="112" s="1"/>
  <c r="J13" i="112" s="1"/>
  <c r="L13" i="112" s="1"/>
  <c r="G12" i="112"/>
  <c r="M12" i="112" s="1"/>
  <c r="F12" i="112"/>
  <c r="H12" i="112" s="1"/>
  <c r="J12" i="112" s="1"/>
  <c r="L12" i="112" s="1"/>
  <c r="G11" i="112"/>
  <c r="M11" i="112" s="1"/>
  <c r="F11" i="112"/>
  <c r="H11" i="112" s="1"/>
  <c r="J11" i="112" s="1"/>
  <c r="L11" i="112" s="1"/>
  <c r="G10" i="112"/>
  <c r="M10" i="112" s="1"/>
  <c r="F10" i="112"/>
  <c r="H10" i="112" s="1"/>
  <c r="J10" i="112" s="1"/>
  <c r="L10" i="112" s="1"/>
  <c r="G9" i="112"/>
  <c r="M9" i="112" s="1"/>
  <c r="F9" i="112"/>
  <c r="H9" i="112" s="1"/>
  <c r="J9" i="112" s="1"/>
  <c r="L9" i="112" s="1"/>
  <c r="G8" i="112"/>
  <c r="M8" i="112" s="1"/>
  <c r="F8" i="112"/>
  <c r="H8" i="112" s="1"/>
  <c r="J8" i="112" s="1"/>
  <c r="L8" i="112" s="1"/>
  <c r="G5" i="112"/>
  <c r="M5" i="112" s="1"/>
  <c r="F5" i="112"/>
  <c r="H5" i="112" s="1"/>
  <c r="J5" i="112" s="1"/>
  <c r="L5" i="112" s="1"/>
  <c r="G4" i="112"/>
  <c r="M4" i="112" s="1"/>
  <c r="F4" i="112"/>
  <c r="H4" i="112" s="1"/>
  <c r="J4" i="112" s="1"/>
  <c r="L4" i="112" s="1"/>
  <c r="G3" i="112"/>
  <c r="M3" i="112" s="1"/>
  <c r="F3" i="112"/>
  <c r="H3" i="112" s="1"/>
  <c r="J3" i="112" s="1"/>
  <c r="L3" i="112" s="1"/>
  <c r="G2" i="112"/>
  <c r="F2" i="112"/>
  <c r="H2" i="112" s="1"/>
  <c r="G53" i="112" l="1"/>
  <c r="J2" i="112"/>
  <c r="H53" i="112"/>
  <c r="M2" i="112"/>
  <c r="M53" i="112" s="1"/>
  <c r="L52" i="111"/>
  <c r="K50" i="111"/>
  <c r="I50" i="111"/>
  <c r="C50" i="111"/>
  <c r="G49" i="111"/>
  <c r="M49" i="111" s="1"/>
  <c r="F49" i="111"/>
  <c r="H49" i="111" s="1"/>
  <c r="J49" i="111" s="1"/>
  <c r="L49" i="111" s="1"/>
  <c r="G48" i="111"/>
  <c r="M48" i="111" s="1"/>
  <c r="F48" i="111"/>
  <c r="H48" i="111" s="1"/>
  <c r="J48" i="111" s="1"/>
  <c r="L48" i="111" s="1"/>
  <c r="G47" i="111"/>
  <c r="M47" i="111" s="1"/>
  <c r="F47" i="111"/>
  <c r="H47" i="111" s="1"/>
  <c r="J47" i="111" s="1"/>
  <c r="L47" i="111" s="1"/>
  <c r="G46" i="111"/>
  <c r="M46" i="111" s="1"/>
  <c r="F46" i="111"/>
  <c r="H46" i="111" s="1"/>
  <c r="J46" i="111" s="1"/>
  <c r="L46" i="111" s="1"/>
  <c r="G45" i="111"/>
  <c r="M45" i="111" s="1"/>
  <c r="F45" i="111"/>
  <c r="H45" i="111" s="1"/>
  <c r="J45" i="111" s="1"/>
  <c r="L45" i="111" s="1"/>
  <c r="G44" i="111"/>
  <c r="M44" i="111" s="1"/>
  <c r="F44" i="111"/>
  <c r="H44" i="111" s="1"/>
  <c r="J44" i="111" s="1"/>
  <c r="L44" i="111" s="1"/>
  <c r="G43" i="111"/>
  <c r="M43" i="111" s="1"/>
  <c r="F43" i="111"/>
  <c r="H43" i="111" s="1"/>
  <c r="J43" i="111" s="1"/>
  <c r="L43" i="111" s="1"/>
  <c r="G42" i="111"/>
  <c r="M42" i="111" s="1"/>
  <c r="F42" i="111"/>
  <c r="H42" i="111" s="1"/>
  <c r="J42" i="111" s="1"/>
  <c r="L42" i="111" s="1"/>
  <c r="G41" i="111"/>
  <c r="M41" i="111" s="1"/>
  <c r="F41" i="111"/>
  <c r="H41" i="111" s="1"/>
  <c r="J41" i="111" s="1"/>
  <c r="L41" i="111" s="1"/>
  <c r="G40" i="111"/>
  <c r="M40" i="111" s="1"/>
  <c r="F40" i="111"/>
  <c r="H40" i="111" s="1"/>
  <c r="J40" i="111" s="1"/>
  <c r="L40" i="111" s="1"/>
  <c r="G39" i="111"/>
  <c r="M39" i="111" s="1"/>
  <c r="F39" i="111"/>
  <c r="H39" i="111" s="1"/>
  <c r="J39" i="111" s="1"/>
  <c r="L39" i="111" s="1"/>
  <c r="G38" i="111"/>
  <c r="M38" i="111" s="1"/>
  <c r="F38" i="111"/>
  <c r="H38" i="111" s="1"/>
  <c r="J38" i="111" s="1"/>
  <c r="L38" i="111" s="1"/>
  <c r="G37" i="111"/>
  <c r="M37" i="111" s="1"/>
  <c r="F37" i="111"/>
  <c r="H37" i="111" s="1"/>
  <c r="J37" i="111" s="1"/>
  <c r="L37" i="111" s="1"/>
  <c r="G36" i="111"/>
  <c r="M36" i="111" s="1"/>
  <c r="F36" i="111"/>
  <c r="H36" i="111" s="1"/>
  <c r="J36" i="111" s="1"/>
  <c r="L36" i="111" s="1"/>
  <c r="G35" i="111"/>
  <c r="M35" i="111" s="1"/>
  <c r="F35" i="111"/>
  <c r="H35" i="111" s="1"/>
  <c r="J35" i="111" s="1"/>
  <c r="L35" i="111" s="1"/>
  <c r="G34" i="111"/>
  <c r="M34" i="111" s="1"/>
  <c r="F34" i="111"/>
  <c r="H34" i="111" s="1"/>
  <c r="J34" i="111" s="1"/>
  <c r="L34" i="111" s="1"/>
  <c r="G33" i="111"/>
  <c r="M33" i="111" s="1"/>
  <c r="F33" i="111"/>
  <c r="H33" i="111" s="1"/>
  <c r="J33" i="111" s="1"/>
  <c r="L33" i="111" s="1"/>
  <c r="G32" i="111"/>
  <c r="M32" i="111" s="1"/>
  <c r="F32" i="111"/>
  <c r="H32" i="111" s="1"/>
  <c r="J32" i="111" s="1"/>
  <c r="L32" i="111" s="1"/>
  <c r="G31" i="111"/>
  <c r="M31" i="111" s="1"/>
  <c r="F31" i="111"/>
  <c r="H31" i="111" s="1"/>
  <c r="J31" i="111" s="1"/>
  <c r="L31" i="111" s="1"/>
  <c r="G30" i="111"/>
  <c r="M30" i="111" s="1"/>
  <c r="F30" i="111"/>
  <c r="H30" i="111" s="1"/>
  <c r="J30" i="111" s="1"/>
  <c r="L30" i="111" s="1"/>
  <c r="G29" i="111"/>
  <c r="M29" i="111" s="1"/>
  <c r="F29" i="111"/>
  <c r="H29" i="111" s="1"/>
  <c r="J29" i="111" s="1"/>
  <c r="L29" i="111" s="1"/>
  <c r="G28" i="111"/>
  <c r="M28" i="111" s="1"/>
  <c r="F28" i="111"/>
  <c r="H28" i="111" s="1"/>
  <c r="J28" i="111" s="1"/>
  <c r="L28" i="111" s="1"/>
  <c r="G27" i="111"/>
  <c r="M27" i="111" s="1"/>
  <c r="F27" i="111"/>
  <c r="H27" i="111" s="1"/>
  <c r="J27" i="111" s="1"/>
  <c r="L27" i="111" s="1"/>
  <c r="G26" i="111"/>
  <c r="M26" i="111" s="1"/>
  <c r="F26" i="111"/>
  <c r="H26" i="111" s="1"/>
  <c r="J26" i="111" s="1"/>
  <c r="L26" i="111" s="1"/>
  <c r="G25" i="111"/>
  <c r="M25" i="111" s="1"/>
  <c r="F25" i="111"/>
  <c r="H25" i="111" s="1"/>
  <c r="J25" i="111" s="1"/>
  <c r="L25" i="111" s="1"/>
  <c r="G24" i="111"/>
  <c r="M24" i="111" s="1"/>
  <c r="F24" i="111"/>
  <c r="H24" i="111" s="1"/>
  <c r="J24" i="111" s="1"/>
  <c r="L24" i="111" s="1"/>
  <c r="G23" i="111"/>
  <c r="M23" i="111" s="1"/>
  <c r="F23" i="111"/>
  <c r="H23" i="111" s="1"/>
  <c r="J23" i="111" s="1"/>
  <c r="L23" i="111" s="1"/>
  <c r="G22" i="111"/>
  <c r="M22" i="111" s="1"/>
  <c r="F22" i="111"/>
  <c r="H22" i="111" s="1"/>
  <c r="J22" i="111" s="1"/>
  <c r="L22" i="111" s="1"/>
  <c r="G21" i="111"/>
  <c r="M21" i="111" s="1"/>
  <c r="F21" i="111"/>
  <c r="H21" i="111" s="1"/>
  <c r="J21" i="111" s="1"/>
  <c r="L21" i="111" s="1"/>
  <c r="G20" i="111"/>
  <c r="M20" i="111" s="1"/>
  <c r="F20" i="111"/>
  <c r="H20" i="111" s="1"/>
  <c r="J20" i="111" s="1"/>
  <c r="L20" i="111" s="1"/>
  <c r="G19" i="111"/>
  <c r="M19" i="111" s="1"/>
  <c r="F19" i="111"/>
  <c r="H19" i="111" s="1"/>
  <c r="J19" i="111" s="1"/>
  <c r="L19" i="111" s="1"/>
  <c r="G18" i="111"/>
  <c r="M18" i="111" s="1"/>
  <c r="F18" i="111"/>
  <c r="H18" i="111" s="1"/>
  <c r="J18" i="111" s="1"/>
  <c r="L18" i="111" s="1"/>
  <c r="G17" i="111"/>
  <c r="M17" i="111" s="1"/>
  <c r="F17" i="111"/>
  <c r="H17" i="111" s="1"/>
  <c r="J17" i="111" s="1"/>
  <c r="L17" i="111" s="1"/>
  <c r="G16" i="111"/>
  <c r="M16" i="111" s="1"/>
  <c r="F16" i="111"/>
  <c r="H16" i="111" s="1"/>
  <c r="J16" i="111" s="1"/>
  <c r="L16" i="111" s="1"/>
  <c r="G15" i="111"/>
  <c r="M15" i="111" s="1"/>
  <c r="F15" i="111"/>
  <c r="H15" i="111" s="1"/>
  <c r="J15" i="111" s="1"/>
  <c r="L15" i="111" s="1"/>
  <c r="G14" i="111"/>
  <c r="M14" i="111" s="1"/>
  <c r="F14" i="111"/>
  <c r="H14" i="111" s="1"/>
  <c r="J14" i="111" s="1"/>
  <c r="L14" i="111" s="1"/>
  <c r="G13" i="111"/>
  <c r="M13" i="111" s="1"/>
  <c r="F13" i="111"/>
  <c r="H13" i="111" s="1"/>
  <c r="J13" i="111" s="1"/>
  <c r="L13" i="111" s="1"/>
  <c r="G12" i="111"/>
  <c r="M12" i="111" s="1"/>
  <c r="F12" i="111"/>
  <c r="H12" i="111" s="1"/>
  <c r="J12" i="111" s="1"/>
  <c r="L12" i="111" s="1"/>
  <c r="G11" i="111"/>
  <c r="M11" i="111" s="1"/>
  <c r="F11" i="111"/>
  <c r="H11" i="111" s="1"/>
  <c r="J11" i="111" s="1"/>
  <c r="L11" i="111" s="1"/>
  <c r="G10" i="111"/>
  <c r="M10" i="111" s="1"/>
  <c r="F10" i="111"/>
  <c r="H10" i="111" s="1"/>
  <c r="J10" i="111" s="1"/>
  <c r="L10" i="111" s="1"/>
  <c r="G9" i="111"/>
  <c r="M9" i="111" s="1"/>
  <c r="F9" i="111"/>
  <c r="H9" i="111" s="1"/>
  <c r="J9" i="111" s="1"/>
  <c r="L9" i="111" s="1"/>
  <c r="G8" i="111"/>
  <c r="M8" i="111" s="1"/>
  <c r="F8" i="111"/>
  <c r="H8" i="111" s="1"/>
  <c r="J8" i="111" s="1"/>
  <c r="L8" i="111" s="1"/>
  <c r="G7" i="111"/>
  <c r="M7" i="111" s="1"/>
  <c r="F7" i="111"/>
  <c r="H7" i="111" s="1"/>
  <c r="J7" i="111" s="1"/>
  <c r="L7" i="111" s="1"/>
  <c r="G6" i="111"/>
  <c r="M6" i="111" s="1"/>
  <c r="F6" i="111"/>
  <c r="H6" i="111" s="1"/>
  <c r="J6" i="111" s="1"/>
  <c r="L6" i="111" s="1"/>
  <c r="G5" i="111"/>
  <c r="M5" i="111" s="1"/>
  <c r="F5" i="111"/>
  <c r="H5" i="111" s="1"/>
  <c r="J5" i="111" s="1"/>
  <c r="L5" i="111" s="1"/>
  <c r="G4" i="111"/>
  <c r="M4" i="111" s="1"/>
  <c r="F4" i="111"/>
  <c r="H4" i="111" s="1"/>
  <c r="J4" i="111" s="1"/>
  <c r="L4" i="111" s="1"/>
  <c r="G3" i="111"/>
  <c r="M3" i="111" s="1"/>
  <c r="F3" i="111"/>
  <c r="H3" i="111" s="1"/>
  <c r="J3" i="111" s="1"/>
  <c r="L3" i="111" s="1"/>
  <c r="G2" i="111"/>
  <c r="F2" i="111"/>
  <c r="H2" i="111" s="1"/>
  <c r="J53" i="112" l="1"/>
  <c r="L2" i="112"/>
  <c r="L53" i="112" s="1"/>
  <c r="L56" i="112" s="1"/>
  <c r="G50" i="111"/>
  <c r="H50" i="111"/>
  <c r="J2" i="111"/>
  <c r="M2" i="111"/>
  <c r="M50" i="111" s="1"/>
  <c r="L31" i="110"/>
  <c r="L21" i="110"/>
  <c r="G4" i="110"/>
  <c r="M4" i="110" s="1"/>
  <c r="F4" i="110"/>
  <c r="H4" i="110" s="1"/>
  <c r="J4" i="110" s="1"/>
  <c r="L4" i="110" s="1"/>
  <c r="L52" i="110"/>
  <c r="K50" i="110"/>
  <c r="I50" i="110"/>
  <c r="C50" i="110"/>
  <c r="G49" i="110"/>
  <c r="M49" i="110" s="1"/>
  <c r="F49" i="110"/>
  <c r="H49" i="110" s="1"/>
  <c r="J49" i="110" s="1"/>
  <c r="L49" i="110" s="1"/>
  <c r="G48" i="110"/>
  <c r="M48" i="110" s="1"/>
  <c r="F48" i="110"/>
  <c r="H48" i="110" s="1"/>
  <c r="J48" i="110" s="1"/>
  <c r="L48" i="110" s="1"/>
  <c r="G47" i="110"/>
  <c r="M47" i="110" s="1"/>
  <c r="F47" i="110"/>
  <c r="H47" i="110" s="1"/>
  <c r="J47" i="110" s="1"/>
  <c r="L47" i="110" s="1"/>
  <c r="G46" i="110"/>
  <c r="M46" i="110" s="1"/>
  <c r="F46" i="110"/>
  <c r="H46" i="110" s="1"/>
  <c r="J46" i="110" s="1"/>
  <c r="L46" i="110" s="1"/>
  <c r="G45" i="110"/>
  <c r="M45" i="110" s="1"/>
  <c r="F45" i="110"/>
  <c r="H45" i="110" s="1"/>
  <c r="J45" i="110" s="1"/>
  <c r="L45" i="110" s="1"/>
  <c r="G44" i="110"/>
  <c r="M44" i="110" s="1"/>
  <c r="F44" i="110"/>
  <c r="H44" i="110" s="1"/>
  <c r="J44" i="110" s="1"/>
  <c r="L44" i="110" s="1"/>
  <c r="G43" i="110"/>
  <c r="M43" i="110" s="1"/>
  <c r="F43" i="110"/>
  <c r="H43" i="110" s="1"/>
  <c r="J43" i="110" s="1"/>
  <c r="L43" i="110" s="1"/>
  <c r="G42" i="110"/>
  <c r="M42" i="110" s="1"/>
  <c r="F42" i="110"/>
  <c r="H42" i="110" s="1"/>
  <c r="J42" i="110" s="1"/>
  <c r="L42" i="110" s="1"/>
  <c r="G41" i="110"/>
  <c r="M41" i="110" s="1"/>
  <c r="F41" i="110"/>
  <c r="H41" i="110" s="1"/>
  <c r="J41" i="110" s="1"/>
  <c r="L41" i="110" s="1"/>
  <c r="G40" i="110"/>
  <c r="M40" i="110" s="1"/>
  <c r="F40" i="110"/>
  <c r="H40" i="110" s="1"/>
  <c r="J40" i="110" s="1"/>
  <c r="L40" i="110" s="1"/>
  <c r="G39" i="110"/>
  <c r="M39" i="110" s="1"/>
  <c r="F39" i="110"/>
  <c r="H39" i="110" s="1"/>
  <c r="J39" i="110" s="1"/>
  <c r="L39" i="110" s="1"/>
  <c r="G38" i="110"/>
  <c r="M38" i="110" s="1"/>
  <c r="F38" i="110"/>
  <c r="H38" i="110" s="1"/>
  <c r="J38" i="110" s="1"/>
  <c r="L38" i="110" s="1"/>
  <c r="G37" i="110"/>
  <c r="M37" i="110" s="1"/>
  <c r="F37" i="110"/>
  <c r="H37" i="110" s="1"/>
  <c r="J37" i="110" s="1"/>
  <c r="L37" i="110" s="1"/>
  <c r="G36" i="110"/>
  <c r="M36" i="110" s="1"/>
  <c r="F36" i="110"/>
  <c r="H36" i="110" s="1"/>
  <c r="J36" i="110" s="1"/>
  <c r="L36" i="110" s="1"/>
  <c r="G35" i="110"/>
  <c r="M35" i="110" s="1"/>
  <c r="F35" i="110"/>
  <c r="H35" i="110" s="1"/>
  <c r="J35" i="110" s="1"/>
  <c r="L35" i="110" s="1"/>
  <c r="G34" i="110"/>
  <c r="M34" i="110" s="1"/>
  <c r="F34" i="110"/>
  <c r="H34" i="110" s="1"/>
  <c r="J34" i="110" s="1"/>
  <c r="L34" i="110" s="1"/>
  <c r="G33" i="110"/>
  <c r="M33" i="110" s="1"/>
  <c r="F33" i="110"/>
  <c r="H33" i="110" s="1"/>
  <c r="J33" i="110" s="1"/>
  <c r="L33" i="110" s="1"/>
  <c r="G32" i="110"/>
  <c r="M32" i="110" s="1"/>
  <c r="F32" i="110"/>
  <c r="H32" i="110" s="1"/>
  <c r="J32" i="110" s="1"/>
  <c r="L32" i="110" s="1"/>
  <c r="G31" i="110"/>
  <c r="M31" i="110" s="1"/>
  <c r="F31" i="110"/>
  <c r="H31" i="110" s="1"/>
  <c r="J31" i="110" s="1"/>
  <c r="G30" i="110"/>
  <c r="M30" i="110" s="1"/>
  <c r="F30" i="110"/>
  <c r="H30" i="110" s="1"/>
  <c r="J30" i="110" s="1"/>
  <c r="L30" i="110" s="1"/>
  <c r="G29" i="110"/>
  <c r="M29" i="110" s="1"/>
  <c r="F29" i="110"/>
  <c r="H29" i="110" s="1"/>
  <c r="J29" i="110" s="1"/>
  <c r="L29" i="110" s="1"/>
  <c r="G28" i="110"/>
  <c r="M28" i="110" s="1"/>
  <c r="F28" i="110"/>
  <c r="H28" i="110" s="1"/>
  <c r="J28" i="110" s="1"/>
  <c r="L28" i="110" s="1"/>
  <c r="G27" i="110"/>
  <c r="M27" i="110" s="1"/>
  <c r="F27" i="110"/>
  <c r="H27" i="110" s="1"/>
  <c r="J27" i="110" s="1"/>
  <c r="L27" i="110" s="1"/>
  <c r="G26" i="110"/>
  <c r="M26" i="110" s="1"/>
  <c r="F26" i="110"/>
  <c r="H26" i="110" s="1"/>
  <c r="J26" i="110" s="1"/>
  <c r="L26" i="110" s="1"/>
  <c r="G25" i="110"/>
  <c r="M25" i="110" s="1"/>
  <c r="F25" i="110"/>
  <c r="H25" i="110" s="1"/>
  <c r="J25" i="110" s="1"/>
  <c r="L25" i="110" s="1"/>
  <c r="G24" i="110"/>
  <c r="M24" i="110" s="1"/>
  <c r="F24" i="110"/>
  <c r="H24" i="110" s="1"/>
  <c r="J24" i="110" s="1"/>
  <c r="L24" i="110" s="1"/>
  <c r="G23" i="110"/>
  <c r="M23" i="110" s="1"/>
  <c r="F23" i="110"/>
  <c r="H23" i="110" s="1"/>
  <c r="J23" i="110" s="1"/>
  <c r="L23" i="110" s="1"/>
  <c r="G22" i="110"/>
  <c r="M22" i="110" s="1"/>
  <c r="F22" i="110"/>
  <c r="H22" i="110" s="1"/>
  <c r="J22" i="110" s="1"/>
  <c r="L22" i="110" s="1"/>
  <c r="G21" i="110"/>
  <c r="M21" i="110" s="1"/>
  <c r="F21" i="110"/>
  <c r="H21" i="110" s="1"/>
  <c r="J21" i="110" s="1"/>
  <c r="G20" i="110"/>
  <c r="M20" i="110" s="1"/>
  <c r="F20" i="110"/>
  <c r="H20" i="110" s="1"/>
  <c r="J20" i="110" s="1"/>
  <c r="L20" i="110" s="1"/>
  <c r="G19" i="110"/>
  <c r="M19" i="110" s="1"/>
  <c r="F19" i="110"/>
  <c r="H19" i="110" s="1"/>
  <c r="J19" i="110" s="1"/>
  <c r="L19" i="110" s="1"/>
  <c r="G18" i="110"/>
  <c r="M18" i="110" s="1"/>
  <c r="F18" i="110"/>
  <c r="H18" i="110" s="1"/>
  <c r="J18" i="110" s="1"/>
  <c r="L18" i="110" s="1"/>
  <c r="G17" i="110"/>
  <c r="M17" i="110" s="1"/>
  <c r="F17" i="110"/>
  <c r="H17" i="110" s="1"/>
  <c r="J17" i="110" s="1"/>
  <c r="L17" i="110" s="1"/>
  <c r="G16" i="110"/>
  <c r="M16" i="110" s="1"/>
  <c r="F16" i="110"/>
  <c r="H16" i="110" s="1"/>
  <c r="J16" i="110" s="1"/>
  <c r="L16" i="110" s="1"/>
  <c r="G15" i="110"/>
  <c r="M15" i="110" s="1"/>
  <c r="F15" i="110"/>
  <c r="H15" i="110" s="1"/>
  <c r="J15" i="110" s="1"/>
  <c r="L15" i="110" s="1"/>
  <c r="G14" i="110"/>
  <c r="M14" i="110" s="1"/>
  <c r="F14" i="110"/>
  <c r="H14" i="110" s="1"/>
  <c r="J14" i="110" s="1"/>
  <c r="L14" i="110" s="1"/>
  <c r="G13" i="110"/>
  <c r="M13" i="110" s="1"/>
  <c r="F13" i="110"/>
  <c r="H13" i="110" s="1"/>
  <c r="J13" i="110" s="1"/>
  <c r="L13" i="110" s="1"/>
  <c r="G12" i="110"/>
  <c r="M12" i="110" s="1"/>
  <c r="F12" i="110"/>
  <c r="H12" i="110" s="1"/>
  <c r="J12" i="110" s="1"/>
  <c r="L12" i="110" s="1"/>
  <c r="G11" i="110"/>
  <c r="M11" i="110" s="1"/>
  <c r="F11" i="110"/>
  <c r="H11" i="110" s="1"/>
  <c r="J11" i="110" s="1"/>
  <c r="L11" i="110" s="1"/>
  <c r="G10" i="110"/>
  <c r="M10" i="110" s="1"/>
  <c r="F10" i="110"/>
  <c r="H10" i="110" s="1"/>
  <c r="J10" i="110" s="1"/>
  <c r="L10" i="110" s="1"/>
  <c r="G9" i="110"/>
  <c r="M9" i="110" s="1"/>
  <c r="F9" i="110"/>
  <c r="H9" i="110" s="1"/>
  <c r="J9" i="110" s="1"/>
  <c r="L9" i="110" s="1"/>
  <c r="G8" i="110"/>
  <c r="M8" i="110" s="1"/>
  <c r="F8" i="110"/>
  <c r="H8" i="110" s="1"/>
  <c r="J8" i="110" s="1"/>
  <c r="L8" i="110" s="1"/>
  <c r="G7" i="110"/>
  <c r="M7" i="110" s="1"/>
  <c r="F7" i="110"/>
  <c r="H7" i="110" s="1"/>
  <c r="J7" i="110" s="1"/>
  <c r="L7" i="110" s="1"/>
  <c r="G6" i="110"/>
  <c r="M6" i="110" s="1"/>
  <c r="F6" i="110"/>
  <c r="H6" i="110" s="1"/>
  <c r="J6" i="110" s="1"/>
  <c r="L6" i="110" s="1"/>
  <c r="G5" i="110"/>
  <c r="M5" i="110" s="1"/>
  <c r="F5" i="110"/>
  <c r="H5" i="110" s="1"/>
  <c r="J5" i="110" s="1"/>
  <c r="L5" i="110" s="1"/>
  <c r="G3" i="110"/>
  <c r="M3" i="110" s="1"/>
  <c r="F3" i="110"/>
  <c r="H3" i="110" s="1"/>
  <c r="J3" i="110" s="1"/>
  <c r="L3" i="110" s="1"/>
  <c r="G2" i="110"/>
  <c r="F2" i="110"/>
  <c r="H2" i="110" s="1"/>
  <c r="J50" i="111" l="1"/>
  <c r="L2" i="111"/>
  <c r="L50" i="111" s="1"/>
  <c r="L53" i="111" s="1"/>
  <c r="G50" i="110"/>
  <c r="J2" i="110"/>
  <c r="H50" i="110"/>
  <c r="M2" i="110"/>
  <c r="M50" i="110" s="1"/>
  <c r="G25" i="109"/>
  <c r="M25" i="109" s="1"/>
  <c r="F25" i="109"/>
  <c r="H25" i="109" s="1"/>
  <c r="J25" i="109" s="1"/>
  <c r="L25" i="109" s="1"/>
  <c r="L51" i="109"/>
  <c r="K49" i="109"/>
  <c r="I49" i="109"/>
  <c r="C49" i="109"/>
  <c r="G48" i="109"/>
  <c r="M48" i="109" s="1"/>
  <c r="F48" i="109"/>
  <c r="H48" i="109" s="1"/>
  <c r="J48" i="109" s="1"/>
  <c r="L48" i="109" s="1"/>
  <c r="G47" i="109"/>
  <c r="M47" i="109" s="1"/>
  <c r="F47" i="109"/>
  <c r="H47" i="109" s="1"/>
  <c r="J47" i="109" s="1"/>
  <c r="L47" i="109" s="1"/>
  <c r="G46" i="109"/>
  <c r="M46" i="109" s="1"/>
  <c r="F46" i="109"/>
  <c r="H46" i="109" s="1"/>
  <c r="J46" i="109" s="1"/>
  <c r="L46" i="109" s="1"/>
  <c r="G45" i="109"/>
  <c r="M45" i="109" s="1"/>
  <c r="F45" i="109"/>
  <c r="H45" i="109" s="1"/>
  <c r="J45" i="109" s="1"/>
  <c r="L45" i="109" s="1"/>
  <c r="G44" i="109"/>
  <c r="M44" i="109" s="1"/>
  <c r="F44" i="109"/>
  <c r="H44" i="109" s="1"/>
  <c r="J44" i="109" s="1"/>
  <c r="L44" i="109" s="1"/>
  <c r="G43" i="109"/>
  <c r="M43" i="109" s="1"/>
  <c r="F43" i="109"/>
  <c r="H43" i="109" s="1"/>
  <c r="J43" i="109" s="1"/>
  <c r="L43" i="109" s="1"/>
  <c r="G42" i="109"/>
  <c r="M42" i="109" s="1"/>
  <c r="F42" i="109"/>
  <c r="H42" i="109" s="1"/>
  <c r="J42" i="109" s="1"/>
  <c r="L42" i="109" s="1"/>
  <c r="G41" i="109"/>
  <c r="M41" i="109" s="1"/>
  <c r="F41" i="109"/>
  <c r="H41" i="109" s="1"/>
  <c r="J41" i="109" s="1"/>
  <c r="L41" i="109" s="1"/>
  <c r="G40" i="109"/>
  <c r="M40" i="109" s="1"/>
  <c r="F40" i="109"/>
  <c r="H40" i="109" s="1"/>
  <c r="J40" i="109" s="1"/>
  <c r="L40" i="109" s="1"/>
  <c r="G39" i="109"/>
  <c r="M39" i="109" s="1"/>
  <c r="F39" i="109"/>
  <c r="H39" i="109" s="1"/>
  <c r="J39" i="109" s="1"/>
  <c r="L39" i="109" s="1"/>
  <c r="G38" i="109"/>
  <c r="M38" i="109" s="1"/>
  <c r="F38" i="109"/>
  <c r="H38" i="109" s="1"/>
  <c r="J38" i="109" s="1"/>
  <c r="L38" i="109" s="1"/>
  <c r="G37" i="109"/>
  <c r="M37" i="109" s="1"/>
  <c r="F37" i="109"/>
  <c r="H37" i="109" s="1"/>
  <c r="J37" i="109" s="1"/>
  <c r="L37" i="109" s="1"/>
  <c r="G36" i="109"/>
  <c r="M36" i="109" s="1"/>
  <c r="F36" i="109"/>
  <c r="H36" i="109" s="1"/>
  <c r="J36" i="109" s="1"/>
  <c r="L36" i="109" s="1"/>
  <c r="G35" i="109"/>
  <c r="M35" i="109" s="1"/>
  <c r="F35" i="109"/>
  <c r="H35" i="109" s="1"/>
  <c r="J35" i="109" s="1"/>
  <c r="L35" i="109" s="1"/>
  <c r="G34" i="109"/>
  <c r="M34" i="109" s="1"/>
  <c r="F34" i="109"/>
  <c r="H34" i="109" s="1"/>
  <c r="J34" i="109" s="1"/>
  <c r="L34" i="109" s="1"/>
  <c r="G33" i="109"/>
  <c r="M33" i="109" s="1"/>
  <c r="F33" i="109"/>
  <c r="H33" i="109" s="1"/>
  <c r="J33" i="109" s="1"/>
  <c r="L33" i="109" s="1"/>
  <c r="G32" i="109"/>
  <c r="M32" i="109" s="1"/>
  <c r="F32" i="109"/>
  <c r="H32" i="109" s="1"/>
  <c r="J32" i="109" s="1"/>
  <c r="L32" i="109" s="1"/>
  <c r="G31" i="109"/>
  <c r="M31" i="109" s="1"/>
  <c r="F31" i="109"/>
  <c r="H31" i="109" s="1"/>
  <c r="J31" i="109" s="1"/>
  <c r="L31" i="109" s="1"/>
  <c r="G30" i="109"/>
  <c r="M30" i="109" s="1"/>
  <c r="F30" i="109"/>
  <c r="H30" i="109" s="1"/>
  <c r="J30" i="109" s="1"/>
  <c r="L30" i="109" s="1"/>
  <c r="G29" i="109"/>
  <c r="M29" i="109" s="1"/>
  <c r="F29" i="109"/>
  <c r="H29" i="109" s="1"/>
  <c r="J29" i="109" s="1"/>
  <c r="L29" i="109" s="1"/>
  <c r="G28" i="109"/>
  <c r="M28" i="109" s="1"/>
  <c r="F28" i="109"/>
  <c r="H28" i="109" s="1"/>
  <c r="J28" i="109" s="1"/>
  <c r="L28" i="109" s="1"/>
  <c r="G27" i="109"/>
  <c r="M27" i="109" s="1"/>
  <c r="F27" i="109"/>
  <c r="H27" i="109" s="1"/>
  <c r="J27" i="109" s="1"/>
  <c r="L27" i="109" s="1"/>
  <c r="G26" i="109"/>
  <c r="M26" i="109" s="1"/>
  <c r="F26" i="109"/>
  <c r="H26" i="109" s="1"/>
  <c r="J26" i="109" s="1"/>
  <c r="L26" i="109" s="1"/>
  <c r="G24" i="109"/>
  <c r="M24" i="109" s="1"/>
  <c r="F24" i="109"/>
  <c r="H24" i="109" s="1"/>
  <c r="J24" i="109" s="1"/>
  <c r="L24" i="109" s="1"/>
  <c r="G23" i="109"/>
  <c r="M23" i="109" s="1"/>
  <c r="F23" i="109"/>
  <c r="H23" i="109" s="1"/>
  <c r="J23" i="109" s="1"/>
  <c r="L23" i="109" s="1"/>
  <c r="G22" i="109"/>
  <c r="M22" i="109" s="1"/>
  <c r="F22" i="109"/>
  <c r="H22" i="109" s="1"/>
  <c r="J22" i="109" s="1"/>
  <c r="L22" i="109" s="1"/>
  <c r="G21" i="109"/>
  <c r="M21" i="109" s="1"/>
  <c r="F21" i="109"/>
  <c r="H21" i="109" s="1"/>
  <c r="J21" i="109" s="1"/>
  <c r="L21" i="109" s="1"/>
  <c r="G20" i="109"/>
  <c r="M20" i="109" s="1"/>
  <c r="F20" i="109"/>
  <c r="H20" i="109" s="1"/>
  <c r="J20" i="109" s="1"/>
  <c r="L20" i="109" s="1"/>
  <c r="G19" i="109"/>
  <c r="M19" i="109" s="1"/>
  <c r="F19" i="109"/>
  <c r="H19" i="109" s="1"/>
  <c r="J19" i="109" s="1"/>
  <c r="L19" i="109" s="1"/>
  <c r="G18" i="109"/>
  <c r="M18" i="109" s="1"/>
  <c r="F18" i="109"/>
  <c r="H18" i="109" s="1"/>
  <c r="J18" i="109" s="1"/>
  <c r="L18" i="109" s="1"/>
  <c r="G17" i="109"/>
  <c r="M17" i="109" s="1"/>
  <c r="F17" i="109"/>
  <c r="H17" i="109" s="1"/>
  <c r="J17" i="109" s="1"/>
  <c r="L17" i="109" s="1"/>
  <c r="G16" i="109"/>
  <c r="M16" i="109" s="1"/>
  <c r="F16" i="109"/>
  <c r="H16" i="109" s="1"/>
  <c r="J16" i="109" s="1"/>
  <c r="L16" i="109" s="1"/>
  <c r="G15" i="109"/>
  <c r="M15" i="109" s="1"/>
  <c r="F15" i="109"/>
  <c r="H15" i="109" s="1"/>
  <c r="J15" i="109" s="1"/>
  <c r="L15" i="109" s="1"/>
  <c r="G14" i="109"/>
  <c r="M14" i="109" s="1"/>
  <c r="F14" i="109"/>
  <c r="H14" i="109" s="1"/>
  <c r="J14" i="109" s="1"/>
  <c r="L14" i="109" s="1"/>
  <c r="G13" i="109"/>
  <c r="M13" i="109" s="1"/>
  <c r="F13" i="109"/>
  <c r="H13" i="109" s="1"/>
  <c r="J13" i="109" s="1"/>
  <c r="L13" i="109" s="1"/>
  <c r="G12" i="109"/>
  <c r="M12" i="109" s="1"/>
  <c r="F12" i="109"/>
  <c r="H12" i="109" s="1"/>
  <c r="J12" i="109" s="1"/>
  <c r="L12" i="109" s="1"/>
  <c r="G11" i="109"/>
  <c r="M11" i="109" s="1"/>
  <c r="F11" i="109"/>
  <c r="H11" i="109" s="1"/>
  <c r="J11" i="109" s="1"/>
  <c r="L11" i="109" s="1"/>
  <c r="G10" i="109"/>
  <c r="M10" i="109" s="1"/>
  <c r="F10" i="109"/>
  <c r="H10" i="109" s="1"/>
  <c r="J10" i="109" s="1"/>
  <c r="L10" i="109" s="1"/>
  <c r="G9" i="109"/>
  <c r="M9" i="109" s="1"/>
  <c r="F9" i="109"/>
  <c r="H9" i="109" s="1"/>
  <c r="J9" i="109" s="1"/>
  <c r="L9" i="109" s="1"/>
  <c r="G8" i="109"/>
  <c r="M8" i="109" s="1"/>
  <c r="F8" i="109"/>
  <c r="H8" i="109" s="1"/>
  <c r="J8" i="109" s="1"/>
  <c r="L8" i="109" s="1"/>
  <c r="G7" i="109"/>
  <c r="M7" i="109" s="1"/>
  <c r="F7" i="109"/>
  <c r="H7" i="109" s="1"/>
  <c r="J7" i="109" s="1"/>
  <c r="L7" i="109" s="1"/>
  <c r="G6" i="109"/>
  <c r="M6" i="109" s="1"/>
  <c r="F6" i="109"/>
  <c r="H6" i="109" s="1"/>
  <c r="J6" i="109" s="1"/>
  <c r="L6" i="109" s="1"/>
  <c r="G5" i="109"/>
  <c r="M5" i="109" s="1"/>
  <c r="F5" i="109"/>
  <c r="H5" i="109" s="1"/>
  <c r="J5" i="109" s="1"/>
  <c r="L5" i="109" s="1"/>
  <c r="G4" i="109"/>
  <c r="M4" i="109" s="1"/>
  <c r="F4" i="109"/>
  <c r="H4" i="109" s="1"/>
  <c r="J4" i="109" s="1"/>
  <c r="L4" i="109" s="1"/>
  <c r="G3" i="109"/>
  <c r="M3" i="109" s="1"/>
  <c r="F3" i="109"/>
  <c r="H3" i="109" s="1"/>
  <c r="J3" i="109" s="1"/>
  <c r="L3" i="109" s="1"/>
  <c r="G2" i="109"/>
  <c r="F2" i="109"/>
  <c r="H2" i="109" s="1"/>
  <c r="J50" i="110" l="1"/>
  <c r="L2" i="110"/>
  <c r="L50" i="110" s="1"/>
  <c r="L53" i="110" s="1"/>
  <c r="G49" i="109"/>
  <c r="J2" i="109"/>
  <c r="H49" i="109"/>
  <c r="M2" i="109"/>
  <c r="M49" i="109" s="1"/>
  <c r="G15" i="108"/>
  <c r="M15" i="108" s="1"/>
  <c r="F15" i="108"/>
  <c r="H15" i="108" s="1"/>
  <c r="J15" i="108" s="1"/>
  <c r="L15" i="108" s="1"/>
  <c r="G40" i="108"/>
  <c r="M40" i="108" s="1"/>
  <c r="F40" i="108"/>
  <c r="H40" i="108" s="1"/>
  <c r="J40" i="108" s="1"/>
  <c r="L40" i="108" s="1"/>
  <c r="L50" i="108"/>
  <c r="K48" i="108"/>
  <c r="I48" i="108"/>
  <c r="C48" i="108"/>
  <c r="G47" i="108"/>
  <c r="M47" i="108" s="1"/>
  <c r="F47" i="108"/>
  <c r="H47" i="108" s="1"/>
  <c r="J47" i="108" s="1"/>
  <c r="L47" i="108" s="1"/>
  <c r="G46" i="108"/>
  <c r="M46" i="108" s="1"/>
  <c r="F46" i="108"/>
  <c r="H46" i="108" s="1"/>
  <c r="J46" i="108" s="1"/>
  <c r="L46" i="108" s="1"/>
  <c r="G45" i="108"/>
  <c r="M45" i="108" s="1"/>
  <c r="F45" i="108"/>
  <c r="H45" i="108" s="1"/>
  <c r="J45" i="108" s="1"/>
  <c r="L45" i="108" s="1"/>
  <c r="G44" i="108"/>
  <c r="M44" i="108" s="1"/>
  <c r="F44" i="108"/>
  <c r="H44" i="108" s="1"/>
  <c r="J44" i="108" s="1"/>
  <c r="L44" i="108" s="1"/>
  <c r="G43" i="108"/>
  <c r="M43" i="108" s="1"/>
  <c r="F43" i="108"/>
  <c r="H43" i="108" s="1"/>
  <c r="J43" i="108" s="1"/>
  <c r="L43" i="108" s="1"/>
  <c r="G42" i="108"/>
  <c r="M42" i="108" s="1"/>
  <c r="F42" i="108"/>
  <c r="H42" i="108" s="1"/>
  <c r="J42" i="108" s="1"/>
  <c r="L42" i="108" s="1"/>
  <c r="G41" i="108"/>
  <c r="M41" i="108" s="1"/>
  <c r="F41" i="108"/>
  <c r="H41" i="108" s="1"/>
  <c r="J41" i="108" s="1"/>
  <c r="L41" i="108" s="1"/>
  <c r="G39" i="108"/>
  <c r="M39" i="108" s="1"/>
  <c r="F39" i="108"/>
  <c r="H39" i="108" s="1"/>
  <c r="J39" i="108" s="1"/>
  <c r="L39" i="108" s="1"/>
  <c r="G38" i="108"/>
  <c r="M38" i="108" s="1"/>
  <c r="F38" i="108"/>
  <c r="H38" i="108" s="1"/>
  <c r="J38" i="108" s="1"/>
  <c r="L38" i="108" s="1"/>
  <c r="G37" i="108"/>
  <c r="M37" i="108" s="1"/>
  <c r="F37" i="108"/>
  <c r="H37" i="108" s="1"/>
  <c r="J37" i="108" s="1"/>
  <c r="L37" i="108" s="1"/>
  <c r="G36" i="108"/>
  <c r="M36" i="108" s="1"/>
  <c r="F36" i="108"/>
  <c r="H36" i="108" s="1"/>
  <c r="J36" i="108" s="1"/>
  <c r="L36" i="108" s="1"/>
  <c r="G35" i="108"/>
  <c r="M35" i="108" s="1"/>
  <c r="F35" i="108"/>
  <c r="H35" i="108" s="1"/>
  <c r="J35" i="108" s="1"/>
  <c r="L35" i="108" s="1"/>
  <c r="G34" i="108"/>
  <c r="M34" i="108" s="1"/>
  <c r="F34" i="108"/>
  <c r="H34" i="108" s="1"/>
  <c r="J34" i="108" s="1"/>
  <c r="L34" i="108" s="1"/>
  <c r="G33" i="108"/>
  <c r="M33" i="108" s="1"/>
  <c r="F33" i="108"/>
  <c r="H33" i="108" s="1"/>
  <c r="J33" i="108" s="1"/>
  <c r="L33" i="108" s="1"/>
  <c r="G32" i="108"/>
  <c r="M32" i="108" s="1"/>
  <c r="F32" i="108"/>
  <c r="H32" i="108" s="1"/>
  <c r="J32" i="108" s="1"/>
  <c r="L32" i="108" s="1"/>
  <c r="G31" i="108"/>
  <c r="M31" i="108" s="1"/>
  <c r="F31" i="108"/>
  <c r="H31" i="108" s="1"/>
  <c r="J31" i="108" s="1"/>
  <c r="L31" i="108" s="1"/>
  <c r="G30" i="108"/>
  <c r="M30" i="108" s="1"/>
  <c r="F30" i="108"/>
  <c r="H30" i="108" s="1"/>
  <c r="J30" i="108" s="1"/>
  <c r="L30" i="108" s="1"/>
  <c r="G29" i="108"/>
  <c r="M29" i="108" s="1"/>
  <c r="F29" i="108"/>
  <c r="H29" i="108" s="1"/>
  <c r="J29" i="108" s="1"/>
  <c r="L29" i="108" s="1"/>
  <c r="G28" i="108"/>
  <c r="M28" i="108" s="1"/>
  <c r="F28" i="108"/>
  <c r="H28" i="108" s="1"/>
  <c r="J28" i="108" s="1"/>
  <c r="L28" i="108" s="1"/>
  <c r="G27" i="108"/>
  <c r="M27" i="108" s="1"/>
  <c r="F27" i="108"/>
  <c r="H27" i="108" s="1"/>
  <c r="J27" i="108" s="1"/>
  <c r="L27" i="108" s="1"/>
  <c r="G26" i="108"/>
  <c r="M26" i="108" s="1"/>
  <c r="F26" i="108"/>
  <c r="H26" i="108" s="1"/>
  <c r="J26" i="108" s="1"/>
  <c r="L26" i="108" s="1"/>
  <c r="G25" i="108"/>
  <c r="M25" i="108" s="1"/>
  <c r="F25" i="108"/>
  <c r="H25" i="108" s="1"/>
  <c r="J25" i="108" s="1"/>
  <c r="L25" i="108" s="1"/>
  <c r="G24" i="108"/>
  <c r="M24" i="108" s="1"/>
  <c r="F24" i="108"/>
  <c r="H24" i="108" s="1"/>
  <c r="J24" i="108" s="1"/>
  <c r="L24" i="108" s="1"/>
  <c r="G23" i="108"/>
  <c r="M23" i="108" s="1"/>
  <c r="F23" i="108"/>
  <c r="H23" i="108" s="1"/>
  <c r="J23" i="108" s="1"/>
  <c r="L23" i="108" s="1"/>
  <c r="G22" i="108"/>
  <c r="M22" i="108" s="1"/>
  <c r="F22" i="108"/>
  <c r="H22" i="108" s="1"/>
  <c r="J22" i="108" s="1"/>
  <c r="L22" i="108" s="1"/>
  <c r="G21" i="108"/>
  <c r="M21" i="108" s="1"/>
  <c r="F21" i="108"/>
  <c r="H21" i="108" s="1"/>
  <c r="J21" i="108" s="1"/>
  <c r="L21" i="108" s="1"/>
  <c r="G20" i="108"/>
  <c r="M20" i="108" s="1"/>
  <c r="F20" i="108"/>
  <c r="H20" i="108" s="1"/>
  <c r="J20" i="108" s="1"/>
  <c r="L20" i="108" s="1"/>
  <c r="G19" i="108"/>
  <c r="M19" i="108" s="1"/>
  <c r="F19" i="108"/>
  <c r="H19" i="108" s="1"/>
  <c r="J19" i="108" s="1"/>
  <c r="L19" i="108" s="1"/>
  <c r="G18" i="108"/>
  <c r="M18" i="108" s="1"/>
  <c r="F18" i="108"/>
  <c r="H18" i="108" s="1"/>
  <c r="J18" i="108" s="1"/>
  <c r="L18" i="108" s="1"/>
  <c r="G17" i="108"/>
  <c r="M17" i="108" s="1"/>
  <c r="F17" i="108"/>
  <c r="H17" i="108" s="1"/>
  <c r="J17" i="108" s="1"/>
  <c r="L17" i="108" s="1"/>
  <c r="G16" i="108"/>
  <c r="M16" i="108" s="1"/>
  <c r="F16" i="108"/>
  <c r="H16" i="108" s="1"/>
  <c r="J16" i="108" s="1"/>
  <c r="L16" i="108" s="1"/>
  <c r="G14" i="108"/>
  <c r="M14" i="108" s="1"/>
  <c r="F14" i="108"/>
  <c r="H14" i="108" s="1"/>
  <c r="J14" i="108" s="1"/>
  <c r="L14" i="108" s="1"/>
  <c r="G13" i="108"/>
  <c r="M13" i="108" s="1"/>
  <c r="F13" i="108"/>
  <c r="H13" i="108" s="1"/>
  <c r="J13" i="108" s="1"/>
  <c r="L13" i="108" s="1"/>
  <c r="G12" i="108"/>
  <c r="M12" i="108" s="1"/>
  <c r="F12" i="108"/>
  <c r="H12" i="108" s="1"/>
  <c r="J12" i="108" s="1"/>
  <c r="L12" i="108" s="1"/>
  <c r="G11" i="108"/>
  <c r="M11" i="108" s="1"/>
  <c r="F11" i="108"/>
  <c r="H11" i="108" s="1"/>
  <c r="J11" i="108" s="1"/>
  <c r="L11" i="108" s="1"/>
  <c r="G10" i="108"/>
  <c r="M10" i="108" s="1"/>
  <c r="F10" i="108"/>
  <c r="H10" i="108" s="1"/>
  <c r="J10" i="108" s="1"/>
  <c r="L10" i="108" s="1"/>
  <c r="G9" i="108"/>
  <c r="M9" i="108" s="1"/>
  <c r="F9" i="108"/>
  <c r="H9" i="108" s="1"/>
  <c r="J9" i="108" s="1"/>
  <c r="L9" i="108" s="1"/>
  <c r="G8" i="108"/>
  <c r="M8" i="108" s="1"/>
  <c r="F8" i="108"/>
  <c r="H8" i="108" s="1"/>
  <c r="J8" i="108" s="1"/>
  <c r="L8" i="108" s="1"/>
  <c r="G7" i="108"/>
  <c r="M7" i="108" s="1"/>
  <c r="F7" i="108"/>
  <c r="H7" i="108" s="1"/>
  <c r="J7" i="108" s="1"/>
  <c r="L7" i="108" s="1"/>
  <c r="G6" i="108"/>
  <c r="M6" i="108" s="1"/>
  <c r="F6" i="108"/>
  <c r="H6" i="108" s="1"/>
  <c r="J6" i="108" s="1"/>
  <c r="L6" i="108" s="1"/>
  <c r="G5" i="108"/>
  <c r="M5" i="108" s="1"/>
  <c r="F5" i="108"/>
  <c r="H5" i="108" s="1"/>
  <c r="J5" i="108" s="1"/>
  <c r="L5" i="108" s="1"/>
  <c r="G4" i="108"/>
  <c r="M4" i="108" s="1"/>
  <c r="F4" i="108"/>
  <c r="H4" i="108" s="1"/>
  <c r="J4" i="108" s="1"/>
  <c r="L4" i="108" s="1"/>
  <c r="G3" i="108"/>
  <c r="M3" i="108" s="1"/>
  <c r="F3" i="108"/>
  <c r="H3" i="108" s="1"/>
  <c r="G2" i="108"/>
  <c r="F2" i="108"/>
  <c r="H2" i="108" s="1"/>
  <c r="J2" i="108" s="1"/>
  <c r="J49" i="109" l="1"/>
  <c r="L2" i="109"/>
  <c r="L49" i="109" s="1"/>
  <c r="L52" i="109" s="1"/>
  <c r="F48" i="108"/>
  <c r="G48" i="108"/>
  <c r="J3" i="108"/>
  <c r="L3" i="108" s="1"/>
  <c r="H48" i="108"/>
  <c r="L2" i="108"/>
  <c r="M2" i="108"/>
  <c r="M48" i="108" s="1"/>
  <c r="G12" i="107"/>
  <c r="M12" i="107" s="1"/>
  <c r="F12" i="107"/>
  <c r="H12" i="107" s="1"/>
  <c r="J12" i="107" s="1"/>
  <c r="L12" i="107" s="1"/>
  <c r="G11" i="107"/>
  <c r="M11" i="107" s="1"/>
  <c r="F11" i="107"/>
  <c r="H11" i="107" s="1"/>
  <c r="J11" i="107" s="1"/>
  <c r="L11" i="107" s="1"/>
  <c r="L48" i="108" l="1"/>
  <c r="L51" i="108" s="1"/>
  <c r="J48" i="108"/>
  <c r="L48" i="107"/>
  <c r="K46" i="107"/>
  <c r="I46" i="107"/>
  <c r="C46" i="107"/>
  <c r="G45" i="107"/>
  <c r="M45" i="107" s="1"/>
  <c r="F45" i="107"/>
  <c r="H45" i="107" s="1"/>
  <c r="J45" i="107" s="1"/>
  <c r="L45" i="107" s="1"/>
  <c r="G44" i="107"/>
  <c r="M44" i="107" s="1"/>
  <c r="F44" i="107"/>
  <c r="H44" i="107" s="1"/>
  <c r="J44" i="107" s="1"/>
  <c r="L44" i="107" s="1"/>
  <c r="G43" i="107"/>
  <c r="M43" i="107" s="1"/>
  <c r="F43" i="107"/>
  <c r="H43" i="107" s="1"/>
  <c r="J43" i="107" s="1"/>
  <c r="L43" i="107" s="1"/>
  <c r="G42" i="107"/>
  <c r="M42" i="107" s="1"/>
  <c r="F42" i="107"/>
  <c r="H42" i="107" s="1"/>
  <c r="J42" i="107" s="1"/>
  <c r="L42" i="107" s="1"/>
  <c r="G41" i="107"/>
  <c r="M41" i="107" s="1"/>
  <c r="F41" i="107"/>
  <c r="H41" i="107" s="1"/>
  <c r="J41" i="107" s="1"/>
  <c r="L41" i="107" s="1"/>
  <c r="G40" i="107"/>
  <c r="M40" i="107" s="1"/>
  <c r="F40" i="107"/>
  <c r="H40" i="107" s="1"/>
  <c r="J40" i="107" s="1"/>
  <c r="L40" i="107" s="1"/>
  <c r="G39" i="107"/>
  <c r="M39" i="107" s="1"/>
  <c r="F39" i="107"/>
  <c r="H39" i="107" s="1"/>
  <c r="J39" i="107" s="1"/>
  <c r="L39" i="107" s="1"/>
  <c r="G38" i="107"/>
  <c r="M38" i="107" s="1"/>
  <c r="F38" i="107"/>
  <c r="H38" i="107" s="1"/>
  <c r="J38" i="107" s="1"/>
  <c r="L38" i="107" s="1"/>
  <c r="G37" i="107"/>
  <c r="M37" i="107" s="1"/>
  <c r="F37" i="107"/>
  <c r="H37" i="107" s="1"/>
  <c r="J37" i="107" s="1"/>
  <c r="L37" i="107" s="1"/>
  <c r="G36" i="107"/>
  <c r="M36" i="107" s="1"/>
  <c r="F36" i="107"/>
  <c r="H36" i="107" s="1"/>
  <c r="J36" i="107" s="1"/>
  <c r="L36" i="107" s="1"/>
  <c r="G35" i="107"/>
  <c r="M35" i="107" s="1"/>
  <c r="F35" i="107"/>
  <c r="H35" i="107" s="1"/>
  <c r="J35" i="107" s="1"/>
  <c r="L35" i="107" s="1"/>
  <c r="G34" i="107"/>
  <c r="M34" i="107" s="1"/>
  <c r="F34" i="107"/>
  <c r="H34" i="107" s="1"/>
  <c r="J34" i="107" s="1"/>
  <c r="L34" i="107" s="1"/>
  <c r="G33" i="107"/>
  <c r="M33" i="107" s="1"/>
  <c r="F33" i="107"/>
  <c r="H33" i="107" s="1"/>
  <c r="J33" i="107" s="1"/>
  <c r="L33" i="107" s="1"/>
  <c r="G32" i="107"/>
  <c r="M32" i="107" s="1"/>
  <c r="F32" i="107"/>
  <c r="H32" i="107" s="1"/>
  <c r="J32" i="107" s="1"/>
  <c r="L32" i="107" s="1"/>
  <c r="G31" i="107"/>
  <c r="M31" i="107" s="1"/>
  <c r="F31" i="107"/>
  <c r="H31" i="107" s="1"/>
  <c r="J31" i="107" s="1"/>
  <c r="L31" i="107" s="1"/>
  <c r="G30" i="107"/>
  <c r="M30" i="107" s="1"/>
  <c r="F30" i="107"/>
  <c r="H30" i="107" s="1"/>
  <c r="J30" i="107" s="1"/>
  <c r="L30" i="107" s="1"/>
  <c r="G29" i="107"/>
  <c r="M29" i="107" s="1"/>
  <c r="F29" i="107"/>
  <c r="H29" i="107" s="1"/>
  <c r="J29" i="107" s="1"/>
  <c r="L29" i="107" s="1"/>
  <c r="G28" i="107"/>
  <c r="M28" i="107" s="1"/>
  <c r="F28" i="107"/>
  <c r="H28" i="107" s="1"/>
  <c r="J28" i="107" s="1"/>
  <c r="L28" i="107" s="1"/>
  <c r="G27" i="107"/>
  <c r="M27" i="107" s="1"/>
  <c r="F27" i="107"/>
  <c r="H27" i="107" s="1"/>
  <c r="J27" i="107" s="1"/>
  <c r="L27" i="107" s="1"/>
  <c r="G26" i="107"/>
  <c r="M26" i="107" s="1"/>
  <c r="F26" i="107"/>
  <c r="H26" i="107" s="1"/>
  <c r="J26" i="107" s="1"/>
  <c r="L26" i="107" s="1"/>
  <c r="G25" i="107"/>
  <c r="M25" i="107" s="1"/>
  <c r="F25" i="107"/>
  <c r="H25" i="107" s="1"/>
  <c r="J25" i="107" s="1"/>
  <c r="L25" i="107" s="1"/>
  <c r="G24" i="107"/>
  <c r="M24" i="107" s="1"/>
  <c r="F24" i="107"/>
  <c r="H24" i="107" s="1"/>
  <c r="J24" i="107" s="1"/>
  <c r="L24" i="107" s="1"/>
  <c r="G23" i="107"/>
  <c r="M23" i="107" s="1"/>
  <c r="F23" i="107"/>
  <c r="H23" i="107" s="1"/>
  <c r="J23" i="107" s="1"/>
  <c r="L23" i="107" s="1"/>
  <c r="G22" i="107"/>
  <c r="M22" i="107" s="1"/>
  <c r="F22" i="107"/>
  <c r="H22" i="107" s="1"/>
  <c r="J22" i="107" s="1"/>
  <c r="L22" i="107" s="1"/>
  <c r="G21" i="107"/>
  <c r="M21" i="107" s="1"/>
  <c r="F21" i="107"/>
  <c r="H21" i="107" s="1"/>
  <c r="J21" i="107" s="1"/>
  <c r="L21" i="107" s="1"/>
  <c r="G20" i="107"/>
  <c r="M20" i="107" s="1"/>
  <c r="F20" i="107"/>
  <c r="H20" i="107" s="1"/>
  <c r="J20" i="107" s="1"/>
  <c r="L20" i="107" s="1"/>
  <c r="G19" i="107"/>
  <c r="M19" i="107" s="1"/>
  <c r="F19" i="107"/>
  <c r="H19" i="107" s="1"/>
  <c r="J19" i="107" s="1"/>
  <c r="L19" i="107" s="1"/>
  <c r="G18" i="107"/>
  <c r="M18" i="107" s="1"/>
  <c r="F18" i="107"/>
  <c r="H18" i="107" s="1"/>
  <c r="J18" i="107" s="1"/>
  <c r="L18" i="107" s="1"/>
  <c r="G17" i="107"/>
  <c r="M17" i="107" s="1"/>
  <c r="F17" i="107"/>
  <c r="H17" i="107" s="1"/>
  <c r="J17" i="107" s="1"/>
  <c r="L17" i="107" s="1"/>
  <c r="G16" i="107"/>
  <c r="M16" i="107" s="1"/>
  <c r="F16" i="107"/>
  <c r="H16" i="107" s="1"/>
  <c r="J16" i="107" s="1"/>
  <c r="L16" i="107" s="1"/>
  <c r="G15" i="107"/>
  <c r="M15" i="107" s="1"/>
  <c r="F15" i="107"/>
  <c r="H15" i="107" s="1"/>
  <c r="J15" i="107" s="1"/>
  <c r="L15" i="107" s="1"/>
  <c r="G14" i="107"/>
  <c r="M14" i="107" s="1"/>
  <c r="F14" i="107"/>
  <c r="H14" i="107" s="1"/>
  <c r="J14" i="107" s="1"/>
  <c r="L14" i="107" s="1"/>
  <c r="G13" i="107"/>
  <c r="M13" i="107" s="1"/>
  <c r="F13" i="107"/>
  <c r="H13" i="107" s="1"/>
  <c r="J13" i="107" s="1"/>
  <c r="L13" i="107" s="1"/>
  <c r="G10" i="107"/>
  <c r="M10" i="107" s="1"/>
  <c r="F10" i="107"/>
  <c r="H10" i="107" s="1"/>
  <c r="J10" i="107" s="1"/>
  <c r="L10" i="107" s="1"/>
  <c r="G9" i="107"/>
  <c r="M9" i="107" s="1"/>
  <c r="F9" i="107"/>
  <c r="H9" i="107" s="1"/>
  <c r="J9" i="107" s="1"/>
  <c r="L9" i="107" s="1"/>
  <c r="G8" i="107"/>
  <c r="M8" i="107" s="1"/>
  <c r="F8" i="107"/>
  <c r="H8" i="107" s="1"/>
  <c r="J8" i="107" s="1"/>
  <c r="L8" i="107" s="1"/>
  <c r="G7" i="107"/>
  <c r="M7" i="107" s="1"/>
  <c r="F7" i="107"/>
  <c r="H7" i="107" s="1"/>
  <c r="J7" i="107" s="1"/>
  <c r="L7" i="107" s="1"/>
  <c r="G6" i="107"/>
  <c r="M6" i="107" s="1"/>
  <c r="F6" i="107"/>
  <c r="H6" i="107" s="1"/>
  <c r="J6" i="107" s="1"/>
  <c r="L6" i="107" s="1"/>
  <c r="G5" i="107"/>
  <c r="M5" i="107" s="1"/>
  <c r="F5" i="107"/>
  <c r="H5" i="107" s="1"/>
  <c r="J5" i="107" s="1"/>
  <c r="L5" i="107" s="1"/>
  <c r="G4" i="107"/>
  <c r="M4" i="107" s="1"/>
  <c r="F4" i="107"/>
  <c r="H4" i="107" s="1"/>
  <c r="J4" i="107" s="1"/>
  <c r="L4" i="107" s="1"/>
  <c r="G3" i="107"/>
  <c r="M3" i="107" s="1"/>
  <c r="F3" i="107"/>
  <c r="H3" i="107" s="1"/>
  <c r="J3" i="107" s="1"/>
  <c r="L3" i="107" s="1"/>
  <c r="G2" i="107"/>
  <c r="F2" i="107"/>
  <c r="H2" i="107" s="1"/>
  <c r="G46" i="107" l="1"/>
  <c r="H46" i="107"/>
  <c r="J2" i="107"/>
  <c r="F46" i="107"/>
  <c r="M2" i="107"/>
  <c r="M46" i="107" s="1"/>
  <c r="G4" i="106"/>
  <c r="M4" i="106" s="1"/>
  <c r="F4" i="106"/>
  <c r="H4" i="106" s="1"/>
  <c r="J4" i="106" s="1"/>
  <c r="L4" i="106" s="1"/>
  <c r="L46" i="106"/>
  <c r="K44" i="106"/>
  <c r="I44" i="106"/>
  <c r="C44" i="106"/>
  <c r="G43" i="106"/>
  <c r="M43" i="106" s="1"/>
  <c r="F43" i="106"/>
  <c r="H43" i="106" s="1"/>
  <c r="J43" i="106" s="1"/>
  <c r="L43" i="106" s="1"/>
  <c r="G42" i="106"/>
  <c r="M42" i="106" s="1"/>
  <c r="F42" i="106"/>
  <c r="H42" i="106" s="1"/>
  <c r="J42" i="106" s="1"/>
  <c r="L42" i="106" s="1"/>
  <c r="G41" i="106"/>
  <c r="M41" i="106" s="1"/>
  <c r="F41" i="106"/>
  <c r="H41" i="106" s="1"/>
  <c r="J41" i="106" s="1"/>
  <c r="L41" i="106" s="1"/>
  <c r="G40" i="106"/>
  <c r="M40" i="106" s="1"/>
  <c r="F40" i="106"/>
  <c r="H40" i="106" s="1"/>
  <c r="J40" i="106" s="1"/>
  <c r="L40" i="106" s="1"/>
  <c r="G39" i="106"/>
  <c r="M39" i="106" s="1"/>
  <c r="F39" i="106"/>
  <c r="H39" i="106" s="1"/>
  <c r="J39" i="106" s="1"/>
  <c r="L39" i="106" s="1"/>
  <c r="G38" i="106"/>
  <c r="M38" i="106" s="1"/>
  <c r="F38" i="106"/>
  <c r="H38" i="106" s="1"/>
  <c r="J38" i="106" s="1"/>
  <c r="L38" i="106" s="1"/>
  <c r="G37" i="106"/>
  <c r="M37" i="106" s="1"/>
  <c r="F37" i="106"/>
  <c r="H37" i="106" s="1"/>
  <c r="J37" i="106" s="1"/>
  <c r="L37" i="106" s="1"/>
  <c r="G36" i="106"/>
  <c r="M36" i="106" s="1"/>
  <c r="F36" i="106"/>
  <c r="H36" i="106" s="1"/>
  <c r="J36" i="106" s="1"/>
  <c r="L36" i="106" s="1"/>
  <c r="G35" i="106"/>
  <c r="M35" i="106" s="1"/>
  <c r="F35" i="106"/>
  <c r="H35" i="106" s="1"/>
  <c r="J35" i="106" s="1"/>
  <c r="L35" i="106" s="1"/>
  <c r="G34" i="106"/>
  <c r="M34" i="106" s="1"/>
  <c r="F34" i="106"/>
  <c r="H34" i="106" s="1"/>
  <c r="J34" i="106" s="1"/>
  <c r="L34" i="106" s="1"/>
  <c r="G33" i="106"/>
  <c r="M33" i="106" s="1"/>
  <c r="F33" i="106"/>
  <c r="H33" i="106" s="1"/>
  <c r="J33" i="106" s="1"/>
  <c r="L33" i="106" s="1"/>
  <c r="G32" i="106"/>
  <c r="M32" i="106" s="1"/>
  <c r="F32" i="106"/>
  <c r="H32" i="106" s="1"/>
  <c r="J32" i="106" s="1"/>
  <c r="L32" i="106" s="1"/>
  <c r="G31" i="106"/>
  <c r="M31" i="106" s="1"/>
  <c r="F31" i="106"/>
  <c r="H31" i="106" s="1"/>
  <c r="J31" i="106" s="1"/>
  <c r="L31" i="106" s="1"/>
  <c r="G30" i="106"/>
  <c r="M30" i="106" s="1"/>
  <c r="F30" i="106"/>
  <c r="H30" i="106" s="1"/>
  <c r="J30" i="106" s="1"/>
  <c r="L30" i="106" s="1"/>
  <c r="G29" i="106"/>
  <c r="M29" i="106" s="1"/>
  <c r="F29" i="106"/>
  <c r="H29" i="106" s="1"/>
  <c r="J29" i="106" s="1"/>
  <c r="L29" i="106" s="1"/>
  <c r="G28" i="106"/>
  <c r="M28" i="106" s="1"/>
  <c r="F28" i="106"/>
  <c r="H28" i="106" s="1"/>
  <c r="J28" i="106" s="1"/>
  <c r="L28" i="106" s="1"/>
  <c r="G27" i="106"/>
  <c r="M27" i="106" s="1"/>
  <c r="F27" i="106"/>
  <c r="H27" i="106" s="1"/>
  <c r="J27" i="106" s="1"/>
  <c r="L27" i="106" s="1"/>
  <c r="G26" i="106"/>
  <c r="M26" i="106" s="1"/>
  <c r="F26" i="106"/>
  <c r="H26" i="106" s="1"/>
  <c r="J26" i="106" s="1"/>
  <c r="L26" i="106" s="1"/>
  <c r="G25" i="106"/>
  <c r="M25" i="106" s="1"/>
  <c r="F25" i="106"/>
  <c r="H25" i="106" s="1"/>
  <c r="J25" i="106" s="1"/>
  <c r="L25" i="106" s="1"/>
  <c r="G24" i="106"/>
  <c r="M24" i="106" s="1"/>
  <c r="F24" i="106"/>
  <c r="H24" i="106" s="1"/>
  <c r="J24" i="106" s="1"/>
  <c r="L24" i="106" s="1"/>
  <c r="G23" i="106"/>
  <c r="M23" i="106" s="1"/>
  <c r="F23" i="106"/>
  <c r="H23" i="106" s="1"/>
  <c r="J23" i="106" s="1"/>
  <c r="L23" i="106" s="1"/>
  <c r="G22" i="106"/>
  <c r="M22" i="106" s="1"/>
  <c r="F22" i="106"/>
  <c r="H22" i="106" s="1"/>
  <c r="J22" i="106" s="1"/>
  <c r="L22" i="106" s="1"/>
  <c r="G21" i="106"/>
  <c r="M21" i="106" s="1"/>
  <c r="F21" i="106"/>
  <c r="H21" i="106" s="1"/>
  <c r="J21" i="106" s="1"/>
  <c r="L21" i="106" s="1"/>
  <c r="G20" i="106"/>
  <c r="M20" i="106" s="1"/>
  <c r="F20" i="106"/>
  <c r="H20" i="106" s="1"/>
  <c r="J20" i="106" s="1"/>
  <c r="L20" i="106" s="1"/>
  <c r="G19" i="106"/>
  <c r="M19" i="106" s="1"/>
  <c r="F19" i="106"/>
  <c r="H19" i="106" s="1"/>
  <c r="J19" i="106" s="1"/>
  <c r="L19" i="106" s="1"/>
  <c r="G18" i="106"/>
  <c r="M18" i="106" s="1"/>
  <c r="F18" i="106"/>
  <c r="H18" i="106" s="1"/>
  <c r="J18" i="106" s="1"/>
  <c r="L18" i="106" s="1"/>
  <c r="G17" i="106"/>
  <c r="M17" i="106" s="1"/>
  <c r="F17" i="106"/>
  <c r="H17" i="106" s="1"/>
  <c r="J17" i="106" s="1"/>
  <c r="L17" i="106" s="1"/>
  <c r="G16" i="106"/>
  <c r="M16" i="106" s="1"/>
  <c r="F16" i="106"/>
  <c r="H16" i="106" s="1"/>
  <c r="J16" i="106" s="1"/>
  <c r="L16" i="106" s="1"/>
  <c r="G15" i="106"/>
  <c r="M15" i="106" s="1"/>
  <c r="F15" i="106"/>
  <c r="H15" i="106" s="1"/>
  <c r="J15" i="106" s="1"/>
  <c r="L15" i="106" s="1"/>
  <c r="G14" i="106"/>
  <c r="M14" i="106" s="1"/>
  <c r="F14" i="106"/>
  <c r="H14" i="106" s="1"/>
  <c r="J14" i="106" s="1"/>
  <c r="L14" i="106" s="1"/>
  <c r="G13" i="106"/>
  <c r="M13" i="106" s="1"/>
  <c r="F13" i="106"/>
  <c r="H13" i="106" s="1"/>
  <c r="J13" i="106" s="1"/>
  <c r="L13" i="106" s="1"/>
  <c r="G12" i="106"/>
  <c r="M12" i="106" s="1"/>
  <c r="F12" i="106"/>
  <c r="H12" i="106" s="1"/>
  <c r="J12" i="106" s="1"/>
  <c r="L12" i="106" s="1"/>
  <c r="G11" i="106"/>
  <c r="M11" i="106" s="1"/>
  <c r="F11" i="106"/>
  <c r="H11" i="106" s="1"/>
  <c r="J11" i="106" s="1"/>
  <c r="L11" i="106" s="1"/>
  <c r="G10" i="106"/>
  <c r="M10" i="106" s="1"/>
  <c r="F10" i="106"/>
  <c r="H10" i="106" s="1"/>
  <c r="J10" i="106" s="1"/>
  <c r="L10" i="106" s="1"/>
  <c r="G9" i="106"/>
  <c r="M9" i="106" s="1"/>
  <c r="F9" i="106"/>
  <c r="H9" i="106" s="1"/>
  <c r="J9" i="106" s="1"/>
  <c r="L9" i="106" s="1"/>
  <c r="G8" i="106"/>
  <c r="M8" i="106" s="1"/>
  <c r="F8" i="106"/>
  <c r="H8" i="106" s="1"/>
  <c r="J8" i="106" s="1"/>
  <c r="L8" i="106" s="1"/>
  <c r="G7" i="106"/>
  <c r="M7" i="106" s="1"/>
  <c r="F7" i="106"/>
  <c r="H7" i="106" s="1"/>
  <c r="J7" i="106" s="1"/>
  <c r="L7" i="106" s="1"/>
  <c r="G6" i="106"/>
  <c r="M6" i="106" s="1"/>
  <c r="F6" i="106"/>
  <c r="H6" i="106" s="1"/>
  <c r="J6" i="106" s="1"/>
  <c r="L6" i="106" s="1"/>
  <c r="G5" i="106"/>
  <c r="M5" i="106" s="1"/>
  <c r="F5" i="106"/>
  <c r="H5" i="106" s="1"/>
  <c r="J5" i="106" s="1"/>
  <c r="L5" i="106" s="1"/>
  <c r="G3" i="106"/>
  <c r="M3" i="106" s="1"/>
  <c r="F3" i="106"/>
  <c r="H3" i="106" s="1"/>
  <c r="J3" i="106" s="1"/>
  <c r="L3" i="106" s="1"/>
  <c r="G2" i="106"/>
  <c r="M2" i="106" s="1"/>
  <c r="F2" i="106"/>
  <c r="J46" i="107" l="1"/>
  <c r="L2" i="107"/>
  <c r="L46" i="107" s="1"/>
  <c r="L49" i="107" s="1"/>
  <c r="F44" i="106"/>
  <c r="M44" i="106"/>
  <c r="G44" i="106"/>
  <c r="H2" i="106"/>
  <c r="F40" i="105"/>
  <c r="H40" i="105" s="1"/>
  <c r="J40" i="105" s="1"/>
  <c r="L40" i="105" s="1"/>
  <c r="G40" i="105"/>
  <c r="M40" i="105" s="1"/>
  <c r="F33" i="105"/>
  <c r="G33" i="105"/>
  <c r="M33" i="105" s="1"/>
  <c r="H33" i="105"/>
  <c r="J33" i="105" s="1"/>
  <c r="L33" i="105" s="1"/>
  <c r="F9" i="105"/>
  <c r="H9" i="105" s="1"/>
  <c r="J9" i="105" s="1"/>
  <c r="L9" i="105" s="1"/>
  <c r="G9" i="105"/>
  <c r="M9" i="105" s="1"/>
  <c r="L45" i="105"/>
  <c r="K43" i="105"/>
  <c r="I43" i="105"/>
  <c r="C43" i="105"/>
  <c r="G42" i="105"/>
  <c r="M42" i="105" s="1"/>
  <c r="F42" i="105"/>
  <c r="H42" i="105" s="1"/>
  <c r="J42" i="105" s="1"/>
  <c r="L42" i="105" s="1"/>
  <c r="G41" i="105"/>
  <c r="M41" i="105" s="1"/>
  <c r="F41" i="105"/>
  <c r="H41" i="105" s="1"/>
  <c r="J41" i="105" s="1"/>
  <c r="L41" i="105" s="1"/>
  <c r="G39" i="105"/>
  <c r="M39" i="105" s="1"/>
  <c r="F39" i="105"/>
  <c r="H39" i="105" s="1"/>
  <c r="J39" i="105" s="1"/>
  <c r="L39" i="105" s="1"/>
  <c r="G38" i="105"/>
  <c r="M38" i="105" s="1"/>
  <c r="F38" i="105"/>
  <c r="H38" i="105" s="1"/>
  <c r="J38" i="105" s="1"/>
  <c r="L38" i="105" s="1"/>
  <c r="G37" i="105"/>
  <c r="M37" i="105" s="1"/>
  <c r="F37" i="105"/>
  <c r="H37" i="105" s="1"/>
  <c r="J37" i="105" s="1"/>
  <c r="L37" i="105" s="1"/>
  <c r="G36" i="105"/>
  <c r="M36" i="105" s="1"/>
  <c r="F36" i="105"/>
  <c r="H36" i="105" s="1"/>
  <c r="J36" i="105" s="1"/>
  <c r="L36" i="105" s="1"/>
  <c r="G35" i="105"/>
  <c r="M35" i="105" s="1"/>
  <c r="F35" i="105"/>
  <c r="H35" i="105" s="1"/>
  <c r="J35" i="105" s="1"/>
  <c r="L35" i="105" s="1"/>
  <c r="G34" i="105"/>
  <c r="M34" i="105" s="1"/>
  <c r="F34" i="105"/>
  <c r="H34" i="105" s="1"/>
  <c r="J34" i="105" s="1"/>
  <c r="L34" i="105" s="1"/>
  <c r="G32" i="105"/>
  <c r="M32" i="105" s="1"/>
  <c r="F32" i="105"/>
  <c r="H32" i="105" s="1"/>
  <c r="J32" i="105" s="1"/>
  <c r="L32" i="105" s="1"/>
  <c r="G31" i="105"/>
  <c r="M31" i="105" s="1"/>
  <c r="F31" i="105"/>
  <c r="H31" i="105" s="1"/>
  <c r="J31" i="105" s="1"/>
  <c r="L31" i="105" s="1"/>
  <c r="G30" i="105"/>
  <c r="M30" i="105" s="1"/>
  <c r="F30" i="105"/>
  <c r="H30" i="105" s="1"/>
  <c r="G29" i="105"/>
  <c r="M29" i="105" s="1"/>
  <c r="F29" i="105"/>
  <c r="H29" i="105" s="1"/>
  <c r="J29" i="105" s="1"/>
  <c r="L29" i="105" s="1"/>
  <c r="G28" i="105"/>
  <c r="M28" i="105" s="1"/>
  <c r="F28" i="105"/>
  <c r="H28" i="105" s="1"/>
  <c r="J28" i="105" s="1"/>
  <c r="L28" i="105" s="1"/>
  <c r="G27" i="105"/>
  <c r="M27" i="105" s="1"/>
  <c r="F27" i="105"/>
  <c r="H27" i="105" s="1"/>
  <c r="J27" i="105" s="1"/>
  <c r="L27" i="105" s="1"/>
  <c r="G26" i="105"/>
  <c r="M26" i="105" s="1"/>
  <c r="F26" i="105"/>
  <c r="H26" i="105" s="1"/>
  <c r="J26" i="105" s="1"/>
  <c r="L26" i="105" s="1"/>
  <c r="G25" i="105"/>
  <c r="M25" i="105" s="1"/>
  <c r="F25" i="105"/>
  <c r="H25" i="105" s="1"/>
  <c r="J25" i="105" s="1"/>
  <c r="L25" i="105" s="1"/>
  <c r="G24" i="105"/>
  <c r="M24" i="105" s="1"/>
  <c r="F24" i="105"/>
  <c r="H24" i="105" s="1"/>
  <c r="J24" i="105" s="1"/>
  <c r="L24" i="105" s="1"/>
  <c r="G23" i="105"/>
  <c r="M23" i="105" s="1"/>
  <c r="F23" i="105"/>
  <c r="H23" i="105" s="1"/>
  <c r="J23" i="105" s="1"/>
  <c r="L23" i="105" s="1"/>
  <c r="G22" i="105"/>
  <c r="M22" i="105" s="1"/>
  <c r="F22" i="105"/>
  <c r="H22" i="105" s="1"/>
  <c r="J22" i="105" s="1"/>
  <c r="L22" i="105" s="1"/>
  <c r="G21" i="105"/>
  <c r="M21" i="105" s="1"/>
  <c r="F21" i="105"/>
  <c r="H21" i="105" s="1"/>
  <c r="J21" i="105" s="1"/>
  <c r="L21" i="105" s="1"/>
  <c r="G20" i="105"/>
  <c r="M20" i="105" s="1"/>
  <c r="F20" i="105"/>
  <c r="H20" i="105" s="1"/>
  <c r="J20" i="105" s="1"/>
  <c r="L20" i="105" s="1"/>
  <c r="G19" i="105"/>
  <c r="M19" i="105" s="1"/>
  <c r="F19" i="105"/>
  <c r="H19" i="105" s="1"/>
  <c r="J19" i="105" s="1"/>
  <c r="L19" i="105" s="1"/>
  <c r="G18" i="105"/>
  <c r="M18" i="105" s="1"/>
  <c r="F18" i="105"/>
  <c r="H18" i="105" s="1"/>
  <c r="J18" i="105" s="1"/>
  <c r="L18" i="105" s="1"/>
  <c r="G17" i="105"/>
  <c r="M17" i="105" s="1"/>
  <c r="F17" i="105"/>
  <c r="H17" i="105" s="1"/>
  <c r="J17" i="105" s="1"/>
  <c r="L17" i="105" s="1"/>
  <c r="G16" i="105"/>
  <c r="M16" i="105" s="1"/>
  <c r="F16" i="105"/>
  <c r="H16" i="105" s="1"/>
  <c r="J16" i="105" s="1"/>
  <c r="L16" i="105" s="1"/>
  <c r="G15" i="105"/>
  <c r="M15" i="105" s="1"/>
  <c r="F15" i="105"/>
  <c r="H15" i="105" s="1"/>
  <c r="J15" i="105" s="1"/>
  <c r="L15" i="105" s="1"/>
  <c r="G14" i="105"/>
  <c r="M14" i="105" s="1"/>
  <c r="F14" i="105"/>
  <c r="H14" i="105" s="1"/>
  <c r="J14" i="105" s="1"/>
  <c r="L14" i="105" s="1"/>
  <c r="G13" i="105"/>
  <c r="M13" i="105" s="1"/>
  <c r="F13" i="105"/>
  <c r="H13" i="105" s="1"/>
  <c r="J13" i="105" s="1"/>
  <c r="L13" i="105" s="1"/>
  <c r="G12" i="105"/>
  <c r="M12" i="105" s="1"/>
  <c r="F12" i="105"/>
  <c r="H12" i="105" s="1"/>
  <c r="J12" i="105" s="1"/>
  <c r="L12" i="105" s="1"/>
  <c r="G11" i="105"/>
  <c r="M11" i="105" s="1"/>
  <c r="F11" i="105"/>
  <c r="H11" i="105" s="1"/>
  <c r="J11" i="105" s="1"/>
  <c r="L11" i="105" s="1"/>
  <c r="G10" i="105"/>
  <c r="M10" i="105" s="1"/>
  <c r="F10" i="105"/>
  <c r="H10" i="105" s="1"/>
  <c r="J10" i="105" s="1"/>
  <c r="L10" i="105" s="1"/>
  <c r="G8" i="105"/>
  <c r="M8" i="105" s="1"/>
  <c r="F8" i="105"/>
  <c r="H8" i="105" s="1"/>
  <c r="J8" i="105" s="1"/>
  <c r="L8" i="105" s="1"/>
  <c r="G7" i="105"/>
  <c r="M7" i="105" s="1"/>
  <c r="F7" i="105"/>
  <c r="H7" i="105" s="1"/>
  <c r="J7" i="105" s="1"/>
  <c r="L7" i="105" s="1"/>
  <c r="G6" i="105"/>
  <c r="M6" i="105" s="1"/>
  <c r="F6" i="105"/>
  <c r="H6" i="105" s="1"/>
  <c r="J6" i="105" s="1"/>
  <c r="L6" i="105" s="1"/>
  <c r="G5" i="105"/>
  <c r="M5" i="105" s="1"/>
  <c r="F5" i="105"/>
  <c r="H5" i="105" s="1"/>
  <c r="J5" i="105" s="1"/>
  <c r="L5" i="105" s="1"/>
  <c r="G4" i="105"/>
  <c r="M4" i="105" s="1"/>
  <c r="F4" i="105"/>
  <c r="H4" i="105" s="1"/>
  <c r="J4" i="105" s="1"/>
  <c r="L4" i="105" s="1"/>
  <c r="G3" i="105"/>
  <c r="M3" i="105" s="1"/>
  <c r="F3" i="105"/>
  <c r="H3" i="105" s="1"/>
  <c r="J3" i="105" s="1"/>
  <c r="L3" i="105" s="1"/>
  <c r="G2" i="105"/>
  <c r="F2" i="105"/>
  <c r="H2" i="105" s="1"/>
  <c r="J2" i="105" s="1"/>
  <c r="J2" i="106" l="1"/>
  <c r="H44" i="106"/>
  <c r="J30" i="105"/>
  <c r="L30" i="105" s="1"/>
  <c r="F43" i="105"/>
  <c r="G43" i="105"/>
  <c r="H43" i="105"/>
  <c r="L2" i="105"/>
  <c r="M2" i="105"/>
  <c r="M43" i="105" s="1"/>
  <c r="G37" i="103"/>
  <c r="M37" i="103" s="1"/>
  <c r="F37" i="103"/>
  <c r="H37" i="103" s="1"/>
  <c r="J37" i="103" s="1"/>
  <c r="L37" i="103" s="1"/>
  <c r="H33" i="103"/>
  <c r="J33" i="103" s="1"/>
  <c r="L33" i="103" s="1"/>
  <c r="G33" i="103"/>
  <c r="M33" i="103" s="1"/>
  <c r="F33" i="103"/>
  <c r="G8" i="103"/>
  <c r="M8" i="103" s="1"/>
  <c r="F8" i="103"/>
  <c r="H8" i="103" s="1"/>
  <c r="J8" i="103" s="1"/>
  <c r="L8" i="103" s="1"/>
  <c r="L42" i="103"/>
  <c r="K40" i="103"/>
  <c r="I40" i="103"/>
  <c r="C40" i="103"/>
  <c r="G39" i="103"/>
  <c r="M39" i="103" s="1"/>
  <c r="F39" i="103"/>
  <c r="H39" i="103" s="1"/>
  <c r="J39" i="103" s="1"/>
  <c r="L39" i="103" s="1"/>
  <c r="G38" i="103"/>
  <c r="M38" i="103" s="1"/>
  <c r="F38" i="103"/>
  <c r="H38" i="103" s="1"/>
  <c r="J38" i="103" s="1"/>
  <c r="L38" i="103" s="1"/>
  <c r="G36" i="103"/>
  <c r="M36" i="103" s="1"/>
  <c r="F36" i="103"/>
  <c r="H36" i="103" s="1"/>
  <c r="J36" i="103" s="1"/>
  <c r="L36" i="103" s="1"/>
  <c r="G35" i="103"/>
  <c r="M35" i="103" s="1"/>
  <c r="F35" i="103"/>
  <c r="H35" i="103" s="1"/>
  <c r="J35" i="103" s="1"/>
  <c r="L35" i="103" s="1"/>
  <c r="G34" i="103"/>
  <c r="M34" i="103" s="1"/>
  <c r="F34" i="103"/>
  <c r="H34" i="103" s="1"/>
  <c r="J34" i="103" s="1"/>
  <c r="L34" i="103" s="1"/>
  <c r="G32" i="103"/>
  <c r="M32" i="103" s="1"/>
  <c r="F32" i="103"/>
  <c r="H32" i="103" s="1"/>
  <c r="J32" i="103" s="1"/>
  <c r="L32" i="103" s="1"/>
  <c r="G31" i="103"/>
  <c r="M31" i="103" s="1"/>
  <c r="F31" i="103"/>
  <c r="H31" i="103" s="1"/>
  <c r="J31" i="103" s="1"/>
  <c r="L31" i="103" s="1"/>
  <c r="G30" i="103"/>
  <c r="M30" i="103" s="1"/>
  <c r="F30" i="103"/>
  <c r="H30" i="103" s="1"/>
  <c r="J30" i="103" s="1"/>
  <c r="L30" i="103" s="1"/>
  <c r="G29" i="103"/>
  <c r="M29" i="103" s="1"/>
  <c r="F29" i="103"/>
  <c r="H29" i="103" s="1"/>
  <c r="J29" i="103" s="1"/>
  <c r="L29" i="103" s="1"/>
  <c r="G28" i="103"/>
  <c r="M28" i="103" s="1"/>
  <c r="F28" i="103"/>
  <c r="H28" i="103" s="1"/>
  <c r="J28" i="103" s="1"/>
  <c r="L28" i="103" s="1"/>
  <c r="G27" i="103"/>
  <c r="M27" i="103" s="1"/>
  <c r="F27" i="103"/>
  <c r="H27" i="103" s="1"/>
  <c r="J27" i="103" s="1"/>
  <c r="L27" i="103" s="1"/>
  <c r="G26" i="103"/>
  <c r="M26" i="103" s="1"/>
  <c r="F26" i="103"/>
  <c r="H26" i="103" s="1"/>
  <c r="J26" i="103" s="1"/>
  <c r="L26" i="103" s="1"/>
  <c r="G25" i="103"/>
  <c r="M25" i="103" s="1"/>
  <c r="F25" i="103"/>
  <c r="H25" i="103" s="1"/>
  <c r="J25" i="103" s="1"/>
  <c r="L25" i="103" s="1"/>
  <c r="G24" i="103"/>
  <c r="M24" i="103" s="1"/>
  <c r="F24" i="103"/>
  <c r="H24" i="103" s="1"/>
  <c r="J24" i="103" s="1"/>
  <c r="L24" i="103" s="1"/>
  <c r="G23" i="103"/>
  <c r="M23" i="103" s="1"/>
  <c r="F23" i="103"/>
  <c r="H23" i="103" s="1"/>
  <c r="J23" i="103" s="1"/>
  <c r="L23" i="103" s="1"/>
  <c r="G22" i="103"/>
  <c r="M22" i="103" s="1"/>
  <c r="F22" i="103"/>
  <c r="H22" i="103" s="1"/>
  <c r="J22" i="103" s="1"/>
  <c r="L22" i="103" s="1"/>
  <c r="G21" i="103"/>
  <c r="M21" i="103" s="1"/>
  <c r="F21" i="103"/>
  <c r="H21" i="103" s="1"/>
  <c r="J21" i="103" s="1"/>
  <c r="L21" i="103" s="1"/>
  <c r="G20" i="103"/>
  <c r="M20" i="103" s="1"/>
  <c r="F20" i="103"/>
  <c r="H20" i="103" s="1"/>
  <c r="J20" i="103" s="1"/>
  <c r="L20" i="103" s="1"/>
  <c r="G19" i="103"/>
  <c r="M19" i="103" s="1"/>
  <c r="F19" i="103"/>
  <c r="H19" i="103" s="1"/>
  <c r="J19" i="103" s="1"/>
  <c r="L19" i="103" s="1"/>
  <c r="G18" i="103"/>
  <c r="M18" i="103" s="1"/>
  <c r="F18" i="103"/>
  <c r="H18" i="103" s="1"/>
  <c r="J18" i="103" s="1"/>
  <c r="L18" i="103" s="1"/>
  <c r="G17" i="103"/>
  <c r="M17" i="103" s="1"/>
  <c r="F17" i="103"/>
  <c r="H17" i="103" s="1"/>
  <c r="J17" i="103" s="1"/>
  <c r="L17" i="103" s="1"/>
  <c r="G16" i="103"/>
  <c r="M16" i="103" s="1"/>
  <c r="F16" i="103"/>
  <c r="H16" i="103" s="1"/>
  <c r="J16" i="103" s="1"/>
  <c r="L16" i="103" s="1"/>
  <c r="G15" i="103"/>
  <c r="M15" i="103" s="1"/>
  <c r="F15" i="103"/>
  <c r="H15" i="103" s="1"/>
  <c r="J15" i="103" s="1"/>
  <c r="L15" i="103" s="1"/>
  <c r="G14" i="103"/>
  <c r="M14" i="103" s="1"/>
  <c r="F14" i="103"/>
  <c r="H14" i="103" s="1"/>
  <c r="J14" i="103" s="1"/>
  <c r="L14" i="103" s="1"/>
  <c r="G13" i="103"/>
  <c r="M13" i="103" s="1"/>
  <c r="F13" i="103"/>
  <c r="H13" i="103" s="1"/>
  <c r="J13" i="103" s="1"/>
  <c r="L13" i="103" s="1"/>
  <c r="G12" i="103"/>
  <c r="M12" i="103" s="1"/>
  <c r="F12" i="103"/>
  <c r="H12" i="103" s="1"/>
  <c r="J12" i="103" s="1"/>
  <c r="L12" i="103" s="1"/>
  <c r="G11" i="103"/>
  <c r="M11" i="103" s="1"/>
  <c r="F11" i="103"/>
  <c r="H11" i="103" s="1"/>
  <c r="J11" i="103" s="1"/>
  <c r="L11" i="103" s="1"/>
  <c r="G10" i="103"/>
  <c r="M10" i="103" s="1"/>
  <c r="F10" i="103"/>
  <c r="H10" i="103" s="1"/>
  <c r="J10" i="103" s="1"/>
  <c r="L10" i="103" s="1"/>
  <c r="G9" i="103"/>
  <c r="M9" i="103" s="1"/>
  <c r="F9" i="103"/>
  <c r="H9" i="103" s="1"/>
  <c r="J9" i="103" s="1"/>
  <c r="L9" i="103" s="1"/>
  <c r="G7" i="103"/>
  <c r="M7" i="103" s="1"/>
  <c r="F7" i="103"/>
  <c r="H7" i="103" s="1"/>
  <c r="J7" i="103" s="1"/>
  <c r="L7" i="103" s="1"/>
  <c r="G6" i="103"/>
  <c r="M6" i="103" s="1"/>
  <c r="F6" i="103"/>
  <c r="H6" i="103" s="1"/>
  <c r="J6" i="103" s="1"/>
  <c r="L6" i="103" s="1"/>
  <c r="G5" i="103"/>
  <c r="M5" i="103" s="1"/>
  <c r="F5" i="103"/>
  <c r="H5" i="103" s="1"/>
  <c r="J5" i="103" s="1"/>
  <c r="L5" i="103" s="1"/>
  <c r="G4" i="103"/>
  <c r="M4" i="103" s="1"/>
  <c r="F4" i="103"/>
  <c r="H4" i="103" s="1"/>
  <c r="J4" i="103" s="1"/>
  <c r="L4" i="103" s="1"/>
  <c r="G3" i="103"/>
  <c r="M3" i="103" s="1"/>
  <c r="F3" i="103"/>
  <c r="H3" i="103" s="1"/>
  <c r="G2" i="103"/>
  <c r="F2" i="103"/>
  <c r="H2" i="103" s="1"/>
  <c r="J2" i="103" s="1"/>
  <c r="J44" i="106" l="1"/>
  <c r="L2" i="106"/>
  <c r="L44" i="106" s="1"/>
  <c r="L47" i="106" s="1"/>
  <c r="L43" i="105"/>
  <c r="L46" i="105" s="1"/>
  <c r="J43" i="105"/>
  <c r="F40" i="103"/>
  <c r="G40" i="103"/>
  <c r="L2" i="103"/>
  <c r="H40" i="103"/>
  <c r="J3" i="103"/>
  <c r="L3" i="103" s="1"/>
  <c r="M2" i="103"/>
  <c r="M40" i="103" s="1"/>
  <c r="F3" i="102"/>
  <c r="H3" i="102" s="1"/>
  <c r="J3" i="102" s="1"/>
  <c r="L3" i="102" s="1"/>
  <c r="G3" i="102"/>
  <c r="M3" i="102" s="1"/>
  <c r="L39" i="102"/>
  <c r="K37" i="102"/>
  <c r="I37" i="102"/>
  <c r="C37" i="102"/>
  <c r="G36" i="102"/>
  <c r="M36" i="102" s="1"/>
  <c r="F36" i="102"/>
  <c r="H36" i="102" s="1"/>
  <c r="J36" i="102" s="1"/>
  <c r="L36" i="102" s="1"/>
  <c r="G35" i="102"/>
  <c r="M35" i="102" s="1"/>
  <c r="F35" i="102"/>
  <c r="H35" i="102" s="1"/>
  <c r="J35" i="102" s="1"/>
  <c r="L35" i="102" s="1"/>
  <c r="G34" i="102"/>
  <c r="M34" i="102" s="1"/>
  <c r="F34" i="102"/>
  <c r="H34" i="102" s="1"/>
  <c r="J34" i="102" s="1"/>
  <c r="L34" i="102" s="1"/>
  <c r="G33" i="102"/>
  <c r="M33" i="102" s="1"/>
  <c r="F33" i="102"/>
  <c r="H33" i="102" s="1"/>
  <c r="J33" i="102" s="1"/>
  <c r="L33" i="102" s="1"/>
  <c r="G32" i="102"/>
  <c r="M32" i="102" s="1"/>
  <c r="F32" i="102"/>
  <c r="H32" i="102" s="1"/>
  <c r="J32" i="102" s="1"/>
  <c r="L32" i="102" s="1"/>
  <c r="G31" i="102"/>
  <c r="M31" i="102" s="1"/>
  <c r="F31" i="102"/>
  <c r="H31" i="102" s="1"/>
  <c r="J31" i="102" s="1"/>
  <c r="L31" i="102" s="1"/>
  <c r="G30" i="102"/>
  <c r="M30" i="102" s="1"/>
  <c r="F30" i="102"/>
  <c r="H30" i="102" s="1"/>
  <c r="J30" i="102" s="1"/>
  <c r="L30" i="102" s="1"/>
  <c r="G29" i="102"/>
  <c r="M29" i="102" s="1"/>
  <c r="F29" i="102"/>
  <c r="H29" i="102" s="1"/>
  <c r="J29" i="102" s="1"/>
  <c r="L29" i="102" s="1"/>
  <c r="G28" i="102"/>
  <c r="M28" i="102" s="1"/>
  <c r="F28" i="102"/>
  <c r="H28" i="102" s="1"/>
  <c r="J28" i="102" s="1"/>
  <c r="L28" i="102" s="1"/>
  <c r="G27" i="102"/>
  <c r="M27" i="102" s="1"/>
  <c r="F27" i="102"/>
  <c r="H27" i="102" s="1"/>
  <c r="J27" i="102" s="1"/>
  <c r="L27" i="102" s="1"/>
  <c r="G26" i="102"/>
  <c r="M26" i="102" s="1"/>
  <c r="F26" i="102"/>
  <c r="H26" i="102" s="1"/>
  <c r="J26" i="102" s="1"/>
  <c r="L26" i="102" s="1"/>
  <c r="G25" i="102"/>
  <c r="M25" i="102" s="1"/>
  <c r="F25" i="102"/>
  <c r="H25" i="102" s="1"/>
  <c r="J25" i="102" s="1"/>
  <c r="L25" i="102" s="1"/>
  <c r="G24" i="102"/>
  <c r="M24" i="102" s="1"/>
  <c r="F24" i="102"/>
  <c r="H24" i="102" s="1"/>
  <c r="J24" i="102" s="1"/>
  <c r="L24" i="102" s="1"/>
  <c r="G23" i="102"/>
  <c r="M23" i="102" s="1"/>
  <c r="F23" i="102"/>
  <c r="H23" i="102" s="1"/>
  <c r="J23" i="102" s="1"/>
  <c r="L23" i="102" s="1"/>
  <c r="G22" i="102"/>
  <c r="M22" i="102" s="1"/>
  <c r="F22" i="102"/>
  <c r="H22" i="102" s="1"/>
  <c r="J22" i="102" s="1"/>
  <c r="L22" i="102" s="1"/>
  <c r="G21" i="102"/>
  <c r="M21" i="102" s="1"/>
  <c r="F21" i="102"/>
  <c r="H21" i="102" s="1"/>
  <c r="J21" i="102" s="1"/>
  <c r="L21" i="102" s="1"/>
  <c r="G20" i="102"/>
  <c r="M20" i="102" s="1"/>
  <c r="F20" i="102"/>
  <c r="H20" i="102" s="1"/>
  <c r="J20" i="102" s="1"/>
  <c r="L20" i="102" s="1"/>
  <c r="G19" i="102"/>
  <c r="M19" i="102" s="1"/>
  <c r="F19" i="102"/>
  <c r="H19" i="102" s="1"/>
  <c r="J19" i="102" s="1"/>
  <c r="L19" i="102" s="1"/>
  <c r="G18" i="102"/>
  <c r="M18" i="102" s="1"/>
  <c r="F18" i="102"/>
  <c r="H18" i="102" s="1"/>
  <c r="J18" i="102" s="1"/>
  <c r="L18" i="102" s="1"/>
  <c r="G17" i="102"/>
  <c r="M17" i="102" s="1"/>
  <c r="F17" i="102"/>
  <c r="H17" i="102" s="1"/>
  <c r="J17" i="102" s="1"/>
  <c r="L17" i="102" s="1"/>
  <c r="G16" i="102"/>
  <c r="M16" i="102" s="1"/>
  <c r="F16" i="102"/>
  <c r="H16" i="102" s="1"/>
  <c r="J16" i="102" s="1"/>
  <c r="L16" i="102" s="1"/>
  <c r="G15" i="102"/>
  <c r="M15" i="102" s="1"/>
  <c r="F15" i="102"/>
  <c r="H15" i="102" s="1"/>
  <c r="J15" i="102" s="1"/>
  <c r="L15" i="102" s="1"/>
  <c r="G14" i="102"/>
  <c r="M14" i="102" s="1"/>
  <c r="F14" i="102"/>
  <c r="H14" i="102" s="1"/>
  <c r="J14" i="102" s="1"/>
  <c r="L14" i="102" s="1"/>
  <c r="G13" i="102"/>
  <c r="M13" i="102" s="1"/>
  <c r="F13" i="102"/>
  <c r="H13" i="102" s="1"/>
  <c r="J13" i="102" s="1"/>
  <c r="L13" i="102" s="1"/>
  <c r="G12" i="102"/>
  <c r="M12" i="102" s="1"/>
  <c r="F12" i="102"/>
  <c r="H12" i="102" s="1"/>
  <c r="J12" i="102" s="1"/>
  <c r="L12" i="102" s="1"/>
  <c r="G11" i="102"/>
  <c r="M11" i="102" s="1"/>
  <c r="F11" i="102"/>
  <c r="H11" i="102" s="1"/>
  <c r="J11" i="102" s="1"/>
  <c r="L11" i="102" s="1"/>
  <c r="G10" i="102"/>
  <c r="M10" i="102" s="1"/>
  <c r="F10" i="102"/>
  <c r="H10" i="102" s="1"/>
  <c r="J10" i="102" s="1"/>
  <c r="L10" i="102" s="1"/>
  <c r="G9" i="102"/>
  <c r="M9" i="102" s="1"/>
  <c r="F9" i="102"/>
  <c r="H9" i="102" s="1"/>
  <c r="J9" i="102" s="1"/>
  <c r="L9" i="102" s="1"/>
  <c r="G8" i="102"/>
  <c r="M8" i="102" s="1"/>
  <c r="F8" i="102"/>
  <c r="H8" i="102" s="1"/>
  <c r="J8" i="102" s="1"/>
  <c r="L8" i="102" s="1"/>
  <c r="G7" i="102"/>
  <c r="M7" i="102" s="1"/>
  <c r="F7" i="102"/>
  <c r="H7" i="102" s="1"/>
  <c r="J7" i="102" s="1"/>
  <c r="L7" i="102" s="1"/>
  <c r="G6" i="102"/>
  <c r="M6" i="102" s="1"/>
  <c r="F6" i="102"/>
  <c r="H6" i="102" s="1"/>
  <c r="J6" i="102" s="1"/>
  <c r="L6" i="102" s="1"/>
  <c r="G5" i="102"/>
  <c r="M5" i="102" s="1"/>
  <c r="F5" i="102"/>
  <c r="H5" i="102" s="1"/>
  <c r="J5" i="102" s="1"/>
  <c r="L5" i="102" s="1"/>
  <c r="G4" i="102"/>
  <c r="M4" i="102" s="1"/>
  <c r="F4" i="102"/>
  <c r="H4" i="102" s="1"/>
  <c r="J4" i="102" s="1"/>
  <c r="L4" i="102" s="1"/>
  <c r="G2" i="102"/>
  <c r="M2" i="102" s="1"/>
  <c r="F2" i="102"/>
  <c r="H2" i="102" s="1"/>
  <c r="J40" i="103" l="1"/>
  <c r="L40" i="103"/>
  <c r="L43" i="103" s="1"/>
  <c r="G37" i="102"/>
  <c r="F37" i="102"/>
  <c r="M37" i="102"/>
  <c r="H37" i="102"/>
  <c r="J2" i="102"/>
  <c r="G20" i="101"/>
  <c r="M20" i="101" s="1"/>
  <c r="F20" i="101"/>
  <c r="H20" i="101" s="1"/>
  <c r="J20" i="101" s="1"/>
  <c r="L20" i="101" s="1"/>
  <c r="L38" i="101"/>
  <c r="K36" i="101"/>
  <c r="I36" i="101"/>
  <c r="C36" i="101"/>
  <c r="G35" i="101"/>
  <c r="M35" i="101" s="1"/>
  <c r="F35" i="101"/>
  <c r="H35" i="101" s="1"/>
  <c r="J35" i="101" s="1"/>
  <c r="L35" i="101" s="1"/>
  <c r="G34" i="101"/>
  <c r="M34" i="101" s="1"/>
  <c r="F34" i="101"/>
  <c r="H34" i="101" s="1"/>
  <c r="J34" i="101" s="1"/>
  <c r="L34" i="101" s="1"/>
  <c r="G33" i="101"/>
  <c r="M33" i="101" s="1"/>
  <c r="F33" i="101"/>
  <c r="H33" i="101" s="1"/>
  <c r="J33" i="101" s="1"/>
  <c r="L33" i="101" s="1"/>
  <c r="G32" i="101"/>
  <c r="M32" i="101" s="1"/>
  <c r="F32" i="101"/>
  <c r="H32" i="101" s="1"/>
  <c r="J32" i="101" s="1"/>
  <c r="L32" i="101" s="1"/>
  <c r="G31" i="101"/>
  <c r="M31" i="101" s="1"/>
  <c r="F31" i="101"/>
  <c r="H31" i="101" s="1"/>
  <c r="J31" i="101" s="1"/>
  <c r="L31" i="101" s="1"/>
  <c r="G30" i="101"/>
  <c r="M30" i="101" s="1"/>
  <c r="F30" i="101"/>
  <c r="H30" i="101" s="1"/>
  <c r="J30" i="101" s="1"/>
  <c r="L30" i="101" s="1"/>
  <c r="G29" i="101"/>
  <c r="M29" i="101" s="1"/>
  <c r="F29" i="101"/>
  <c r="H29" i="101" s="1"/>
  <c r="J29" i="101" s="1"/>
  <c r="L29" i="101" s="1"/>
  <c r="G28" i="101"/>
  <c r="M28" i="101" s="1"/>
  <c r="F28" i="101"/>
  <c r="H28" i="101" s="1"/>
  <c r="J28" i="101" s="1"/>
  <c r="L28" i="101" s="1"/>
  <c r="G27" i="101"/>
  <c r="M27" i="101" s="1"/>
  <c r="F27" i="101"/>
  <c r="H27" i="101" s="1"/>
  <c r="J27" i="101" s="1"/>
  <c r="L27" i="101" s="1"/>
  <c r="G26" i="101"/>
  <c r="M26" i="101" s="1"/>
  <c r="F26" i="101"/>
  <c r="H26" i="101" s="1"/>
  <c r="J26" i="101" s="1"/>
  <c r="L26" i="101" s="1"/>
  <c r="G25" i="101"/>
  <c r="M25" i="101" s="1"/>
  <c r="F25" i="101"/>
  <c r="H25" i="101" s="1"/>
  <c r="J25" i="101" s="1"/>
  <c r="L25" i="101" s="1"/>
  <c r="G24" i="101"/>
  <c r="M24" i="101" s="1"/>
  <c r="F24" i="101"/>
  <c r="H24" i="101" s="1"/>
  <c r="J24" i="101" s="1"/>
  <c r="L24" i="101" s="1"/>
  <c r="G23" i="101"/>
  <c r="M23" i="101" s="1"/>
  <c r="F23" i="101"/>
  <c r="H23" i="101" s="1"/>
  <c r="J23" i="101" s="1"/>
  <c r="L23" i="101" s="1"/>
  <c r="G22" i="101"/>
  <c r="M22" i="101" s="1"/>
  <c r="F22" i="101"/>
  <c r="H22" i="101" s="1"/>
  <c r="J22" i="101" s="1"/>
  <c r="L22" i="101" s="1"/>
  <c r="G21" i="101"/>
  <c r="M21" i="101" s="1"/>
  <c r="F21" i="101"/>
  <c r="H21" i="101" s="1"/>
  <c r="J21" i="101" s="1"/>
  <c r="L21" i="101" s="1"/>
  <c r="G19" i="101"/>
  <c r="M19" i="101" s="1"/>
  <c r="F19" i="101"/>
  <c r="H19" i="101" s="1"/>
  <c r="J19" i="101" s="1"/>
  <c r="L19" i="101" s="1"/>
  <c r="G18" i="101"/>
  <c r="M18" i="101" s="1"/>
  <c r="F18" i="101"/>
  <c r="H18" i="101" s="1"/>
  <c r="J18" i="101" s="1"/>
  <c r="L18" i="101" s="1"/>
  <c r="G17" i="101"/>
  <c r="M17" i="101" s="1"/>
  <c r="F17" i="101"/>
  <c r="H17" i="101" s="1"/>
  <c r="J17" i="101" s="1"/>
  <c r="L17" i="101" s="1"/>
  <c r="G16" i="101"/>
  <c r="M16" i="101" s="1"/>
  <c r="F16" i="101"/>
  <c r="H16" i="101" s="1"/>
  <c r="J16" i="101" s="1"/>
  <c r="L16" i="101" s="1"/>
  <c r="G15" i="101"/>
  <c r="M15" i="101" s="1"/>
  <c r="F15" i="101"/>
  <c r="H15" i="101" s="1"/>
  <c r="J15" i="101" s="1"/>
  <c r="L15" i="101" s="1"/>
  <c r="G14" i="101"/>
  <c r="M14" i="101" s="1"/>
  <c r="F14" i="101"/>
  <c r="H14" i="101" s="1"/>
  <c r="J14" i="101" s="1"/>
  <c r="L14" i="101" s="1"/>
  <c r="G13" i="101"/>
  <c r="M13" i="101" s="1"/>
  <c r="F13" i="101"/>
  <c r="H13" i="101" s="1"/>
  <c r="J13" i="101" s="1"/>
  <c r="L13" i="101" s="1"/>
  <c r="G12" i="101"/>
  <c r="M12" i="101" s="1"/>
  <c r="F12" i="101"/>
  <c r="H12" i="101" s="1"/>
  <c r="J12" i="101" s="1"/>
  <c r="L12" i="101" s="1"/>
  <c r="G11" i="101"/>
  <c r="M11" i="101" s="1"/>
  <c r="F11" i="101"/>
  <c r="H11" i="101" s="1"/>
  <c r="J11" i="101" s="1"/>
  <c r="L11" i="101" s="1"/>
  <c r="G10" i="101"/>
  <c r="M10" i="101" s="1"/>
  <c r="F10" i="101"/>
  <c r="H10" i="101" s="1"/>
  <c r="J10" i="101" s="1"/>
  <c r="L10" i="101" s="1"/>
  <c r="G9" i="101"/>
  <c r="M9" i="101" s="1"/>
  <c r="F9" i="101"/>
  <c r="H9" i="101" s="1"/>
  <c r="J9" i="101" s="1"/>
  <c r="L9" i="101" s="1"/>
  <c r="G8" i="101"/>
  <c r="M8" i="101" s="1"/>
  <c r="F8" i="101"/>
  <c r="H8" i="101" s="1"/>
  <c r="J8" i="101" s="1"/>
  <c r="L8" i="101" s="1"/>
  <c r="G7" i="101"/>
  <c r="M7" i="101" s="1"/>
  <c r="F7" i="101"/>
  <c r="H7" i="101" s="1"/>
  <c r="J7" i="101" s="1"/>
  <c r="L7" i="101" s="1"/>
  <c r="G6" i="101"/>
  <c r="M6" i="101" s="1"/>
  <c r="F6" i="101"/>
  <c r="H6" i="101" s="1"/>
  <c r="J6" i="101" s="1"/>
  <c r="L6" i="101" s="1"/>
  <c r="G5" i="101"/>
  <c r="M5" i="101" s="1"/>
  <c r="F5" i="101"/>
  <c r="H5" i="101" s="1"/>
  <c r="J5" i="101" s="1"/>
  <c r="L5" i="101" s="1"/>
  <c r="G4" i="101"/>
  <c r="M4" i="101" s="1"/>
  <c r="F4" i="101"/>
  <c r="H4" i="101" s="1"/>
  <c r="J4" i="101" s="1"/>
  <c r="L4" i="101" s="1"/>
  <c r="G3" i="101"/>
  <c r="M3" i="101" s="1"/>
  <c r="F3" i="101"/>
  <c r="H3" i="101" s="1"/>
  <c r="G2" i="101"/>
  <c r="F2" i="101"/>
  <c r="H2" i="101" s="1"/>
  <c r="J2" i="101" s="1"/>
  <c r="J37" i="102" l="1"/>
  <c r="L2" i="102"/>
  <c r="L37" i="102" s="1"/>
  <c r="L40" i="102" s="1"/>
  <c r="F36" i="101"/>
  <c r="G36" i="101"/>
  <c r="J3" i="101"/>
  <c r="L3" i="101" s="1"/>
  <c r="H36" i="101"/>
  <c r="L2" i="101"/>
  <c r="M2" i="101"/>
  <c r="M36" i="101" s="1"/>
  <c r="F27" i="100"/>
  <c r="H27" i="100" s="1"/>
  <c r="J27" i="100" s="1"/>
  <c r="L27" i="100" s="1"/>
  <c r="G27" i="100"/>
  <c r="M27" i="100" s="1"/>
  <c r="L37" i="100"/>
  <c r="K35" i="100"/>
  <c r="I35" i="100"/>
  <c r="C35" i="100"/>
  <c r="G34" i="100"/>
  <c r="M34" i="100" s="1"/>
  <c r="F34" i="100"/>
  <c r="H34" i="100" s="1"/>
  <c r="J34" i="100" s="1"/>
  <c r="L34" i="100" s="1"/>
  <c r="G33" i="100"/>
  <c r="M33" i="100" s="1"/>
  <c r="F33" i="100"/>
  <c r="H33" i="100" s="1"/>
  <c r="J33" i="100" s="1"/>
  <c r="L33" i="100" s="1"/>
  <c r="G32" i="100"/>
  <c r="M32" i="100" s="1"/>
  <c r="F32" i="100"/>
  <c r="H32" i="100" s="1"/>
  <c r="J32" i="100" s="1"/>
  <c r="L32" i="100" s="1"/>
  <c r="G31" i="100"/>
  <c r="M31" i="100" s="1"/>
  <c r="F31" i="100"/>
  <c r="H31" i="100" s="1"/>
  <c r="J31" i="100" s="1"/>
  <c r="L31" i="100" s="1"/>
  <c r="G30" i="100"/>
  <c r="M30" i="100" s="1"/>
  <c r="F30" i="100"/>
  <c r="H30" i="100" s="1"/>
  <c r="J30" i="100" s="1"/>
  <c r="L30" i="100" s="1"/>
  <c r="G29" i="100"/>
  <c r="M29" i="100" s="1"/>
  <c r="F29" i="100"/>
  <c r="H29" i="100" s="1"/>
  <c r="J29" i="100" s="1"/>
  <c r="L29" i="100" s="1"/>
  <c r="G28" i="100"/>
  <c r="M28" i="100" s="1"/>
  <c r="F28" i="100"/>
  <c r="H28" i="100" s="1"/>
  <c r="J28" i="100" s="1"/>
  <c r="L28" i="100" s="1"/>
  <c r="G26" i="100"/>
  <c r="M26" i="100" s="1"/>
  <c r="F26" i="100"/>
  <c r="H26" i="100" s="1"/>
  <c r="J26" i="100" s="1"/>
  <c r="L26" i="100" s="1"/>
  <c r="G25" i="100"/>
  <c r="M25" i="100" s="1"/>
  <c r="F25" i="100"/>
  <c r="H25" i="100" s="1"/>
  <c r="J25" i="100" s="1"/>
  <c r="L25" i="100" s="1"/>
  <c r="G22" i="100"/>
  <c r="M22" i="100" s="1"/>
  <c r="F22" i="100"/>
  <c r="H22" i="100" s="1"/>
  <c r="J22" i="100" s="1"/>
  <c r="L22" i="100" s="1"/>
  <c r="G24" i="100"/>
  <c r="M24" i="100" s="1"/>
  <c r="F24" i="100"/>
  <c r="H24" i="100" s="1"/>
  <c r="J24" i="100" s="1"/>
  <c r="L24" i="100" s="1"/>
  <c r="G23" i="100"/>
  <c r="M23" i="100" s="1"/>
  <c r="F23" i="100"/>
  <c r="H23" i="100" s="1"/>
  <c r="J23" i="100" s="1"/>
  <c r="L23" i="100" s="1"/>
  <c r="G21" i="100"/>
  <c r="M21" i="100" s="1"/>
  <c r="F21" i="100"/>
  <c r="H21" i="100" s="1"/>
  <c r="J21" i="100" s="1"/>
  <c r="L21" i="100" s="1"/>
  <c r="G20" i="100"/>
  <c r="M20" i="100" s="1"/>
  <c r="F20" i="100"/>
  <c r="H20" i="100" s="1"/>
  <c r="J20" i="100" s="1"/>
  <c r="L20" i="100" s="1"/>
  <c r="G19" i="100"/>
  <c r="M19" i="100" s="1"/>
  <c r="F19" i="100"/>
  <c r="H19" i="100" s="1"/>
  <c r="J19" i="100" s="1"/>
  <c r="L19" i="100" s="1"/>
  <c r="G18" i="100"/>
  <c r="M18" i="100" s="1"/>
  <c r="F18" i="100"/>
  <c r="H18" i="100" s="1"/>
  <c r="J18" i="100" s="1"/>
  <c r="L18" i="100" s="1"/>
  <c r="G17" i="100"/>
  <c r="M17" i="100" s="1"/>
  <c r="F17" i="100"/>
  <c r="H17" i="100" s="1"/>
  <c r="J17" i="100" s="1"/>
  <c r="L17" i="100" s="1"/>
  <c r="G16" i="100"/>
  <c r="M16" i="100" s="1"/>
  <c r="F16" i="100"/>
  <c r="H16" i="100" s="1"/>
  <c r="J16" i="100" s="1"/>
  <c r="L16" i="100" s="1"/>
  <c r="G15" i="100"/>
  <c r="M15" i="100" s="1"/>
  <c r="F15" i="100"/>
  <c r="H15" i="100" s="1"/>
  <c r="J15" i="100" s="1"/>
  <c r="L15" i="100" s="1"/>
  <c r="G14" i="100"/>
  <c r="M14" i="100" s="1"/>
  <c r="F14" i="100"/>
  <c r="H14" i="100" s="1"/>
  <c r="J14" i="100" s="1"/>
  <c r="L14" i="100" s="1"/>
  <c r="G13" i="100"/>
  <c r="M13" i="100" s="1"/>
  <c r="F13" i="100"/>
  <c r="H13" i="100" s="1"/>
  <c r="J13" i="100" s="1"/>
  <c r="L13" i="100" s="1"/>
  <c r="G12" i="100"/>
  <c r="M12" i="100" s="1"/>
  <c r="F12" i="100"/>
  <c r="H12" i="100" s="1"/>
  <c r="J12" i="100" s="1"/>
  <c r="L12" i="100" s="1"/>
  <c r="G11" i="100"/>
  <c r="M11" i="100" s="1"/>
  <c r="F11" i="100"/>
  <c r="H11" i="100" s="1"/>
  <c r="J11" i="100" s="1"/>
  <c r="L11" i="100" s="1"/>
  <c r="G10" i="100"/>
  <c r="M10" i="100" s="1"/>
  <c r="F10" i="100"/>
  <c r="H10" i="100" s="1"/>
  <c r="J10" i="100" s="1"/>
  <c r="L10" i="100" s="1"/>
  <c r="G9" i="100"/>
  <c r="M9" i="100" s="1"/>
  <c r="F9" i="100"/>
  <c r="H9" i="100" s="1"/>
  <c r="J9" i="100" s="1"/>
  <c r="L9" i="100" s="1"/>
  <c r="G8" i="100"/>
  <c r="M8" i="100" s="1"/>
  <c r="F8" i="100"/>
  <c r="H8" i="100" s="1"/>
  <c r="J8" i="100" s="1"/>
  <c r="L8" i="100" s="1"/>
  <c r="G7" i="100"/>
  <c r="M7" i="100" s="1"/>
  <c r="F7" i="100"/>
  <c r="H7" i="100" s="1"/>
  <c r="J7" i="100" s="1"/>
  <c r="L7" i="100" s="1"/>
  <c r="G6" i="100"/>
  <c r="M6" i="100" s="1"/>
  <c r="F6" i="100"/>
  <c r="H6" i="100" s="1"/>
  <c r="J6" i="100" s="1"/>
  <c r="L6" i="100" s="1"/>
  <c r="G5" i="100"/>
  <c r="M5" i="100" s="1"/>
  <c r="F5" i="100"/>
  <c r="H5" i="100" s="1"/>
  <c r="J5" i="100" s="1"/>
  <c r="L5" i="100" s="1"/>
  <c r="G4" i="100"/>
  <c r="M4" i="100" s="1"/>
  <c r="F4" i="100"/>
  <c r="H4" i="100" s="1"/>
  <c r="J4" i="100" s="1"/>
  <c r="L4" i="100" s="1"/>
  <c r="G3" i="100"/>
  <c r="M3" i="100" s="1"/>
  <c r="F3" i="100"/>
  <c r="H3" i="100" s="1"/>
  <c r="J3" i="100" s="1"/>
  <c r="L3" i="100" s="1"/>
  <c r="G2" i="100"/>
  <c r="F2" i="100"/>
  <c r="H2" i="100" s="1"/>
  <c r="J36" i="101" l="1"/>
  <c r="L36" i="101"/>
  <c r="L39" i="101" s="1"/>
  <c r="H35" i="100"/>
  <c r="J2" i="100"/>
  <c r="J35" i="100" s="1"/>
  <c r="F35" i="100"/>
  <c r="G35" i="100"/>
  <c r="M2" i="100"/>
  <c r="M35" i="100" s="1"/>
  <c r="F29" i="98"/>
  <c r="H29" i="98" s="1"/>
  <c r="J29" i="98" s="1"/>
  <c r="L29" i="98" s="1"/>
  <c r="G29" i="98"/>
  <c r="M29" i="98"/>
  <c r="F18" i="98"/>
  <c r="H18" i="98" s="1"/>
  <c r="J18" i="98" s="1"/>
  <c r="L18" i="98" s="1"/>
  <c r="G18" i="98"/>
  <c r="M18" i="98" s="1"/>
  <c r="L36" i="98"/>
  <c r="K34" i="98"/>
  <c r="I34" i="98"/>
  <c r="C34" i="98"/>
  <c r="G33" i="98"/>
  <c r="M33" i="98" s="1"/>
  <c r="F33" i="98"/>
  <c r="H33" i="98" s="1"/>
  <c r="J33" i="98" s="1"/>
  <c r="L33" i="98" s="1"/>
  <c r="G32" i="98"/>
  <c r="M32" i="98" s="1"/>
  <c r="F32" i="98"/>
  <c r="H32" i="98" s="1"/>
  <c r="J32" i="98" s="1"/>
  <c r="L32" i="98" s="1"/>
  <c r="G31" i="98"/>
  <c r="M31" i="98" s="1"/>
  <c r="F31" i="98"/>
  <c r="H31" i="98" s="1"/>
  <c r="J31" i="98" s="1"/>
  <c r="L31" i="98" s="1"/>
  <c r="G30" i="98"/>
  <c r="M30" i="98" s="1"/>
  <c r="F30" i="98"/>
  <c r="H30" i="98" s="1"/>
  <c r="J30" i="98" s="1"/>
  <c r="L30" i="98" s="1"/>
  <c r="G28" i="98"/>
  <c r="M28" i="98" s="1"/>
  <c r="F28" i="98"/>
  <c r="H28" i="98" s="1"/>
  <c r="J28" i="98" s="1"/>
  <c r="L28" i="98" s="1"/>
  <c r="G27" i="98"/>
  <c r="M27" i="98" s="1"/>
  <c r="F27" i="98"/>
  <c r="H27" i="98" s="1"/>
  <c r="J27" i="98" s="1"/>
  <c r="L27" i="98" s="1"/>
  <c r="G26" i="98"/>
  <c r="M26" i="98" s="1"/>
  <c r="F26" i="98"/>
  <c r="H26" i="98" s="1"/>
  <c r="J26" i="98" s="1"/>
  <c r="L26" i="98" s="1"/>
  <c r="G25" i="98"/>
  <c r="M25" i="98" s="1"/>
  <c r="F25" i="98"/>
  <c r="H25" i="98" s="1"/>
  <c r="J25" i="98" s="1"/>
  <c r="L25" i="98" s="1"/>
  <c r="G24" i="98"/>
  <c r="M24" i="98" s="1"/>
  <c r="F24" i="98"/>
  <c r="H24" i="98" s="1"/>
  <c r="J24" i="98" s="1"/>
  <c r="L24" i="98" s="1"/>
  <c r="G23" i="98"/>
  <c r="M23" i="98" s="1"/>
  <c r="F23" i="98"/>
  <c r="H23" i="98" s="1"/>
  <c r="J23" i="98" s="1"/>
  <c r="L23" i="98" s="1"/>
  <c r="G22" i="98"/>
  <c r="M22" i="98" s="1"/>
  <c r="F22" i="98"/>
  <c r="H22" i="98" s="1"/>
  <c r="J22" i="98" s="1"/>
  <c r="L22" i="98" s="1"/>
  <c r="G21" i="98"/>
  <c r="M21" i="98" s="1"/>
  <c r="F21" i="98"/>
  <c r="H21" i="98" s="1"/>
  <c r="J21" i="98" s="1"/>
  <c r="L21" i="98" s="1"/>
  <c r="G20" i="98"/>
  <c r="M20" i="98" s="1"/>
  <c r="F20" i="98"/>
  <c r="H20" i="98" s="1"/>
  <c r="J20" i="98" s="1"/>
  <c r="L20" i="98" s="1"/>
  <c r="G19" i="98"/>
  <c r="M19" i="98" s="1"/>
  <c r="F19" i="98"/>
  <c r="H19" i="98" s="1"/>
  <c r="J19" i="98" s="1"/>
  <c r="L19" i="98" s="1"/>
  <c r="G17" i="98"/>
  <c r="M17" i="98" s="1"/>
  <c r="F17" i="98"/>
  <c r="H17" i="98" s="1"/>
  <c r="J17" i="98" s="1"/>
  <c r="L17" i="98" s="1"/>
  <c r="G16" i="98"/>
  <c r="M16" i="98" s="1"/>
  <c r="F16" i="98"/>
  <c r="H16" i="98" s="1"/>
  <c r="J16" i="98" s="1"/>
  <c r="L16" i="98" s="1"/>
  <c r="G15" i="98"/>
  <c r="M15" i="98" s="1"/>
  <c r="F15" i="98"/>
  <c r="H15" i="98" s="1"/>
  <c r="J15" i="98" s="1"/>
  <c r="L15" i="98" s="1"/>
  <c r="G14" i="98"/>
  <c r="M14" i="98" s="1"/>
  <c r="F14" i="98"/>
  <c r="H14" i="98" s="1"/>
  <c r="J14" i="98" s="1"/>
  <c r="L14" i="98" s="1"/>
  <c r="G13" i="98"/>
  <c r="M13" i="98" s="1"/>
  <c r="F13" i="98"/>
  <c r="H13" i="98" s="1"/>
  <c r="J13" i="98" s="1"/>
  <c r="L13" i="98" s="1"/>
  <c r="G12" i="98"/>
  <c r="M12" i="98" s="1"/>
  <c r="F12" i="98"/>
  <c r="H12" i="98" s="1"/>
  <c r="J12" i="98" s="1"/>
  <c r="L12" i="98" s="1"/>
  <c r="G11" i="98"/>
  <c r="M11" i="98" s="1"/>
  <c r="F11" i="98"/>
  <c r="H11" i="98" s="1"/>
  <c r="J11" i="98" s="1"/>
  <c r="L11" i="98" s="1"/>
  <c r="G10" i="98"/>
  <c r="M10" i="98" s="1"/>
  <c r="F10" i="98"/>
  <c r="H10" i="98" s="1"/>
  <c r="J10" i="98" s="1"/>
  <c r="L10" i="98" s="1"/>
  <c r="G9" i="98"/>
  <c r="M9" i="98" s="1"/>
  <c r="F9" i="98"/>
  <c r="H9" i="98" s="1"/>
  <c r="J9" i="98" s="1"/>
  <c r="L9" i="98" s="1"/>
  <c r="G8" i="98"/>
  <c r="M8" i="98" s="1"/>
  <c r="F8" i="98"/>
  <c r="H8" i="98" s="1"/>
  <c r="J8" i="98" s="1"/>
  <c r="L8" i="98" s="1"/>
  <c r="G7" i="98"/>
  <c r="M7" i="98" s="1"/>
  <c r="F7" i="98"/>
  <c r="H7" i="98" s="1"/>
  <c r="J7" i="98" s="1"/>
  <c r="L7" i="98" s="1"/>
  <c r="G6" i="98"/>
  <c r="M6" i="98" s="1"/>
  <c r="F6" i="98"/>
  <c r="H6" i="98" s="1"/>
  <c r="J6" i="98" s="1"/>
  <c r="L6" i="98" s="1"/>
  <c r="G5" i="98"/>
  <c r="M5" i="98" s="1"/>
  <c r="F5" i="98"/>
  <c r="H5" i="98" s="1"/>
  <c r="J5" i="98" s="1"/>
  <c r="L5" i="98" s="1"/>
  <c r="G4" i="98"/>
  <c r="M4" i="98" s="1"/>
  <c r="F4" i="98"/>
  <c r="H4" i="98" s="1"/>
  <c r="J4" i="98" s="1"/>
  <c r="L4" i="98" s="1"/>
  <c r="G3" i="98"/>
  <c r="M3" i="98" s="1"/>
  <c r="F3" i="98"/>
  <c r="H3" i="98" s="1"/>
  <c r="J3" i="98" s="1"/>
  <c r="L3" i="98" s="1"/>
  <c r="G2" i="98"/>
  <c r="F2" i="98"/>
  <c r="H2" i="98" s="1"/>
  <c r="L2" i="100" l="1"/>
  <c r="L35" i="100" s="1"/>
  <c r="L38" i="100" s="1"/>
  <c r="G34" i="98"/>
  <c r="H34" i="98"/>
  <c r="J2" i="98"/>
  <c r="M2" i="98"/>
  <c r="M34" i="98" s="1"/>
  <c r="F34" i="98"/>
  <c r="G25" i="97"/>
  <c r="M25" i="97" s="1"/>
  <c r="F25" i="97"/>
  <c r="H25" i="97" s="1"/>
  <c r="J25" i="97" s="1"/>
  <c r="L25" i="97" s="1"/>
  <c r="G20" i="97"/>
  <c r="M20" i="97" s="1"/>
  <c r="F20" i="97"/>
  <c r="H20" i="97" s="1"/>
  <c r="J20" i="97" s="1"/>
  <c r="L20" i="97" s="1"/>
  <c r="G3" i="97"/>
  <c r="M3" i="97" s="1"/>
  <c r="F3" i="97"/>
  <c r="H3" i="97" s="1"/>
  <c r="J3" i="97" s="1"/>
  <c r="L3" i="97" s="1"/>
  <c r="J34" i="98" l="1"/>
  <c r="L2" i="98"/>
  <c r="L34" i="98" s="1"/>
  <c r="L37" i="98" s="1"/>
  <c r="L34" i="97"/>
  <c r="K32" i="97"/>
  <c r="I32" i="97"/>
  <c r="C32" i="97"/>
  <c r="G31" i="97"/>
  <c r="M31" i="97" s="1"/>
  <c r="F31" i="97"/>
  <c r="H31" i="97" s="1"/>
  <c r="J31" i="97" s="1"/>
  <c r="L31" i="97" s="1"/>
  <c r="G30" i="97"/>
  <c r="M30" i="97" s="1"/>
  <c r="F30" i="97"/>
  <c r="H30" i="97" s="1"/>
  <c r="J30" i="97" s="1"/>
  <c r="L30" i="97" s="1"/>
  <c r="G29" i="97"/>
  <c r="M29" i="97" s="1"/>
  <c r="F29" i="97"/>
  <c r="H29" i="97" s="1"/>
  <c r="J29" i="97" s="1"/>
  <c r="L29" i="97" s="1"/>
  <c r="G28" i="97"/>
  <c r="M28" i="97" s="1"/>
  <c r="F28" i="97"/>
  <c r="H28" i="97" s="1"/>
  <c r="J28" i="97" s="1"/>
  <c r="L28" i="97" s="1"/>
  <c r="G27" i="97"/>
  <c r="M27" i="97" s="1"/>
  <c r="F27" i="97"/>
  <c r="H27" i="97" s="1"/>
  <c r="J27" i="97" s="1"/>
  <c r="L27" i="97" s="1"/>
  <c r="G26" i="97"/>
  <c r="M26" i="97" s="1"/>
  <c r="F26" i="97"/>
  <c r="H26" i="97" s="1"/>
  <c r="J26" i="97" s="1"/>
  <c r="L26" i="97" s="1"/>
  <c r="G24" i="97"/>
  <c r="M24" i="97" s="1"/>
  <c r="F24" i="97"/>
  <c r="H24" i="97" s="1"/>
  <c r="J24" i="97" s="1"/>
  <c r="L24" i="97" s="1"/>
  <c r="G23" i="97"/>
  <c r="M23" i="97" s="1"/>
  <c r="F23" i="97"/>
  <c r="H23" i="97" s="1"/>
  <c r="J23" i="97" s="1"/>
  <c r="L23" i="97" s="1"/>
  <c r="G22" i="97"/>
  <c r="M22" i="97" s="1"/>
  <c r="F22" i="97"/>
  <c r="H22" i="97" s="1"/>
  <c r="J22" i="97" s="1"/>
  <c r="L22" i="97" s="1"/>
  <c r="G21" i="97"/>
  <c r="M21" i="97" s="1"/>
  <c r="F21" i="97"/>
  <c r="H21" i="97" s="1"/>
  <c r="J21" i="97" s="1"/>
  <c r="L21" i="97" s="1"/>
  <c r="G19" i="97"/>
  <c r="M19" i="97" s="1"/>
  <c r="F19" i="97"/>
  <c r="H19" i="97" s="1"/>
  <c r="J19" i="97" s="1"/>
  <c r="L19" i="97" s="1"/>
  <c r="G18" i="97"/>
  <c r="M18" i="97" s="1"/>
  <c r="F18" i="97"/>
  <c r="H18" i="97" s="1"/>
  <c r="J18" i="97" s="1"/>
  <c r="L18" i="97" s="1"/>
  <c r="G17" i="97"/>
  <c r="M17" i="97" s="1"/>
  <c r="F17" i="97"/>
  <c r="H17" i="97" s="1"/>
  <c r="J17" i="97" s="1"/>
  <c r="L17" i="97" s="1"/>
  <c r="G16" i="97"/>
  <c r="M16" i="97" s="1"/>
  <c r="F16" i="97"/>
  <c r="H16" i="97" s="1"/>
  <c r="J16" i="97" s="1"/>
  <c r="L16" i="97" s="1"/>
  <c r="G15" i="97"/>
  <c r="M15" i="97" s="1"/>
  <c r="F15" i="97"/>
  <c r="H15" i="97" s="1"/>
  <c r="J15" i="97" s="1"/>
  <c r="L15" i="97" s="1"/>
  <c r="G14" i="97"/>
  <c r="M14" i="97" s="1"/>
  <c r="F14" i="97"/>
  <c r="H14" i="97" s="1"/>
  <c r="J14" i="97" s="1"/>
  <c r="L14" i="97" s="1"/>
  <c r="G13" i="97"/>
  <c r="M13" i="97" s="1"/>
  <c r="F13" i="97"/>
  <c r="H13" i="97" s="1"/>
  <c r="J13" i="97" s="1"/>
  <c r="L13" i="97" s="1"/>
  <c r="G12" i="97"/>
  <c r="M12" i="97" s="1"/>
  <c r="F12" i="97"/>
  <c r="H12" i="97" s="1"/>
  <c r="J12" i="97" s="1"/>
  <c r="L12" i="97" s="1"/>
  <c r="G11" i="97"/>
  <c r="M11" i="97" s="1"/>
  <c r="F11" i="97"/>
  <c r="H11" i="97" s="1"/>
  <c r="J11" i="97" s="1"/>
  <c r="L11" i="97" s="1"/>
  <c r="G10" i="97"/>
  <c r="M10" i="97" s="1"/>
  <c r="F10" i="97"/>
  <c r="H10" i="97" s="1"/>
  <c r="J10" i="97" s="1"/>
  <c r="L10" i="97" s="1"/>
  <c r="G9" i="97"/>
  <c r="M9" i="97" s="1"/>
  <c r="F9" i="97"/>
  <c r="H9" i="97" s="1"/>
  <c r="J9" i="97" s="1"/>
  <c r="L9" i="97" s="1"/>
  <c r="G8" i="97"/>
  <c r="M8" i="97" s="1"/>
  <c r="F8" i="97"/>
  <c r="H8" i="97" s="1"/>
  <c r="J8" i="97" s="1"/>
  <c r="L8" i="97" s="1"/>
  <c r="G7" i="97"/>
  <c r="M7" i="97" s="1"/>
  <c r="F7" i="97"/>
  <c r="H7" i="97" s="1"/>
  <c r="J7" i="97" s="1"/>
  <c r="L7" i="97" s="1"/>
  <c r="G6" i="97"/>
  <c r="M6" i="97" s="1"/>
  <c r="F6" i="97"/>
  <c r="H6" i="97" s="1"/>
  <c r="J6" i="97" s="1"/>
  <c r="L6" i="97" s="1"/>
  <c r="G5" i="97"/>
  <c r="M5" i="97" s="1"/>
  <c r="F5" i="97"/>
  <c r="H5" i="97" s="1"/>
  <c r="J5" i="97" s="1"/>
  <c r="L5" i="97" s="1"/>
  <c r="G4" i="97"/>
  <c r="M4" i="97" s="1"/>
  <c r="F4" i="97"/>
  <c r="H4" i="97" s="1"/>
  <c r="J4" i="97" s="1"/>
  <c r="L4" i="97" s="1"/>
  <c r="G2" i="97"/>
  <c r="F2" i="97"/>
  <c r="H2" i="97" s="1"/>
  <c r="J2" i="97" s="1"/>
  <c r="G32" i="97" l="1"/>
  <c r="F32" i="97"/>
  <c r="H32" i="97"/>
  <c r="J32" i="97"/>
  <c r="L2" i="97"/>
  <c r="L32" i="97" s="1"/>
  <c r="L35" i="97" s="1"/>
  <c r="M2" i="97"/>
  <c r="M32" i="97" s="1"/>
  <c r="F22" i="96"/>
  <c r="H22" i="96" s="1"/>
  <c r="J22" i="96" s="1"/>
  <c r="L22" i="96" s="1"/>
  <c r="G22" i="96"/>
  <c r="M22" i="96" s="1"/>
  <c r="G29" i="96"/>
  <c r="M29" i="96" s="1"/>
  <c r="F29" i="96"/>
  <c r="H29" i="96" s="1"/>
  <c r="J29" i="96" s="1"/>
  <c r="L29" i="96" s="1"/>
  <c r="F21" i="96"/>
  <c r="H21" i="96" s="1"/>
  <c r="J21" i="96" s="1"/>
  <c r="L21" i="96" s="1"/>
  <c r="G21" i="96"/>
  <c r="M21" i="96" s="1"/>
  <c r="L33" i="96" l="1"/>
  <c r="K31" i="96"/>
  <c r="I31" i="96"/>
  <c r="E31" i="96"/>
  <c r="D31" i="96"/>
  <c r="C31" i="96"/>
  <c r="G30" i="96"/>
  <c r="M30" i="96" s="1"/>
  <c r="F30" i="96"/>
  <c r="H30" i="96" s="1"/>
  <c r="J30" i="96" s="1"/>
  <c r="L30" i="96" s="1"/>
  <c r="G28" i="96"/>
  <c r="M28" i="96" s="1"/>
  <c r="F28" i="96"/>
  <c r="H28" i="96" s="1"/>
  <c r="J28" i="96" s="1"/>
  <c r="L28" i="96" s="1"/>
  <c r="G27" i="96"/>
  <c r="M27" i="96" s="1"/>
  <c r="F27" i="96"/>
  <c r="H27" i="96" s="1"/>
  <c r="J27" i="96" s="1"/>
  <c r="L27" i="96" s="1"/>
  <c r="G26" i="96"/>
  <c r="M26" i="96" s="1"/>
  <c r="F26" i="96"/>
  <c r="H26" i="96" s="1"/>
  <c r="J26" i="96" s="1"/>
  <c r="L26" i="96" s="1"/>
  <c r="G25" i="96"/>
  <c r="M25" i="96" s="1"/>
  <c r="F25" i="96"/>
  <c r="H25" i="96" s="1"/>
  <c r="J25" i="96" s="1"/>
  <c r="L25" i="96" s="1"/>
  <c r="G24" i="96"/>
  <c r="M24" i="96" s="1"/>
  <c r="F24" i="96"/>
  <c r="H24" i="96" s="1"/>
  <c r="J24" i="96" s="1"/>
  <c r="L24" i="96" s="1"/>
  <c r="G23" i="96"/>
  <c r="M23" i="96" s="1"/>
  <c r="F23" i="96"/>
  <c r="H23" i="96" s="1"/>
  <c r="J23" i="96" s="1"/>
  <c r="L23" i="96" s="1"/>
  <c r="G20" i="96"/>
  <c r="M20" i="96" s="1"/>
  <c r="F20" i="96"/>
  <c r="H20" i="96" s="1"/>
  <c r="J20" i="96" s="1"/>
  <c r="L20" i="96" s="1"/>
  <c r="G19" i="96"/>
  <c r="M19" i="96" s="1"/>
  <c r="F19" i="96"/>
  <c r="H19" i="96" s="1"/>
  <c r="J19" i="96" s="1"/>
  <c r="L19" i="96" s="1"/>
  <c r="G18" i="96"/>
  <c r="M18" i="96" s="1"/>
  <c r="F18" i="96"/>
  <c r="H18" i="96" s="1"/>
  <c r="J18" i="96" s="1"/>
  <c r="L18" i="96" s="1"/>
  <c r="G17" i="96"/>
  <c r="M17" i="96" s="1"/>
  <c r="F17" i="96"/>
  <c r="H17" i="96" s="1"/>
  <c r="J17" i="96" s="1"/>
  <c r="L17" i="96" s="1"/>
  <c r="G16" i="96"/>
  <c r="M16" i="96" s="1"/>
  <c r="F16" i="96"/>
  <c r="H16" i="96" s="1"/>
  <c r="J16" i="96" s="1"/>
  <c r="L16" i="96" s="1"/>
  <c r="G15" i="96"/>
  <c r="M15" i="96" s="1"/>
  <c r="F15" i="96"/>
  <c r="H15" i="96" s="1"/>
  <c r="J15" i="96" s="1"/>
  <c r="L15" i="96" s="1"/>
  <c r="G14" i="96"/>
  <c r="M14" i="96" s="1"/>
  <c r="F14" i="96"/>
  <c r="H14" i="96" s="1"/>
  <c r="J14" i="96" s="1"/>
  <c r="L14" i="96" s="1"/>
  <c r="G13" i="96"/>
  <c r="M13" i="96" s="1"/>
  <c r="F13" i="96"/>
  <c r="H13" i="96" s="1"/>
  <c r="J13" i="96" s="1"/>
  <c r="L13" i="96" s="1"/>
  <c r="G12" i="96"/>
  <c r="M12" i="96" s="1"/>
  <c r="F12" i="96"/>
  <c r="H12" i="96" s="1"/>
  <c r="J12" i="96" s="1"/>
  <c r="L12" i="96" s="1"/>
  <c r="G11" i="96"/>
  <c r="M11" i="96" s="1"/>
  <c r="F11" i="96"/>
  <c r="H11" i="96" s="1"/>
  <c r="J11" i="96" s="1"/>
  <c r="L11" i="96" s="1"/>
  <c r="G10" i="96"/>
  <c r="M10" i="96" s="1"/>
  <c r="F10" i="96"/>
  <c r="H10" i="96" s="1"/>
  <c r="J10" i="96" s="1"/>
  <c r="L10" i="96" s="1"/>
  <c r="G9" i="96"/>
  <c r="M9" i="96" s="1"/>
  <c r="F9" i="96"/>
  <c r="H9" i="96" s="1"/>
  <c r="J9" i="96" s="1"/>
  <c r="L9" i="96" s="1"/>
  <c r="G8" i="96"/>
  <c r="M8" i="96" s="1"/>
  <c r="F8" i="96"/>
  <c r="H8" i="96" s="1"/>
  <c r="J8" i="96" s="1"/>
  <c r="L8" i="96" s="1"/>
  <c r="G7" i="96"/>
  <c r="M7" i="96" s="1"/>
  <c r="F7" i="96"/>
  <c r="H7" i="96" s="1"/>
  <c r="J7" i="96" s="1"/>
  <c r="L7" i="96" s="1"/>
  <c r="G6" i="96"/>
  <c r="M6" i="96" s="1"/>
  <c r="F6" i="96"/>
  <c r="H6" i="96" s="1"/>
  <c r="J6" i="96" s="1"/>
  <c r="L6" i="96" s="1"/>
  <c r="G5" i="96"/>
  <c r="M5" i="96" s="1"/>
  <c r="F5" i="96"/>
  <c r="H5" i="96" s="1"/>
  <c r="J5" i="96" s="1"/>
  <c r="L5" i="96" s="1"/>
  <c r="G4" i="96"/>
  <c r="M4" i="96" s="1"/>
  <c r="F4" i="96"/>
  <c r="H4" i="96" s="1"/>
  <c r="J4" i="96" s="1"/>
  <c r="L4" i="96" s="1"/>
  <c r="G3" i="96"/>
  <c r="F3" i="96"/>
  <c r="G2" i="96"/>
  <c r="M2" i="96" s="1"/>
  <c r="F2" i="96"/>
  <c r="H2" i="96" s="1"/>
  <c r="G31" i="96" l="1"/>
  <c r="H3" i="96"/>
  <c r="J3" i="96" s="1"/>
  <c r="L3" i="96" s="1"/>
  <c r="F31" i="96"/>
  <c r="H31" i="96"/>
  <c r="J2" i="96"/>
  <c r="M3" i="96"/>
  <c r="M31" i="96" s="1"/>
  <c r="F12" i="95"/>
  <c r="H12" i="95" s="1"/>
  <c r="J12" i="95" s="1"/>
  <c r="L12" i="95" s="1"/>
  <c r="G12" i="95"/>
  <c r="M12" i="95" s="1"/>
  <c r="L30" i="95"/>
  <c r="K28" i="95"/>
  <c r="I28" i="95"/>
  <c r="E28" i="95"/>
  <c r="D28" i="95"/>
  <c r="C28" i="95"/>
  <c r="G27" i="95"/>
  <c r="M27" i="95" s="1"/>
  <c r="F27" i="95"/>
  <c r="H27" i="95" s="1"/>
  <c r="J27" i="95" s="1"/>
  <c r="L27" i="95" s="1"/>
  <c r="G26" i="95"/>
  <c r="M26" i="95" s="1"/>
  <c r="F26" i="95"/>
  <c r="H26" i="95" s="1"/>
  <c r="J26" i="95" s="1"/>
  <c r="L26" i="95" s="1"/>
  <c r="G25" i="95"/>
  <c r="M25" i="95" s="1"/>
  <c r="F25" i="95"/>
  <c r="H25" i="95" s="1"/>
  <c r="J25" i="95" s="1"/>
  <c r="L25" i="95" s="1"/>
  <c r="G24" i="95"/>
  <c r="M24" i="95" s="1"/>
  <c r="F24" i="95"/>
  <c r="H24" i="95" s="1"/>
  <c r="J24" i="95" s="1"/>
  <c r="L24" i="95" s="1"/>
  <c r="G23" i="95"/>
  <c r="M23" i="95" s="1"/>
  <c r="F23" i="95"/>
  <c r="H23" i="95" s="1"/>
  <c r="J23" i="95" s="1"/>
  <c r="L23" i="95" s="1"/>
  <c r="G22" i="95"/>
  <c r="M22" i="95" s="1"/>
  <c r="F22" i="95"/>
  <c r="H22" i="95" s="1"/>
  <c r="J22" i="95" s="1"/>
  <c r="L22" i="95" s="1"/>
  <c r="G21" i="95"/>
  <c r="M21" i="95" s="1"/>
  <c r="F21" i="95"/>
  <c r="H21" i="95" s="1"/>
  <c r="J21" i="95" s="1"/>
  <c r="L21" i="95" s="1"/>
  <c r="G20" i="95"/>
  <c r="M20" i="95" s="1"/>
  <c r="F20" i="95"/>
  <c r="H20" i="95" s="1"/>
  <c r="J20" i="95" s="1"/>
  <c r="L20" i="95" s="1"/>
  <c r="G19" i="95"/>
  <c r="M19" i="95" s="1"/>
  <c r="F19" i="95"/>
  <c r="H19" i="95" s="1"/>
  <c r="J19" i="95" s="1"/>
  <c r="L19" i="95" s="1"/>
  <c r="G18" i="95"/>
  <c r="M18" i="95" s="1"/>
  <c r="F18" i="95"/>
  <c r="H18" i="95" s="1"/>
  <c r="J18" i="95" s="1"/>
  <c r="L18" i="95" s="1"/>
  <c r="H17" i="95"/>
  <c r="J17" i="95" s="1"/>
  <c r="L17" i="95" s="1"/>
  <c r="G17" i="95"/>
  <c r="M17" i="95" s="1"/>
  <c r="F17" i="95"/>
  <c r="G16" i="95"/>
  <c r="M16" i="95" s="1"/>
  <c r="F16" i="95"/>
  <c r="H16" i="95" s="1"/>
  <c r="J16" i="95" s="1"/>
  <c r="L16" i="95" s="1"/>
  <c r="G15" i="95"/>
  <c r="M15" i="95" s="1"/>
  <c r="F15" i="95"/>
  <c r="H15" i="95" s="1"/>
  <c r="J15" i="95" s="1"/>
  <c r="L15" i="95" s="1"/>
  <c r="G14" i="95"/>
  <c r="M14" i="95" s="1"/>
  <c r="F14" i="95"/>
  <c r="H14" i="95" s="1"/>
  <c r="J14" i="95" s="1"/>
  <c r="L14" i="95" s="1"/>
  <c r="G13" i="95"/>
  <c r="M13" i="95" s="1"/>
  <c r="F13" i="95"/>
  <c r="H13" i="95" s="1"/>
  <c r="J13" i="95" s="1"/>
  <c r="L13" i="95" s="1"/>
  <c r="G11" i="95"/>
  <c r="M11" i="95" s="1"/>
  <c r="F11" i="95"/>
  <c r="H11" i="95" s="1"/>
  <c r="J11" i="95" s="1"/>
  <c r="L11" i="95" s="1"/>
  <c r="G10" i="95"/>
  <c r="M10" i="95" s="1"/>
  <c r="F10" i="95"/>
  <c r="H10" i="95" s="1"/>
  <c r="J10" i="95" s="1"/>
  <c r="L10" i="95" s="1"/>
  <c r="G9" i="95"/>
  <c r="M9" i="95" s="1"/>
  <c r="F9" i="95"/>
  <c r="H9" i="95" s="1"/>
  <c r="J9" i="95" s="1"/>
  <c r="L9" i="95" s="1"/>
  <c r="G8" i="95"/>
  <c r="M8" i="95" s="1"/>
  <c r="F8" i="95"/>
  <c r="H8" i="95" s="1"/>
  <c r="J8" i="95" s="1"/>
  <c r="L8" i="95" s="1"/>
  <c r="G7" i="95"/>
  <c r="M7" i="95" s="1"/>
  <c r="F7" i="95"/>
  <c r="H7" i="95" s="1"/>
  <c r="J7" i="95" s="1"/>
  <c r="L7" i="95" s="1"/>
  <c r="G6" i="95"/>
  <c r="M6" i="95" s="1"/>
  <c r="F6" i="95"/>
  <c r="H6" i="95" s="1"/>
  <c r="J6" i="95" s="1"/>
  <c r="L6" i="95" s="1"/>
  <c r="G5" i="95"/>
  <c r="M5" i="95" s="1"/>
  <c r="F5" i="95"/>
  <c r="H5" i="95" s="1"/>
  <c r="J5" i="95" s="1"/>
  <c r="L5" i="95" s="1"/>
  <c r="G4" i="95"/>
  <c r="M4" i="95" s="1"/>
  <c r="F4" i="95"/>
  <c r="H4" i="95" s="1"/>
  <c r="J4" i="95" s="1"/>
  <c r="L4" i="95" s="1"/>
  <c r="G3" i="95"/>
  <c r="M3" i="95" s="1"/>
  <c r="F3" i="95"/>
  <c r="H3" i="95" s="1"/>
  <c r="J3" i="95" s="1"/>
  <c r="L3" i="95" s="1"/>
  <c r="G2" i="95"/>
  <c r="M2" i="95" s="1"/>
  <c r="F2" i="95"/>
  <c r="H2" i="95" s="1"/>
  <c r="L2" i="96" l="1"/>
  <c r="L31" i="96" s="1"/>
  <c r="L34" i="96" s="1"/>
  <c r="J31" i="96"/>
  <c r="G28" i="95"/>
  <c r="F28" i="95"/>
  <c r="M28" i="95"/>
  <c r="H28" i="95"/>
  <c r="J2" i="95"/>
  <c r="L29" i="94"/>
  <c r="K27" i="94"/>
  <c r="I27" i="94"/>
  <c r="E27" i="94"/>
  <c r="D27" i="94"/>
  <c r="C27" i="94"/>
  <c r="G26" i="94"/>
  <c r="M26" i="94" s="1"/>
  <c r="F26" i="94"/>
  <c r="H26" i="94" s="1"/>
  <c r="J26" i="94" s="1"/>
  <c r="L26" i="94" s="1"/>
  <c r="G25" i="94"/>
  <c r="M25" i="94" s="1"/>
  <c r="F25" i="94"/>
  <c r="H25" i="94" s="1"/>
  <c r="J25" i="94" s="1"/>
  <c r="L25" i="94" s="1"/>
  <c r="G24" i="94"/>
  <c r="M24" i="94" s="1"/>
  <c r="F24" i="94"/>
  <c r="H24" i="94" s="1"/>
  <c r="J24" i="94" s="1"/>
  <c r="L24" i="94" s="1"/>
  <c r="G23" i="94"/>
  <c r="M23" i="94" s="1"/>
  <c r="F23" i="94"/>
  <c r="H23" i="94" s="1"/>
  <c r="J23" i="94" s="1"/>
  <c r="L23" i="94" s="1"/>
  <c r="G22" i="94"/>
  <c r="M22" i="94" s="1"/>
  <c r="F22" i="94"/>
  <c r="H22" i="94" s="1"/>
  <c r="J22" i="94" s="1"/>
  <c r="L22" i="94" s="1"/>
  <c r="G21" i="94"/>
  <c r="M21" i="94" s="1"/>
  <c r="F21" i="94"/>
  <c r="H21" i="94" s="1"/>
  <c r="J21" i="94" s="1"/>
  <c r="L21" i="94" s="1"/>
  <c r="G20" i="94"/>
  <c r="M20" i="94" s="1"/>
  <c r="F20" i="94"/>
  <c r="H20" i="94" s="1"/>
  <c r="J20" i="94" s="1"/>
  <c r="L20" i="94" s="1"/>
  <c r="G19" i="94"/>
  <c r="M19" i="94" s="1"/>
  <c r="F19" i="94"/>
  <c r="H19" i="94" s="1"/>
  <c r="J19" i="94" s="1"/>
  <c r="L19" i="94" s="1"/>
  <c r="G18" i="94"/>
  <c r="M18" i="94" s="1"/>
  <c r="F18" i="94"/>
  <c r="H18" i="94" s="1"/>
  <c r="J18" i="94" s="1"/>
  <c r="L18" i="94" s="1"/>
  <c r="G17" i="94"/>
  <c r="M17" i="94" s="1"/>
  <c r="F17" i="94"/>
  <c r="H17" i="94" s="1"/>
  <c r="J17" i="94" s="1"/>
  <c r="L17" i="94" s="1"/>
  <c r="G16" i="94"/>
  <c r="M16" i="94" s="1"/>
  <c r="F16" i="94"/>
  <c r="H16" i="94" s="1"/>
  <c r="J16" i="94" s="1"/>
  <c r="L16" i="94" s="1"/>
  <c r="G15" i="94"/>
  <c r="M15" i="94" s="1"/>
  <c r="F15" i="94"/>
  <c r="H15" i="94" s="1"/>
  <c r="J15" i="94" s="1"/>
  <c r="L15" i="94" s="1"/>
  <c r="G14" i="94"/>
  <c r="M14" i="94" s="1"/>
  <c r="F14" i="94"/>
  <c r="H14" i="94" s="1"/>
  <c r="J14" i="94" s="1"/>
  <c r="L14" i="94" s="1"/>
  <c r="G13" i="94"/>
  <c r="M13" i="94" s="1"/>
  <c r="F13" i="94"/>
  <c r="H13" i="94" s="1"/>
  <c r="J13" i="94" s="1"/>
  <c r="L13" i="94" s="1"/>
  <c r="G12" i="94"/>
  <c r="M12" i="94" s="1"/>
  <c r="F12" i="94"/>
  <c r="H12" i="94" s="1"/>
  <c r="J12" i="94" s="1"/>
  <c r="L12" i="94" s="1"/>
  <c r="G11" i="94"/>
  <c r="M11" i="94" s="1"/>
  <c r="F11" i="94"/>
  <c r="H11" i="94" s="1"/>
  <c r="J11" i="94" s="1"/>
  <c r="L11" i="94" s="1"/>
  <c r="G10" i="94"/>
  <c r="M10" i="94" s="1"/>
  <c r="F10" i="94"/>
  <c r="H10" i="94" s="1"/>
  <c r="J10" i="94" s="1"/>
  <c r="L10" i="94" s="1"/>
  <c r="G9" i="94"/>
  <c r="M9" i="94" s="1"/>
  <c r="F9" i="94"/>
  <c r="H9" i="94" s="1"/>
  <c r="J9" i="94" s="1"/>
  <c r="L9" i="94" s="1"/>
  <c r="G8" i="94"/>
  <c r="M8" i="94" s="1"/>
  <c r="F8" i="94"/>
  <c r="H8" i="94" s="1"/>
  <c r="J8" i="94" s="1"/>
  <c r="L8" i="94" s="1"/>
  <c r="G7" i="94"/>
  <c r="M7" i="94" s="1"/>
  <c r="F7" i="94"/>
  <c r="H7" i="94" s="1"/>
  <c r="J7" i="94" s="1"/>
  <c r="L7" i="94" s="1"/>
  <c r="G6" i="94"/>
  <c r="M6" i="94" s="1"/>
  <c r="F6" i="94"/>
  <c r="H6" i="94" s="1"/>
  <c r="J6" i="94" s="1"/>
  <c r="L6" i="94" s="1"/>
  <c r="G5" i="94"/>
  <c r="M5" i="94" s="1"/>
  <c r="F5" i="94"/>
  <c r="H5" i="94" s="1"/>
  <c r="J5" i="94" s="1"/>
  <c r="L5" i="94" s="1"/>
  <c r="G4" i="94"/>
  <c r="M4" i="94" s="1"/>
  <c r="F4" i="94"/>
  <c r="H4" i="94" s="1"/>
  <c r="J4" i="94" s="1"/>
  <c r="L4" i="94" s="1"/>
  <c r="G3" i="94"/>
  <c r="M3" i="94" s="1"/>
  <c r="F3" i="94"/>
  <c r="H3" i="94" s="1"/>
  <c r="J3" i="94" s="1"/>
  <c r="L3" i="94" s="1"/>
  <c r="G2" i="94"/>
  <c r="F2" i="94"/>
  <c r="H2" i="94" s="1"/>
  <c r="J28" i="95" l="1"/>
  <c r="L2" i="95"/>
  <c r="L28" i="95" s="1"/>
  <c r="L31" i="95" s="1"/>
  <c r="G27" i="94"/>
  <c r="H27" i="94"/>
  <c r="J2" i="94"/>
  <c r="F27" i="94"/>
  <c r="M2" i="94"/>
  <c r="M27" i="94" s="1"/>
  <c r="F9" i="93"/>
  <c r="H9" i="93" s="1"/>
  <c r="J9" i="93" s="1"/>
  <c r="L9" i="93" s="1"/>
  <c r="G9" i="93"/>
  <c r="M9" i="93"/>
  <c r="L29" i="93"/>
  <c r="K27" i="93"/>
  <c r="I27" i="93"/>
  <c r="E27" i="93"/>
  <c r="D27" i="93"/>
  <c r="C27" i="93"/>
  <c r="G26" i="93"/>
  <c r="M26" i="93" s="1"/>
  <c r="F26" i="93"/>
  <c r="H26" i="93" s="1"/>
  <c r="J26" i="93" s="1"/>
  <c r="L26" i="93" s="1"/>
  <c r="G25" i="93"/>
  <c r="M25" i="93" s="1"/>
  <c r="F25" i="93"/>
  <c r="H25" i="93" s="1"/>
  <c r="J25" i="93" s="1"/>
  <c r="L25" i="93" s="1"/>
  <c r="G24" i="93"/>
  <c r="M24" i="93" s="1"/>
  <c r="F24" i="93"/>
  <c r="H24" i="93" s="1"/>
  <c r="J24" i="93" s="1"/>
  <c r="L24" i="93" s="1"/>
  <c r="G23" i="93"/>
  <c r="M23" i="93" s="1"/>
  <c r="F23" i="93"/>
  <c r="H23" i="93" s="1"/>
  <c r="J23" i="93" s="1"/>
  <c r="L23" i="93" s="1"/>
  <c r="G22" i="93"/>
  <c r="M22" i="93" s="1"/>
  <c r="F22" i="93"/>
  <c r="H22" i="93" s="1"/>
  <c r="J22" i="93" s="1"/>
  <c r="L22" i="93" s="1"/>
  <c r="G21" i="93"/>
  <c r="M21" i="93" s="1"/>
  <c r="F21" i="93"/>
  <c r="H21" i="93" s="1"/>
  <c r="J21" i="93" s="1"/>
  <c r="L21" i="93" s="1"/>
  <c r="G20" i="93"/>
  <c r="M20" i="93" s="1"/>
  <c r="F20" i="93"/>
  <c r="H20" i="93" s="1"/>
  <c r="J20" i="93" s="1"/>
  <c r="L20" i="93" s="1"/>
  <c r="G19" i="93"/>
  <c r="M19" i="93" s="1"/>
  <c r="F19" i="93"/>
  <c r="H19" i="93" s="1"/>
  <c r="J19" i="93" s="1"/>
  <c r="L19" i="93" s="1"/>
  <c r="G18" i="93"/>
  <c r="M18" i="93" s="1"/>
  <c r="F18" i="93"/>
  <c r="H18" i="93" s="1"/>
  <c r="J18" i="93" s="1"/>
  <c r="L18" i="93" s="1"/>
  <c r="G17" i="93"/>
  <c r="M17" i="93" s="1"/>
  <c r="F17" i="93"/>
  <c r="H17" i="93" s="1"/>
  <c r="J17" i="93" s="1"/>
  <c r="L17" i="93" s="1"/>
  <c r="G16" i="93"/>
  <c r="M16" i="93" s="1"/>
  <c r="F16" i="93"/>
  <c r="H16" i="93" s="1"/>
  <c r="J16" i="93" s="1"/>
  <c r="L16" i="93" s="1"/>
  <c r="G15" i="93"/>
  <c r="M15" i="93" s="1"/>
  <c r="F15" i="93"/>
  <c r="H15" i="93" s="1"/>
  <c r="J15" i="93" s="1"/>
  <c r="L15" i="93" s="1"/>
  <c r="G14" i="93"/>
  <c r="M14" i="93" s="1"/>
  <c r="F14" i="93"/>
  <c r="H14" i="93" s="1"/>
  <c r="J14" i="93" s="1"/>
  <c r="L14" i="93" s="1"/>
  <c r="G13" i="93"/>
  <c r="M13" i="93" s="1"/>
  <c r="F13" i="93"/>
  <c r="H13" i="93" s="1"/>
  <c r="J13" i="93" s="1"/>
  <c r="L13" i="93" s="1"/>
  <c r="G12" i="93"/>
  <c r="M12" i="93" s="1"/>
  <c r="F12" i="93"/>
  <c r="H12" i="93" s="1"/>
  <c r="J12" i="93" s="1"/>
  <c r="L12" i="93" s="1"/>
  <c r="G11" i="93"/>
  <c r="M11" i="93" s="1"/>
  <c r="F11" i="93"/>
  <c r="H11" i="93" s="1"/>
  <c r="J11" i="93" s="1"/>
  <c r="L11" i="93" s="1"/>
  <c r="G10" i="93"/>
  <c r="M10" i="93" s="1"/>
  <c r="F10" i="93"/>
  <c r="H10" i="93" s="1"/>
  <c r="J10" i="93" s="1"/>
  <c r="L10" i="93" s="1"/>
  <c r="G8" i="93"/>
  <c r="M8" i="93" s="1"/>
  <c r="F8" i="93"/>
  <c r="H8" i="93" s="1"/>
  <c r="J8" i="93" s="1"/>
  <c r="L8" i="93" s="1"/>
  <c r="G7" i="93"/>
  <c r="M7" i="93" s="1"/>
  <c r="F7" i="93"/>
  <c r="H7" i="93" s="1"/>
  <c r="J7" i="93" s="1"/>
  <c r="L7" i="93" s="1"/>
  <c r="G6" i="93"/>
  <c r="M6" i="93" s="1"/>
  <c r="F6" i="93"/>
  <c r="H6" i="93" s="1"/>
  <c r="J6" i="93" s="1"/>
  <c r="L6" i="93" s="1"/>
  <c r="G5" i="93"/>
  <c r="M5" i="93" s="1"/>
  <c r="F5" i="93"/>
  <c r="H5" i="93" s="1"/>
  <c r="J5" i="93" s="1"/>
  <c r="L5" i="93" s="1"/>
  <c r="G4" i="93"/>
  <c r="M4" i="93" s="1"/>
  <c r="F4" i="93"/>
  <c r="H4" i="93" s="1"/>
  <c r="J4" i="93" s="1"/>
  <c r="L4" i="93" s="1"/>
  <c r="G3" i="93"/>
  <c r="M3" i="93" s="1"/>
  <c r="F3" i="93"/>
  <c r="H3" i="93" s="1"/>
  <c r="J3" i="93" s="1"/>
  <c r="L3" i="93" s="1"/>
  <c r="G2" i="93"/>
  <c r="F2" i="93"/>
  <c r="H2" i="93" s="1"/>
  <c r="J27" i="94" l="1"/>
  <c r="L2" i="94"/>
  <c r="L27" i="94" s="1"/>
  <c r="L30" i="94" s="1"/>
  <c r="G27" i="93"/>
  <c r="F27" i="93"/>
  <c r="H27" i="93"/>
  <c r="M2" i="93"/>
  <c r="M27" i="93" s="1"/>
  <c r="J2" i="93"/>
  <c r="F11" i="92"/>
  <c r="H11" i="92" s="1"/>
  <c r="J11" i="92" s="1"/>
  <c r="L11" i="92" s="1"/>
  <c r="G11" i="92"/>
  <c r="M11" i="92" s="1"/>
  <c r="F5" i="92"/>
  <c r="H5" i="92" s="1"/>
  <c r="J5" i="92" s="1"/>
  <c r="L5" i="92" s="1"/>
  <c r="G5" i="92"/>
  <c r="M5" i="92" s="1"/>
  <c r="F16" i="92"/>
  <c r="H16" i="92" s="1"/>
  <c r="J16" i="92" s="1"/>
  <c r="L16" i="92" s="1"/>
  <c r="G16" i="92"/>
  <c r="M16" i="92" s="1"/>
  <c r="J27" i="93" l="1"/>
  <c r="L2" i="93"/>
  <c r="L27" i="93" s="1"/>
  <c r="L30" i="93" s="1"/>
  <c r="G18" i="92"/>
  <c r="M18" i="92" s="1"/>
  <c r="F18" i="92"/>
  <c r="H18" i="92" s="1"/>
  <c r="J18" i="92" s="1"/>
  <c r="L18" i="92" s="1"/>
  <c r="L29" i="92"/>
  <c r="K27" i="92"/>
  <c r="I27" i="92"/>
  <c r="E27" i="92"/>
  <c r="D27" i="92"/>
  <c r="C27" i="92"/>
  <c r="G26" i="92"/>
  <c r="M26" i="92" s="1"/>
  <c r="F26" i="92"/>
  <c r="H26" i="92" s="1"/>
  <c r="J26" i="92" s="1"/>
  <c r="L26" i="92" s="1"/>
  <c r="G25" i="92"/>
  <c r="M25" i="92" s="1"/>
  <c r="F25" i="92"/>
  <c r="H25" i="92" s="1"/>
  <c r="J25" i="92" s="1"/>
  <c r="L25" i="92" s="1"/>
  <c r="G24" i="92"/>
  <c r="M24" i="92" s="1"/>
  <c r="F24" i="92"/>
  <c r="H24" i="92" s="1"/>
  <c r="J24" i="92" s="1"/>
  <c r="L24" i="92" s="1"/>
  <c r="G23" i="92"/>
  <c r="M23" i="92" s="1"/>
  <c r="F23" i="92"/>
  <c r="H23" i="92" s="1"/>
  <c r="J23" i="92" s="1"/>
  <c r="L23" i="92" s="1"/>
  <c r="G22" i="92"/>
  <c r="M22" i="92" s="1"/>
  <c r="F22" i="92"/>
  <c r="H22" i="92" s="1"/>
  <c r="J22" i="92" s="1"/>
  <c r="L22" i="92" s="1"/>
  <c r="G21" i="92"/>
  <c r="M21" i="92" s="1"/>
  <c r="F21" i="92"/>
  <c r="H21" i="92" s="1"/>
  <c r="J21" i="92" s="1"/>
  <c r="L21" i="92" s="1"/>
  <c r="G20" i="92"/>
  <c r="M20" i="92" s="1"/>
  <c r="F20" i="92"/>
  <c r="H20" i="92" s="1"/>
  <c r="J20" i="92" s="1"/>
  <c r="L20" i="92" s="1"/>
  <c r="G19" i="92"/>
  <c r="M19" i="92" s="1"/>
  <c r="F19" i="92"/>
  <c r="H19" i="92" s="1"/>
  <c r="J19" i="92" s="1"/>
  <c r="L19" i="92" s="1"/>
  <c r="G17" i="92"/>
  <c r="M17" i="92" s="1"/>
  <c r="F17" i="92"/>
  <c r="H17" i="92" s="1"/>
  <c r="J17" i="92" s="1"/>
  <c r="L17" i="92" s="1"/>
  <c r="G15" i="92"/>
  <c r="M15" i="92" s="1"/>
  <c r="F15" i="92"/>
  <c r="H15" i="92" s="1"/>
  <c r="J15" i="92" s="1"/>
  <c r="L15" i="92" s="1"/>
  <c r="G14" i="92"/>
  <c r="M14" i="92" s="1"/>
  <c r="F14" i="92"/>
  <c r="H14" i="92" s="1"/>
  <c r="J14" i="92" s="1"/>
  <c r="L14" i="92" s="1"/>
  <c r="G13" i="92"/>
  <c r="M13" i="92" s="1"/>
  <c r="F13" i="92"/>
  <c r="H13" i="92" s="1"/>
  <c r="J13" i="92" s="1"/>
  <c r="L13" i="92" s="1"/>
  <c r="G12" i="92"/>
  <c r="M12" i="92" s="1"/>
  <c r="F12" i="92"/>
  <c r="H12" i="92" s="1"/>
  <c r="J12" i="92" s="1"/>
  <c r="L12" i="92" s="1"/>
  <c r="G10" i="92"/>
  <c r="M10" i="92" s="1"/>
  <c r="F10" i="92"/>
  <c r="H10" i="92" s="1"/>
  <c r="J10" i="92" s="1"/>
  <c r="L10" i="92" s="1"/>
  <c r="G9" i="92"/>
  <c r="M9" i="92" s="1"/>
  <c r="F9" i="92"/>
  <c r="H9" i="92" s="1"/>
  <c r="J9" i="92" s="1"/>
  <c r="L9" i="92" s="1"/>
  <c r="G8" i="92"/>
  <c r="M8" i="92" s="1"/>
  <c r="F8" i="92"/>
  <c r="H8" i="92" s="1"/>
  <c r="J8" i="92" s="1"/>
  <c r="L8" i="92" s="1"/>
  <c r="G7" i="92"/>
  <c r="M7" i="92" s="1"/>
  <c r="F7" i="92"/>
  <c r="H7" i="92" s="1"/>
  <c r="J7" i="92" s="1"/>
  <c r="L7" i="92" s="1"/>
  <c r="G6" i="92"/>
  <c r="M6" i="92" s="1"/>
  <c r="F6" i="92"/>
  <c r="H6" i="92" s="1"/>
  <c r="J6" i="92" s="1"/>
  <c r="L6" i="92" s="1"/>
  <c r="G4" i="92"/>
  <c r="M4" i="92" s="1"/>
  <c r="F4" i="92"/>
  <c r="H4" i="92" s="1"/>
  <c r="J4" i="92" s="1"/>
  <c r="L4" i="92" s="1"/>
  <c r="G3" i="92"/>
  <c r="M3" i="92" s="1"/>
  <c r="F3" i="92"/>
  <c r="H3" i="92" s="1"/>
  <c r="J3" i="92" s="1"/>
  <c r="L3" i="92" s="1"/>
  <c r="G2" i="92"/>
  <c r="F2" i="92"/>
  <c r="H2" i="92" s="1"/>
  <c r="J2" i="92" s="1"/>
  <c r="G27" i="92" l="1"/>
  <c r="F27" i="92"/>
  <c r="H27" i="92"/>
  <c r="J27" i="92"/>
  <c r="L2" i="92"/>
  <c r="M2" i="92"/>
  <c r="M27" i="92" s="1"/>
  <c r="G20" i="91"/>
  <c r="M20" i="91" s="1"/>
  <c r="F20" i="91"/>
  <c r="H20" i="91" s="1"/>
  <c r="J20" i="91" s="1"/>
  <c r="L20" i="91" s="1"/>
  <c r="L27" i="92" l="1"/>
  <c r="L30" i="92" s="1"/>
  <c r="L25" i="91"/>
  <c r="K23" i="91"/>
  <c r="I23" i="91"/>
  <c r="E23" i="91"/>
  <c r="D23" i="91"/>
  <c r="C23" i="91"/>
  <c r="G22" i="91"/>
  <c r="M22" i="91" s="1"/>
  <c r="F22" i="91"/>
  <c r="H22" i="91" s="1"/>
  <c r="J22" i="91" s="1"/>
  <c r="L22" i="91" s="1"/>
  <c r="G21" i="91"/>
  <c r="M21" i="91" s="1"/>
  <c r="F21" i="91"/>
  <c r="H21" i="91" s="1"/>
  <c r="J21" i="91" s="1"/>
  <c r="L21" i="91" s="1"/>
  <c r="G19" i="91"/>
  <c r="M19" i="91" s="1"/>
  <c r="F19" i="91"/>
  <c r="H19" i="91" s="1"/>
  <c r="J19" i="91" s="1"/>
  <c r="L19" i="91" s="1"/>
  <c r="G18" i="91"/>
  <c r="M18" i="91" s="1"/>
  <c r="F18" i="91"/>
  <c r="H18" i="91" s="1"/>
  <c r="J18" i="91" s="1"/>
  <c r="L18" i="91" s="1"/>
  <c r="G17" i="91"/>
  <c r="M17" i="91" s="1"/>
  <c r="F17" i="91"/>
  <c r="H17" i="91" s="1"/>
  <c r="J17" i="91" s="1"/>
  <c r="L17" i="91" s="1"/>
  <c r="G16" i="91"/>
  <c r="M16" i="91" s="1"/>
  <c r="F16" i="91"/>
  <c r="H16" i="91" s="1"/>
  <c r="J16" i="91" s="1"/>
  <c r="L16" i="91" s="1"/>
  <c r="G15" i="91"/>
  <c r="M15" i="91" s="1"/>
  <c r="F15" i="91"/>
  <c r="H15" i="91" s="1"/>
  <c r="J15" i="91" s="1"/>
  <c r="L15" i="91" s="1"/>
  <c r="G14" i="91"/>
  <c r="M14" i="91" s="1"/>
  <c r="F14" i="91"/>
  <c r="H14" i="91" s="1"/>
  <c r="J14" i="91" s="1"/>
  <c r="L14" i="91" s="1"/>
  <c r="G13" i="91"/>
  <c r="M13" i="91" s="1"/>
  <c r="F13" i="91"/>
  <c r="H13" i="91" s="1"/>
  <c r="J13" i="91" s="1"/>
  <c r="L13" i="91" s="1"/>
  <c r="G12" i="91"/>
  <c r="M12" i="91" s="1"/>
  <c r="F12" i="91"/>
  <c r="H12" i="91" s="1"/>
  <c r="J12" i="91" s="1"/>
  <c r="L12" i="91" s="1"/>
  <c r="G11" i="91"/>
  <c r="M11" i="91" s="1"/>
  <c r="F11" i="91"/>
  <c r="H11" i="91" s="1"/>
  <c r="J11" i="91" s="1"/>
  <c r="L11" i="91" s="1"/>
  <c r="G10" i="91"/>
  <c r="M10" i="91" s="1"/>
  <c r="F10" i="91"/>
  <c r="H10" i="91" s="1"/>
  <c r="J10" i="91" s="1"/>
  <c r="L10" i="91" s="1"/>
  <c r="G9" i="91"/>
  <c r="M9" i="91" s="1"/>
  <c r="F9" i="91"/>
  <c r="H9" i="91" s="1"/>
  <c r="J9" i="91" s="1"/>
  <c r="L9" i="91" s="1"/>
  <c r="G8" i="91"/>
  <c r="M8" i="91" s="1"/>
  <c r="F8" i="91"/>
  <c r="H8" i="91" s="1"/>
  <c r="J8" i="91" s="1"/>
  <c r="L8" i="91" s="1"/>
  <c r="G7" i="91"/>
  <c r="M7" i="91" s="1"/>
  <c r="F7" i="91"/>
  <c r="H7" i="91" s="1"/>
  <c r="J7" i="91" s="1"/>
  <c r="L7" i="91" s="1"/>
  <c r="G6" i="91"/>
  <c r="M6" i="91" s="1"/>
  <c r="F6" i="91"/>
  <c r="H6" i="91" s="1"/>
  <c r="J6" i="91" s="1"/>
  <c r="L6" i="91" s="1"/>
  <c r="G5" i="91"/>
  <c r="M5" i="91" s="1"/>
  <c r="F5" i="91"/>
  <c r="H5" i="91" s="1"/>
  <c r="J5" i="91" s="1"/>
  <c r="L5" i="91" s="1"/>
  <c r="G4" i="91"/>
  <c r="M4" i="91" s="1"/>
  <c r="F4" i="91"/>
  <c r="H4" i="91" s="1"/>
  <c r="J4" i="91" s="1"/>
  <c r="L4" i="91" s="1"/>
  <c r="G3" i="91"/>
  <c r="M3" i="91" s="1"/>
  <c r="F3" i="91"/>
  <c r="G2" i="91"/>
  <c r="M2" i="91" s="1"/>
  <c r="F2" i="91"/>
  <c r="H3" i="91" l="1"/>
  <c r="J3" i="91" s="1"/>
  <c r="L3" i="91" s="1"/>
  <c r="M23" i="91"/>
  <c r="G23" i="91"/>
  <c r="F23" i="91"/>
  <c r="H2" i="91"/>
  <c r="L24" i="90"/>
  <c r="K22" i="90"/>
  <c r="I22" i="90"/>
  <c r="E22" i="90"/>
  <c r="D22" i="90"/>
  <c r="C22" i="90"/>
  <c r="G21" i="90"/>
  <c r="M21" i="90" s="1"/>
  <c r="F21" i="90"/>
  <c r="H21" i="90" s="1"/>
  <c r="J21" i="90" s="1"/>
  <c r="L21" i="90" s="1"/>
  <c r="G20" i="90"/>
  <c r="M20" i="90" s="1"/>
  <c r="F20" i="90"/>
  <c r="H20" i="90" s="1"/>
  <c r="J20" i="90" s="1"/>
  <c r="L20" i="90" s="1"/>
  <c r="G19" i="90"/>
  <c r="M19" i="90" s="1"/>
  <c r="F19" i="90"/>
  <c r="H19" i="90" s="1"/>
  <c r="J19" i="90" s="1"/>
  <c r="L19" i="90" s="1"/>
  <c r="G18" i="90"/>
  <c r="M18" i="90" s="1"/>
  <c r="F18" i="90"/>
  <c r="H18" i="90" s="1"/>
  <c r="J18" i="90" s="1"/>
  <c r="L18" i="90" s="1"/>
  <c r="G17" i="90"/>
  <c r="M17" i="90" s="1"/>
  <c r="F17" i="90"/>
  <c r="H17" i="90" s="1"/>
  <c r="J17" i="90" s="1"/>
  <c r="L17" i="90" s="1"/>
  <c r="G16" i="90"/>
  <c r="M16" i="90" s="1"/>
  <c r="F16" i="90"/>
  <c r="H16" i="90" s="1"/>
  <c r="J16" i="90" s="1"/>
  <c r="L16" i="90" s="1"/>
  <c r="G15" i="90"/>
  <c r="M15" i="90" s="1"/>
  <c r="F15" i="90"/>
  <c r="H15" i="90" s="1"/>
  <c r="J15" i="90" s="1"/>
  <c r="L15" i="90" s="1"/>
  <c r="G14" i="90"/>
  <c r="M14" i="90" s="1"/>
  <c r="F14" i="90"/>
  <c r="H14" i="90" s="1"/>
  <c r="J14" i="90" s="1"/>
  <c r="L14" i="90" s="1"/>
  <c r="G13" i="90"/>
  <c r="M13" i="90" s="1"/>
  <c r="F13" i="90"/>
  <c r="H13" i="90" s="1"/>
  <c r="J13" i="90" s="1"/>
  <c r="L13" i="90" s="1"/>
  <c r="G12" i="90"/>
  <c r="M12" i="90" s="1"/>
  <c r="F12" i="90"/>
  <c r="H12" i="90" s="1"/>
  <c r="J12" i="90" s="1"/>
  <c r="L12" i="90" s="1"/>
  <c r="G11" i="90"/>
  <c r="M11" i="90" s="1"/>
  <c r="F11" i="90"/>
  <c r="H11" i="90" s="1"/>
  <c r="J11" i="90" s="1"/>
  <c r="L11" i="90" s="1"/>
  <c r="G10" i="90"/>
  <c r="M10" i="90" s="1"/>
  <c r="F10" i="90"/>
  <c r="H10" i="90" s="1"/>
  <c r="J10" i="90" s="1"/>
  <c r="L10" i="90" s="1"/>
  <c r="G9" i="90"/>
  <c r="M9" i="90" s="1"/>
  <c r="F9" i="90"/>
  <c r="H9" i="90" s="1"/>
  <c r="J9" i="90" s="1"/>
  <c r="L9" i="90" s="1"/>
  <c r="G8" i="90"/>
  <c r="M8" i="90" s="1"/>
  <c r="F8" i="90"/>
  <c r="H8" i="90" s="1"/>
  <c r="J8" i="90" s="1"/>
  <c r="L8" i="90" s="1"/>
  <c r="G6" i="90"/>
  <c r="M6" i="90" s="1"/>
  <c r="F6" i="90"/>
  <c r="H6" i="90" s="1"/>
  <c r="J6" i="90" s="1"/>
  <c r="L6" i="90" s="1"/>
  <c r="G7" i="90"/>
  <c r="M7" i="90" s="1"/>
  <c r="F7" i="90"/>
  <c r="H7" i="90" s="1"/>
  <c r="J7" i="90" s="1"/>
  <c r="L7" i="90" s="1"/>
  <c r="G5" i="90"/>
  <c r="M5" i="90" s="1"/>
  <c r="F5" i="90"/>
  <c r="H5" i="90" s="1"/>
  <c r="J5" i="90" s="1"/>
  <c r="L5" i="90" s="1"/>
  <c r="G4" i="90"/>
  <c r="M4" i="90" s="1"/>
  <c r="F4" i="90"/>
  <c r="H4" i="90" s="1"/>
  <c r="J4" i="90" s="1"/>
  <c r="L4" i="90" s="1"/>
  <c r="G3" i="90"/>
  <c r="M3" i="90" s="1"/>
  <c r="F3" i="90"/>
  <c r="H3" i="90" s="1"/>
  <c r="G2" i="90"/>
  <c r="F2" i="90"/>
  <c r="H2" i="90" s="1"/>
  <c r="J2" i="90" s="1"/>
  <c r="J2" i="91" l="1"/>
  <c r="H23" i="91"/>
  <c r="F22" i="90"/>
  <c r="G22" i="90"/>
  <c r="L2" i="90"/>
  <c r="H22" i="90"/>
  <c r="J3" i="90"/>
  <c r="L3" i="90" s="1"/>
  <c r="M2" i="90"/>
  <c r="M22" i="90" s="1"/>
  <c r="L24" i="89"/>
  <c r="K22" i="89"/>
  <c r="I22" i="89"/>
  <c r="E22" i="89"/>
  <c r="D22" i="89"/>
  <c r="C22" i="89"/>
  <c r="G21" i="89"/>
  <c r="M21" i="89" s="1"/>
  <c r="F21" i="89"/>
  <c r="H21" i="89" s="1"/>
  <c r="J21" i="89" s="1"/>
  <c r="L21" i="89" s="1"/>
  <c r="G20" i="89"/>
  <c r="M20" i="89" s="1"/>
  <c r="F20" i="89"/>
  <c r="H20" i="89" s="1"/>
  <c r="J20" i="89" s="1"/>
  <c r="L20" i="89" s="1"/>
  <c r="G19" i="89"/>
  <c r="M19" i="89" s="1"/>
  <c r="F19" i="89"/>
  <c r="H19" i="89" s="1"/>
  <c r="J19" i="89" s="1"/>
  <c r="L19" i="89" s="1"/>
  <c r="G18" i="89"/>
  <c r="M18" i="89" s="1"/>
  <c r="F18" i="89"/>
  <c r="H18" i="89" s="1"/>
  <c r="J18" i="89" s="1"/>
  <c r="L18" i="89" s="1"/>
  <c r="G17" i="89"/>
  <c r="M17" i="89" s="1"/>
  <c r="F17" i="89"/>
  <c r="H17" i="89" s="1"/>
  <c r="J17" i="89" s="1"/>
  <c r="L17" i="89" s="1"/>
  <c r="G16" i="89"/>
  <c r="M16" i="89" s="1"/>
  <c r="F16" i="89"/>
  <c r="H16" i="89" s="1"/>
  <c r="J16" i="89" s="1"/>
  <c r="L16" i="89" s="1"/>
  <c r="G15" i="89"/>
  <c r="M15" i="89" s="1"/>
  <c r="F15" i="89"/>
  <c r="H15" i="89" s="1"/>
  <c r="J15" i="89" s="1"/>
  <c r="L15" i="89" s="1"/>
  <c r="G14" i="89"/>
  <c r="M14" i="89" s="1"/>
  <c r="F14" i="89"/>
  <c r="H14" i="89" s="1"/>
  <c r="J14" i="89" s="1"/>
  <c r="L14" i="89" s="1"/>
  <c r="H13" i="89"/>
  <c r="J13" i="89" s="1"/>
  <c r="L13" i="89" s="1"/>
  <c r="G13" i="89"/>
  <c r="M13" i="89" s="1"/>
  <c r="F13" i="89"/>
  <c r="G12" i="89"/>
  <c r="M12" i="89" s="1"/>
  <c r="F12" i="89"/>
  <c r="H12" i="89" s="1"/>
  <c r="J12" i="89" s="1"/>
  <c r="L12" i="89" s="1"/>
  <c r="G11" i="89"/>
  <c r="M11" i="89" s="1"/>
  <c r="F11" i="89"/>
  <c r="H11" i="89" s="1"/>
  <c r="J11" i="89" s="1"/>
  <c r="L11" i="89" s="1"/>
  <c r="G10" i="89"/>
  <c r="M10" i="89" s="1"/>
  <c r="F10" i="89"/>
  <c r="H10" i="89" s="1"/>
  <c r="J10" i="89" s="1"/>
  <c r="L10" i="89" s="1"/>
  <c r="G9" i="89"/>
  <c r="M9" i="89" s="1"/>
  <c r="F9" i="89"/>
  <c r="H9" i="89" s="1"/>
  <c r="J9" i="89" s="1"/>
  <c r="L9" i="89" s="1"/>
  <c r="G8" i="89"/>
  <c r="M8" i="89" s="1"/>
  <c r="F8" i="89"/>
  <c r="H8" i="89" s="1"/>
  <c r="J8" i="89" s="1"/>
  <c r="L8" i="89" s="1"/>
  <c r="G7" i="89"/>
  <c r="M7" i="89" s="1"/>
  <c r="F7" i="89"/>
  <c r="H7" i="89" s="1"/>
  <c r="J7" i="89" s="1"/>
  <c r="L7" i="89" s="1"/>
  <c r="G6" i="89"/>
  <c r="M6" i="89" s="1"/>
  <c r="F6" i="89"/>
  <c r="H6" i="89" s="1"/>
  <c r="J6" i="89" s="1"/>
  <c r="L6" i="89" s="1"/>
  <c r="G5" i="89"/>
  <c r="M5" i="89" s="1"/>
  <c r="F5" i="89"/>
  <c r="H5" i="89" s="1"/>
  <c r="J5" i="89" s="1"/>
  <c r="L5" i="89" s="1"/>
  <c r="G4" i="89"/>
  <c r="M4" i="89" s="1"/>
  <c r="F4" i="89"/>
  <c r="H4" i="89" s="1"/>
  <c r="J4" i="89" s="1"/>
  <c r="L4" i="89" s="1"/>
  <c r="G3" i="89"/>
  <c r="M3" i="89" s="1"/>
  <c r="F3" i="89"/>
  <c r="H3" i="89" s="1"/>
  <c r="J3" i="89" s="1"/>
  <c r="L3" i="89" s="1"/>
  <c r="G2" i="89"/>
  <c r="M2" i="89" s="1"/>
  <c r="F2" i="89"/>
  <c r="J23" i="91" l="1"/>
  <c r="L2" i="91"/>
  <c r="L23" i="91" s="1"/>
  <c r="L26" i="91" s="1"/>
  <c r="J22" i="90"/>
  <c r="L22" i="90"/>
  <c r="L25" i="90" s="1"/>
  <c r="M22" i="89"/>
  <c r="G22" i="89"/>
  <c r="F22" i="89"/>
  <c r="H2" i="89"/>
  <c r="L24" i="88"/>
  <c r="K22" i="88"/>
  <c r="I22" i="88"/>
  <c r="E22" i="88"/>
  <c r="D22" i="88"/>
  <c r="C22" i="88"/>
  <c r="G21" i="88"/>
  <c r="M21" i="88" s="1"/>
  <c r="F21" i="88"/>
  <c r="H21" i="88" s="1"/>
  <c r="J21" i="88" s="1"/>
  <c r="L21" i="88" s="1"/>
  <c r="G20" i="88"/>
  <c r="M20" i="88" s="1"/>
  <c r="F20" i="88"/>
  <c r="H20" i="88" s="1"/>
  <c r="J20" i="88" s="1"/>
  <c r="L20" i="88" s="1"/>
  <c r="G19" i="88"/>
  <c r="M19" i="88" s="1"/>
  <c r="F19" i="88"/>
  <c r="H19" i="88" s="1"/>
  <c r="J19" i="88" s="1"/>
  <c r="L19" i="88" s="1"/>
  <c r="G18" i="88"/>
  <c r="M18" i="88" s="1"/>
  <c r="F18" i="88"/>
  <c r="H18" i="88" s="1"/>
  <c r="J18" i="88" s="1"/>
  <c r="L18" i="88" s="1"/>
  <c r="G17" i="88"/>
  <c r="M17" i="88" s="1"/>
  <c r="F17" i="88"/>
  <c r="H17" i="88" s="1"/>
  <c r="J17" i="88" s="1"/>
  <c r="L17" i="88" s="1"/>
  <c r="G16" i="88"/>
  <c r="M16" i="88" s="1"/>
  <c r="F16" i="88"/>
  <c r="H16" i="88" s="1"/>
  <c r="J16" i="88" s="1"/>
  <c r="L16" i="88" s="1"/>
  <c r="G15" i="88"/>
  <c r="M15" i="88" s="1"/>
  <c r="F15" i="88"/>
  <c r="H15" i="88" s="1"/>
  <c r="J15" i="88" s="1"/>
  <c r="L15" i="88" s="1"/>
  <c r="G14" i="88"/>
  <c r="M14" i="88" s="1"/>
  <c r="F14" i="88"/>
  <c r="H14" i="88" s="1"/>
  <c r="J14" i="88" s="1"/>
  <c r="L14" i="88" s="1"/>
  <c r="G13" i="88"/>
  <c r="M13" i="88" s="1"/>
  <c r="F13" i="88"/>
  <c r="H13" i="88" s="1"/>
  <c r="J13" i="88" s="1"/>
  <c r="L13" i="88" s="1"/>
  <c r="G12" i="88"/>
  <c r="M12" i="88" s="1"/>
  <c r="F12" i="88"/>
  <c r="H12" i="88" s="1"/>
  <c r="J12" i="88" s="1"/>
  <c r="L12" i="88" s="1"/>
  <c r="G11" i="88"/>
  <c r="M11" i="88" s="1"/>
  <c r="F11" i="88"/>
  <c r="H11" i="88" s="1"/>
  <c r="J11" i="88" s="1"/>
  <c r="L11" i="88" s="1"/>
  <c r="G10" i="88"/>
  <c r="M10" i="88" s="1"/>
  <c r="F10" i="88"/>
  <c r="H10" i="88" s="1"/>
  <c r="J10" i="88" s="1"/>
  <c r="L10" i="88" s="1"/>
  <c r="G9" i="88"/>
  <c r="M9" i="88" s="1"/>
  <c r="F9" i="88"/>
  <c r="H9" i="88" s="1"/>
  <c r="J9" i="88" s="1"/>
  <c r="L9" i="88" s="1"/>
  <c r="G8" i="88"/>
  <c r="M8" i="88" s="1"/>
  <c r="F8" i="88"/>
  <c r="H8" i="88" s="1"/>
  <c r="J8" i="88" s="1"/>
  <c r="L8" i="88" s="1"/>
  <c r="G7" i="88"/>
  <c r="M7" i="88" s="1"/>
  <c r="F7" i="88"/>
  <c r="H7" i="88" s="1"/>
  <c r="J7" i="88" s="1"/>
  <c r="L7" i="88" s="1"/>
  <c r="G6" i="88"/>
  <c r="M6" i="88" s="1"/>
  <c r="F6" i="88"/>
  <c r="H6" i="88" s="1"/>
  <c r="J6" i="88" s="1"/>
  <c r="L6" i="88" s="1"/>
  <c r="G5" i="88"/>
  <c r="M5" i="88" s="1"/>
  <c r="F5" i="88"/>
  <c r="H5" i="88" s="1"/>
  <c r="J5" i="88" s="1"/>
  <c r="L5" i="88" s="1"/>
  <c r="G4" i="88"/>
  <c r="M4" i="88" s="1"/>
  <c r="F4" i="88"/>
  <c r="H4" i="88" s="1"/>
  <c r="J4" i="88" s="1"/>
  <c r="L4" i="88" s="1"/>
  <c r="G3" i="88"/>
  <c r="M3" i="88" s="1"/>
  <c r="F3" i="88"/>
  <c r="H3" i="88" s="1"/>
  <c r="G2" i="88"/>
  <c r="F2" i="88"/>
  <c r="J2" i="89" l="1"/>
  <c r="H22" i="89"/>
  <c r="F22" i="88"/>
  <c r="H2" i="88"/>
  <c r="J2" i="88" s="1"/>
  <c r="L2" i="88" s="1"/>
  <c r="G22" i="88"/>
  <c r="J3" i="88"/>
  <c r="L3" i="88" s="1"/>
  <c r="H22" i="88"/>
  <c r="M2" i="88"/>
  <c r="M22" i="88" s="1"/>
  <c r="D22" i="87"/>
  <c r="E22" i="87"/>
  <c r="I22" i="87"/>
  <c r="K22" i="87"/>
  <c r="C22" i="87"/>
  <c r="M21" i="87"/>
  <c r="G21" i="87"/>
  <c r="F21" i="87"/>
  <c r="H21" i="87" s="1"/>
  <c r="J21" i="87" s="1"/>
  <c r="L21" i="87" s="1"/>
  <c r="G15" i="87"/>
  <c r="M15" i="87" s="1"/>
  <c r="F15" i="87"/>
  <c r="H15" i="87" s="1"/>
  <c r="J15" i="87" s="1"/>
  <c r="L15" i="87" s="1"/>
  <c r="G16" i="87"/>
  <c r="M16" i="87" s="1"/>
  <c r="F16" i="87"/>
  <c r="H16" i="87" s="1"/>
  <c r="J16" i="87" s="1"/>
  <c r="L16" i="87" s="1"/>
  <c r="L24" i="87"/>
  <c r="G20" i="87"/>
  <c r="M20" i="87" s="1"/>
  <c r="F20" i="87"/>
  <c r="H20" i="87" s="1"/>
  <c r="J20" i="87" s="1"/>
  <c r="L20" i="87" s="1"/>
  <c r="G19" i="87"/>
  <c r="M19" i="87" s="1"/>
  <c r="F19" i="87"/>
  <c r="H19" i="87" s="1"/>
  <c r="J19" i="87" s="1"/>
  <c r="L19" i="87" s="1"/>
  <c r="G18" i="87"/>
  <c r="M18" i="87" s="1"/>
  <c r="F18" i="87"/>
  <c r="H18" i="87" s="1"/>
  <c r="J18" i="87" s="1"/>
  <c r="L18" i="87" s="1"/>
  <c r="G17" i="87"/>
  <c r="M17" i="87" s="1"/>
  <c r="F17" i="87"/>
  <c r="H17" i="87" s="1"/>
  <c r="J17" i="87" s="1"/>
  <c r="L17" i="87" s="1"/>
  <c r="G14" i="87"/>
  <c r="M14" i="87" s="1"/>
  <c r="F14" i="87"/>
  <c r="H14" i="87" s="1"/>
  <c r="J14" i="87" s="1"/>
  <c r="L14" i="87" s="1"/>
  <c r="G13" i="87"/>
  <c r="M13" i="87" s="1"/>
  <c r="F13" i="87"/>
  <c r="H13" i="87" s="1"/>
  <c r="J13" i="87" s="1"/>
  <c r="L13" i="87" s="1"/>
  <c r="G12" i="87"/>
  <c r="M12" i="87" s="1"/>
  <c r="F12" i="87"/>
  <c r="H12" i="87" s="1"/>
  <c r="J12" i="87" s="1"/>
  <c r="L12" i="87" s="1"/>
  <c r="G11" i="87"/>
  <c r="M11" i="87" s="1"/>
  <c r="F11" i="87"/>
  <c r="H11" i="87" s="1"/>
  <c r="J11" i="87" s="1"/>
  <c r="L11" i="87" s="1"/>
  <c r="G10" i="87"/>
  <c r="M10" i="87" s="1"/>
  <c r="F10" i="87"/>
  <c r="H10" i="87" s="1"/>
  <c r="J10" i="87" s="1"/>
  <c r="L10" i="87" s="1"/>
  <c r="G9" i="87"/>
  <c r="M9" i="87" s="1"/>
  <c r="F9" i="87"/>
  <c r="H9" i="87" s="1"/>
  <c r="J9" i="87" s="1"/>
  <c r="L9" i="87" s="1"/>
  <c r="G8" i="87"/>
  <c r="M8" i="87" s="1"/>
  <c r="F8" i="87"/>
  <c r="H8" i="87" s="1"/>
  <c r="J8" i="87" s="1"/>
  <c r="L8" i="87" s="1"/>
  <c r="G7" i="87"/>
  <c r="M7" i="87" s="1"/>
  <c r="F7" i="87"/>
  <c r="H7" i="87" s="1"/>
  <c r="J7" i="87" s="1"/>
  <c r="L7" i="87" s="1"/>
  <c r="G6" i="87"/>
  <c r="M6" i="87" s="1"/>
  <c r="F6" i="87"/>
  <c r="H6" i="87" s="1"/>
  <c r="J6" i="87" s="1"/>
  <c r="L6" i="87" s="1"/>
  <c r="G5" i="87"/>
  <c r="M5" i="87" s="1"/>
  <c r="F5" i="87"/>
  <c r="H5" i="87" s="1"/>
  <c r="J5" i="87" s="1"/>
  <c r="L5" i="87" s="1"/>
  <c r="G4" i="87"/>
  <c r="M4" i="87" s="1"/>
  <c r="F4" i="87"/>
  <c r="H4" i="87" s="1"/>
  <c r="J4" i="87" s="1"/>
  <c r="L4" i="87" s="1"/>
  <c r="G3" i="87"/>
  <c r="M3" i="87" s="1"/>
  <c r="F3" i="87"/>
  <c r="H3" i="87" s="1"/>
  <c r="J3" i="87" s="1"/>
  <c r="L3" i="87" s="1"/>
  <c r="G2" i="87"/>
  <c r="F2" i="87"/>
  <c r="H2" i="87" s="1"/>
  <c r="G22" i="87" l="1"/>
  <c r="H22" i="87"/>
  <c r="F22" i="87"/>
  <c r="J22" i="89"/>
  <c r="L2" i="89"/>
  <c r="L22" i="89" s="1"/>
  <c r="L25" i="89" s="1"/>
  <c r="J22" i="88"/>
  <c r="L22" i="88"/>
  <c r="L25" i="88" s="1"/>
  <c r="M2" i="87"/>
  <c r="M22" i="87" s="1"/>
  <c r="J2" i="87"/>
  <c r="J22" i="87" s="1"/>
  <c r="G7" i="86"/>
  <c r="M7" i="86" s="1"/>
  <c r="F7" i="86"/>
  <c r="H7" i="86" s="1"/>
  <c r="J7" i="86" s="1"/>
  <c r="L7" i="86" s="1"/>
  <c r="L21" i="86"/>
  <c r="K19" i="86"/>
  <c r="I19" i="86"/>
  <c r="E19" i="86"/>
  <c r="D19" i="86"/>
  <c r="C19" i="86"/>
  <c r="G18" i="86"/>
  <c r="M18" i="86" s="1"/>
  <c r="F18" i="86"/>
  <c r="H18" i="86" s="1"/>
  <c r="J18" i="86" s="1"/>
  <c r="L18" i="86" s="1"/>
  <c r="G17" i="86"/>
  <c r="M17" i="86" s="1"/>
  <c r="F17" i="86"/>
  <c r="H17" i="86" s="1"/>
  <c r="J17" i="86" s="1"/>
  <c r="L17" i="86" s="1"/>
  <c r="G16" i="86"/>
  <c r="M16" i="86" s="1"/>
  <c r="F16" i="86"/>
  <c r="H16" i="86" s="1"/>
  <c r="J16" i="86" s="1"/>
  <c r="L16" i="86" s="1"/>
  <c r="G15" i="86"/>
  <c r="M15" i="86" s="1"/>
  <c r="F15" i="86"/>
  <c r="H15" i="86" s="1"/>
  <c r="J15" i="86" s="1"/>
  <c r="L15" i="86" s="1"/>
  <c r="G14" i="86"/>
  <c r="M14" i="86" s="1"/>
  <c r="F14" i="86"/>
  <c r="H14" i="86" s="1"/>
  <c r="J14" i="86" s="1"/>
  <c r="L14" i="86" s="1"/>
  <c r="G13" i="86"/>
  <c r="M13" i="86" s="1"/>
  <c r="F13" i="86"/>
  <c r="H13" i="86" s="1"/>
  <c r="J13" i="86" s="1"/>
  <c r="L13" i="86" s="1"/>
  <c r="G12" i="86"/>
  <c r="M12" i="86" s="1"/>
  <c r="F12" i="86"/>
  <c r="H12" i="86" s="1"/>
  <c r="J12" i="86" s="1"/>
  <c r="L12" i="86" s="1"/>
  <c r="G11" i="86"/>
  <c r="M11" i="86" s="1"/>
  <c r="F11" i="86"/>
  <c r="H11" i="86" s="1"/>
  <c r="J11" i="86" s="1"/>
  <c r="L11" i="86" s="1"/>
  <c r="G10" i="86"/>
  <c r="M10" i="86" s="1"/>
  <c r="F10" i="86"/>
  <c r="H10" i="86" s="1"/>
  <c r="J10" i="86" s="1"/>
  <c r="L10" i="86" s="1"/>
  <c r="G9" i="86"/>
  <c r="M9" i="86" s="1"/>
  <c r="F9" i="86"/>
  <c r="H9" i="86" s="1"/>
  <c r="J9" i="86" s="1"/>
  <c r="L9" i="86" s="1"/>
  <c r="G8" i="86"/>
  <c r="M8" i="86" s="1"/>
  <c r="F8" i="86"/>
  <c r="H8" i="86" s="1"/>
  <c r="J8" i="86" s="1"/>
  <c r="L8" i="86" s="1"/>
  <c r="G6" i="86"/>
  <c r="M6" i="86" s="1"/>
  <c r="F6" i="86"/>
  <c r="H6" i="86" s="1"/>
  <c r="J6" i="86" s="1"/>
  <c r="L6" i="86" s="1"/>
  <c r="G5" i="86"/>
  <c r="M5" i="86" s="1"/>
  <c r="F5" i="86"/>
  <c r="H5" i="86" s="1"/>
  <c r="J5" i="86" s="1"/>
  <c r="L5" i="86" s="1"/>
  <c r="G4" i="86"/>
  <c r="M4" i="86" s="1"/>
  <c r="F4" i="86"/>
  <c r="H4" i="86" s="1"/>
  <c r="J4" i="86" s="1"/>
  <c r="L4" i="86" s="1"/>
  <c r="G3" i="86"/>
  <c r="M3" i="86" s="1"/>
  <c r="F3" i="86"/>
  <c r="H3" i="86" s="1"/>
  <c r="J3" i="86" s="1"/>
  <c r="L3" i="86" s="1"/>
  <c r="G2" i="86"/>
  <c r="F2" i="86"/>
  <c r="H2" i="86" s="1"/>
  <c r="L2" i="87" l="1"/>
  <c r="F19" i="86"/>
  <c r="G19" i="86"/>
  <c r="M19" i="86" s="1"/>
  <c r="H19" i="86"/>
  <c r="J2" i="86"/>
  <c r="M2" i="86"/>
  <c r="L20" i="85"/>
  <c r="K18" i="85"/>
  <c r="I18" i="85"/>
  <c r="E18" i="85"/>
  <c r="D18" i="85"/>
  <c r="C18" i="85"/>
  <c r="G17" i="85"/>
  <c r="M17" i="85" s="1"/>
  <c r="F17" i="85"/>
  <c r="H17" i="85" s="1"/>
  <c r="J17" i="85" s="1"/>
  <c r="L17" i="85" s="1"/>
  <c r="G16" i="85"/>
  <c r="M16" i="85" s="1"/>
  <c r="F16" i="85"/>
  <c r="H16" i="85" s="1"/>
  <c r="J16" i="85" s="1"/>
  <c r="L16" i="85" s="1"/>
  <c r="G15" i="85"/>
  <c r="M15" i="85" s="1"/>
  <c r="F15" i="85"/>
  <c r="H15" i="85" s="1"/>
  <c r="J15" i="85" s="1"/>
  <c r="L15" i="85" s="1"/>
  <c r="G14" i="85"/>
  <c r="M14" i="85" s="1"/>
  <c r="F14" i="85"/>
  <c r="H14" i="85" s="1"/>
  <c r="J14" i="85" s="1"/>
  <c r="L14" i="85" s="1"/>
  <c r="G13" i="85"/>
  <c r="M13" i="85" s="1"/>
  <c r="F13" i="85"/>
  <c r="H13" i="85" s="1"/>
  <c r="J13" i="85" s="1"/>
  <c r="L13" i="85" s="1"/>
  <c r="G12" i="85"/>
  <c r="M12" i="85" s="1"/>
  <c r="F12" i="85"/>
  <c r="H12" i="85" s="1"/>
  <c r="J12" i="85" s="1"/>
  <c r="L12" i="85" s="1"/>
  <c r="G11" i="85"/>
  <c r="M11" i="85" s="1"/>
  <c r="F11" i="85"/>
  <c r="H11" i="85" s="1"/>
  <c r="J11" i="85" s="1"/>
  <c r="L11" i="85" s="1"/>
  <c r="G10" i="85"/>
  <c r="M10" i="85" s="1"/>
  <c r="F10" i="85"/>
  <c r="H10" i="85" s="1"/>
  <c r="J10" i="85" s="1"/>
  <c r="L10" i="85" s="1"/>
  <c r="G9" i="85"/>
  <c r="M9" i="85" s="1"/>
  <c r="F9" i="85"/>
  <c r="H9" i="85" s="1"/>
  <c r="J9" i="85" s="1"/>
  <c r="L9" i="85" s="1"/>
  <c r="G8" i="85"/>
  <c r="M8" i="85" s="1"/>
  <c r="F8" i="85"/>
  <c r="H8" i="85" s="1"/>
  <c r="J8" i="85" s="1"/>
  <c r="L8" i="85" s="1"/>
  <c r="G7" i="85"/>
  <c r="M7" i="85" s="1"/>
  <c r="F7" i="85"/>
  <c r="H7" i="85" s="1"/>
  <c r="J7" i="85" s="1"/>
  <c r="L7" i="85" s="1"/>
  <c r="G6" i="85"/>
  <c r="M6" i="85" s="1"/>
  <c r="F6" i="85"/>
  <c r="H6" i="85" s="1"/>
  <c r="J6" i="85" s="1"/>
  <c r="L6" i="85" s="1"/>
  <c r="G5" i="85"/>
  <c r="M5" i="85" s="1"/>
  <c r="F5" i="85"/>
  <c r="H5" i="85" s="1"/>
  <c r="J5" i="85" s="1"/>
  <c r="L5" i="85" s="1"/>
  <c r="H4" i="85"/>
  <c r="J4" i="85" s="1"/>
  <c r="L4" i="85" s="1"/>
  <c r="G4" i="85"/>
  <c r="M4" i="85" s="1"/>
  <c r="F4" i="85"/>
  <c r="G3" i="85"/>
  <c r="M3" i="85" s="1"/>
  <c r="F3" i="85"/>
  <c r="H3" i="85" s="1"/>
  <c r="G2" i="85"/>
  <c r="F2" i="85"/>
  <c r="H2" i="85" s="1"/>
  <c r="J2" i="85" s="1"/>
  <c r="L22" i="87" l="1"/>
  <c r="L25" i="87" s="1"/>
  <c r="L2" i="86"/>
  <c r="L19" i="86" s="1"/>
  <c r="L22" i="86" s="1"/>
  <c r="J19" i="86"/>
  <c r="F18" i="85"/>
  <c r="G18" i="85"/>
  <c r="M18" i="85" s="1"/>
  <c r="L2" i="85"/>
  <c r="H18" i="85"/>
  <c r="J3" i="85"/>
  <c r="L3" i="85" s="1"/>
  <c r="M2" i="85"/>
  <c r="L20" i="84"/>
  <c r="K18" i="84"/>
  <c r="I18" i="84"/>
  <c r="E18" i="84"/>
  <c r="D18" i="84"/>
  <c r="C18" i="84"/>
  <c r="G17" i="84"/>
  <c r="M17" i="84" s="1"/>
  <c r="F17" i="84"/>
  <c r="H17" i="84" s="1"/>
  <c r="J17" i="84" s="1"/>
  <c r="L17" i="84" s="1"/>
  <c r="G16" i="84"/>
  <c r="M16" i="84" s="1"/>
  <c r="F16" i="84"/>
  <c r="H16" i="84" s="1"/>
  <c r="J16" i="84" s="1"/>
  <c r="L16" i="84" s="1"/>
  <c r="G15" i="84"/>
  <c r="M15" i="84" s="1"/>
  <c r="F15" i="84"/>
  <c r="H15" i="84" s="1"/>
  <c r="J15" i="84" s="1"/>
  <c r="L15" i="84" s="1"/>
  <c r="G14" i="84"/>
  <c r="M14" i="84" s="1"/>
  <c r="F14" i="84"/>
  <c r="H14" i="84" s="1"/>
  <c r="J14" i="84" s="1"/>
  <c r="L14" i="84" s="1"/>
  <c r="G13" i="84"/>
  <c r="M13" i="84" s="1"/>
  <c r="F13" i="84"/>
  <c r="H13" i="84" s="1"/>
  <c r="J13" i="84" s="1"/>
  <c r="L13" i="84" s="1"/>
  <c r="G12" i="84"/>
  <c r="M12" i="84" s="1"/>
  <c r="F12" i="84"/>
  <c r="H12" i="84" s="1"/>
  <c r="J12" i="84" s="1"/>
  <c r="L12" i="84" s="1"/>
  <c r="G11" i="84"/>
  <c r="M11" i="84" s="1"/>
  <c r="F11" i="84"/>
  <c r="H11" i="84" s="1"/>
  <c r="J11" i="84" s="1"/>
  <c r="L11" i="84" s="1"/>
  <c r="G10" i="84"/>
  <c r="M10" i="84" s="1"/>
  <c r="F10" i="84"/>
  <c r="H10" i="84" s="1"/>
  <c r="J10" i="84" s="1"/>
  <c r="L10" i="84" s="1"/>
  <c r="G9" i="84"/>
  <c r="M9" i="84" s="1"/>
  <c r="F9" i="84"/>
  <c r="H9" i="84" s="1"/>
  <c r="J9" i="84" s="1"/>
  <c r="L9" i="84" s="1"/>
  <c r="G8" i="84"/>
  <c r="M8" i="84" s="1"/>
  <c r="F8" i="84"/>
  <c r="H8" i="84" s="1"/>
  <c r="J8" i="84" s="1"/>
  <c r="L8" i="84" s="1"/>
  <c r="G7" i="84"/>
  <c r="M7" i="84" s="1"/>
  <c r="F7" i="84"/>
  <c r="H7" i="84" s="1"/>
  <c r="J7" i="84" s="1"/>
  <c r="L7" i="84" s="1"/>
  <c r="G6" i="84"/>
  <c r="M6" i="84" s="1"/>
  <c r="F6" i="84"/>
  <c r="H6" i="84" s="1"/>
  <c r="J6" i="84" s="1"/>
  <c r="L6" i="84" s="1"/>
  <c r="G5" i="84"/>
  <c r="M5" i="84" s="1"/>
  <c r="F5" i="84"/>
  <c r="H5" i="84" s="1"/>
  <c r="J5" i="84" s="1"/>
  <c r="L5" i="84" s="1"/>
  <c r="G4" i="84"/>
  <c r="M4" i="84" s="1"/>
  <c r="F4" i="84"/>
  <c r="H4" i="84" s="1"/>
  <c r="J4" i="84" s="1"/>
  <c r="L4" i="84" s="1"/>
  <c r="G3" i="84"/>
  <c r="M3" i="84" s="1"/>
  <c r="F3" i="84"/>
  <c r="H3" i="84" s="1"/>
  <c r="J3" i="84" s="1"/>
  <c r="L3" i="84" s="1"/>
  <c r="G2" i="84"/>
  <c r="F2" i="84"/>
  <c r="J18" i="85" l="1"/>
  <c r="L18" i="85"/>
  <c r="L21" i="85" s="1"/>
  <c r="F18" i="84"/>
  <c r="G18" i="84"/>
  <c r="M18" i="84" s="1"/>
  <c r="M2" i="84"/>
  <c r="H2" i="84"/>
  <c r="F8" i="83"/>
  <c r="H8" i="83" s="1"/>
  <c r="J8" i="83" s="1"/>
  <c r="L8" i="83" s="1"/>
  <c r="G8" i="83"/>
  <c r="M8" i="83" s="1"/>
  <c r="G13" i="83"/>
  <c r="M13" i="83" s="1"/>
  <c r="F13" i="83"/>
  <c r="H13" i="83" s="1"/>
  <c r="J13" i="83" s="1"/>
  <c r="L13" i="83" s="1"/>
  <c r="J2" i="84" l="1"/>
  <c r="H18" i="84"/>
  <c r="L20" i="83"/>
  <c r="K18" i="83"/>
  <c r="I18" i="83"/>
  <c r="E18" i="83"/>
  <c r="D18" i="83"/>
  <c r="C18" i="83"/>
  <c r="G17" i="83"/>
  <c r="M17" i="83" s="1"/>
  <c r="F17" i="83"/>
  <c r="H17" i="83" s="1"/>
  <c r="J17" i="83" s="1"/>
  <c r="L17" i="83" s="1"/>
  <c r="G16" i="83"/>
  <c r="M16" i="83" s="1"/>
  <c r="F16" i="83"/>
  <c r="H16" i="83" s="1"/>
  <c r="J16" i="83" s="1"/>
  <c r="L16" i="83" s="1"/>
  <c r="G15" i="83"/>
  <c r="M15" i="83" s="1"/>
  <c r="F15" i="83"/>
  <c r="H15" i="83" s="1"/>
  <c r="J15" i="83" s="1"/>
  <c r="L15" i="83" s="1"/>
  <c r="G14" i="83"/>
  <c r="M14" i="83" s="1"/>
  <c r="F14" i="83"/>
  <c r="H14" i="83" s="1"/>
  <c r="J14" i="83" s="1"/>
  <c r="L14" i="83" s="1"/>
  <c r="G12" i="83"/>
  <c r="M12" i="83" s="1"/>
  <c r="F12" i="83"/>
  <c r="H12" i="83" s="1"/>
  <c r="J12" i="83" s="1"/>
  <c r="L12" i="83" s="1"/>
  <c r="G11" i="83"/>
  <c r="M11" i="83" s="1"/>
  <c r="F11" i="83"/>
  <c r="H11" i="83" s="1"/>
  <c r="J11" i="83" s="1"/>
  <c r="L11" i="83" s="1"/>
  <c r="G10" i="83"/>
  <c r="M10" i="83" s="1"/>
  <c r="F10" i="83"/>
  <c r="H10" i="83" s="1"/>
  <c r="J10" i="83" s="1"/>
  <c r="L10" i="83" s="1"/>
  <c r="G9" i="83"/>
  <c r="M9" i="83" s="1"/>
  <c r="F9" i="83"/>
  <c r="H9" i="83" s="1"/>
  <c r="J9" i="83" s="1"/>
  <c r="L9" i="83" s="1"/>
  <c r="G7" i="83"/>
  <c r="M7" i="83" s="1"/>
  <c r="F7" i="83"/>
  <c r="H7" i="83" s="1"/>
  <c r="J7" i="83" s="1"/>
  <c r="L7" i="83" s="1"/>
  <c r="G6" i="83"/>
  <c r="M6" i="83" s="1"/>
  <c r="F6" i="83"/>
  <c r="H6" i="83" s="1"/>
  <c r="J6" i="83" s="1"/>
  <c r="L6" i="83" s="1"/>
  <c r="G5" i="83"/>
  <c r="M5" i="83" s="1"/>
  <c r="F5" i="83"/>
  <c r="H5" i="83" s="1"/>
  <c r="J5" i="83" s="1"/>
  <c r="L5" i="83" s="1"/>
  <c r="G4" i="83"/>
  <c r="M4" i="83" s="1"/>
  <c r="F4" i="83"/>
  <c r="H4" i="83" s="1"/>
  <c r="J4" i="83" s="1"/>
  <c r="L4" i="83" s="1"/>
  <c r="G3" i="83"/>
  <c r="M3" i="83" s="1"/>
  <c r="F3" i="83"/>
  <c r="H3" i="83" s="1"/>
  <c r="J3" i="83" s="1"/>
  <c r="L3" i="83" s="1"/>
  <c r="G2" i="83"/>
  <c r="F2" i="83"/>
  <c r="L2" i="84" l="1"/>
  <c r="L18" i="84" s="1"/>
  <c r="L21" i="84" s="1"/>
  <c r="J18" i="84"/>
  <c r="F18" i="83"/>
  <c r="G18" i="83"/>
  <c r="M18" i="83" s="1"/>
  <c r="H2" i="83"/>
  <c r="M2" i="83"/>
  <c r="L18" i="82"/>
  <c r="K16" i="82"/>
  <c r="I16" i="82"/>
  <c r="E16" i="82"/>
  <c r="D16" i="82"/>
  <c r="C16" i="82"/>
  <c r="G15" i="82"/>
  <c r="M15" i="82" s="1"/>
  <c r="F15" i="82"/>
  <c r="H15" i="82" s="1"/>
  <c r="J15" i="82" s="1"/>
  <c r="L15" i="82" s="1"/>
  <c r="G14" i="82"/>
  <c r="M14" i="82" s="1"/>
  <c r="F14" i="82"/>
  <c r="H14" i="82" s="1"/>
  <c r="J14" i="82" s="1"/>
  <c r="L14" i="82" s="1"/>
  <c r="G13" i="82"/>
  <c r="M13" i="82" s="1"/>
  <c r="F13" i="82"/>
  <c r="H13" i="82" s="1"/>
  <c r="J13" i="82" s="1"/>
  <c r="L13" i="82" s="1"/>
  <c r="G12" i="82"/>
  <c r="M12" i="82" s="1"/>
  <c r="F12" i="82"/>
  <c r="H12" i="82" s="1"/>
  <c r="J12" i="82" s="1"/>
  <c r="L12" i="82" s="1"/>
  <c r="G11" i="82"/>
  <c r="M11" i="82" s="1"/>
  <c r="F11" i="82"/>
  <c r="H11" i="82" s="1"/>
  <c r="J11" i="82" s="1"/>
  <c r="L11" i="82" s="1"/>
  <c r="G10" i="82"/>
  <c r="M10" i="82" s="1"/>
  <c r="F10" i="82"/>
  <c r="H10" i="82" s="1"/>
  <c r="J10" i="82" s="1"/>
  <c r="L10" i="82" s="1"/>
  <c r="G9" i="82"/>
  <c r="M9" i="82" s="1"/>
  <c r="F9" i="82"/>
  <c r="H9" i="82" s="1"/>
  <c r="J9" i="82" s="1"/>
  <c r="L9" i="82" s="1"/>
  <c r="G8" i="82"/>
  <c r="M8" i="82" s="1"/>
  <c r="F8" i="82"/>
  <c r="H8" i="82" s="1"/>
  <c r="J8" i="82" s="1"/>
  <c r="L8" i="82" s="1"/>
  <c r="G7" i="82"/>
  <c r="M7" i="82" s="1"/>
  <c r="F7" i="82"/>
  <c r="H7" i="82" s="1"/>
  <c r="J7" i="82" s="1"/>
  <c r="L7" i="82" s="1"/>
  <c r="G6" i="82"/>
  <c r="M6" i="82" s="1"/>
  <c r="F6" i="82"/>
  <c r="H6" i="82" s="1"/>
  <c r="J6" i="82" s="1"/>
  <c r="L6" i="82" s="1"/>
  <c r="G5" i="82"/>
  <c r="M5" i="82" s="1"/>
  <c r="F5" i="82"/>
  <c r="H5" i="82" s="1"/>
  <c r="J5" i="82" s="1"/>
  <c r="L5" i="82" s="1"/>
  <c r="G4" i="82"/>
  <c r="M4" i="82" s="1"/>
  <c r="F4" i="82"/>
  <c r="H4" i="82" s="1"/>
  <c r="J4" i="82" s="1"/>
  <c r="L4" i="82" s="1"/>
  <c r="G3" i="82"/>
  <c r="M3" i="82" s="1"/>
  <c r="F3" i="82"/>
  <c r="H3" i="82" s="1"/>
  <c r="H2" i="82"/>
  <c r="J2" i="82" s="1"/>
  <c r="G2" i="82"/>
  <c r="F2" i="82"/>
  <c r="J2" i="83" l="1"/>
  <c r="H18" i="83"/>
  <c r="G16" i="82"/>
  <c r="M16" i="82" s="1"/>
  <c r="L2" i="82"/>
  <c r="H16" i="82"/>
  <c r="J3" i="82"/>
  <c r="L3" i="82" s="1"/>
  <c r="M2" i="82"/>
  <c r="F16" i="82"/>
  <c r="F6" i="81"/>
  <c r="H6" i="81"/>
  <c r="J6" i="81" s="1"/>
  <c r="L6" i="81" s="1"/>
  <c r="G6" i="81"/>
  <c r="M6" i="81" s="1"/>
  <c r="L2" i="83" l="1"/>
  <c r="L18" i="83" s="1"/>
  <c r="L21" i="83" s="1"/>
  <c r="J18" i="83"/>
  <c r="J16" i="82"/>
  <c r="L16" i="82"/>
  <c r="L19" i="82" s="1"/>
  <c r="L18" i="81"/>
  <c r="K16" i="81"/>
  <c r="I16" i="81"/>
  <c r="E16" i="81"/>
  <c r="D16" i="81"/>
  <c r="C16" i="81"/>
  <c r="G15" i="81"/>
  <c r="M15" i="81" s="1"/>
  <c r="F15" i="81"/>
  <c r="H15" i="81" s="1"/>
  <c r="J15" i="81" s="1"/>
  <c r="L15" i="81" s="1"/>
  <c r="G14" i="81"/>
  <c r="M14" i="81" s="1"/>
  <c r="F14" i="81"/>
  <c r="H14" i="81" s="1"/>
  <c r="J14" i="81" s="1"/>
  <c r="L14" i="81" s="1"/>
  <c r="G12" i="81"/>
  <c r="F12" i="81"/>
  <c r="H12" i="81" s="1"/>
  <c r="J12" i="81" s="1"/>
  <c r="L12" i="81" s="1"/>
  <c r="G9" i="81"/>
  <c r="F9" i="81"/>
  <c r="H9" i="81" s="1"/>
  <c r="J9" i="81" s="1"/>
  <c r="L9" i="81" s="1"/>
  <c r="G11" i="81"/>
  <c r="M11" i="81" s="1"/>
  <c r="F11" i="81"/>
  <c r="H11" i="81" s="1"/>
  <c r="J11" i="81" s="1"/>
  <c r="L11" i="81" s="1"/>
  <c r="G13" i="81"/>
  <c r="F13" i="81"/>
  <c r="H13" i="81" s="1"/>
  <c r="J13" i="81" s="1"/>
  <c r="L13" i="81" s="1"/>
  <c r="G5" i="81"/>
  <c r="F5" i="81"/>
  <c r="H5" i="81" s="1"/>
  <c r="J5" i="81" s="1"/>
  <c r="L5" i="81" s="1"/>
  <c r="G8" i="81"/>
  <c r="M8" i="81" s="1"/>
  <c r="F8" i="81"/>
  <c r="H8" i="81" s="1"/>
  <c r="J8" i="81" s="1"/>
  <c r="L8" i="81" s="1"/>
  <c r="G10" i="81"/>
  <c r="F10" i="81"/>
  <c r="H10" i="81" s="1"/>
  <c r="J10" i="81" s="1"/>
  <c r="L10" i="81" s="1"/>
  <c r="G7" i="81"/>
  <c r="F7" i="81"/>
  <c r="H7" i="81" s="1"/>
  <c r="J7" i="81" s="1"/>
  <c r="L7" i="81" s="1"/>
  <c r="G3" i="81"/>
  <c r="M4" i="81" s="1"/>
  <c r="F3" i="81"/>
  <c r="H3" i="81" s="1"/>
  <c r="J3" i="81" s="1"/>
  <c r="L3" i="81" s="1"/>
  <c r="G4" i="81"/>
  <c r="F4" i="81"/>
  <c r="H4" i="81" s="1"/>
  <c r="J4" i="81" s="1"/>
  <c r="L4" i="81" s="1"/>
  <c r="G2" i="81"/>
  <c r="F2" i="81"/>
  <c r="H2" i="81" s="1"/>
  <c r="M5" i="81" l="1"/>
  <c r="M10" i="81"/>
  <c r="M7" i="81"/>
  <c r="M12" i="81"/>
  <c r="G16" i="81"/>
  <c r="M16" i="81" s="1"/>
  <c r="M3" i="81"/>
  <c r="M9" i="81"/>
  <c r="M13" i="81"/>
  <c r="H16" i="81"/>
  <c r="J2" i="81"/>
  <c r="M2" i="81"/>
  <c r="F16" i="81"/>
  <c r="D15" i="80"/>
  <c r="E15" i="80"/>
  <c r="I15" i="80"/>
  <c r="K15" i="80"/>
  <c r="C15" i="80"/>
  <c r="H4" i="80"/>
  <c r="H10" i="80"/>
  <c r="H13" i="80"/>
  <c r="F3" i="80"/>
  <c r="H3" i="80" s="1"/>
  <c r="F4" i="80"/>
  <c r="F5" i="80"/>
  <c r="H5" i="80" s="1"/>
  <c r="F6" i="80"/>
  <c r="H6" i="80" s="1"/>
  <c r="F7" i="80"/>
  <c r="H7" i="80" s="1"/>
  <c r="F8" i="80"/>
  <c r="H8" i="80" s="1"/>
  <c r="F9" i="80"/>
  <c r="H9" i="80" s="1"/>
  <c r="F10" i="80"/>
  <c r="F11" i="80"/>
  <c r="H11" i="80" s="1"/>
  <c r="F12" i="80"/>
  <c r="H12" i="80" s="1"/>
  <c r="F13" i="80"/>
  <c r="F14" i="80"/>
  <c r="H14" i="80" s="1"/>
  <c r="J13" i="80"/>
  <c r="L13" i="80" s="1"/>
  <c r="G13" i="80"/>
  <c r="M13" i="80" s="1"/>
  <c r="J16" i="81" l="1"/>
  <c r="L2" i="81"/>
  <c r="L16" i="81" s="1"/>
  <c r="L19" i="81" s="1"/>
  <c r="L17" i="80"/>
  <c r="J14" i="80"/>
  <c r="L14" i="80" s="1"/>
  <c r="G14" i="80"/>
  <c r="M14" i="80" s="1"/>
  <c r="G12" i="80"/>
  <c r="M12" i="80" s="1"/>
  <c r="J12" i="80"/>
  <c r="L12" i="80" s="1"/>
  <c r="J11" i="80"/>
  <c r="L11" i="80" s="1"/>
  <c r="G11" i="80"/>
  <c r="M11" i="80" s="1"/>
  <c r="G10" i="80"/>
  <c r="M10" i="80" s="1"/>
  <c r="J10" i="80"/>
  <c r="L10" i="80" s="1"/>
  <c r="G9" i="80"/>
  <c r="M9" i="80" s="1"/>
  <c r="J9" i="80"/>
  <c r="L9" i="80" s="1"/>
  <c r="G8" i="80"/>
  <c r="M8" i="80" s="1"/>
  <c r="J8" i="80"/>
  <c r="L8" i="80" s="1"/>
  <c r="G7" i="80"/>
  <c r="M7" i="80" s="1"/>
  <c r="J7" i="80"/>
  <c r="L7" i="80" s="1"/>
  <c r="G6" i="80"/>
  <c r="M6" i="80" s="1"/>
  <c r="J6" i="80"/>
  <c r="L6" i="80" s="1"/>
  <c r="G5" i="80"/>
  <c r="M5" i="80" s="1"/>
  <c r="J5" i="80"/>
  <c r="L5" i="80" s="1"/>
  <c r="G4" i="80"/>
  <c r="M4" i="80" s="1"/>
  <c r="J4" i="80"/>
  <c r="L4" i="80" s="1"/>
  <c r="G3" i="80"/>
  <c r="J3" i="80"/>
  <c r="L3" i="80" s="1"/>
  <c r="G2" i="80"/>
  <c r="F2" i="80"/>
  <c r="M2" i="80" l="1"/>
  <c r="G15" i="80"/>
  <c r="H2" i="80"/>
  <c r="H15" i="80" s="1"/>
  <c r="F15" i="80"/>
  <c r="M15" i="80"/>
  <c r="M3" i="80"/>
  <c r="J2" i="80" l="1"/>
  <c r="J15" i="80" s="1"/>
  <c r="L16" i="79"/>
  <c r="K14" i="79"/>
  <c r="I14" i="79"/>
  <c r="E14" i="79"/>
  <c r="D14" i="79"/>
  <c r="C14" i="79"/>
  <c r="G13" i="79"/>
  <c r="M13" i="79" s="1"/>
  <c r="F13" i="79"/>
  <c r="H13" i="79" s="1"/>
  <c r="J13" i="79" s="1"/>
  <c r="L13" i="79" s="1"/>
  <c r="G12" i="79"/>
  <c r="M12" i="79" s="1"/>
  <c r="F12" i="79"/>
  <c r="H12" i="79" s="1"/>
  <c r="J12" i="79" s="1"/>
  <c r="L12" i="79" s="1"/>
  <c r="G11" i="79"/>
  <c r="M11" i="79" s="1"/>
  <c r="F11" i="79"/>
  <c r="H11" i="79" s="1"/>
  <c r="J11" i="79" s="1"/>
  <c r="L11" i="79" s="1"/>
  <c r="G10" i="79"/>
  <c r="M10" i="79" s="1"/>
  <c r="F10" i="79"/>
  <c r="H10" i="79" s="1"/>
  <c r="J10" i="79" s="1"/>
  <c r="L10" i="79" s="1"/>
  <c r="G9" i="79"/>
  <c r="M9" i="79" s="1"/>
  <c r="F9" i="79"/>
  <c r="H9" i="79" s="1"/>
  <c r="J9" i="79" s="1"/>
  <c r="L9" i="79" s="1"/>
  <c r="G8" i="79"/>
  <c r="M8" i="79" s="1"/>
  <c r="F8" i="79"/>
  <c r="H8" i="79" s="1"/>
  <c r="J8" i="79" s="1"/>
  <c r="L8" i="79" s="1"/>
  <c r="G7" i="79"/>
  <c r="M7" i="79" s="1"/>
  <c r="F7" i="79"/>
  <c r="H7" i="79" s="1"/>
  <c r="J7" i="79" s="1"/>
  <c r="L7" i="79" s="1"/>
  <c r="G6" i="79"/>
  <c r="M6" i="79" s="1"/>
  <c r="F6" i="79"/>
  <c r="H6" i="79" s="1"/>
  <c r="J6" i="79" s="1"/>
  <c r="L6" i="79" s="1"/>
  <c r="G5" i="79"/>
  <c r="M5" i="79" s="1"/>
  <c r="F5" i="79"/>
  <c r="H5" i="79" s="1"/>
  <c r="J5" i="79" s="1"/>
  <c r="L5" i="79" s="1"/>
  <c r="G4" i="79"/>
  <c r="M4" i="79" s="1"/>
  <c r="F4" i="79"/>
  <c r="H4" i="79" s="1"/>
  <c r="J4" i="79" s="1"/>
  <c r="L4" i="79" s="1"/>
  <c r="G3" i="79"/>
  <c r="M3" i="79" s="1"/>
  <c r="F3" i="79"/>
  <c r="H3" i="79" s="1"/>
  <c r="J3" i="79" s="1"/>
  <c r="L3" i="79" s="1"/>
  <c r="G2" i="79"/>
  <c r="M2" i="79" s="1"/>
  <c r="F2" i="79"/>
  <c r="L2" i="80" l="1"/>
  <c r="L15" i="80" s="1"/>
  <c r="L18" i="80" s="1"/>
  <c r="G14" i="79"/>
  <c r="M14" i="79" s="1"/>
  <c r="F14" i="79"/>
  <c r="H2" i="79"/>
  <c r="L16" i="78"/>
  <c r="K14" i="78"/>
  <c r="I14" i="78"/>
  <c r="E14" i="78"/>
  <c r="D14" i="78"/>
  <c r="C14" i="78"/>
  <c r="G13" i="78"/>
  <c r="M13" i="78" s="1"/>
  <c r="F13" i="78"/>
  <c r="H13" i="78" s="1"/>
  <c r="J13" i="78" s="1"/>
  <c r="L13" i="78" s="1"/>
  <c r="G12" i="78"/>
  <c r="M12" i="78" s="1"/>
  <c r="F12" i="78"/>
  <c r="H12" i="78" s="1"/>
  <c r="J12" i="78" s="1"/>
  <c r="L12" i="78" s="1"/>
  <c r="G11" i="78"/>
  <c r="M11" i="78" s="1"/>
  <c r="F11" i="78"/>
  <c r="H11" i="78" s="1"/>
  <c r="J11" i="78" s="1"/>
  <c r="L11" i="78" s="1"/>
  <c r="G10" i="78"/>
  <c r="M10" i="78" s="1"/>
  <c r="F10" i="78"/>
  <c r="H10" i="78" s="1"/>
  <c r="J10" i="78" s="1"/>
  <c r="L10" i="78" s="1"/>
  <c r="G9" i="78"/>
  <c r="M9" i="78" s="1"/>
  <c r="F9" i="78"/>
  <c r="H9" i="78" s="1"/>
  <c r="J9" i="78" s="1"/>
  <c r="L9" i="78" s="1"/>
  <c r="G8" i="78"/>
  <c r="M8" i="78" s="1"/>
  <c r="F8" i="78"/>
  <c r="H8" i="78" s="1"/>
  <c r="J8" i="78" s="1"/>
  <c r="L8" i="78" s="1"/>
  <c r="G7" i="78"/>
  <c r="M7" i="78" s="1"/>
  <c r="F7" i="78"/>
  <c r="H7" i="78" s="1"/>
  <c r="J7" i="78" s="1"/>
  <c r="L7" i="78" s="1"/>
  <c r="G6" i="78"/>
  <c r="M6" i="78" s="1"/>
  <c r="F6" i="78"/>
  <c r="H6" i="78" s="1"/>
  <c r="J6" i="78" s="1"/>
  <c r="L6" i="78" s="1"/>
  <c r="G5" i="78"/>
  <c r="M5" i="78" s="1"/>
  <c r="F5" i="78"/>
  <c r="H5" i="78" s="1"/>
  <c r="J5" i="78" s="1"/>
  <c r="L5" i="78" s="1"/>
  <c r="G4" i="78"/>
  <c r="M4" i="78" s="1"/>
  <c r="F4" i="78"/>
  <c r="H4" i="78" s="1"/>
  <c r="J4" i="78" s="1"/>
  <c r="L4" i="78" s="1"/>
  <c r="G3" i="78"/>
  <c r="M3" i="78" s="1"/>
  <c r="F3" i="78"/>
  <c r="H3" i="78" s="1"/>
  <c r="G2" i="78"/>
  <c r="F2" i="78"/>
  <c r="H2" i="78" s="1"/>
  <c r="J2" i="78" s="1"/>
  <c r="J2" i="79" l="1"/>
  <c r="H14" i="79"/>
  <c r="F14" i="78"/>
  <c r="G14" i="78"/>
  <c r="M14" i="78" s="1"/>
  <c r="L2" i="78"/>
  <c r="H14" i="78"/>
  <c r="J3" i="78"/>
  <c r="L3" i="78" s="1"/>
  <c r="M2" i="78"/>
  <c r="F4" i="77"/>
  <c r="H4" i="77" s="1"/>
  <c r="J4" i="77" s="1"/>
  <c r="L4" i="77" s="1"/>
  <c r="G4" i="77"/>
  <c r="M4" i="77" s="1"/>
  <c r="J14" i="79" l="1"/>
  <c r="L2" i="79"/>
  <c r="L14" i="79" s="1"/>
  <c r="L17" i="79" s="1"/>
  <c r="J14" i="78"/>
  <c r="L14" i="78"/>
  <c r="L17" i="78" s="1"/>
  <c r="L16" i="77"/>
  <c r="K14" i="77"/>
  <c r="I14" i="77"/>
  <c r="E14" i="77"/>
  <c r="D14" i="77"/>
  <c r="C14" i="77"/>
  <c r="G13" i="77"/>
  <c r="M13" i="77" s="1"/>
  <c r="F13" i="77"/>
  <c r="H13" i="77" s="1"/>
  <c r="J13" i="77" s="1"/>
  <c r="L13" i="77" s="1"/>
  <c r="G12" i="77"/>
  <c r="M12" i="77" s="1"/>
  <c r="F12" i="77"/>
  <c r="H12" i="77" s="1"/>
  <c r="J12" i="77" s="1"/>
  <c r="L12" i="77" s="1"/>
  <c r="G11" i="77"/>
  <c r="M11" i="77" s="1"/>
  <c r="F11" i="77"/>
  <c r="H11" i="77" s="1"/>
  <c r="J11" i="77" s="1"/>
  <c r="L11" i="77" s="1"/>
  <c r="G10" i="77"/>
  <c r="M10" i="77" s="1"/>
  <c r="F10" i="77"/>
  <c r="H10" i="77" s="1"/>
  <c r="J10" i="77" s="1"/>
  <c r="L10" i="77" s="1"/>
  <c r="G9" i="77"/>
  <c r="M9" i="77" s="1"/>
  <c r="F9" i="77"/>
  <c r="H9" i="77" s="1"/>
  <c r="J9" i="77" s="1"/>
  <c r="L9" i="77" s="1"/>
  <c r="G8" i="77"/>
  <c r="M8" i="77" s="1"/>
  <c r="F8" i="77"/>
  <c r="H8" i="77" s="1"/>
  <c r="J8" i="77" s="1"/>
  <c r="L8" i="77" s="1"/>
  <c r="G7" i="77"/>
  <c r="M7" i="77" s="1"/>
  <c r="F7" i="77"/>
  <c r="H7" i="77" s="1"/>
  <c r="J7" i="77" s="1"/>
  <c r="L7" i="77" s="1"/>
  <c r="G6" i="77"/>
  <c r="M6" i="77" s="1"/>
  <c r="F6" i="77"/>
  <c r="H6" i="77" s="1"/>
  <c r="J6" i="77" s="1"/>
  <c r="L6" i="77" s="1"/>
  <c r="G5" i="77"/>
  <c r="M5" i="77" s="1"/>
  <c r="F5" i="77"/>
  <c r="H5" i="77" s="1"/>
  <c r="J5" i="77" s="1"/>
  <c r="L5" i="77" s="1"/>
  <c r="G3" i="77"/>
  <c r="M3" i="77" s="1"/>
  <c r="F3" i="77"/>
  <c r="H3" i="77" s="1"/>
  <c r="J3" i="77" s="1"/>
  <c r="L3" i="77" s="1"/>
  <c r="G2" i="77"/>
  <c r="F2" i="77"/>
  <c r="H2" i="77" s="1"/>
  <c r="G14" i="77" l="1"/>
  <c r="M14" i="77" s="1"/>
  <c r="H14" i="77"/>
  <c r="J2" i="77"/>
  <c r="F14" i="77"/>
  <c r="M2" i="77"/>
  <c r="G3" i="76"/>
  <c r="M3" i="76" s="1"/>
  <c r="G4" i="76"/>
  <c r="G5" i="76"/>
  <c r="M5" i="76" s="1"/>
  <c r="G6" i="76"/>
  <c r="M6" i="76" s="1"/>
  <c r="G7" i="76"/>
  <c r="M7" i="76" s="1"/>
  <c r="G8" i="76"/>
  <c r="G9" i="76"/>
  <c r="M9" i="76" s="1"/>
  <c r="G10" i="76"/>
  <c r="M10" i="76" s="1"/>
  <c r="G11" i="76"/>
  <c r="M11" i="76" s="1"/>
  <c r="G12" i="76"/>
  <c r="M12" i="76" s="1"/>
  <c r="M8" i="76"/>
  <c r="M4" i="76"/>
  <c r="J14" i="77" l="1"/>
  <c r="L2" i="77"/>
  <c r="L14" i="77" s="1"/>
  <c r="L17" i="77" s="1"/>
  <c r="F7" i="76" l="1"/>
  <c r="F8" i="76"/>
  <c r="F9" i="76"/>
  <c r="F10" i="76"/>
  <c r="F11" i="76"/>
  <c r="F12" i="76"/>
  <c r="F6" i="76"/>
  <c r="F3" i="76"/>
  <c r="F4" i="76"/>
  <c r="F5" i="76"/>
  <c r="H6" i="76" l="1"/>
  <c r="J6" i="76" s="1"/>
  <c r="L6" i="76" s="1"/>
  <c r="L15" i="76" l="1"/>
  <c r="K13" i="76"/>
  <c r="I13" i="76"/>
  <c r="E13" i="76"/>
  <c r="D13" i="76"/>
  <c r="C13" i="76"/>
  <c r="H12" i="76"/>
  <c r="J12" i="76" s="1"/>
  <c r="L12" i="76" s="1"/>
  <c r="H11" i="76"/>
  <c r="J11" i="76" s="1"/>
  <c r="L11" i="76" s="1"/>
  <c r="H10" i="76"/>
  <c r="J10" i="76" s="1"/>
  <c r="L10" i="76" s="1"/>
  <c r="H9" i="76"/>
  <c r="J9" i="76" s="1"/>
  <c r="L9" i="76" s="1"/>
  <c r="H8" i="76"/>
  <c r="J8" i="76" s="1"/>
  <c r="L8" i="76" s="1"/>
  <c r="H7" i="76"/>
  <c r="J7" i="76" s="1"/>
  <c r="L7" i="76" s="1"/>
  <c r="H5" i="76"/>
  <c r="J5" i="76" s="1"/>
  <c r="L5" i="76" s="1"/>
  <c r="H4" i="76"/>
  <c r="J4" i="76" s="1"/>
  <c r="L4" i="76" s="1"/>
  <c r="H3" i="76"/>
  <c r="J3" i="76" s="1"/>
  <c r="L3" i="76" s="1"/>
  <c r="G2" i="76"/>
  <c r="F2" i="76"/>
  <c r="F13" i="76" s="1"/>
  <c r="G13" i="76" l="1"/>
  <c r="M13" i="76" s="1"/>
  <c r="H2" i="76"/>
  <c r="M2" i="76"/>
  <c r="G3" i="75"/>
  <c r="M3" i="75" s="1"/>
  <c r="G5" i="75"/>
  <c r="L14" i="75"/>
  <c r="K12" i="75"/>
  <c r="I12" i="75"/>
  <c r="E12" i="75"/>
  <c r="D12" i="75"/>
  <c r="C12" i="75"/>
  <c r="H11" i="75"/>
  <c r="J11" i="75" s="1"/>
  <c r="L11" i="75" s="1"/>
  <c r="G11" i="75"/>
  <c r="M11" i="75" s="1"/>
  <c r="F11" i="75"/>
  <c r="G10" i="75"/>
  <c r="M10" i="75" s="1"/>
  <c r="F10" i="75"/>
  <c r="H10" i="75" s="1"/>
  <c r="J10" i="75" s="1"/>
  <c r="L10" i="75" s="1"/>
  <c r="G9" i="75"/>
  <c r="M9" i="75" s="1"/>
  <c r="F9" i="75"/>
  <c r="H9" i="75" s="1"/>
  <c r="J9" i="75" s="1"/>
  <c r="L9" i="75" s="1"/>
  <c r="G8" i="75"/>
  <c r="M8" i="75" s="1"/>
  <c r="F8" i="75"/>
  <c r="H8" i="75" s="1"/>
  <c r="J8" i="75" s="1"/>
  <c r="L8" i="75" s="1"/>
  <c r="G7" i="75"/>
  <c r="M7" i="75" s="1"/>
  <c r="F7" i="75"/>
  <c r="H7" i="75" s="1"/>
  <c r="J7" i="75" s="1"/>
  <c r="L7" i="75" s="1"/>
  <c r="G6" i="75"/>
  <c r="M6" i="75" s="1"/>
  <c r="F6" i="75"/>
  <c r="H6" i="75" s="1"/>
  <c r="J6" i="75" s="1"/>
  <c r="L6" i="75" s="1"/>
  <c r="M5" i="75"/>
  <c r="F5" i="75"/>
  <c r="G4" i="75"/>
  <c r="M4" i="75" s="1"/>
  <c r="F4" i="75"/>
  <c r="H4" i="75" s="1"/>
  <c r="J4" i="75" s="1"/>
  <c r="L4" i="75" s="1"/>
  <c r="F3" i="75"/>
  <c r="H3" i="75" s="1"/>
  <c r="J3" i="75" s="1"/>
  <c r="L3" i="75" s="1"/>
  <c r="G2" i="75"/>
  <c r="M2" i="75" s="1"/>
  <c r="F2" i="75"/>
  <c r="F12" i="75" l="1"/>
  <c r="H5" i="75"/>
  <c r="J5" i="75" s="1"/>
  <c r="L5" i="75" s="1"/>
  <c r="J2" i="76"/>
  <c r="H13" i="76"/>
  <c r="G12" i="75"/>
  <c r="M12" i="75"/>
  <c r="H2" i="75"/>
  <c r="D12" i="74"/>
  <c r="E12" i="74"/>
  <c r="I12" i="74"/>
  <c r="K12" i="74"/>
  <c r="C12" i="74"/>
  <c r="H3" i="74"/>
  <c r="J3" i="74" s="1"/>
  <c r="L3" i="74" s="1"/>
  <c r="G3" i="74"/>
  <c r="M3" i="74" s="1"/>
  <c r="F3" i="74"/>
  <c r="L2" i="76" l="1"/>
  <c r="L13" i="76" s="1"/>
  <c r="L16" i="76" s="1"/>
  <c r="J13" i="76"/>
  <c r="J2" i="75"/>
  <c r="H12" i="75"/>
  <c r="L14" i="74"/>
  <c r="G11" i="74"/>
  <c r="M11" i="74" s="1"/>
  <c r="F11" i="74"/>
  <c r="H11" i="74" s="1"/>
  <c r="J11" i="74" s="1"/>
  <c r="L11" i="74" s="1"/>
  <c r="G10" i="74"/>
  <c r="M10" i="74" s="1"/>
  <c r="F10" i="74"/>
  <c r="H10" i="74" s="1"/>
  <c r="J10" i="74" s="1"/>
  <c r="L10" i="74" s="1"/>
  <c r="G9" i="74"/>
  <c r="M9" i="74" s="1"/>
  <c r="F9" i="74"/>
  <c r="H9" i="74" s="1"/>
  <c r="J9" i="74" s="1"/>
  <c r="L9" i="74" s="1"/>
  <c r="H8" i="74"/>
  <c r="J8" i="74" s="1"/>
  <c r="L8" i="74" s="1"/>
  <c r="G8" i="74"/>
  <c r="M8" i="74" s="1"/>
  <c r="F8" i="74"/>
  <c r="G7" i="74"/>
  <c r="M7" i="74" s="1"/>
  <c r="F7" i="74"/>
  <c r="H7" i="74" s="1"/>
  <c r="J7" i="74" s="1"/>
  <c r="L7" i="74" s="1"/>
  <c r="G6" i="74"/>
  <c r="M6" i="74" s="1"/>
  <c r="F6" i="74"/>
  <c r="H6" i="74" s="1"/>
  <c r="J6" i="74" s="1"/>
  <c r="L6" i="74" s="1"/>
  <c r="G5" i="74"/>
  <c r="M5" i="74" s="1"/>
  <c r="F5" i="74"/>
  <c r="H5" i="74" s="1"/>
  <c r="G4" i="74"/>
  <c r="F4" i="74"/>
  <c r="H4" i="74" s="1"/>
  <c r="J4" i="74" s="1"/>
  <c r="L4" i="74" s="1"/>
  <c r="G2" i="74"/>
  <c r="F2" i="74"/>
  <c r="H2" i="74" l="1"/>
  <c r="F12" i="74"/>
  <c r="M2" i="74"/>
  <c r="G12" i="74"/>
  <c r="J12" i="75"/>
  <c r="L2" i="75"/>
  <c r="J5" i="74"/>
  <c r="L5" i="74" s="1"/>
  <c r="M4" i="74"/>
  <c r="L13" i="73"/>
  <c r="K11" i="73"/>
  <c r="I11" i="73"/>
  <c r="E11" i="73"/>
  <c r="D11" i="73"/>
  <c r="C11" i="73"/>
  <c r="H10" i="73"/>
  <c r="J10" i="73" s="1"/>
  <c r="L10" i="73" s="1"/>
  <c r="G10" i="73"/>
  <c r="M10" i="73" s="1"/>
  <c r="F10" i="73"/>
  <c r="G9" i="73"/>
  <c r="M9" i="73" s="1"/>
  <c r="F9" i="73"/>
  <c r="H9" i="73" s="1"/>
  <c r="J9" i="73" s="1"/>
  <c r="L9" i="73" s="1"/>
  <c r="G8" i="73"/>
  <c r="M8" i="73" s="1"/>
  <c r="F8" i="73"/>
  <c r="H8" i="73" s="1"/>
  <c r="J8" i="73" s="1"/>
  <c r="L8" i="73" s="1"/>
  <c r="G7" i="73"/>
  <c r="M7" i="73" s="1"/>
  <c r="F7" i="73"/>
  <c r="H7" i="73" s="1"/>
  <c r="J7" i="73" s="1"/>
  <c r="L7" i="73" s="1"/>
  <c r="G6" i="73"/>
  <c r="M6" i="73" s="1"/>
  <c r="F6" i="73"/>
  <c r="H6" i="73" s="1"/>
  <c r="J6" i="73" s="1"/>
  <c r="L6" i="73" s="1"/>
  <c r="G5" i="73"/>
  <c r="M5" i="73" s="1"/>
  <c r="F5" i="73"/>
  <c r="H5" i="73" s="1"/>
  <c r="J5" i="73" s="1"/>
  <c r="L5" i="73" s="1"/>
  <c r="G4" i="73"/>
  <c r="M4" i="73" s="1"/>
  <c r="F4" i="73"/>
  <c r="H4" i="73" s="1"/>
  <c r="J4" i="73" s="1"/>
  <c r="L4" i="73" s="1"/>
  <c r="G3" i="73"/>
  <c r="M3" i="73" s="1"/>
  <c r="F3" i="73"/>
  <c r="H3" i="73" s="1"/>
  <c r="G2" i="73"/>
  <c r="M2" i="73" s="1"/>
  <c r="F2" i="73"/>
  <c r="H2" i="73" s="1"/>
  <c r="J2" i="73" s="1"/>
  <c r="L2" i="73" s="1"/>
  <c r="L12" i="75" l="1"/>
  <c r="L15" i="75" s="1"/>
  <c r="M12" i="74"/>
  <c r="J2" i="74"/>
  <c r="H12" i="74"/>
  <c r="F11" i="73"/>
  <c r="J3" i="73"/>
  <c r="H11" i="73"/>
  <c r="M11" i="73"/>
  <c r="G11" i="73"/>
  <c r="G5" i="72"/>
  <c r="M5" i="72" s="1"/>
  <c r="F3" i="72"/>
  <c r="H3" i="72" s="1"/>
  <c r="F4" i="72"/>
  <c r="H4" i="72" s="1"/>
  <c r="J4" i="72" s="1"/>
  <c r="L4" i="72" s="1"/>
  <c r="F5" i="72"/>
  <c r="F6" i="72"/>
  <c r="F7" i="72"/>
  <c r="F8" i="72"/>
  <c r="H8" i="72" s="1"/>
  <c r="J8" i="72" s="1"/>
  <c r="L8" i="72" s="1"/>
  <c r="F9" i="72"/>
  <c r="H9" i="72" s="1"/>
  <c r="J9" i="72" s="1"/>
  <c r="L9" i="72" s="1"/>
  <c r="F10" i="72"/>
  <c r="H10" i="72" s="1"/>
  <c r="J10" i="72" s="1"/>
  <c r="L10" i="72" s="1"/>
  <c r="F2" i="72"/>
  <c r="H2" i="72" s="1"/>
  <c r="J2" i="72" s="1"/>
  <c r="L2" i="72" s="1"/>
  <c r="H5" i="72"/>
  <c r="J5" i="72" s="1"/>
  <c r="L5" i="72" s="1"/>
  <c r="L13" i="72"/>
  <c r="K11" i="72"/>
  <c r="I11" i="72"/>
  <c r="E11" i="72"/>
  <c r="D11" i="72"/>
  <c r="C11" i="72"/>
  <c r="G10" i="72"/>
  <c r="M10" i="72" s="1"/>
  <c r="G9" i="72"/>
  <c r="M9" i="72" s="1"/>
  <c r="G8" i="72"/>
  <c r="M8" i="72" s="1"/>
  <c r="G7" i="72"/>
  <c r="M7" i="72" s="1"/>
  <c r="H7" i="72"/>
  <c r="J7" i="72" s="1"/>
  <c r="L7" i="72" s="1"/>
  <c r="H6" i="72"/>
  <c r="J6" i="72" s="1"/>
  <c r="L6" i="72" s="1"/>
  <c r="G6" i="72"/>
  <c r="M6" i="72" s="1"/>
  <c r="G4" i="72"/>
  <c r="M4" i="72" s="1"/>
  <c r="G3" i="72"/>
  <c r="M3" i="72" s="1"/>
  <c r="G2" i="72"/>
  <c r="M2" i="72" s="1"/>
  <c r="L2" i="74" l="1"/>
  <c r="L12" i="74" s="1"/>
  <c r="L15" i="74" s="1"/>
  <c r="J12" i="74"/>
  <c r="L3" i="73"/>
  <c r="L11" i="73" s="1"/>
  <c r="L14" i="73" s="1"/>
  <c r="J11" i="73"/>
  <c r="F11" i="72"/>
  <c r="H11" i="72"/>
  <c r="M11" i="72"/>
  <c r="G11" i="72"/>
  <c r="J3" i="72"/>
  <c r="L3" i="72" s="1"/>
  <c r="L12" i="71"/>
  <c r="K10" i="71"/>
  <c r="I10" i="71"/>
  <c r="E10" i="71"/>
  <c r="D10" i="71"/>
  <c r="C10" i="71"/>
  <c r="G9" i="71"/>
  <c r="M9" i="71" s="1"/>
  <c r="F9" i="71"/>
  <c r="H9" i="71" s="1"/>
  <c r="J9" i="71" s="1"/>
  <c r="L9" i="71" s="1"/>
  <c r="G8" i="71"/>
  <c r="M8" i="71" s="1"/>
  <c r="F8" i="71"/>
  <c r="H8" i="71" s="1"/>
  <c r="J8" i="71" s="1"/>
  <c r="L8" i="71" s="1"/>
  <c r="G7" i="71"/>
  <c r="M7" i="71" s="1"/>
  <c r="F7" i="71"/>
  <c r="H7" i="71" s="1"/>
  <c r="J7" i="71" s="1"/>
  <c r="L7" i="71" s="1"/>
  <c r="G6" i="71"/>
  <c r="M6" i="71" s="1"/>
  <c r="F6" i="71"/>
  <c r="H6" i="71" s="1"/>
  <c r="J6" i="71" s="1"/>
  <c r="L6" i="71" s="1"/>
  <c r="G5" i="71"/>
  <c r="M5" i="71" s="1"/>
  <c r="F5" i="71"/>
  <c r="H5" i="71" s="1"/>
  <c r="J5" i="71" s="1"/>
  <c r="L5" i="71" s="1"/>
  <c r="G4" i="71"/>
  <c r="M4" i="71" s="1"/>
  <c r="F4" i="71"/>
  <c r="H4" i="71" s="1"/>
  <c r="J4" i="71" s="1"/>
  <c r="L4" i="71" s="1"/>
  <c r="H3" i="71"/>
  <c r="G3" i="71"/>
  <c r="F3" i="71"/>
  <c r="G2" i="71"/>
  <c r="M2" i="71" s="1"/>
  <c r="F2" i="71"/>
  <c r="H2" i="71" s="1"/>
  <c r="J2" i="71" s="1"/>
  <c r="L2" i="71" s="1"/>
  <c r="F10" i="71" l="1"/>
  <c r="G10" i="71"/>
  <c r="L11" i="72"/>
  <c r="L14" i="72" s="1"/>
  <c r="J11" i="72"/>
  <c r="H10" i="71"/>
  <c r="M3" i="71"/>
  <c r="M10" i="71" s="1"/>
  <c r="J3" i="71"/>
  <c r="L12" i="70"/>
  <c r="K10" i="70"/>
  <c r="I10" i="70"/>
  <c r="E10" i="70"/>
  <c r="D10" i="70"/>
  <c r="C10" i="70"/>
  <c r="G9" i="70"/>
  <c r="M9" i="70" s="1"/>
  <c r="F9" i="70"/>
  <c r="H9" i="70" s="1"/>
  <c r="J9" i="70" s="1"/>
  <c r="L9" i="70" s="1"/>
  <c r="G8" i="70"/>
  <c r="M8" i="70" s="1"/>
  <c r="F8" i="70"/>
  <c r="H8" i="70" s="1"/>
  <c r="J8" i="70" s="1"/>
  <c r="L8" i="70" s="1"/>
  <c r="G7" i="70"/>
  <c r="M7" i="70" s="1"/>
  <c r="F7" i="70"/>
  <c r="H7" i="70" s="1"/>
  <c r="J7" i="70" s="1"/>
  <c r="L7" i="70" s="1"/>
  <c r="G6" i="70"/>
  <c r="M6" i="70" s="1"/>
  <c r="F6" i="70"/>
  <c r="H6" i="70" s="1"/>
  <c r="J6" i="70" s="1"/>
  <c r="L6" i="70" s="1"/>
  <c r="H5" i="70"/>
  <c r="J5" i="70" s="1"/>
  <c r="L5" i="70" s="1"/>
  <c r="G5" i="70"/>
  <c r="M5" i="70" s="1"/>
  <c r="F5" i="70"/>
  <c r="G4" i="70"/>
  <c r="M4" i="70" s="1"/>
  <c r="F4" i="70"/>
  <c r="G3" i="70"/>
  <c r="F3" i="70"/>
  <c r="H3" i="70" s="1"/>
  <c r="G2" i="70"/>
  <c r="M2" i="70" s="1"/>
  <c r="F2" i="70"/>
  <c r="H2" i="70" s="1"/>
  <c r="J2" i="70" s="1"/>
  <c r="L2" i="70" s="1"/>
  <c r="F10" i="70" l="1"/>
  <c r="L3" i="71"/>
  <c r="L10" i="71" s="1"/>
  <c r="L13" i="71" s="1"/>
  <c r="J10" i="71"/>
  <c r="G10" i="70"/>
  <c r="J3" i="70"/>
  <c r="H4" i="70"/>
  <c r="J4" i="70" s="1"/>
  <c r="L4" i="70" s="1"/>
  <c r="M3" i="70"/>
  <c r="M10" i="70" s="1"/>
  <c r="L12" i="69"/>
  <c r="K10" i="69"/>
  <c r="I10" i="69"/>
  <c r="E10" i="69"/>
  <c r="D10" i="69"/>
  <c r="C10" i="69"/>
  <c r="G9" i="69"/>
  <c r="M9" i="69" s="1"/>
  <c r="F9" i="69"/>
  <c r="H9" i="69" s="1"/>
  <c r="J9" i="69" s="1"/>
  <c r="L9" i="69" s="1"/>
  <c r="G8" i="69"/>
  <c r="M8" i="69" s="1"/>
  <c r="F8" i="69"/>
  <c r="H8" i="69" s="1"/>
  <c r="J8" i="69" s="1"/>
  <c r="L8" i="69" s="1"/>
  <c r="G7" i="69"/>
  <c r="M7" i="69" s="1"/>
  <c r="F7" i="69"/>
  <c r="H7" i="69" s="1"/>
  <c r="J7" i="69" s="1"/>
  <c r="L7" i="69" s="1"/>
  <c r="G6" i="69"/>
  <c r="M6" i="69" s="1"/>
  <c r="F6" i="69"/>
  <c r="H6" i="69" s="1"/>
  <c r="J6" i="69" s="1"/>
  <c r="L6" i="69" s="1"/>
  <c r="G5" i="69"/>
  <c r="M5" i="69" s="1"/>
  <c r="F5" i="69"/>
  <c r="H5" i="69" s="1"/>
  <c r="J5" i="69" s="1"/>
  <c r="L5" i="69" s="1"/>
  <c r="G4" i="69"/>
  <c r="M4" i="69" s="1"/>
  <c r="F4" i="69"/>
  <c r="H4" i="69" s="1"/>
  <c r="J4" i="69" s="1"/>
  <c r="L4" i="69" s="1"/>
  <c r="G3" i="69"/>
  <c r="M3" i="69" s="1"/>
  <c r="F3" i="69"/>
  <c r="G2" i="69"/>
  <c r="M2" i="69" s="1"/>
  <c r="F2" i="69"/>
  <c r="H2" i="69" s="1"/>
  <c r="J2" i="69" s="1"/>
  <c r="L2" i="69" s="1"/>
  <c r="J10" i="70" l="1"/>
  <c r="L3" i="70"/>
  <c r="L10" i="70" s="1"/>
  <c r="L13" i="70" s="1"/>
  <c r="H10" i="70"/>
  <c r="F10" i="69"/>
  <c r="M10" i="69"/>
  <c r="H3" i="69"/>
  <c r="G10" i="69"/>
  <c r="D10" i="68"/>
  <c r="E10" i="68"/>
  <c r="I10" i="68"/>
  <c r="K10" i="68"/>
  <c r="C10" i="68"/>
  <c r="F5" i="68"/>
  <c r="H5" i="68" s="1"/>
  <c r="J5" i="68" s="1"/>
  <c r="L5" i="68" s="1"/>
  <c r="G5" i="68"/>
  <c r="M5" i="68" s="1"/>
  <c r="L12" i="68"/>
  <c r="G9" i="68"/>
  <c r="M9" i="68" s="1"/>
  <c r="F9" i="68"/>
  <c r="H9" i="68" s="1"/>
  <c r="J9" i="68" s="1"/>
  <c r="L9" i="68" s="1"/>
  <c r="G8" i="68"/>
  <c r="M8" i="68" s="1"/>
  <c r="F8" i="68"/>
  <c r="H8" i="68" s="1"/>
  <c r="J8" i="68" s="1"/>
  <c r="L8" i="68" s="1"/>
  <c r="G7" i="68"/>
  <c r="M7" i="68" s="1"/>
  <c r="F7" i="68"/>
  <c r="H7" i="68" s="1"/>
  <c r="J7" i="68" s="1"/>
  <c r="L7" i="68" s="1"/>
  <c r="G6" i="68"/>
  <c r="M6" i="68" s="1"/>
  <c r="F6" i="68"/>
  <c r="H6" i="68" s="1"/>
  <c r="J6" i="68" s="1"/>
  <c r="L6" i="68" s="1"/>
  <c r="G4" i="68"/>
  <c r="M4" i="68" s="1"/>
  <c r="F4" i="68"/>
  <c r="H4" i="68" s="1"/>
  <c r="J4" i="68" s="1"/>
  <c r="L4" i="68" s="1"/>
  <c r="G3" i="68"/>
  <c r="M3" i="68" s="1"/>
  <c r="F3" i="68"/>
  <c r="H3" i="68" s="1"/>
  <c r="J3" i="68" s="1"/>
  <c r="L3" i="68" s="1"/>
  <c r="G2" i="68"/>
  <c r="F2" i="68"/>
  <c r="H2" i="68" s="1"/>
  <c r="L10" i="68" l="1"/>
  <c r="J10" i="68"/>
  <c r="H10" i="68"/>
  <c r="G10" i="68"/>
  <c r="F10" i="68"/>
  <c r="H10" i="69"/>
  <c r="J3" i="69"/>
  <c r="J2" i="68"/>
  <c r="M2" i="68"/>
  <c r="M10" i="68" s="1"/>
  <c r="L11" i="66"/>
  <c r="K9" i="66"/>
  <c r="I9" i="66"/>
  <c r="E9" i="66"/>
  <c r="D9" i="66"/>
  <c r="C9" i="66"/>
  <c r="G8" i="66"/>
  <c r="M8" i="66" s="1"/>
  <c r="F8" i="66"/>
  <c r="H8" i="66" s="1"/>
  <c r="J8" i="66" s="1"/>
  <c r="L8" i="66" s="1"/>
  <c r="G7" i="66"/>
  <c r="M7" i="66" s="1"/>
  <c r="F7" i="66"/>
  <c r="H7" i="66" s="1"/>
  <c r="J7" i="66" s="1"/>
  <c r="L7" i="66" s="1"/>
  <c r="G6" i="66"/>
  <c r="M6" i="66" s="1"/>
  <c r="F6" i="66"/>
  <c r="H6" i="66" s="1"/>
  <c r="J6" i="66" s="1"/>
  <c r="L6" i="66" s="1"/>
  <c r="G5" i="66"/>
  <c r="M5" i="66" s="1"/>
  <c r="F5" i="66"/>
  <c r="H5" i="66" s="1"/>
  <c r="J5" i="66" s="1"/>
  <c r="L5" i="66" s="1"/>
  <c r="G4" i="66"/>
  <c r="M4" i="66" s="1"/>
  <c r="F4" i="66"/>
  <c r="H4" i="66" s="1"/>
  <c r="J4" i="66" s="1"/>
  <c r="L4" i="66" s="1"/>
  <c r="G3" i="66"/>
  <c r="M3" i="66" s="1"/>
  <c r="F3" i="66"/>
  <c r="H3" i="66" s="1"/>
  <c r="J3" i="66" s="1"/>
  <c r="L3" i="66" s="1"/>
  <c r="G2" i="66"/>
  <c r="F2" i="66"/>
  <c r="H2" i="66" s="1"/>
  <c r="J10" i="69" l="1"/>
  <c r="L3" i="69"/>
  <c r="L10" i="69" s="1"/>
  <c r="L13" i="69" s="1"/>
  <c r="L2" i="68"/>
  <c r="L13" i="68" s="1"/>
  <c r="G9" i="66"/>
  <c r="H9" i="66"/>
  <c r="J2" i="66"/>
  <c r="F9" i="66"/>
  <c r="M2" i="66"/>
  <c r="M9" i="66" s="1"/>
  <c r="L11" i="65"/>
  <c r="K9" i="65"/>
  <c r="I9" i="65"/>
  <c r="E9" i="65"/>
  <c r="D9" i="65"/>
  <c r="C9" i="65"/>
  <c r="G8" i="65"/>
  <c r="M8" i="65" s="1"/>
  <c r="F8" i="65"/>
  <c r="H8" i="65" s="1"/>
  <c r="J8" i="65" s="1"/>
  <c r="L8" i="65" s="1"/>
  <c r="G7" i="65"/>
  <c r="M7" i="65" s="1"/>
  <c r="F7" i="65"/>
  <c r="H7" i="65" s="1"/>
  <c r="J7" i="65" s="1"/>
  <c r="L7" i="65" s="1"/>
  <c r="G6" i="65"/>
  <c r="M6" i="65" s="1"/>
  <c r="F6" i="65"/>
  <c r="H6" i="65" s="1"/>
  <c r="J6" i="65" s="1"/>
  <c r="L6" i="65" s="1"/>
  <c r="G5" i="65"/>
  <c r="M5" i="65" s="1"/>
  <c r="F5" i="65"/>
  <c r="H5" i="65" s="1"/>
  <c r="J5" i="65" s="1"/>
  <c r="L5" i="65" s="1"/>
  <c r="G4" i="65"/>
  <c r="M4" i="65" s="1"/>
  <c r="F4" i="65"/>
  <c r="H4" i="65" s="1"/>
  <c r="J4" i="65" s="1"/>
  <c r="L4" i="65" s="1"/>
  <c r="G3" i="65"/>
  <c r="M3" i="65" s="1"/>
  <c r="F3" i="65"/>
  <c r="H3" i="65" s="1"/>
  <c r="J3" i="65" s="1"/>
  <c r="L3" i="65" s="1"/>
  <c r="G2" i="65"/>
  <c r="M2" i="65" s="1"/>
  <c r="F2" i="65"/>
  <c r="J9" i="66" l="1"/>
  <c r="L2" i="66"/>
  <c r="L9" i="66" s="1"/>
  <c r="L12" i="66" s="1"/>
  <c r="F9" i="65"/>
  <c r="H2" i="65"/>
  <c r="H9" i="65" s="1"/>
  <c r="G9" i="65"/>
  <c r="M9" i="65"/>
  <c r="J2" i="65"/>
  <c r="L11" i="64"/>
  <c r="K9" i="64"/>
  <c r="I9" i="64"/>
  <c r="E9" i="64"/>
  <c r="D9" i="64"/>
  <c r="C9" i="64"/>
  <c r="G8" i="64"/>
  <c r="M8" i="64" s="1"/>
  <c r="F8" i="64"/>
  <c r="H8" i="64" s="1"/>
  <c r="J8" i="64" s="1"/>
  <c r="L8" i="64" s="1"/>
  <c r="G7" i="64"/>
  <c r="M7" i="64" s="1"/>
  <c r="F7" i="64"/>
  <c r="H7" i="64" s="1"/>
  <c r="J7" i="64" s="1"/>
  <c r="L7" i="64" s="1"/>
  <c r="G6" i="64"/>
  <c r="M6" i="64" s="1"/>
  <c r="F6" i="64"/>
  <c r="H6" i="64" s="1"/>
  <c r="J6" i="64" s="1"/>
  <c r="L6" i="64" s="1"/>
  <c r="G5" i="64"/>
  <c r="M5" i="64" s="1"/>
  <c r="F5" i="64"/>
  <c r="H5" i="64" s="1"/>
  <c r="J5" i="64" s="1"/>
  <c r="L5" i="64" s="1"/>
  <c r="G4" i="64"/>
  <c r="M4" i="64" s="1"/>
  <c r="F4" i="64"/>
  <c r="H4" i="64" s="1"/>
  <c r="J4" i="64" s="1"/>
  <c r="L4" i="64" s="1"/>
  <c r="G3" i="64"/>
  <c r="M3" i="64" s="1"/>
  <c r="F3" i="64"/>
  <c r="H3" i="64" s="1"/>
  <c r="J3" i="64" s="1"/>
  <c r="L3" i="64" s="1"/>
  <c r="G2" i="64"/>
  <c r="F2" i="64"/>
  <c r="H2" i="64" s="1"/>
  <c r="J9" i="65" l="1"/>
  <c r="L2" i="65"/>
  <c r="L9" i="65" s="1"/>
  <c r="L12" i="65" s="1"/>
  <c r="G9" i="64"/>
  <c r="H9" i="64"/>
  <c r="J2" i="64"/>
  <c r="M2" i="64"/>
  <c r="M9" i="64" s="1"/>
  <c r="F9" i="64"/>
  <c r="L11" i="63"/>
  <c r="K9" i="63"/>
  <c r="I9" i="63"/>
  <c r="E9" i="63"/>
  <c r="D9" i="63"/>
  <c r="C9" i="63"/>
  <c r="G8" i="63"/>
  <c r="M8" i="63" s="1"/>
  <c r="F8" i="63"/>
  <c r="H8" i="63" s="1"/>
  <c r="J8" i="63" s="1"/>
  <c r="L8" i="63" s="1"/>
  <c r="G7" i="63"/>
  <c r="M7" i="63" s="1"/>
  <c r="F7" i="63"/>
  <c r="H7" i="63" s="1"/>
  <c r="J7" i="63" s="1"/>
  <c r="L7" i="63" s="1"/>
  <c r="G6" i="63"/>
  <c r="M6" i="63" s="1"/>
  <c r="F6" i="63"/>
  <c r="H6" i="63" s="1"/>
  <c r="J6" i="63" s="1"/>
  <c r="L6" i="63" s="1"/>
  <c r="G5" i="63"/>
  <c r="M5" i="63" s="1"/>
  <c r="F5" i="63"/>
  <c r="H5" i="63" s="1"/>
  <c r="J5" i="63" s="1"/>
  <c r="L5" i="63" s="1"/>
  <c r="G4" i="63"/>
  <c r="M4" i="63" s="1"/>
  <c r="F4" i="63"/>
  <c r="H4" i="63" s="1"/>
  <c r="J4" i="63" s="1"/>
  <c r="L4" i="63" s="1"/>
  <c r="G3" i="63"/>
  <c r="M3" i="63" s="1"/>
  <c r="F3" i="63"/>
  <c r="H3" i="63" s="1"/>
  <c r="J3" i="63" s="1"/>
  <c r="L3" i="63" s="1"/>
  <c r="G2" i="63"/>
  <c r="F2" i="63"/>
  <c r="H2" i="63" s="1"/>
  <c r="L2" i="64" l="1"/>
  <c r="J9" i="64"/>
  <c r="G9" i="63"/>
  <c r="J2" i="63"/>
  <c r="H9" i="63"/>
  <c r="M2" i="63"/>
  <c r="M9" i="63" s="1"/>
  <c r="F9" i="63"/>
  <c r="G3" i="62"/>
  <c r="G4" i="62"/>
  <c r="M4" i="62" s="1"/>
  <c r="G5" i="62"/>
  <c r="G6" i="62"/>
  <c r="M6" i="62" s="1"/>
  <c r="G7" i="62"/>
  <c r="M7" i="62" s="1"/>
  <c r="G8" i="62"/>
  <c r="M5" i="62"/>
  <c r="M8" i="62"/>
  <c r="F6" i="62"/>
  <c r="H6" i="62" s="1"/>
  <c r="J6" i="62" s="1"/>
  <c r="L6" i="62" s="1"/>
  <c r="L9" i="64" l="1"/>
  <c r="L12" i="64" s="1"/>
  <c r="J9" i="63"/>
  <c r="L2" i="63"/>
  <c r="L11" i="62"/>
  <c r="K9" i="62"/>
  <c r="I9" i="62"/>
  <c r="E9" i="62"/>
  <c r="D9" i="62"/>
  <c r="C9" i="62"/>
  <c r="F8" i="62"/>
  <c r="H8" i="62" s="1"/>
  <c r="J8" i="62" s="1"/>
  <c r="L8" i="62" s="1"/>
  <c r="F7" i="62"/>
  <c r="H7" i="62" s="1"/>
  <c r="J7" i="62" s="1"/>
  <c r="L7" i="62" s="1"/>
  <c r="F5" i="62"/>
  <c r="H5" i="62" s="1"/>
  <c r="J5" i="62" s="1"/>
  <c r="L5" i="62" s="1"/>
  <c r="F4" i="62"/>
  <c r="H4" i="62" s="1"/>
  <c r="J4" i="62" s="1"/>
  <c r="L4" i="62" s="1"/>
  <c r="M3" i="62"/>
  <c r="F3" i="62"/>
  <c r="H3" i="62" s="1"/>
  <c r="G2" i="62"/>
  <c r="F2" i="62"/>
  <c r="H2" i="62" s="1"/>
  <c r="J2" i="62" s="1"/>
  <c r="L9" i="63" l="1"/>
  <c r="L12" i="63" s="1"/>
  <c r="F9" i="62"/>
  <c r="G9" i="62"/>
  <c r="H9" i="62"/>
  <c r="J3" i="62"/>
  <c r="L3" i="62" s="1"/>
  <c r="L2" i="62"/>
  <c r="M2" i="62"/>
  <c r="M9" i="62" s="1"/>
  <c r="G3" i="61"/>
  <c r="M3" i="61" s="1"/>
  <c r="G4" i="61"/>
  <c r="M4" i="61" s="1"/>
  <c r="G5" i="61"/>
  <c r="M5" i="61" s="1"/>
  <c r="G6" i="61"/>
  <c r="M6" i="61" s="1"/>
  <c r="G7" i="61"/>
  <c r="M7" i="61" s="1"/>
  <c r="J9" i="62" l="1"/>
  <c r="L9" i="62"/>
  <c r="L12" i="62" s="1"/>
  <c r="F3" i="61"/>
  <c r="H3" i="61" s="1"/>
  <c r="J3" i="61" s="1"/>
  <c r="L3" i="61" s="1"/>
  <c r="F4" i="61"/>
  <c r="H4" i="61" s="1"/>
  <c r="J4" i="61" s="1"/>
  <c r="L4" i="61" s="1"/>
  <c r="F5" i="61"/>
  <c r="H5" i="61" s="1"/>
  <c r="J5" i="61" s="1"/>
  <c r="L5" i="61" s="1"/>
  <c r="F6" i="61"/>
  <c r="H6" i="61" s="1"/>
  <c r="J6" i="61" s="1"/>
  <c r="L6" i="61" s="1"/>
  <c r="F7" i="61"/>
  <c r="H7" i="61" s="1"/>
  <c r="J7" i="61" s="1"/>
  <c r="L7" i="61" s="1"/>
  <c r="L10" i="61"/>
  <c r="K8" i="61"/>
  <c r="I8" i="61"/>
  <c r="E8" i="61"/>
  <c r="D8" i="61"/>
  <c r="C8" i="61"/>
  <c r="G2" i="61"/>
  <c r="F2" i="61"/>
  <c r="G8" i="61" l="1"/>
  <c r="F8" i="61"/>
  <c r="H2" i="61"/>
  <c r="M2" i="61"/>
  <c r="M8" i="61" s="1"/>
  <c r="L10" i="60"/>
  <c r="K8" i="60"/>
  <c r="I8" i="60"/>
  <c r="E8" i="60"/>
  <c r="D8" i="60"/>
  <c r="C8" i="60"/>
  <c r="G7" i="60"/>
  <c r="M7" i="60" s="1"/>
  <c r="F7" i="60"/>
  <c r="H7" i="60" s="1"/>
  <c r="J7" i="60" s="1"/>
  <c r="L7" i="60" s="1"/>
  <c r="G6" i="60"/>
  <c r="M6" i="60" s="1"/>
  <c r="F6" i="60"/>
  <c r="H6" i="60" s="1"/>
  <c r="J6" i="60" s="1"/>
  <c r="L6" i="60" s="1"/>
  <c r="G5" i="60"/>
  <c r="M5" i="60" s="1"/>
  <c r="F5" i="60"/>
  <c r="H5" i="60" s="1"/>
  <c r="J5" i="60" s="1"/>
  <c r="L5" i="60" s="1"/>
  <c r="G4" i="60"/>
  <c r="M4" i="60" s="1"/>
  <c r="F4" i="60"/>
  <c r="H4" i="60" s="1"/>
  <c r="J4" i="60" s="1"/>
  <c r="L4" i="60" s="1"/>
  <c r="G3" i="60"/>
  <c r="M3" i="60" s="1"/>
  <c r="F3" i="60"/>
  <c r="H3" i="60" s="1"/>
  <c r="G2" i="60"/>
  <c r="F2" i="60"/>
  <c r="H2" i="60" s="1"/>
  <c r="J2" i="60" s="1"/>
  <c r="L2" i="60" s="1"/>
  <c r="J2" i="61" l="1"/>
  <c r="L2" i="61" s="1"/>
  <c r="L8" i="61" s="1"/>
  <c r="L11" i="61" s="1"/>
  <c r="H8" i="61"/>
  <c r="G8" i="60"/>
  <c r="F8" i="60"/>
  <c r="J3" i="60"/>
  <c r="L3" i="60" s="1"/>
  <c r="L8" i="60" s="1"/>
  <c r="L11" i="60" s="1"/>
  <c r="H8" i="60"/>
  <c r="M2" i="60"/>
  <c r="M8" i="60" s="1"/>
  <c r="L10" i="58"/>
  <c r="K8" i="58"/>
  <c r="I8" i="58"/>
  <c r="E8" i="58"/>
  <c r="D8" i="58"/>
  <c r="C8" i="58"/>
  <c r="G7" i="58"/>
  <c r="M7" i="58" s="1"/>
  <c r="F7" i="58"/>
  <c r="H7" i="58" s="1"/>
  <c r="J7" i="58" s="1"/>
  <c r="L7" i="58" s="1"/>
  <c r="G6" i="58"/>
  <c r="M6" i="58" s="1"/>
  <c r="F6" i="58"/>
  <c r="H6" i="58" s="1"/>
  <c r="J6" i="58" s="1"/>
  <c r="L6" i="58" s="1"/>
  <c r="G5" i="58"/>
  <c r="M5" i="58" s="1"/>
  <c r="F5" i="58"/>
  <c r="H5" i="58" s="1"/>
  <c r="J5" i="58" s="1"/>
  <c r="L5" i="58" s="1"/>
  <c r="G4" i="58"/>
  <c r="M4" i="58" s="1"/>
  <c r="F4" i="58"/>
  <c r="H4" i="58" s="1"/>
  <c r="J4" i="58" s="1"/>
  <c r="L4" i="58" s="1"/>
  <c r="G3" i="58"/>
  <c r="M3" i="58" s="1"/>
  <c r="F3" i="58"/>
  <c r="H3" i="58" s="1"/>
  <c r="G2" i="58"/>
  <c r="F2" i="58"/>
  <c r="H2" i="58" s="1"/>
  <c r="J2" i="58" s="1"/>
  <c r="J8" i="61" l="1"/>
  <c r="J8" i="60"/>
  <c r="G8" i="58"/>
  <c r="F8" i="58"/>
  <c r="L2" i="58"/>
  <c r="H8" i="58"/>
  <c r="J3" i="58"/>
  <c r="L3" i="58" s="1"/>
  <c r="M2" i="58"/>
  <c r="M8" i="58" s="1"/>
  <c r="D8" i="57"/>
  <c r="E8" i="57"/>
  <c r="I8" i="57"/>
  <c r="K8" i="57"/>
  <c r="C8" i="57"/>
  <c r="F6" i="57"/>
  <c r="G6" i="57"/>
  <c r="M6" i="57" s="1"/>
  <c r="H6" i="57"/>
  <c r="J6" i="57" s="1"/>
  <c r="L6" i="57" s="1"/>
  <c r="G2" i="57"/>
  <c r="F2" i="57"/>
  <c r="J8" i="58" l="1"/>
  <c r="L8" i="58"/>
  <c r="L11" i="58" s="1"/>
  <c r="M2" i="57"/>
  <c r="H2" i="57"/>
  <c r="L10" i="57"/>
  <c r="G7" i="57"/>
  <c r="M7" i="57" s="1"/>
  <c r="F7" i="57"/>
  <c r="H7" i="57" s="1"/>
  <c r="J7" i="57" s="1"/>
  <c r="L7" i="57" s="1"/>
  <c r="G5" i="57"/>
  <c r="M5" i="57" s="1"/>
  <c r="F5" i="57"/>
  <c r="H5" i="57" s="1"/>
  <c r="J5" i="57" s="1"/>
  <c r="L5" i="57" s="1"/>
  <c r="G4" i="57"/>
  <c r="M4" i="57" s="1"/>
  <c r="F4" i="57"/>
  <c r="H4" i="57" s="1"/>
  <c r="G3" i="57"/>
  <c r="F3" i="57"/>
  <c r="F8" i="57" l="1"/>
  <c r="M3" i="57"/>
  <c r="M8" i="57" s="1"/>
  <c r="G8" i="57"/>
  <c r="J2" i="57"/>
  <c r="H3" i="57"/>
  <c r="J3" i="57" s="1"/>
  <c r="L3" i="57" s="1"/>
  <c r="J4" i="57"/>
  <c r="L4" i="57" s="1"/>
  <c r="D6" i="56"/>
  <c r="E6" i="56"/>
  <c r="I6" i="56"/>
  <c r="K6" i="56"/>
  <c r="C6" i="56"/>
  <c r="H8" i="57" l="1"/>
  <c r="L2" i="57"/>
  <c r="L8" i="57" s="1"/>
  <c r="J8" i="57"/>
  <c r="L11" i="57"/>
  <c r="F5" i="56"/>
  <c r="H5" i="56" s="1"/>
  <c r="J5" i="56" s="1"/>
  <c r="L5" i="56" s="1"/>
  <c r="G5" i="56"/>
  <c r="M5" i="56" s="1"/>
  <c r="G4" i="56"/>
  <c r="M4" i="56" s="1"/>
  <c r="F4" i="56"/>
  <c r="H4" i="56" s="1"/>
  <c r="J4" i="56" s="1"/>
  <c r="L4" i="56" s="1"/>
  <c r="L8" i="56"/>
  <c r="G3" i="56"/>
  <c r="M3" i="56" s="1"/>
  <c r="F3" i="56"/>
  <c r="H3" i="56" s="1"/>
  <c r="G2" i="56"/>
  <c r="F2" i="56"/>
  <c r="G6" i="56" l="1"/>
  <c r="F6" i="56"/>
  <c r="H2" i="56"/>
  <c r="J3" i="56"/>
  <c r="L3" i="56" s="1"/>
  <c r="M2" i="56"/>
  <c r="M6" i="56" s="1"/>
  <c r="G3" i="55"/>
  <c r="M3" i="55" s="1"/>
  <c r="L6" i="55"/>
  <c r="K4" i="55"/>
  <c r="I4" i="55"/>
  <c r="E4" i="55"/>
  <c r="D4" i="55"/>
  <c r="C4" i="55"/>
  <c r="F3" i="55"/>
  <c r="H3" i="55" s="1"/>
  <c r="J3" i="55" s="1"/>
  <c r="L3" i="55" s="1"/>
  <c r="G2" i="55"/>
  <c r="G4" i="55" s="1"/>
  <c r="F2" i="55"/>
  <c r="H2" i="55" s="1"/>
  <c r="M2" i="55" l="1"/>
  <c r="J2" i="56"/>
  <c r="H6" i="56"/>
  <c r="H4" i="55"/>
  <c r="J2" i="55"/>
  <c r="M4" i="55"/>
  <c r="F4" i="55"/>
  <c r="F2" i="54"/>
  <c r="H2" i="54" s="1"/>
  <c r="J2" i="54" s="1"/>
  <c r="G2" i="54"/>
  <c r="F3" i="54"/>
  <c r="G3" i="54"/>
  <c r="N3" i="54" s="1"/>
  <c r="G4" i="54" l="1"/>
  <c r="N2" i="54"/>
  <c r="N4" i="54" s="1"/>
  <c r="J6" i="56"/>
  <c r="L2" i="56"/>
  <c r="L6" i="56" s="1"/>
  <c r="L9" i="56" s="1"/>
  <c r="H3" i="54"/>
  <c r="J3" i="54" s="1"/>
  <c r="L2" i="55"/>
  <c r="L4" i="55" s="1"/>
  <c r="L7" i="55" s="1"/>
  <c r="J4" i="55"/>
  <c r="L6" i="54"/>
  <c r="K4" i="54"/>
  <c r="I4" i="54"/>
  <c r="F4" i="54"/>
  <c r="E4" i="54"/>
  <c r="D4" i="54"/>
  <c r="C4" i="54"/>
  <c r="M3" i="54"/>
  <c r="L2" i="54"/>
  <c r="H4" i="54" l="1"/>
  <c r="L3" i="54"/>
  <c r="L4" i="54" s="1"/>
  <c r="L7" i="54" s="1"/>
  <c r="M2" i="54"/>
  <c r="M4" i="54" s="1"/>
  <c r="J4" i="54"/>
  <c r="F2" i="53"/>
  <c r="H2" i="53" s="1"/>
  <c r="G2" i="53"/>
  <c r="L6" i="53" l="1"/>
  <c r="K4" i="53"/>
  <c r="I4" i="53"/>
  <c r="E4" i="53"/>
  <c r="D4" i="53"/>
  <c r="C4" i="53"/>
  <c r="G3" i="53"/>
  <c r="M3" i="53" s="1"/>
  <c r="F3" i="53"/>
  <c r="H3" i="53" s="1"/>
  <c r="J3" i="53" s="1"/>
  <c r="L3" i="53" s="1"/>
  <c r="M2" i="53"/>
  <c r="J2" i="53"/>
  <c r="L2" i="53" s="1"/>
  <c r="L4" i="53" l="1"/>
  <c r="G4" i="53"/>
  <c r="L7" i="53"/>
  <c r="J4" i="53"/>
  <c r="H4" i="53"/>
  <c r="M4" i="53"/>
  <c r="F4" i="53"/>
  <c r="E10" i="51" l="1"/>
  <c r="I7" i="51"/>
  <c r="H4" i="51"/>
  <c r="F4" i="51"/>
  <c r="C4" i="51"/>
  <c r="E3" i="51"/>
  <c r="G3" i="51" s="1"/>
  <c r="I3" i="51" s="1"/>
  <c r="E2" i="51"/>
  <c r="G2" i="51" s="1"/>
  <c r="I2" i="51" s="1"/>
  <c r="I4" i="51" l="1"/>
  <c r="I8" i="51" s="1"/>
  <c r="G4" i="51"/>
  <c r="E4" i="51"/>
  <c r="I6" i="51" s="1"/>
  <c r="E11" i="51" l="1"/>
  <c r="I7" i="50" l="1"/>
  <c r="E2" i="50"/>
  <c r="G2" i="50" s="1"/>
  <c r="I2" i="50" s="1"/>
  <c r="E10" i="50" l="1"/>
  <c r="H4" i="50"/>
  <c r="F4" i="50"/>
  <c r="C4" i="50"/>
  <c r="E3" i="50"/>
  <c r="G3" i="50" s="1"/>
  <c r="I3" i="50" s="1"/>
  <c r="I4" i="50" s="1"/>
  <c r="G4" i="50" l="1"/>
  <c r="E4" i="50"/>
  <c r="E2" i="49"/>
  <c r="G2" i="49" s="1"/>
  <c r="I2" i="49" s="1"/>
  <c r="E10" i="49"/>
  <c r="H4" i="49"/>
  <c r="F4" i="49"/>
  <c r="C4" i="49"/>
  <c r="E3" i="49"/>
  <c r="G3" i="49" s="1"/>
  <c r="I3" i="49" s="1"/>
  <c r="E11" i="50" l="1"/>
  <c r="I8" i="50" s="1"/>
  <c r="I6" i="50"/>
  <c r="I4" i="49"/>
  <c r="G4" i="49"/>
  <c r="E4" i="49"/>
  <c r="I6" i="49" s="1"/>
  <c r="E3" i="48"/>
  <c r="G3" i="48" s="1"/>
  <c r="I3" i="48" s="1"/>
  <c r="E2" i="48"/>
  <c r="G2" i="48" s="1"/>
  <c r="I2" i="48" s="1"/>
  <c r="E10" i="48"/>
  <c r="H4" i="48"/>
  <c r="F4" i="48"/>
  <c r="C4" i="48"/>
  <c r="E11" i="49" l="1"/>
  <c r="I7" i="49" s="1"/>
  <c r="I8" i="49" s="1"/>
  <c r="G4" i="48"/>
  <c r="I4" i="48"/>
  <c r="E4" i="48"/>
  <c r="I6" i="48" s="1"/>
  <c r="E11" i="48" l="1"/>
  <c r="I7" i="48" s="1"/>
  <c r="I8" i="48" s="1"/>
  <c r="E3" i="47" l="1"/>
  <c r="G3" i="47" s="1"/>
  <c r="I3" i="47" s="1"/>
  <c r="E2" i="47"/>
  <c r="G2" i="47" s="1"/>
  <c r="I2" i="47" s="1"/>
  <c r="I4" i="47" s="1"/>
  <c r="E10" i="47"/>
  <c r="H4" i="47"/>
  <c r="F4" i="47"/>
  <c r="C4" i="47"/>
  <c r="G4" i="47" l="1"/>
  <c r="E4" i="47"/>
  <c r="E3" i="46"/>
  <c r="G3" i="46" s="1"/>
  <c r="I3" i="46" s="1"/>
  <c r="E2" i="46"/>
  <c r="G2" i="46" s="1"/>
  <c r="I2" i="46" s="1"/>
  <c r="E10" i="46"/>
  <c r="H4" i="46"/>
  <c r="F4" i="46"/>
  <c r="C4" i="46"/>
  <c r="E4" i="46" l="1"/>
  <c r="I6" i="46" s="1"/>
  <c r="E11" i="47"/>
  <c r="I7" i="47" s="1"/>
  <c r="I8" i="47" s="1"/>
  <c r="I6" i="47"/>
  <c r="E11" i="46"/>
  <c r="I7" i="46" s="1"/>
  <c r="E10" i="45"/>
  <c r="F4" i="45"/>
  <c r="H4" i="45"/>
  <c r="C4" i="45"/>
  <c r="E3" i="45"/>
  <c r="G3" i="45" s="1"/>
  <c r="I3" i="45" s="1"/>
  <c r="E2" i="45"/>
  <c r="G2" i="45" s="1"/>
  <c r="I2" i="45" s="1"/>
  <c r="I4" i="45" s="1"/>
  <c r="E4" i="45" l="1"/>
  <c r="E11" i="45" s="1"/>
  <c r="G4" i="45"/>
  <c r="I6" i="45"/>
  <c r="I7" i="45" s="1"/>
  <c r="I8" i="45" s="1"/>
  <c r="I4" i="46"/>
  <c r="I8" i="46" s="1"/>
  <c r="G4" i="46"/>
  <c r="E2" i="44"/>
  <c r="G2" i="44" s="1"/>
  <c r="I2" i="44" s="1"/>
  <c r="H4" i="44"/>
  <c r="F4" i="44"/>
  <c r="C4" i="44"/>
  <c r="G4" i="44" l="1"/>
  <c r="I4" i="44"/>
  <c r="E4" i="44"/>
  <c r="I6" i="44" s="1"/>
  <c r="I7" i="44" s="1"/>
  <c r="E2" i="43"/>
  <c r="G2" i="43" s="1"/>
  <c r="I2" i="43" s="1"/>
  <c r="I4" i="43" s="1"/>
  <c r="H4" i="43"/>
  <c r="F4" i="43"/>
  <c r="C4" i="43"/>
  <c r="I8" i="44" l="1"/>
  <c r="G4" i="43"/>
  <c r="E4" i="43"/>
  <c r="I6" i="43" s="1"/>
  <c r="I7" i="43" s="1"/>
  <c r="E2" i="42"/>
  <c r="G2" i="42" s="1"/>
  <c r="I2" i="42" s="1"/>
  <c r="H4" i="42"/>
  <c r="F4" i="42"/>
  <c r="C4" i="42"/>
  <c r="I8" i="43" l="1"/>
  <c r="G4" i="42"/>
  <c r="I4" i="42"/>
  <c r="E4" i="42"/>
  <c r="I6" i="42" s="1"/>
  <c r="I7" i="42" s="1"/>
  <c r="E2" i="41"/>
  <c r="G2" i="41" s="1"/>
  <c r="H4" i="41"/>
  <c r="F4" i="41"/>
  <c r="C4" i="41"/>
  <c r="E4" i="41" l="1"/>
  <c r="I6" i="41" s="1"/>
  <c r="I8" i="42"/>
  <c r="I2" i="41"/>
  <c r="I4" i="41" s="1"/>
  <c r="I8" i="41" s="1"/>
  <c r="G4" i="41"/>
  <c r="E2" i="40"/>
  <c r="G2" i="40" s="1"/>
  <c r="I2" i="40" s="1"/>
  <c r="H4" i="40"/>
  <c r="F4" i="40"/>
  <c r="C4" i="40"/>
  <c r="G4" i="40" l="1"/>
  <c r="I4" i="40"/>
  <c r="E4" i="40"/>
  <c r="E2" i="39"/>
  <c r="E4" i="39" s="1"/>
  <c r="I6" i="39" s="1"/>
  <c r="I7" i="39" s="1"/>
  <c r="H4" i="39"/>
  <c r="F4" i="39"/>
  <c r="C4" i="39"/>
  <c r="G2" i="39" l="1"/>
  <c r="I2" i="39" s="1"/>
  <c r="I4" i="39" s="1"/>
  <c r="I8" i="39" s="1"/>
  <c r="I6" i="40"/>
  <c r="I7" i="40" s="1"/>
  <c r="I8" i="40" s="1"/>
  <c r="F4" i="38"/>
  <c r="H4" i="38"/>
  <c r="C4" i="38"/>
  <c r="E2" i="38"/>
  <c r="G2" i="38" s="1"/>
  <c r="I2" i="38" s="1"/>
  <c r="I4" i="38" s="1"/>
  <c r="E4" i="38" l="1"/>
  <c r="I6" i="38" s="1"/>
  <c r="I7" i="38" s="1"/>
  <c r="I8" i="38" s="1"/>
  <c r="G4" i="38"/>
  <c r="G4" i="39"/>
  <c r="I6" i="37"/>
  <c r="I8" i="37" s="1"/>
  <c r="D5" i="37"/>
  <c r="F5" i="37"/>
  <c r="H5" i="37"/>
  <c r="C5" i="37"/>
  <c r="E3" i="37"/>
  <c r="G3" i="37" s="1"/>
  <c r="I3" i="37" s="1"/>
  <c r="E2" i="37"/>
  <c r="E5" i="37" s="1"/>
  <c r="I7" i="37" s="1"/>
  <c r="G2" i="37" l="1"/>
  <c r="G5" i="37" s="1"/>
  <c r="E11" i="36"/>
  <c r="E2" i="36"/>
  <c r="G2" i="36" s="1"/>
  <c r="I2" i="36" s="1"/>
  <c r="E3" i="36"/>
  <c r="G3" i="36" s="1"/>
  <c r="I3" i="36" s="1"/>
  <c r="I2" i="37" l="1"/>
  <c r="I5" i="37" s="1"/>
  <c r="I9" i="37" s="1"/>
  <c r="H6" i="36"/>
  <c r="F6" i="36"/>
  <c r="C6" i="36"/>
  <c r="E5" i="36"/>
  <c r="G5" i="36" s="1"/>
  <c r="I5" i="36" s="1"/>
  <c r="E4" i="36"/>
  <c r="G4" i="36" s="1"/>
  <c r="I4" i="36" s="1"/>
  <c r="E6" i="36" l="1"/>
  <c r="E2" i="35"/>
  <c r="C6" i="35"/>
  <c r="E3" i="35"/>
  <c r="G3" i="35" s="1"/>
  <c r="I3" i="35" s="1"/>
  <c r="E11" i="35"/>
  <c r="H6" i="35"/>
  <c r="F6" i="35"/>
  <c r="E5" i="35"/>
  <c r="G5" i="35" s="1"/>
  <c r="I5" i="35" s="1"/>
  <c r="E4" i="35"/>
  <c r="G4" i="35" s="1"/>
  <c r="I4" i="35" s="1"/>
  <c r="E6" i="35" l="1"/>
  <c r="E12" i="35" s="1"/>
  <c r="I8" i="35" s="1"/>
  <c r="G2" i="35"/>
  <c r="I2" i="35" s="1"/>
  <c r="I6" i="35" s="1"/>
  <c r="I9" i="35" s="1"/>
  <c r="E12" i="36"/>
  <c r="I8" i="36" s="1"/>
  <c r="I6" i="36"/>
  <c r="G6" i="36"/>
  <c r="E11" i="34"/>
  <c r="G3" i="34"/>
  <c r="I3" i="34" s="1"/>
  <c r="G2" i="34"/>
  <c r="I2" i="34" s="1"/>
  <c r="I6" i="34" s="1"/>
  <c r="E3" i="34"/>
  <c r="E2" i="34"/>
  <c r="H6" i="34"/>
  <c r="F6" i="34"/>
  <c r="C6" i="34"/>
  <c r="E5" i="34"/>
  <c r="G5" i="34" s="1"/>
  <c r="I5" i="34" s="1"/>
  <c r="E4" i="34"/>
  <c r="G4" i="34" s="1"/>
  <c r="I4" i="34" s="1"/>
  <c r="I9" i="36" l="1"/>
  <c r="G6" i="35"/>
  <c r="G6" i="34"/>
  <c r="E6" i="34"/>
  <c r="E11" i="32"/>
  <c r="E3" i="32"/>
  <c r="G3" i="32" s="1"/>
  <c r="I3" i="32" s="1"/>
  <c r="E2" i="32"/>
  <c r="G2" i="32" s="1"/>
  <c r="I2" i="32" s="1"/>
  <c r="H6" i="32"/>
  <c r="F6" i="32"/>
  <c r="C6" i="32"/>
  <c r="E5" i="32"/>
  <c r="G5" i="32" s="1"/>
  <c r="I5" i="32" s="1"/>
  <c r="E4" i="32"/>
  <c r="G4" i="32" s="1"/>
  <c r="I4" i="32" s="1"/>
  <c r="E6" i="32" l="1"/>
  <c r="E12" i="32" s="1"/>
  <c r="I8" i="32" s="1"/>
  <c r="E12" i="34"/>
  <c r="I8" i="34" s="1"/>
  <c r="I9" i="34" s="1"/>
  <c r="E11" i="33"/>
  <c r="H6" i="33"/>
  <c r="F6" i="33"/>
  <c r="C6" i="33"/>
  <c r="E5" i="33"/>
  <c r="G5" i="33" s="1"/>
  <c r="I5" i="33" s="1"/>
  <c r="E4" i="33"/>
  <c r="G4" i="33" s="1"/>
  <c r="I4" i="33" s="1"/>
  <c r="E3" i="33"/>
  <c r="G3" i="33" s="1"/>
  <c r="I3" i="33" s="1"/>
  <c r="E2" i="33"/>
  <c r="G6" i="32" l="1"/>
  <c r="I6" i="32"/>
  <c r="I9" i="32" s="1"/>
  <c r="E6" i="33"/>
  <c r="E12" i="33" s="1"/>
  <c r="I8" i="33" s="1"/>
  <c r="G2" i="33"/>
  <c r="E2" i="31"/>
  <c r="G2" i="31" s="1"/>
  <c r="I2" i="31" s="1"/>
  <c r="E3" i="31"/>
  <c r="G3" i="31" s="1"/>
  <c r="I3" i="31" s="1"/>
  <c r="E4" i="31"/>
  <c r="G4" i="31" s="1"/>
  <c r="I4" i="31" s="1"/>
  <c r="E5" i="31"/>
  <c r="G5" i="31" s="1"/>
  <c r="I5" i="31" s="1"/>
  <c r="G6" i="33" l="1"/>
  <c r="I2" i="33"/>
  <c r="I6" i="33" s="1"/>
  <c r="I9" i="33" s="1"/>
  <c r="F6" i="31"/>
  <c r="H6" i="31"/>
  <c r="E6" i="31" l="1"/>
  <c r="E11" i="31"/>
  <c r="C6" i="31"/>
  <c r="I6" i="31" l="1"/>
  <c r="G6" i="31"/>
  <c r="E12" i="31"/>
  <c r="I8" i="31" s="1"/>
  <c r="I9" i="31" l="1"/>
</calcChain>
</file>

<file path=xl/sharedStrings.xml><?xml version="1.0" encoding="utf-8"?>
<sst xmlns="http://schemas.openxmlformats.org/spreadsheetml/2006/main" count="16644" uniqueCount="271">
  <si>
    <t>NOMBRE</t>
  </si>
  <si>
    <t>APELLIDO</t>
  </si>
  <si>
    <t>MILLAS</t>
  </si>
  <si>
    <t>PAGO POR MILLA</t>
  </si>
  <si>
    <t>PAGO DEL PERIODO</t>
  </si>
  <si>
    <t>OTROS PAGOS</t>
  </si>
  <si>
    <t>PAGO TOTAL</t>
  </si>
  <si>
    <t>DESCUENTOS</t>
  </si>
  <si>
    <t>PAGO NETO</t>
  </si>
  <si>
    <t>Choferes</t>
  </si>
  <si>
    <t>COMISION</t>
  </si>
  <si>
    <t>Cuota min</t>
  </si>
  <si>
    <t>FACTURA</t>
  </si>
  <si>
    <t>Comision min</t>
  </si>
  <si>
    <t>Comision 14%</t>
  </si>
  <si>
    <t>Notas:</t>
  </si>
  <si>
    <t>Comisión =  14% sobre millaje</t>
  </si>
  <si>
    <t>Comisión minima = 91 dolares por chofer ( en caso de que el 14% sea menor a 91 dlls por chofer, se aplicaran los 91 dlls)</t>
  </si>
  <si>
    <t>DATOS DE SERVICIO</t>
  </si>
  <si>
    <t>GR Express Inc</t>
  </si>
  <si>
    <t xml:space="preserve">Cuenta Bancaria de Transnorth Transportation </t>
  </si>
  <si>
    <t>Empresa: Transnorth Transporatation LLC</t>
  </si>
  <si>
    <t>Banco:  BBVA Compass</t>
  </si>
  <si>
    <t>10420 Montwood Dr Ste N</t>
  </si>
  <si>
    <t>El Paso Tx 79935Cuenta: 6722366040</t>
  </si>
  <si>
    <t>Cuenta: 6722366040</t>
  </si>
  <si>
    <t>Clave ABA: CPASUS44</t>
  </si>
  <si>
    <t>Routing #: 113010547</t>
  </si>
  <si>
    <t>Comisiones</t>
  </si>
  <si>
    <t>Maldonado</t>
  </si>
  <si>
    <t>Oscar</t>
  </si>
  <si>
    <t>Jose Luis</t>
  </si>
  <si>
    <t>Sosa</t>
  </si>
  <si>
    <t>OSCAR EMILIO</t>
  </si>
  <si>
    <t>MALDONADO</t>
  </si>
  <si>
    <t>JOSE LUIS</t>
  </si>
  <si>
    <t>SOSA</t>
  </si>
  <si>
    <t>NOMINA</t>
  </si>
  <si>
    <t>Tarifa por conductor:</t>
  </si>
  <si>
    <t>Comisión 14%:</t>
  </si>
  <si>
    <t>Comisión a pagar:</t>
  </si>
  <si>
    <t>Total a pagar:</t>
  </si>
  <si>
    <t xml:space="preserve">Juan </t>
  </si>
  <si>
    <t>Luna</t>
  </si>
  <si>
    <t>Esteban</t>
  </si>
  <si>
    <t>Gonzalez</t>
  </si>
  <si>
    <t xml:space="preserve">Raul </t>
  </si>
  <si>
    <t>Comision</t>
  </si>
  <si>
    <t>ALONE</t>
  </si>
  <si>
    <t>TEAM</t>
  </si>
  <si>
    <t>GR</t>
  </si>
  <si>
    <t>TTN</t>
  </si>
  <si>
    <t>Lorenzo</t>
  </si>
  <si>
    <t>Moreno</t>
  </si>
  <si>
    <t>Marco</t>
  </si>
  <si>
    <t>Villalobo</t>
  </si>
  <si>
    <t>Melquiades</t>
  </si>
  <si>
    <t>Ahumada</t>
  </si>
  <si>
    <t>Ausencio</t>
  </si>
  <si>
    <t>Rodriguez</t>
  </si>
  <si>
    <t xml:space="preserve">Jesus Emanuel </t>
  </si>
  <si>
    <t>Luevano Jurado</t>
  </si>
  <si>
    <t>Baja</t>
  </si>
  <si>
    <t>Humberto</t>
  </si>
  <si>
    <t>Roldan</t>
  </si>
  <si>
    <t>Sergio</t>
  </si>
  <si>
    <t>Corralejo</t>
  </si>
  <si>
    <t>Yovani</t>
  </si>
  <si>
    <t>Bustos</t>
  </si>
  <si>
    <t>Mario</t>
  </si>
  <si>
    <t>Loera</t>
  </si>
  <si>
    <t>SALDO A FAVOR DEL PAGO ANTERIOR</t>
  </si>
  <si>
    <t>Gustavo</t>
  </si>
  <si>
    <t>Bustamante</t>
  </si>
  <si>
    <t>Fernando</t>
  </si>
  <si>
    <t>Sanchez</t>
  </si>
  <si>
    <t>Edgar Ivan</t>
  </si>
  <si>
    <t>Estrada Ortiz</t>
  </si>
  <si>
    <t>Miguel</t>
  </si>
  <si>
    <t>Nuñez Aranda</t>
  </si>
  <si>
    <t>Almicar</t>
  </si>
  <si>
    <t>Juan</t>
  </si>
  <si>
    <t>Esparza</t>
  </si>
  <si>
    <t xml:space="preserve">Othon </t>
  </si>
  <si>
    <t>Peña</t>
  </si>
  <si>
    <t>Rene</t>
  </si>
  <si>
    <t>Ortiz</t>
  </si>
  <si>
    <t>Juan de Dios</t>
  </si>
  <si>
    <t>Zapata</t>
  </si>
  <si>
    <t>Almicar E</t>
  </si>
  <si>
    <t>Miguel A</t>
  </si>
  <si>
    <t>Alonso</t>
  </si>
  <si>
    <t>Silva</t>
  </si>
  <si>
    <t>Ceballos</t>
  </si>
  <si>
    <t>Hector</t>
  </si>
  <si>
    <t>Hernandez</t>
  </si>
  <si>
    <t>Ramon</t>
  </si>
  <si>
    <t>Galvan</t>
  </si>
  <si>
    <t xml:space="preserve">Daniel </t>
  </si>
  <si>
    <t>PAGO NETO AL OPERADOR</t>
  </si>
  <si>
    <t>Roberto</t>
  </si>
  <si>
    <t>Ortega</t>
  </si>
  <si>
    <t>Jose Alonso</t>
  </si>
  <si>
    <t>Blanco</t>
  </si>
  <si>
    <t>Herlan</t>
  </si>
  <si>
    <t>Olivas</t>
  </si>
  <si>
    <t>Adan</t>
  </si>
  <si>
    <t>Perez Villa</t>
  </si>
  <si>
    <t>Omar</t>
  </si>
  <si>
    <t>Luis</t>
  </si>
  <si>
    <t>Ruiz</t>
  </si>
  <si>
    <t>Meza</t>
  </si>
  <si>
    <t xml:space="preserve">Jaime </t>
  </si>
  <si>
    <t>Arteaga</t>
  </si>
  <si>
    <t>Angel</t>
  </si>
  <si>
    <t>Rubio</t>
  </si>
  <si>
    <t xml:space="preserve">Mauro </t>
  </si>
  <si>
    <t>Celis</t>
  </si>
  <si>
    <t>Christian</t>
  </si>
  <si>
    <t>Valenzuela</t>
  </si>
  <si>
    <t>Abel</t>
  </si>
  <si>
    <t>Arzola Cruz</t>
  </si>
  <si>
    <t xml:space="preserve">Edgar   </t>
  </si>
  <si>
    <t>Chavez</t>
  </si>
  <si>
    <t>Edgar</t>
  </si>
  <si>
    <t xml:space="preserve">Jose  </t>
  </si>
  <si>
    <t>Espinoza</t>
  </si>
  <si>
    <t>Luis Gerardo</t>
  </si>
  <si>
    <t>Martinez</t>
  </si>
  <si>
    <t>Jose</t>
  </si>
  <si>
    <t>Arrollo</t>
  </si>
  <si>
    <t xml:space="preserve">Miguel </t>
  </si>
  <si>
    <t>Belmontes</t>
  </si>
  <si>
    <t>Miguel Angel</t>
  </si>
  <si>
    <t>Antonio</t>
  </si>
  <si>
    <t>Rubalcaba</t>
  </si>
  <si>
    <t xml:space="preserve">Roberto </t>
  </si>
  <si>
    <t>Esquivel</t>
  </si>
  <si>
    <t>Garcia</t>
  </si>
  <si>
    <t>Ruben</t>
  </si>
  <si>
    <t>Torres</t>
  </si>
  <si>
    <t>Alvaro</t>
  </si>
  <si>
    <t xml:space="preserve">Oscar </t>
  </si>
  <si>
    <t>Acosta</t>
  </si>
  <si>
    <t>Avila</t>
  </si>
  <si>
    <t>Tomas</t>
  </si>
  <si>
    <t>Talamantes</t>
  </si>
  <si>
    <t>Adrian</t>
  </si>
  <si>
    <t>Campos</t>
  </si>
  <si>
    <t>Eleazar</t>
  </si>
  <si>
    <t>Arrieta</t>
  </si>
  <si>
    <t>Tiburcio</t>
  </si>
  <si>
    <t>Victor</t>
  </si>
  <si>
    <t>Puentes</t>
  </si>
  <si>
    <t>Felipe</t>
  </si>
  <si>
    <t>Ochoa</t>
  </si>
  <si>
    <t>Cutberto</t>
  </si>
  <si>
    <t>Arturo</t>
  </si>
  <si>
    <t>Cambron</t>
  </si>
  <si>
    <t>Jenrric</t>
  </si>
  <si>
    <t>Rivas</t>
  </si>
  <si>
    <t>Nabor</t>
  </si>
  <si>
    <t>Olvera</t>
  </si>
  <si>
    <t>Monto comision</t>
  </si>
  <si>
    <t>Comision %</t>
  </si>
  <si>
    <t>Alarcon</t>
  </si>
  <si>
    <t xml:space="preserve">Juan  </t>
  </si>
  <si>
    <t>Najera</t>
  </si>
  <si>
    <t>Alfredo</t>
  </si>
  <si>
    <t>Sifuentes</t>
  </si>
  <si>
    <t>GX3</t>
  </si>
  <si>
    <t>Rivera</t>
  </si>
  <si>
    <t>Edgar Eduardo</t>
  </si>
  <si>
    <t>Juan  Pablo</t>
  </si>
  <si>
    <t xml:space="preserve">Jose </t>
  </si>
  <si>
    <t>Mendez</t>
  </si>
  <si>
    <t>Jorge Fabian</t>
  </si>
  <si>
    <t>Manriquez</t>
  </si>
  <si>
    <t>Flores</t>
  </si>
  <si>
    <t>Jesus Alberto</t>
  </si>
  <si>
    <t>Palacios</t>
  </si>
  <si>
    <t xml:space="preserve">Jose de Jesus </t>
  </si>
  <si>
    <t>Antonio Apolinar</t>
  </si>
  <si>
    <t>Ibarra</t>
  </si>
  <si>
    <t>Rene Joel</t>
  </si>
  <si>
    <t>Ramirez</t>
  </si>
  <si>
    <t>Gabriel</t>
  </si>
  <si>
    <t>Juan Carlos</t>
  </si>
  <si>
    <t>Salinas</t>
  </si>
  <si>
    <t>Victor Cesar</t>
  </si>
  <si>
    <t>Bartolo</t>
  </si>
  <si>
    <t>Emmanuel</t>
  </si>
  <si>
    <t>Cabrera</t>
  </si>
  <si>
    <t>Edgar Leonardo</t>
  </si>
  <si>
    <t>Pinales</t>
  </si>
  <si>
    <t>Juan Manuel</t>
  </si>
  <si>
    <t>Jesus Jonathan</t>
  </si>
  <si>
    <t>Correccion solicitada</t>
  </si>
  <si>
    <t>Adan Leopoldo</t>
  </si>
  <si>
    <t>Agregado a solicitud</t>
  </si>
  <si>
    <t xml:space="preserve">Jose Martin </t>
  </si>
  <si>
    <t>Jose Francisco</t>
  </si>
  <si>
    <t>Luis Alejandro</t>
  </si>
  <si>
    <t>Arturo Carlos</t>
  </si>
  <si>
    <t>Resendez</t>
  </si>
  <si>
    <t>Saldo a favor, para acreditar en el proximo reporte.</t>
  </si>
  <si>
    <t>Saldo a favor acreditado del reporte anterior</t>
  </si>
  <si>
    <t>Juan Guillermo</t>
  </si>
  <si>
    <t>Alvarez</t>
  </si>
  <si>
    <t>Enrique</t>
  </si>
  <si>
    <t>Ramos Mendoza</t>
  </si>
  <si>
    <t>Cesar Armando</t>
  </si>
  <si>
    <t>Juan  Carlos</t>
  </si>
  <si>
    <t>Juan Pablo Najera ya estaba dado de baja.</t>
  </si>
  <si>
    <t>El correcto es Juan Carlos Najera.</t>
  </si>
  <si>
    <t>Acreditar en proximo reporte, agregado por error</t>
  </si>
  <si>
    <t xml:space="preserve"> Luis Antonio</t>
  </si>
  <si>
    <t>Pinales Morales</t>
  </si>
  <si>
    <t>Puentes Salazar</t>
  </si>
  <si>
    <t>Ramirez Campa</t>
  </si>
  <si>
    <t>Resendez de la Cruz</t>
  </si>
  <si>
    <t>Aguirre Marquez</t>
  </si>
  <si>
    <t>Victor Eduardo</t>
  </si>
  <si>
    <t>Sifuentes Rodriguez</t>
  </si>
  <si>
    <t>Acreditamiento del pago por error de la semana anterior</t>
  </si>
  <si>
    <t>Avila Castro</t>
  </si>
  <si>
    <t xml:space="preserve">Efrain </t>
  </si>
  <si>
    <t>Se elimino, lo habian agregado por error.</t>
  </si>
  <si>
    <t>Javier</t>
  </si>
  <si>
    <t>Calzada Lozano</t>
  </si>
  <si>
    <t>Cabrales Valverde</t>
  </si>
  <si>
    <t>Joes Heber</t>
  </si>
  <si>
    <t>Romero</t>
  </si>
  <si>
    <t xml:space="preserve">Leonel </t>
  </si>
  <si>
    <t>Barraza</t>
  </si>
  <si>
    <t>Angel Alexis</t>
  </si>
  <si>
    <t>Gonzalo</t>
  </si>
  <si>
    <t>Alvizo Dominguez</t>
  </si>
  <si>
    <t>Jose Margarito</t>
  </si>
  <si>
    <t>Monclova</t>
  </si>
  <si>
    <t>Jose Santiago</t>
  </si>
  <si>
    <t>Erik</t>
  </si>
  <si>
    <t>Rios Marin</t>
  </si>
  <si>
    <t>Garza Cruz</t>
  </si>
  <si>
    <t xml:space="preserve">Total </t>
  </si>
  <si>
    <t>6 Pagos parciales</t>
  </si>
  <si>
    <t>Concepto: pago parcial 1 de 6 deuda aduana</t>
  </si>
  <si>
    <t>TOTAL FACTURA</t>
  </si>
  <si>
    <t>Pago parcial 1 de 6 deuda aduana</t>
  </si>
  <si>
    <t>Concepto: 6 pagos paciales deuda aduana</t>
  </si>
  <si>
    <t>Pago parcial 2 de 6 deuda aduana</t>
  </si>
  <si>
    <t>Pago parcial 3 de 6 deuda aduana</t>
  </si>
  <si>
    <t>Pago parcial 4 de 6 deuda aduana</t>
  </si>
  <si>
    <t>Pago parcial 5 de 6 deuda aduana</t>
  </si>
  <si>
    <t>Pago parcial 6 de 6 deuda aduana</t>
  </si>
  <si>
    <t>Infante</t>
  </si>
  <si>
    <t>Daniel Alejandro</t>
  </si>
  <si>
    <t>PAGO NETO AL CHOFER</t>
  </si>
  <si>
    <t>GX0126</t>
  </si>
  <si>
    <t>GX0029</t>
  </si>
  <si>
    <t>GX0101</t>
  </si>
  <si>
    <t>GX0088</t>
  </si>
  <si>
    <t xml:space="preserve"> GX0048 </t>
  </si>
  <si>
    <t>GX0128</t>
  </si>
  <si>
    <t xml:space="preserve"> GX0038 </t>
  </si>
  <si>
    <t>GX30134</t>
  </si>
  <si>
    <t xml:space="preserve"> GX0116 </t>
  </si>
  <si>
    <t>GX0009</t>
  </si>
  <si>
    <t>GX0045</t>
  </si>
  <si>
    <t>GX30135</t>
  </si>
  <si>
    <t>GX0121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</si>
</sst>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"/>
    <numFmt numFmtId="167" formatCode="0.0000"/>
  </numFmts>
  <fonts count="9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18"/>
      <color rgb="FF01010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8">
    <xf numFmtId="0" fontId="0" fillId="0" borderId="0"/>
    <xf numFmtId="165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2" applyNumberFormat="0" applyFill="0" applyAlignment="0" applyProtection="0"/>
    <xf numFmtId="0" fontId="79" fillId="0" borderId="3" applyNumberFormat="0" applyFill="0" applyAlignment="0" applyProtection="0"/>
    <xf numFmtId="0" fontId="80" fillId="0" borderId="4" applyNumberFormat="0" applyFill="0" applyAlignment="0" applyProtection="0"/>
    <xf numFmtId="0" fontId="80" fillId="0" borderId="0" applyNumberFormat="0" applyFill="0" applyBorder="0" applyAlignment="0" applyProtection="0"/>
    <xf numFmtId="0" fontId="81" fillId="2" borderId="0" applyNumberFormat="0" applyBorder="0" applyAlignment="0" applyProtection="0"/>
    <xf numFmtId="0" fontId="82" fillId="3" borderId="0" applyNumberFormat="0" applyBorder="0" applyAlignment="0" applyProtection="0"/>
    <xf numFmtId="0" fontId="83" fillId="4" borderId="0" applyNumberFormat="0" applyBorder="0" applyAlignment="0" applyProtection="0"/>
    <xf numFmtId="0" fontId="84" fillId="5" borderId="5" applyNumberFormat="0" applyAlignment="0" applyProtection="0"/>
    <xf numFmtId="0" fontId="85" fillId="6" borderId="6" applyNumberFormat="0" applyAlignment="0" applyProtection="0"/>
    <xf numFmtId="0" fontId="86" fillId="6" borderId="5" applyNumberFormat="0" applyAlignment="0" applyProtection="0"/>
    <xf numFmtId="0" fontId="87" fillId="0" borderId="7" applyNumberFormat="0" applyFill="0" applyAlignment="0" applyProtection="0"/>
    <xf numFmtId="0" fontId="88" fillId="7" borderId="8" applyNumberFormat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0" fillId="0" borderId="10" applyNumberFormat="0" applyFill="0" applyAlignment="0" applyProtection="0"/>
    <xf numFmtId="0" fontId="91" fillId="9" borderId="0" applyNumberFormat="0" applyBorder="0" applyAlignment="0" applyProtection="0"/>
    <xf numFmtId="0" fontId="67" fillId="10" borderId="0" applyNumberFormat="0" applyBorder="0" applyAlignment="0" applyProtection="0"/>
    <xf numFmtId="0" fontId="67" fillId="11" borderId="0" applyNumberFormat="0" applyBorder="0" applyAlignment="0" applyProtection="0"/>
    <xf numFmtId="0" fontId="67" fillId="12" borderId="0" applyNumberFormat="0" applyBorder="0" applyAlignment="0" applyProtection="0"/>
    <xf numFmtId="0" fontId="91" fillId="13" borderId="0" applyNumberFormat="0" applyBorder="0" applyAlignment="0" applyProtection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6" borderId="0" applyNumberFormat="0" applyBorder="0" applyAlignment="0" applyProtection="0"/>
    <xf numFmtId="0" fontId="91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0" borderId="0" applyNumberFormat="0" applyBorder="0" applyAlignment="0" applyProtection="0"/>
    <xf numFmtId="0" fontId="91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4" borderId="0" applyNumberFormat="0" applyBorder="0" applyAlignment="0" applyProtection="0"/>
    <xf numFmtId="0" fontId="91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28" borderId="0" applyNumberFormat="0" applyBorder="0" applyAlignment="0" applyProtection="0"/>
    <xf numFmtId="0" fontId="91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2" borderId="0" applyNumberFormat="0" applyBorder="0" applyAlignment="0" applyProtection="0"/>
    <xf numFmtId="0" fontId="67" fillId="0" borderId="0"/>
    <xf numFmtId="0" fontId="67" fillId="8" borderId="9" applyNumberFormat="0" applyFont="0" applyAlignment="0" applyProtection="0"/>
    <xf numFmtId="0" fontId="66" fillId="0" borderId="0"/>
    <xf numFmtId="0" fontId="66" fillId="8" borderId="9" applyNumberFormat="0" applyFont="0" applyAlignment="0" applyProtection="0"/>
    <xf numFmtId="0" fontId="66" fillId="10" borderId="0" applyNumberFormat="0" applyBorder="0" applyAlignment="0" applyProtection="0"/>
    <xf numFmtId="0" fontId="66" fillId="11" borderId="0" applyNumberFormat="0" applyBorder="0" applyAlignment="0" applyProtection="0"/>
    <xf numFmtId="0" fontId="66" fillId="12" borderId="0" applyNumberFormat="0" applyBorder="0" applyAlignment="0" applyProtection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6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0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4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28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9" fontId="68" fillId="0" borderId="0" applyFont="0" applyFill="0" applyBorder="0" applyAlignment="0" applyProtection="0"/>
    <xf numFmtId="0" fontId="4" fillId="0" borderId="0"/>
    <xf numFmtId="165" fontId="68" fillId="0" borderId="0" applyFont="0" applyFill="0" applyBorder="0" applyAlignment="0" applyProtection="0"/>
  </cellStyleXfs>
  <cellXfs count="40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165" fontId="0" fillId="0" borderId="0" xfId="0" applyNumberForma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 applyAlignment="1">
      <alignment horizontal="left" vertical="center"/>
    </xf>
    <xf numFmtId="0" fontId="67" fillId="0" borderId="1" xfId="43" applyBorder="1"/>
    <xf numFmtId="0" fontId="66" fillId="0" borderId="0" xfId="45"/>
    <xf numFmtId="165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2" applyFont="1"/>
    <xf numFmtId="165" fontId="70" fillId="0" borderId="1" xfId="1" applyFont="1" applyBorder="1"/>
    <xf numFmtId="0" fontId="70" fillId="0" borderId="0" xfId="0" applyFont="1"/>
    <xf numFmtId="0" fontId="67" fillId="0" borderId="11" xfId="43" applyBorder="1"/>
    <xf numFmtId="165" fontId="0" fillId="0" borderId="11" xfId="1" applyFont="1" applyBorder="1"/>
    <xf numFmtId="165" fontId="0" fillId="0" borderId="1" xfId="0" applyNumberFormat="1" applyBorder="1"/>
    <xf numFmtId="0" fontId="66" fillId="0" borderId="1" xfId="45" applyBorder="1"/>
    <xf numFmtId="0" fontId="65" fillId="0" borderId="1" xfId="0" applyFont="1" applyBorder="1"/>
    <xf numFmtId="0" fontId="64" fillId="0" borderId="1" xfId="43" applyFont="1" applyBorder="1"/>
    <xf numFmtId="0" fontId="64" fillId="0" borderId="1" xfId="45" applyFont="1" applyBorder="1"/>
    <xf numFmtId="0" fontId="63" fillId="0" borderId="1" xfId="43" applyFont="1" applyBorder="1"/>
    <xf numFmtId="0" fontId="62" fillId="0" borderId="1" xfId="43" applyFont="1" applyBorder="1"/>
    <xf numFmtId="0" fontId="62" fillId="0" borderId="1" xfId="0" applyFont="1" applyBorder="1"/>
    <xf numFmtId="0" fontId="62" fillId="0" borderId="1" xfId="45" applyFont="1" applyBorder="1"/>
    <xf numFmtId="0" fontId="61" fillId="0" borderId="1" xfId="43" applyFont="1" applyBorder="1"/>
    <xf numFmtId="0" fontId="61" fillId="0" borderId="1" xfId="0" applyFont="1" applyBorder="1"/>
    <xf numFmtId="0" fontId="61" fillId="0" borderId="1" xfId="45" applyFont="1" applyBorder="1"/>
    <xf numFmtId="0" fontId="60" fillId="0" borderId="1" xfId="43" applyFont="1" applyBorder="1"/>
    <xf numFmtId="0" fontId="60" fillId="0" borderId="1" xfId="0" applyFont="1" applyBorder="1"/>
    <xf numFmtId="0" fontId="60" fillId="0" borderId="1" xfId="45" applyFont="1" applyBorder="1"/>
    <xf numFmtId="0" fontId="59" fillId="0" borderId="1" xfId="43" applyFont="1" applyBorder="1"/>
    <xf numFmtId="0" fontId="59" fillId="0" borderId="1" xfId="0" applyFont="1" applyBorder="1"/>
    <xf numFmtId="0" fontId="59" fillId="0" borderId="1" xfId="45" applyFont="1" applyBorder="1"/>
    <xf numFmtId="165" fontId="0" fillId="0" borderId="0" xfId="1" applyFont="1"/>
    <xf numFmtId="0" fontId="58" fillId="0" borderId="1" xfId="43" applyFont="1" applyBorder="1"/>
    <xf numFmtId="0" fontId="58" fillId="0" borderId="1" xfId="0" applyFont="1" applyBorder="1"/>
    <xf numFmtId="0" fontId="92" fillId="0" borderId="1" xfId="0" applyFont="1" applyBorder="1"/>
    <xf numFmtId="165" fontId="92" fillId="0" borderId="0" xfId="0" applyNumberFormat="1" applyFont="1"/>
    <xf numFmtId="0" fontId="57" fillId="0" borderId="1" xfId="43" applyFont="1" applyBorder="1"/>
    <xf numFmtId="0" fontId="57" fillId="0" borderId="1" xfId="0" applyFont="1" applyBorder="1"/>
    <xf numFmtId="165" fontId="92" fillId="0" borderId="1" xfId="0" applyNumberFormat="1" applyFont="1" applyBorder="1"/>
    <xf numFmtId="0" fontId="56" fillId="0" borderId="1" xfId="43" applyFont="1" applyBorder="1"/>
    <xf numFmtId="0" fontId="56" fillId="0" borderId="1" xfId="0" applyFont="1" applyBorder="1"/>
    <xf numFmtId="0" fontId="55" fillId="0" borderId="1" xfId="43" applyFont="1" applyBorder="1"/>
    <xf numFmtId="0" fontId="55" fillId="0" borderId="1" xfId="0" applyFont="1" applyBorder="1"/>
    <xf numFmtId="0" fontId="54" fillId="0" borderId="1" xfId="43" applyFont="1" applyBorder="1"/>
    <xf numFmtId="0" fontId="54" fillId="0" borderId="1" xfId="0" applyFont="1" applyBorder="1"/>
    <xf numFmtId="0" fontId="53" fillId="0" borderId="1" xfId="43" applyFont="1" applyBorder="1"/>
    <xf numFmtId="0" fontId="53" fillId="0" borderId="1" xfId="0" applyFont="1" applyBorder="1"/>
    <xf numFmtId="0" fontId="52" fillId="0" borderId="1" xfId="43" applyFont="1" applyBorder="1"/>
    <xf numFmtId="0" fontId="52" fillId="0" borderId="1" xfId="0" applyFont="1" applyBorder="1"/>
    <xf numFmtId="0" fontId="51" fillId="0" borderId="1" xfId="43" applyFont="1" applyBorder="1"/>
    <xf numFmtId="0" fontId="51" fillId="0" borderId="1" xfId="0" applyFont="1" applyBorder="1"/>
    <xf numFmtId="0" fontId="51" fillId="0" borderId="1" xfId="45" applyFont="1" applyBorder="1"/>
    <xf numFmtId="0" fontId="50" fillId="0" borderId="1" xfId="43" applyFont="1" applyBorder="1"/>
    <xf numFmtId="0" fontId="50" fillId="0" borderId="1" xfId="0" applyFont="1" applyBorder="1"/>
    <xf numFmtId="0" fontId="50" fillId="0" borderId="1" xfId="45" applyFont="1" applyBorder="1"/>
    <xf numFmtId="0" fontId="49" fillId="0" borderId="1" xfId="43" applyFont="1" applyBorder="1"/>
    <xf numFmtId="0" fontId="49" fillId="0" borderId="1" xfId="0" applyFont="1" applyBorder="1"/>
    <xf numFmtId="0" fontId="49" fillId="0" borderId="1" xfId="45" applyFont="1" applyBorder="1"/>
    <xf numFmtId="0" fontId="48" fillId="0" borderId="1" xfId="43" applyFont="1" applyBorder="1"/>
    <xf numFmtId="0" fontId="48" fillId="0" borderId="1" xfId="0" applyFont="1" applyBorder="1"/>
    <xf numFmtId="0" fontId="48" fillId="0" borderId="1" xfId="45" applyFont="1" applyBorder="1"/>
    <xf numFmtId="0" fontId="47" fillId="0" borderId="1" xfId="43" applyFont="1" applyBorder="1"/>
    <xf numFmtId="0" fontId="47" fillId="0" borderId="1" xfId="0" applyFont="1" applyBorder="1"/>
    <xf numFmtId="0" fontId="46" fillId="0" borderId="1" xfId="43" applyFont="1" applyBorder="1"/>
    <xf numFmtId="0" fontId="46" fillId="0" borderId="1" xfId="0" applyFont="1" applyBorder="1"/>
    <xf numFmtId="0" fontId="45" fillId="0" borderId="1" xfId="43" applyFont="1" applyBorder="1"/>
    <xf numFmtId="0" fontId="0" fillId="0" borderId="1" xfId="0" applyBorder="1"/>
    <xf numFmtId="0" fontId="44" fillId="0" borderId="1" xfId="43" applyFont="1" applyBorder="1"/>
    <xf numFmtId="0" fontId="44" fillId="0" borderId="0" xfId="43" applyFont="1"/>
    <xf numFmtId="166" fontId="67" fillId="0" borderId="1" xfId="43" applyNumberFormat="1" applyBorder="1"/>
    <xf numFmtId="0" fontId="44" fillId="34" borderId="1" xfId="43" applyFont="1" applyFill="1" applyBorder="1"/>
    <xf numFmtId="166" fontId="66" fillId="0" borderId="1" xfId="45" applyNumberFormat="1" applyBorder="1"/>
    <xf numFmtId="0" fontId="92" fillId="0" borderId="0" xfId="0" applyFont="1"/>
    <xf numFmtId="165" fontId="92" fillId="0" borderId="0" xfId="1" applyFont="1"/>
    <xf numFmtId="0" fontId="67" fillId="0" borderId="0" xfId="43"/>
    <xf numFmtId="0" fontId="0" fillId="0" borderId="0" xfId="0" applyAlignment="1">
      <alignment horizontal="center" vertical="center"/>
    </xf>
    <xf numFmtId="0" fontId="0" fillId="33" borderId="0" xfId="0" applyFill="1"/>
    <xf numFmtId="166" fontId="0" fillId="33" borderId="0" xfId="0" applyNumberFormat="1" applyFill="1"/>
    <xf numFmtId="0" fontId="0" fillId="34" borderId="0" xfId="0" applyFill="1"/>
    <xf numFmtId="165" fontId="67" fillId="0" borderId="1" xfId="1" applyFont="1" applyBorder="1"/>
    <xf numFmtId="0" fontId="43" fillId="0" borderId="1" xfId="43" applyFont="1" applyBorder="1"/>
    <xf numFmtId="0" fontId="43" fillId="34" borderId="1" xfId="43" applyFont="1" applyFill="1" applyBorder="1"/>
    <xf numFmtId="165" fontId="0" fillId="0" borderId="1" xfId="1" applyFont="1" applyBorder="1" applyAlignment="1">
      <alignment horizontal="center" vertical="center" wrapText="1"/>
    </xf>
    <xf numFmtId="0" fontId="0" fillId="33" borderId="1" xfId="0" applyFill="1" applyBorder="1"/>
    <xf numFmtId="0" fontId="42" fillId="0" borderId="1" xfId="43" applyFont="1" applyBorder="1"/>
    <xf numFmtId="0" fontId="42" fillId="34" borderId="1" xfId="43" applyFont="1" applyFill="1" applyBorder="1"/>
    <xf numFmtId="0" fontId="0" fillId="33" borderId="1" xfId="0" applyFill="1" applyBorder="1" applyAlignment="1">
      <alignment horizontal="center" vertical="center" wrapText="1"/>
    </xf>
    <xf numFmtId="0" fontId="41" fillId="34" borderId="1" xfId="43" applyFont="1" applyFill="1" applyBorder="1"/>
    <xf numFmtId="0" fontId="41" fillId="0" borderId="1" xfId="43" applyFont="1" applyBorder="1"/>
    <xf numFmtId="0" fontId="0" fillId="35" borderId="1" xfId="0" applyFill="1" applyBorder="1" applyAlignment="1">
      <alignment horizontal="center" vertical="center" wrapText="1"/>
    </xf>
    <xf numFmtId="0" fontId="42" fillId="36" borderId="1" xfId="43" applyFont="1" applyFill="1" applyBorder="1"/>
    <xf numFmtId="0" fontId="67" fillId="36" borderId="1" xfId="43" applyFill="1" applyBorder="1"/>
    <xf numFmtId="166" fontId="66" fillId="36" borderId="1" xfId="45" applyNumberFormat="1" applyFill="1" applyBorder="1"/>
    <xf numFmtId="165" fontId="0" fillId="36" borderId="1" xfId="1" applyFont="1" applyFill="1" applyBorder="1" applyAlignment="1">
      <alignment horizontal="center" vertical="center" wrapText="1"/>
    </xf>
    <xf numFmtId="165" fontId="67" fillId="36" borderId="1" xfId="1" applyFont="1" applyFill="1" applyBorder="1"/>
    <xf numFmtId="165" fontId="0" fillId="36" borderId="0" xfId="0" applyNumberFormat="1" applyFill="1"/>
    <xf numFmtId="165" fontId="0" fillId="36" borderId="1" xfId="1" applyFont="1" applyFill="1" applyBorder="1"/>
    <xf numFmtId="0" fontId="0" fillId="0" borderId="1" xfId="0" applyFill="1" applyBorder="1" applyAlignment="1">
      <alignment horizontal="center" vertical="center" wrapText="1"/>
    </xf>
    <xf numFmtId="0" fontId="4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40" fillId="0" borderId="1" xfId="43" applyFont="1" applyBorder="1" applyAlignment="1">
      <alignment horizontal="right"/>
    </xf>
    <xf numFmtId="0" fontId="67" fillId="0" borderId="1" xfId="43" applyBorder="1" applyAlignment="1">
      <alignment horizontal="right"/>
    </xf>
    <xf numFmtId="0" fontId="40" fillId="0" borderId="11" xfId="43" applyFont="1" applyBorder="1" applyAlignment="1">
      <alignment horizontal="right"/>
    </xf>
    <xf numFmtId="0" fontId="41" fillId="0" borderId="1" xfId="43" applyFont="1" applyFill="1" applyBorder="1"/>
    <xf numFmtId="0" fontId="40" fillId="0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right" vertical="center" wrapText="1"/>
    </xf>
    <xf numFmtId="166" fontId="66" fillId="0" borderId="1" xfId="45" applyNumberFormat="1" applyFill="1" applyBorder="1"/>
    <xf numFmtId="0" fontId="67" fillId="0" borderId="1" xfId="43" applyFill="1" applyBorder="1"/>
    <xf numFmtId="165" fontId="0" fillId="0" borderId="1" xfId="1" applyFont="1" applyFill="1" applyBorder="1" applyAlignment="1">
      <alignment horizontal="center" vertical="center" wrapText="1"/>
    </xf>
    <xf numFmtId="165" fontId="67" fillId="0" borderId="1" xfId="1" applyFont="1" applyFill="1" applyBorder="1"/>
    <xf numFmtId="165" fontId="0" fillId="0" borderId="1" xfId="1" applyFont="1" applyFill="1" applyBorder="1"/>
    <xf numFmtId="165" fontId="0" fillId="0" borderId="0" xfId="0" applyNumberFormat="1" applyFill="1"/>
    <xf numFmtId="0" fontId="42" fillId="0" borderId="1" xfId="43" applyFont="1" applyFill="1" applyBorder="1"/>
    <xf numFmtId="165" fontId="69" fillId="0" borderId="1" xfId="1" applyFont="1" applyBorder="1" applyAlignment="1">
      <alignment horizontal="center" vertical="center" wrapText="1"/>
    </xf>
    <xf numFmtId="0" fontId="39" fillId="0" borderId="1" xfId="43" applyFont="1" applyBorder="1" applyAlignment="1">
      <alignment horizontal="right"/>
    </xf>
    <xf numFmtId="0" fontId="39" fillId="0" borderId="11" xfId="43" applyFont="1" applyBorder="1" applyAlignment="1">
      <alignment horizontal="right"/>
    </xf>
    <xf numFmtId="165" fontId="39" fillId="0" borderId="1" xfId="1" applyFont="1" applyBorder="1"/>
    <xf numFmtId="0" fontId="38" fillId="34" borderId="1" xfId="43" applyFont="1" applyFill="1" applyBorder="1"/>
    <xf numFmtId="0" fontId="38" fillId="0" borderId="1" xfId="43" applyFont="1" applyBorder="1"/>
    <xf numFmtId="0" fontId="38" fillId="0" borderId="1" xfId="43" applyFont="1" applyBorder="1" applyAlignment="1">
      <alignment horizontal="right"/>
    </xf>
    <xf numFmtId="0" fontId="38" fillId="0" borderId="11" xfId="43" applyFont="1" applyBorder="1" applyAlignment="1">
      <alignment horizontal="right"/>
    </xf>
    <xf numFmtId="0" fontId="37" fillId="34" borderId="1" xfId="43" applyFont="1" applyFill="1" applyBorder="1"/>
    <xf numFmtId="0" fontId="37" fillId="0" borderId="1" xfId="43" applyFont="1" applyBorder="1"/>
    <xf numFmtId="0" fontId="37" fillId="0" borderId="1" xfId="43" applyFont="1" applyBorder="1" applyAlignment="1">
      <alignment horizontal="right"/>
    </xf>
    <xf numFmtId="0" fontId="37" fillId="0" borderId="11" xfId="43" applyFont="1" applyBorder="1" applyAlignment="1">
      <alignment horizontal="right"/>
    </xf>
    <xf numFmtId="0" fontId="42" fillId="37" borderId="1" xfId="43" applyFont="1" applyFill="1" applyBorder="1"/>
    <xf numFmtId="0" fontId="36" fillId="0" borderId="1" xfId="43" applyFont="1" applyBorder="1"/>
    <xf numFmtId="0" fontId="36" fillId="0" borderId="1" xfId="43" applyFont="1" applyBorder="1" applyAlignment="1">
      <alignment horizontal="right"/>
    </xf>
    <xf numFmtId="0" fontId="36" fillId="0" borderId="11" xfId="43" applyFont="1" applyBorder="1" applyAlignment="1">
      <alignment horizontal="right"/>
    </xf>
    <xf numFmtId="0" fontId="35" fillId="0" borderId="1" xfId="43" applyFont="1" applyBorder="1"/>
    <xf numFmtId="0" fontId="35" fillId="0" borderId="1" xfId="43" applyFont="1" applyBorder="1" applyAlignment="1">
      <alignment horizontal="right"/>
    </xf>
    <xf numFmtId="0" fontId="35" fillId="0" borderId="11" xfId="43" applyFont="1" applyBorder="1" applyAlignment="1">
      <alignment horizontal="right"/>
    </xf>
    <xf numFmtId="0" fontId="34" fillId="34" borderId="1" xfId="43" applyFont="1" applyFill="1" applyBorder="1"/>
    <xf numFmtId="0" fontId="34" fillId="0" borderId="1" xfId="43" applyFont="1" applyBorder="1"/>
    <xf numFmtId="0" fontId="34" fillId="0" borderId="1" xfId="43" applyFont="1" applyBorder="1" applyAlignment="1">
      <alignment horizontal="right"/>
    </xf>
    <xf numFmtId="0" fontId="34" fillId="0" borderId="11" xfId="43" applyFont="1" applyBorder="1" applyAlignment="1">
      <alignment horizontal="right"/>
    </xf>
    <xf numFmtId="0" fontId="34" fillId="35" borderId="1" xfId="43" applyFont="1" applyFill="1" applyBorder="1"/>
    <xf numFmtId="0" fontId="34" fillId="35" borderId="11" xfId="43" applyFont="1" applyFill="1" applyBorder="1" applyAlignment="1">
      <alignment horizontal="right"/>
    </xf>
    <xf numFmtId="0" fontId="67" fillId="35" borderId="1" xfId="43" applyFill="1" applyBorder="1" applyAlignment="1">
      <alignment horizontal="right"/>
    </xf>
    <xf numFmtId="0" fontId="34" fillId="0" borderId="1" xfId="43" applyFont="1" applyFill="1" applyBorder="1"/>
    <xf numFmtId="0" fontId="34" fillId="0" borderId="11" xfId="43" applyFont="1" applyFill="1" applyBorder="1" applyAlignment="1">
      <alignment horizontal="right"/>
    </xf>
    <xf numFmtId="0" fontId="67" fillId="0" borderId="1" xfId="43" applyFill="1" applyBorder="1" applyAlignment="1">
      <alignment horizontal="right"/>
    </xf>
    <xf numFmtId="0" fontId="33" fillId="34" borderId="1" xfId="43" applyFont="1" applyFill="1" applyBorder="1"/>
    <xf numFmtId="0" fontId="33" fillId="0" borderId="1" xfId="43" applyFont="1" applyBorder="1"/>
    <xf numFmtId="167" fontId="66" fillId="0" borderId="1" xfId="45" applyNumberFormat="1" applyBorder="1"/>
    <xf numFmtId="167" fontId="67" fillId="0" borderId="1" xfId="1" applyNumberFormat="1" applyFont="1" applyBorder="1"/>
    <xf numFmtId="167" fontId="67" fillId="0" borderId="1" xfId="43" applyNumberFormat="1" applyBorder="1" applyAlignment="1">
      <alignment horizontal="right"/>
    </xf>
    <xf numFmtId="167" fontId="67" fillId="0" borderId="1" xfId="43" applyNumberFormat="1" applyFill="1" applyBorder="1" applyAlignment="1">
      <alignment horizontal="right"/>
    </xf>
    <xf numFmtId="167" fontId="67" fillId="0" borderId="1" xfId="43" applyNumberFormat="1" applyBorder="1"/>
    <xf numFmtId="167" fontId="0" fillId="0" borderId="1" xfId="0" applyNumberFormat="1" applyFill="1" applyBorder="1" applyAlignment="1">
      <alignment horizontal="right" vertical="center" wrapText="1"/>
    </xf>
    <xf numFmtId="167" fontId="66" fillId="0" borderId="1" xfId="45" applyNumberFormat="1" applyFill="1" applyBorder="1"/>
    <xf numFmtId="167" fontId="67" fillId="0" borderId="1" xfId="43" applyNumberFormat="1" applyFill="1" applyBorder="1"/>
    <xf numFmtId="0" fontId="0" fillId="0" borderId="1" xfId="0" applyFill="1" applyBorder="1" applyAlignment="1">
      <alignment horizontal="left" vertical="center" wrapText="1"/>
    </xf>
    <xf numFmtId="0" fontId="0" fillId="34" borderId="1" xfId="0" applyFill="1" applyBorder="1" applyAlignment="1">
      <alignment horizontal="left" vertical="center" wrapText="1"/>
    </xf>
    <xf numFmtId="0" fontId="67" fillId="0" borderId="11" xfId="43" applyBorder="1" applyAlignment="1">
      <alignment horizontal="right"/>
    </xf>
    <xf numFmtId="0" fontId="93" fillId="0" borderId="0" xfId="0" applyFont="1"/>
    <xf numFmtId="0" fontId="32" fillId="0" borderId="1" xfId="43" applyFont="1" applyBorder="1"/>
    <xf numFmtId="0" fontId="67" fillId="38" borderId="11" xfId="43" applyFill="1" applyBorder="1" applyAlignment="1">
      <alignment horizontal="right"/>
    </xf>
    <xf numFmtId="0" fontId="89" fillId="0" borderId="0" xfId="0" applyFont="1"/>
    <xf numFmtId="0" fontId="40" fillId="35" borderId="1" xfId="0" applyFont="1" applyFill="1" applyBorder="1" applyAlignment="1">
      <alignment horizontal="right" vertical="center" wrapText="1"/>
    </xf>
    <xf numFmtId="167" fontId="66" fillId="35" borderId="1" xfId="45" applyNumberFormat="1" applyFill="1" applyBorder="1"/>
    <xf numFmtId="166" fontId="66" fillId="35" borderId="1" xfId="45" applyNumberFormat="1" applyFill="1" applyBorder="1"/>
    <xf numFmtId="166" fontId="67" fillId="0" borderId="1" xfId="43" applyNumberFormat="1" applyBorder="1" applyAlignment="1">
      <alignment horizontal="right"/>
    </xf>
    <xf numFmtId="166" fontId="67" fillId="0" borderId="1" xfId="43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right" vertical="center" wrapText="1"/>
    </xf>
    <xf numFmtId="166" fontId="67" fillId="0" borderId="1" xfId="43" applyNumberFormat="1" applyFill="1" applyBorder="1"/>
    <xf numFmtId="0" fontId="31" fillId="35" borderId="1" xfId="43" applyFont="1" applyFill="1" applyBorder="1"/>
    <xf numFmtId="166" fontId="0" fillId="35" borderId="1" xfId="0" applyNumberFormat="1" applyFill="1" applyBorder="1" applyAlignment="1">
      <alignment horizontal="right" vertical="center" wrapText="1"/>
    </xf>
    <xf numFmtId="0" fontId="31" fillId="0" borderId="1" xfId="43" applyFont="1" applyFill="1" applyBorder="1"/>
    <xf numFmtId="0" fontId="34" fillId="0" borderId="1" xfId="43" applyFont="1" applyFill="1" applyBorder="1" applyAlignment="1">
      <alignment horizontal="right"/>
    </xf>
    <xf numFmtId="166" fontId="67" fillId="35" borderId="1" xfId="43" applyNumberFormat="1" applyFill="1" applyBorder="1" applyAlignment="1">
      <alignment horizontal="right"/>
    </xf>
    <xf numFmtId="0" fontId="30" fillId="35" borderId="1" xfId="43" applyFont="1" applyFill="1" applyBorder="1"/>
    <xf numFmtId="0" fontId="0" fillId="33" borderId="1" xfId="0" applyFill="1" applyBorder="1" applyAlignment="1">
      <alignment horizontal="left" vertical="center" wrapText="1"/>
    </xf>
    <xf numFmtId="0" fontId="30" fillId="0" borderId="1" xfId="43" applyFont="1" applyFill="1" applyBorder="1"/>
    <xf numFmtId="166" fontId="0" fillId="37" borderId="1" xfId="0" applyNumberFormat="1" applyFill="1" applyBorder="1" applyAlignment="1">
      <alignment horizontal="right" vertical="center" wrapText="1"/>
    </xf>
    <xf numFmtId="0" fontId="29" fillId="35" borderId="1" xfId="43" applyFont="1" applyFill="1" applyBorder="1"/>
    <xf numFmtId="0" fontId="38" fillId="35" borderId="11" xfId="43" applyFont="1" applyFill="1" applyBorder="1" applyAlignment="1">
      <alignment horizontal="right"/>
    </xf>
    <xf numFmtId="0" fontId="67" fillId="35" borderId="11" xfId="43" applyFill="1" applyBorder="1" applyAlignment="1">
      <alignment horizontal="right"/>
    </xf>
    <xf numFmtId="0" fontId="29" fillId="0" borderId="1" xfId="43" applyFont="1" applyFill="1" applyBorder="1"/>
    <xf numFmtId="0" fontId="67" fillId="0" borderId="11" xfId="43" applyFill="1" applyBorder="1" applyAlignment="1">
      <alignment horizontal="right"/>
    </xf>
    <xf numFmtId="0" fontId="32" fillId="0" borderId="1" xfId="43" applyFont="1" applyFill="1" applyBorder="1"/>
    <xf numFmtId="0" fontId="38" fillId="0" borderId="1" xfId="43" applyFont="1" applyFill="1" applyBorder="1"/>
    <xf numFmtId="0" fontId="67" fillId="0" borderId="11" xfId="43" applyFill="1" applyBorder="1"/>
    <xf numFmtId="0" fontId="38" fillId="0" borderId="11" xfId="43" applyFont="1" applyFill="1" applyBorder="1" applyAlignment="1">
      <alignment horizontal="right"/>
    </xf>
    <xf numFmtId="0" fontId="28" fillId="34" borderId="1" xfId="43" applyFont="1" applyFill="1" applyBorder="1"/>
    <xf numFmtId="0" fontId="28" fillId="35" borderId="1" xfId="43" applyFont="1" applyFill="1" applyBorder="1"/>
    <xf numFmtId="0" fontId="28" fillId="0" borderId="1" xfId="43" applyFont="1" applyFill="1" applyBorder="1"/>
    <xf numFmtId="0" fontId="27" fillId="34" borderId="1" xfId="43" applyFont="1" applyFill="1" applyBorder="1"/>
    <xf numFmtId="0" fontId="27" fillId="35" borderId="1" xfId="43" applyFont="1" applyFill="1" applyBorder="1"/>
    <xf numFmtId="0" fontId="42" fillId="0" borderId="12" xfId="43" applyFont="1" applyFill="1" applyBorder="1"/>
    <xf numFmtId="0" fontId="67" fillId="0" borderId="12" xfId="43" applyFill="1" applyBorder="1"/>
    <xf numFmtId="166" fontId="67" fillId="0" borderId="12" xfId="43" applyNumberFormat="1" applyFill="1" applyBorder="1"/>
    <xf numFmtId="167" fontId="66" fillId="0" borderId="12" xfId="45" applyNumberFormat="1" applyFill="1" applyBorder="1"/>
    <xf numFmtId="167" fontId="67" fillId="0" borderId="12" xfId="1" applyNumberFormat="1" applyFont="1" applyBorder="1"/>
    <xf numFmtId="165" fontId="0" fillId="0" borderId="12" xfId="1" applyFont="1" applyBorder="1" applyAlignment="1">
      <alignment horizontal="center" vertical="center" wrapText="1"/>
    </xf>
    <xf numFmtId="165" fontId="0" fillId="0" borderId="12" xfId="1" applyFont="1" applyBorder="1"/>
    <xf numFmtId="165" fontId="67" fillId="0" borderId="12" xfId="1" applyFont="1" applyFill="1" applyBorder="1"/>
    <xf numFmtId="0" fontId="67" fillId="35" borderId="1" xfId="43" applyFill="1" applyBorder="1"/>
    <xf numFmtId="166" fontId="67" fillId="35" borderId="1" xfId="43" applyNumberFormat="1" applyFill="1" applyBorder="1"/>
    <xf numFmtId="0" fontId="27" fillId="0" borderId="1" xfId="43" applyFont="1" applyFill="1" applyBorder="1"/>
    <xf numFmtId="165" fontId="92" fillId="0" borderId="1" xfId="1" applyFont="1" applyBorder="1"/>
    <xf numFmtId="0" fontId="26" fillId="34" borderId="1" xfId="43" applyFont="1" applyFill="1" applyBorder="1"/>
    <xf numFmtId="0" fontId="25" fillId="34" borderId="1" xfId="43" applyFont="1" applyFill="1" applyBorder="1"/>
    <xf numFmtId="0" fontId="25" fillId="35" borderId="12" xfId="43" applyFont="1" applyFill="1" applyBorder="1"/>
    <xf numFmtId="0" fontId="40" fillId="35" borderId="12" xfId="0" applyFont="1" applyFill="1" applyBorder="1" applyAlignment="1">
      <alignment horizontal="right" vertical="center" wrapText="1"/>
    </xf>
    <xf numFmtId="166" fontId="0" fillId="35" borderId="12" xfId="0" applyNumberFormat="1" applyFill="1" applyBorder="1" applyAlignment="1">
      <alignment horizontal="right" vertical="center" wrapText="1"/>
    </xf>
    <xf numFmtId="0" fontId="25" fillId="0" borderId="12" xfId="43" applyFont="1" applyFill="1" applyBorder="1"/>
    <xf numFmtId="0" fontId="40" fillId="0" borderId="12" xfId="0" applyFont="1" applyFill="1" applyBorder="1" applyAlignment="1">
      <alignment horizontal="right" vertical="center" wrapText="1"/>
    </xf>
    <xf numFmtId="166" fontId="0" fillId="0" borderId="12" xfId="0" applyNumberFormat="1" applyFill="1" applyBorder="1" applyAlignment="1">
      <alignment horizontal="right" vertical="center" wrapText="1"/>
    </xf>
    <xf numFmtId="0" fontId="0" fillId="35" borderId="1" xfId="0" applyFill="1" applyBorder="1" applyAlignment="1">
      <alignment horizontal="left" vertical="center" wrapText="1"/>
    </xf>
    <xf numFmtId="0" fontId="24" fillId="35" borderId="1" xfId="43" applyFont="1" applyFill="1" applyBorder="1"/>
    <xf numFmtId="0" fontId="33" fillId="0" borderId="1" xfId="43" applyFont="1" applyFill="1" applyBorder="1"/>
    <xf numFmtId="0" fontId="24" fillId="0" borderId="1" xfId="43" applyFont="1" applyFill="1" applyBorder="1"/>
    <xf numFmtId="0" fontId="23" fillId="35" borderId="1" xfId="43" applyFont="1" applyFill="1" applyBorder="1"/>
    <xf numFmtId="0" fontId="69" fillId="0" borderId="13" xfId="0" applyFont="1" applyFill="1" applyBorder="1" applyAlignment="1">
      <alignment horizontal="center" vertical="center" wrapText="1"/>
    </xf>
    <xf numFmtId="0" fontId="23" fillId="0" borderId="1" xfId="43" applyFont="1" applyFill="1" applyBorder="1"/>
    <xf numFmtId="0" fontId="22" fillId="35" borderId="1" xfId="43" applyFont="1" applyFill="1" applyBorder="1"/>
    <xf numFmtId="0" fontId="22" fillId="0" borderId="1" xfId="43" applyFont="1" applyFill="1" applyBorder="1"/>
    <xf numFmtId="166" fontId="67" fillId="37" borderId="1" xfId="43" applyNumberFormat="1" applyFill="1" applyBorder="1" applyAlignment="1">
      <alignment horizontal="right"/>
    </xf>
    <xf numFmtId="0" fontId="21" fillId="35" borderId="1" xfId="43" applyFont="1" applyFill="1" applyBorder="1"/>
    <xf numFmtId="166" fontId="67" fillId="37" borderId="1" xfId="43" applyNumberFormat="1" applyFill="1" applyBorder="1"/>
    <xf numFmtId="0" fontId="21" fillId="0" borderId="1" xfId="43" applyFont="1" applyFill="1" applyBorder="1"/>
    <xf numFmtId="0" fontId="20" fillId="35" borderId="1" xfId="43" applyFont="1" applyFill="1" applyBorder="1"/>
    <xf numFmtId="0" fontId="34" fillId="35" borderId="1" xfId="43" applyFont="1" applyFill="1" applyBorder="1" applyAlignment="1">
      <alignment horizontal="right"/>
    </xf>
    <xf numFmtId="0" fontId="20" fillId="0" borderId="1" xfId="43" applyFont="1" applyFill="1" applyBorder="1"/>
    <xf numFmtId="0" fontId="19" fillId="35" borderId="1" xfId="43" applyFont="1" applyFill="1" applyBorder="1"/>
    <xf numFmtId="0" fontId="19" fillId="0" borderId="1" xfId="43" applyFont="1" applyFill="1" applyBorder="1"/>
    <xf numFmtId="0" fontId="18" fillId="0" borderId="1" xfId="43" applyFont="1" applyFill="1" applyBorder="1"/>
    <xf numFmtId="0" fontId="18" fillId="35" borderId="1" xfId="43" applyFont="1" applyFill="1" applyBorder="1"/>
    <xf numFmtId="166" fontId="66" fillId="37" borderId="1" xfId="45" applyNumberFormat="1" applyFill="1" applyBorder="1"/>
    <xf numFmtId="0" fontId="17" fillId="35" borderId="1" xfId="43" applyFont="1" applyFill="1" applyBorder="1"/>
    <xf numFmtId="0" fontId="17" fillId="0" borderId="1" xfId="43" applyFont="1" applyFill="1" applyBorder="1"/>
    <xf numFmtId="165" fontId="16" fillId="0" borderId="1" xfId="1" applyFont="1" applyBorder="1" applyAlignment="1">
      <alignment horizontal="center" vertical="center" wrapText="1"/>
    </xf>
    <xf numFmtId="0" fontId="15" fillId="34" borderId="1" xfId="43" applyFont="1" applyFill="1" applyBorder="1"/>
    <xf numFmtId="0" fontId="15" fillId="35" borderId="1" xfId="43" applyFont="1" applyFill="1" applyBorder="1"/>
    <xf numFmtId="0" fontId="15" fillId="0" borderId="1" xfId="43" applyFont="1" applyFill="1" applyBorder="1"/>
    <xf numFmtId="0" fontId="14" fillId="35" borderId="1" xfId="43" applyFont="1" applyFill="1" applyBorder="1"/>
    <xf numFmtId="0" fontId="14" fillId="0" borderId="1" xfId="43" applyFont="1" applyFill="1" applyBorder="1"/>
    <xf numFmtId="166" fontId="0" fillId="33" borderId="1" xfId="0" applyNumberFormat="1" applyFill="1" applyBorder="1"/>
    <xf numFmtId="0" fontId="0" fillId="34" borderId="1" xfId="0" applyFill="1" applyBorder="1"/>
    <xf numFmtId="0" fontId="94" fillId="0" borderId="1" xfId="0" applyFont="1" applyBorder="1" applyAlignment="1">
      <alignment horizontal="center" vertical="center"/>
    </xf>
    <xf numFmtId="0" fontId="95" fillId="35" borderId="1" xfId="0" applyFont="1" applyFill="1" applyBorder="1" applyAlignment="1">
      <alignment horizontal="right" vertical="center" wrapText="1"/>
    </xf>
    <xf numFmtId="0" fontId="13" fillId="35" borderId="1" xfId="43" applyFont="1" applyFill="1" applyBorder="1"/>
    <xf numFmtId="165" fontId="0" fillId="37" borderId="0" xfId="0" applyNumberFormat="1" applyFill="1"/>
    <xf numFmtId="165" fontId="39" fillId="37" borderId="1" xfId="1" applyFont="1" applyFill="1" applyBorder="1"/>
    <xf numFmtId="0" fontId="95" fillId="0" borderId="1" xfId="0" applyFont="1" applyFill="1" applyBorder="1" applyAlignment="1">
      <alignment horizontal="right" vertical="center" wrapText="1"/>
    </xf>
    <xf numFmtId="0" fontId="13" fillId="0" borderId="1" xfId="43" applyFont="1" applyFill="1" applyBorder="1"/>
    <xf numFmtId="0" fontId="15" fillId="37" borderId="1" xfId="43" applyFont="1" applyFill="1" applyBorder="1"/>
    <xf numFmtId="0" fontId="34" fillId="37" borderId="11" xfId="43" applyFont="1" applyFill="1" applyBorder="1" applyAlignment="1">
      <alignment horizontal="right"/>
    </xf>
    <xf numFmtId="167" fontId="66" fillId="37" borderId="1" xfId="45" applyNumberFormat="1" applyFill="1" applyBorder="1"/>
    <xf numFmtId="167" fontId="67" fillId="37" borderId="1" xfId="1" applyNumberFormat="1" applyFont="1" applyFill="1" applyBorder="1"/>
    <xf numFmtId="165" fontId="0" fillId="37" borderId="1" xfId="1" applyFont="1" applyFill="1" applyBorder="1"/>
    <xf numFmtId="165" fontId="70" fillId="37" borderId="1" xfId="1" applyFont="1" applyFill="1" applyBorder="1"/>
    <xf numFmtId="167" fontId="67" fillId="0" borderId="1" xfId="1" applyNumberFormat="1" applyFont="1" applyFill="1" applyBorder="1"/>
    <xf numFmtId="165" fontId="39" fillId="0" borderId="1" xfId="1" applyFont="1" applyFill="1" applyBorder="1"/>
    <xf numFmtId="165" fontId="70" fillId="0" borderId="1" xfId="1" applyFont="1" applyFill="1" applyBorder="1"/>
    <xf numFmtId="0" fontId="12" fillId="35" borderId="1" xfId="43" applyFont="1" applyFill="1" applyBorder="1"/>
    <xf numFmtId="165" fontId="12" fillId="0" borderId="1" xfId="1" applyFont="1" applyFill="1" applyBorder="1"/>
    <xf numFmtId="0" fontId="95" fillId="35" borderId="1" xfId="43" applyFont="1" applyFill="1" applyBorder="1"/>
    <xf numFmtId="0" fontId="95" fillId="35" borderId="11" xfId="43" applyFont="1" applyFill="1" applyBorder="1" applyAlignment="1">
      <alignment horizontal="right"/>
    </xf>
    <xf numFmtId="166" fontId="95" fillId="35" borderId="1" xfId="43" applyNumberFormat="1" applyFont="1" applyFill="1" applyBorder="1" applyAlignment="1">
      <alignment horizontal="right"/>
    </xf>
    <xf numFmtId="0" fontId="12" fillId="0" borderId="1" xfId="43" applyFont="1" applyFill="1" applyBorder="1"/>
    <xf numFmtId="0" fontId="95" fillId="0" borderId="1" xfId="43" applyFont="1" applyFill="1" applyBorder="1"/>
    <xf numFmtId="0" fontId="95" fillId="0" borderId="11" xfId="43" applyFont="1" applyFill="1" applyBorder="1" applyAlignment="1">
      <alignment horizontal="right"/>
    </xf>
    <xf numFmtId="166" fontId="95" fillId="0" borderId="1" xfId="43" applyNumberFormat="1" applyFont="1" applyFill="1" applyBorder="1" applyAlignment="1">
      <alignment horizontal="right"/>
    </xf>
    <xf numFmtId="0" fontId="0" fillId="0" borderId="0" xfId="0" applyFill="1"/>
    <xf numFmtId="0" fontId="11" fillId="35" borderId="1" xfId="43" applyFont="1" applyFill="1" applyBorder="1"/>
    <xf numFmtId="0" fontId="15" fillId="39" borderId="1" xfId="43" applyFont="1" applyFill="1" applyBorder="1"/>
    <xf numFmtId="0" fontId="34" fillId="39" borderId="11" xfId="43" applyFont="1" applyFill="1" applyBorder="1" applyAlignment="1">
      <alignment horizontal="right"/>
    </xf>
    <xf numFmtId="166" fontId="67" fillId="39" borderId="1" xfId="43" applyNumberFormat="1" applyFill="1" applyBorder="1" applyAlignment="1">
      <alignment horizontal="right"/>
    </xf>
    <xf numFmtId="167" fontId="66" fillId="39" borderId="1" xfId="45" applyNumberFormat="1" applyFill="1" applyBorder="1"/>
    <xf numFmtId="167" fontId="67" fillId="39" borderId="1" xfId="1" applyNumberFormat="1" applyFont="1" applyFill="1" applyBorder="1"/>
    <xf numFmtId="165" fontId="0" fillId="39" borderId="1" xfId="1" applyFont="1" applyFill="1" applyBorder="1"/>
    <xf numFmtId="165" fontId="39" fillId="39" borderId="1" xfId="1" applyFont="1" applyFill="1" applyBorder="1"/>
    <xf numFmtId="165" fontId="70" fillId="39" borderId="1" xfId="1" applyFont="1" applyFill="1" applyBorder="1"/>
    <xf numFmtId="165" fontId="0" fillId="39" borderId="0" xfId="0" applyNumberFormat="1" applyFill="1"/>
    <xf numFmtId="0" fontId="22" fillId="39" borderId="1" xfId="43" applyFont="1" applyFill="1" applyBorder="1"/>
    <xf numFmtId="0" fontId="67" fillId="39" borderId="11" xfId="43" applyFill="1" applyBorder="1" applyAlignment="1">
      <alignment horizontal="right"/>
    </xf>
    <xf numFmtId="0" fontId="24" fillId="39" borderId="1" xfId="43" applyFont="1" applyFill="1" applyBorder="1"/>
    <xf numFmtId="0" fontId="32" fillId="39" borderId="1" xfId="43" applyFont="1" applyFill="1" applyBorder="1"/>
    <xf numFmtId="0" fontId="42" fillId="39" borderId="1" xfId="43" applyFont="1" applyFill="1" applyBorder="1"/>
    <xf numFmtId="0" fontId="38" fillId="39" borderId="11" xfId="43" applyFont="1" applyFill="1" applyBorder="1" applyAlignment="1">
      <alignment horizontal="right"/>
    </xf>
    <xf numFmtId="0" fontId="27" fillId="39" borderId="1" xfId="43" applyFont="1" applyFill="1" applyBorder="1"/>
    <xf numFmtId="0" fontId="17" fillId="39" borderId="1" xfId="43" applyFont="1" applyFill="1" applyBorder="1"/>
    <xf numFmtId="0" fontId="40" fillId="39" borderId="1" xfId="0" applyFont="1" applyFill="1" applyBorder="1" applyAlignment="1">
      <alignment horizontal="right" vertical="center" wrapText="1"/>
    </xf>
    <xf numFmtId="166" fontId="0" fillId="39" borderId="1" xfId="0" applyNumberFormat="1" applyFill="1" applyBorder="1" applyAlignment="1">
      <alignment horizontal="right" vertical="center" wrapText="1"/>
    </xf>
    <xf numFmtId="165" fontId="67" fillId="39" borderId="1" xfId="1" applyFont="1" applyFill="1" applyBorder="1"/>
    <xf numFmtId="0" fontId="13" fillId="39" borderId="1" xfId="43" applyFont="1" applyFill="1" applyBorder="1"/>
    <xf numFmtId="0" fontId="34" fillId="39" borderId="1" xfId="43" applyFont="1" applyFill="1" applyBorder="1" applyAlignment="1">
      <alignment horizontal="right"/>
    </xf>
    <xf numFmtId="0" fontId="11" fillId="39" borderId="1" xfId="43" applyFont="1" applyFill="1" applyBorder="1"/>
    <xf numFmtId="0" fontId="18" fillId="39" borderId="1" xfId="43" applyFont="1" applyFill="1" applyBorder="1"/>
    <xf numFmtId="0" fontId="67" fillId="39" borderId="1" xfId="43" applyFill="1" applyBorder="1"/>
    <xf numFmtId="166" fontId="67" fillId="39" borderId="1" xfId="43" applyNumberFormat="1" applyFill="1" applyBorder="1"/>
    <xf numFmtId="0" fontId="40" fillId="40" borderId="1" xfId="0" applyFont="1" applyFill="1" applyBorder="1" applyAlignment="1">
      <alignment horizontal="right" vertical="center" wrapText="1"/>
    </xf>
    <xf numFmtId="166" fontId="66" fillId="40" borderId="1" xfId="45" applyNumberFormat="1" applyFill="1" applyBorder="1"/>
    <xf numFmtId="167" fontId="66" fillId="40" borderId="1" xfId="45" applyNumberFormat="1" applyFill="1" applyBorder="1"/>
    <xf numFmtId="167" fontId="67" fillId="40" borderId="1" xfId="1" applyNumberFormat="1" applyFont="1" applyFill="1" applyBorder="1"/>
    <xf numFmtId="165" fontId="0" fillId="40" borderId="1" xfId="1" applyFont="1" applyFill="1" applyBorder="1"/>
    <xf numFmtId="165" fontId="0" fillId="40" borderId="1" xfId="1" applyFont="1" applyFill="1" applyBorder="1" applyAlignment="1">
      <alignment horizontal="center" vertical="center" wrapText="1"/>
    </xf>
    <xf numFmtId="165" fontId="69" fillId="40" borderId="1" xfId="1" applyFont="1" applyFill="1" applyBorder="1" applyAlignment="1">
      <alignment horizontal="center" vertical="center" wrapText="1"/>
    </xf>
    <xf numFmtId="165" fontId="0" fillId="40" borderId="0" xfId="0" applyNumberFormat="1" applyFill="1"/>
    <xf numFmtId="0" fontId="95" fillId="40" borderId="1" xfId="0" applyFont="1" applyFill="1" applyBorder="1" applyAlignment="1">
      <alignment horizontal="right" vertical="center" wrapText="1"/>
    </xf>
    <xf numFmtId="165" fontId="16" fillId="40" borderId="1" xfId="1" applyFont="1" applyFill="1" applyBorder="1" applyAlignment="1">
      <alignment horizontal="center" vertical="center" wrapText="1"/>
    </xf>
    <xf numFmtId="0" fontId="34" fillId="40" borderId="11" xfId="43" applyFont="1" applyFill="1" applyBorder="1" applyAlignment="1">
      <alignment horizontal="right"/>
    </xf>
    <xf numFmtId="166" fontId="67" fillId="40" borderId="1" xfId="43" applyNumberFormat="1" applyFill="1" applyBorder="1" applyAlignment="1">
      <alignment horizontal="right"/>
    </xf>
    <xf numFmtId="165" fontId="39" fillId="40" borderId="1" xfId="1" applyFont="1" applyFill="1" applyBorder="1"/>
    <xf numFmtId="165" fontId="70" fillId="40" borderId="1" xfId="1" applyFont="1" applyFill="1" applyBorder="1"/>
    <xf numFmtId="165" fontId="12" fillId="40" borderId="1" xfId="1" applyFont="1" applyFill="1" applyBorder="1"/>
    <xf numFmtId="0" fontId="38" fillId="40" borderId="11" xfId="43" applyFont="1" applyFill="1" applyBorder="1" applyAlignment="1">
      <alignment horizontal="right"/>
    </xf>
    <xf numFmtId="0" fontId="10" fillId="34" borderId="1" xfId="43" applyFont="1" applyFill="1" applyBorder="1"/>
    <xf numFmtId="0" fontId="10" fillId="35" borderId="12" xfId="43" applyFont="1" applyFill="1" applyBorder="1"/>
    <xf numFmtId="0" fontId="10" fillId="0" borderId="12" xfId="43" applyFont="1" applyFill="1" applyBorder="1"/>
    <xf numFmtId="165" fontId="69" fillId="0" borderId="1" xfId="1" applyFont="1" applyFill="1" applyBorder="1" applyAlignment="1">
      <alignment horizontal="center" vertical="center" wrapText="1"/>
    </xf>
    <xf numFmtId="165" fontId="16" fillId="0" borderId="1" xfId="1" applyFont="1" applyFill="1" applyBorder="1" applyAlignment="1">
      <alignment horizontal="center" vertical="center" wrapText="1"/>
    </xf>
    <xf numFmtId="0" fontId="11" fillId="0" borderId="1" xfId="43" applyFont="1" applyFill="1" applyBorder="1"/>
    <xf numFmtId="167" fontId="67" fillId="0" borderId="12" xfId="1" applyNumberFormat="1" applyFont="1" applyFill="1" applyBorder="1"/>
    <xf numFmtId="165" fontId="0" fillId="0" borderId="12" xfId="1" applyFont="1" applyFill="1" applyBorder="1" applyAlignment="1">
      <alignment horizontal="center" vertical="center" wrapText="1"/>
    </xf>
    <xf numFmtId="165" fontId="0" fillId="0" borderId="12" xfId="1" applyFont="1" applyFill="1" applyBorder="1"/>
    <xf numFmtId="0" fontId="9" fillId="35" borderId="1" xfId="43" applyFont="1" applyFill="1" applyBorder="1"/>
    <xf numFmtId="165" fontId="9" fillId="0" borderId="1" xfId="1" applyFont="1" applyFill="1" applyBorder="1" applyAlignment="1">
      <alignment horizontal="center" vertical="center" wrapText="1"/>
    </xf>
    <xf numFmtId="165" fontId="9" fillId="0" borderId="1" xfId="1" applyFont="1" applyFill="1" applyBorder="1"/>
    <xf numFmtId="0" fontId="9" fillId="0" borderId="1" xfId="43" applyFont="1" applyFill="1" applyBorder="1"/>
    <xf numFmtId="0" fontId="8" fillId="35" borderId="1" xfId="43" applyFont="1" applyFill="1" applyBorder="1"/>
    <xf numFmtId="0" fontId="8" fillId="0" borderId="1" xfId="43" applyFont="1" applyFill="1" applyBorder="1"/>
    <xf numFmtId="0" fontId="0" fillId="36" borderId="1" xfId="0" applyFill="1" applyBorder="1" applyAlignment="1">
      <alignment horizontal="left" vertical="center" wrapText="1"/>
    </xf>
    <xf numFmtId="0" fontId="40" fillId="36" borderId="1" xfId="0" applyFont="1" applyFill="1" applyBorder="1" applyAlignment="1">
      <alignment horizontal="right" vertical="center" wrapText="1"/>
    </xf>
    <xf numFmtId="167" fontId="66" fillId="36" borderId="1" xfId="45" applyNumberFormat="1" applyFill="1" applyBorder="1"/>
    <xf numFmtId="167" fontId="67" fillId="36" borderId="1" xfId="1" applyNumberFormat="1" applyFont="1" applyFill="1" applyBorder="1"/>
    <xf numFmtId="165" fontId="16" fillId="36" borderId="1" xfId="1" applyFont="1" applyFill="1" applyBorder="1" applyAlignment="1">
      <alignment horizontal="center" vertical="center" wrapText="1"/>
    </xf>
    <xf numFmtId="165" fontId="9" fillId="36" borderId="1" xfId="1" applyFont="1" applyFill="1" applyBorder="1" applyAlignment="1">
      <alignment horizontal="center" vertical="center" wrapText="1"/>
    </xf>
    <xf numFmtId="0" fontId="12" fillId="36" borderId="1" xfId="43" applyFont="1" applyFill="1" applyBorder="1"/>
    <xf numFmtId="0" fontId="34" fillId="36" borderId="11" xfId="43" applyFont="1" applyFill="1" applyBorder="1" applyAlignment="1">
      <alignment horizontal="right"/>
    </xf>
    <xf numFmtId="166" fontId="67" fillId="36" borderId="1" xfId="43" applyNumberFormat="1" applyFill="1" applyBorder="1" applyAlignment="1">
      <alignment horizontal="right"/>
    </xf>
    <xf numFmtId="165" fontId="39" fillId="36" borderId="1" xfId="1" applyFont="1" applyFill="1" applyBorder="1"/>
    <xf numFmtId="165" fontId="9" fillId="36" borderId="1" xfId="1" applyFont="1" applyFill="1" applyBorder="1"/>
    <xf numFmtId="0" fontId="95" fillId="36" borderId="1" xfId="43" applyFont="1" applyFill="1" applyBorder="1"/>
    <xf numFmtId="0" fontId="95" fillId="36" borderId="11" xfId="43" applyFont="1" applyFill="1" applyBorder="1" applyAlignment="1">
      <alignment horizontal="right"/>
    </xf>
    <xf numFmtId="166" fontId="95" fillId="36" borderId="1" xfId="43" applyNumberFormat="1" applyFont="1" applyFill="1" applyBorder="1" applyAlignment="1">
      <alignment horizontal="right"/>
    </xf>
    <xf numFmtId="0" fontId="9" fillId="36" borderId="1" xfId="43" applyFont="1" applyFill="1" applyBorder="1"/>
    <xf numFmtId="0" fontId="34" fillId="36" borderId="1" xfId="43" applyFont="1" applyFill="1" applyBorder="1" applyAlignment="1">
      <alignment horizontal="right"/>
    </xf>
    <xf numFmtId="0" fontId="7" fillId="0" borderId="1" xfId="43" applyFont="1" applyFill="1" applyBorder="1"/>
    <xf numFmtId="0" fontId="6" fillId="35" borderId="1" xfId="43" applyFont="1" applyFill="1" applyBorder="1"/>
    <xf numFmtId="0" fontId="6" fillId="0" borderId="1" xfId="43" applyFont="1" applyFill="1" applyBorder="1"/>
    <xf numFmtId="0" fontId="10" fillId="0" borderId="1" xfId="43" applyFont="1" applyFill="1" applyBorder="1"/>
    <xf numFmtId="0" fontId="31" fillId="0" borderId="12" xfId="43" applyFont="1" applyFill="1" applyBorder="1"/>
    <xf numFmtId="0" fontId="8" fillId="36" borderId="1" xfId="43" applyFont="1" applyFill="1" applyBorder="1"/>
    <xf numFmtId="0" fontId="38" fillId="36" borderId="11" xfId="43" applyFont="1" applyFill="1" applyBorder="1" applyAlignment="1">
      <alignment horizontal="right"/>
    </xf>
    <xf numFmtId="0" fontId="69" fillId="0" borderId="1" xfId="0" applyFont="1" applyFill="1" applyBorder="1" applyAlignment="1">
      <alignment horizontal="center" vertical="center" wrapText="1"/>
    </xf>
    <xf numFmtId="0" fontId="69" fillId="41" borderId="1" xfId="0" applyFont="1" applyFill="1" applyBorder="1" applyAlignment="1">
      <alignment horizontal="center" vertical="center" wrapText="1"/>
    </xf>
    <xf numFmtId="0" fontId="94" fillId="0" borderId="1" xfId="0" applyFont="1" applyBorder="1" applyAlignment="1">
      <alignment horizontal="center" vertical="center" wrapText="1"/>
    </xf>
    <xf numFmtId="9" fontId="0" fillId="0" borderId="1" xfId="65" applyFont="1" applyFill="1" applyBorder="1"/>
    <xf numFmtId="165" fontId="0" fillId="35" borderId="1" xfId="1" applyFont="1" applyFill="1" applyBorder="1"/>
    <xf numFmtId="0" fontId="5" fillId="35" borderId="1" xfId="43" applyFont="1" applyFill="1" applyBorder="1"/>
    <xf numFmtId="0" fontId="5" fillId="35" borderId="12" xfId="43" applyFont="1" applyFill="1" applyBorder="1"/>
    <xf numFmtId="0" fontId="0" fillId="0" borderId="0" xfId="0" applyFill="1" applyBorder="1"/>
    <xf numFmtId="0" fontId="94" fillId="0" borderId="0" xfId="0" applyFont="1" applyFill="1" applyBorder="1" applyAlignment="1">
      <alignment horizontal="center" vertical="center"/>
    </xf>
    <xf numFmtId="9" fontId="0" fillId="33" borderId="1" xfId="65" applyFont="1" applyFill="1" applyBorder="1"/>
    <xf numFmtId="9" fontId="0" fillId="34" borderId="1" xfId="65" applyFont="1" applyFill="1" applyBorder="1"/>
    <xf numFmtId="0" fontId="4" fillId="34" borderId="1" xfId="43" applyFont="1" applyFill="1" applyBorder="1"/>
    <xf numFmtId="0" fontId="0" fillId="40" borderId="1" xfId="0" applyFill="1" applyBorder="1" applyAlignment="1">
      <alignment horizontal="left" vertical="center" wrapText="1"/>
    </xf>
    <xf numFmtId="165" fontId="9" fillId="40" borderId="1" xfId="1" applyFont="1" applyFill="1" applyBorder="1" applyAlignment="1">
      <alignment horizontal="center" vertical="center" wrapText="1"/>
    </xf>
    <xf numFmtId="9" fontId="0" fillId="40" borderId="1" xfId="65" applyFont="1" applyFill="1" applyBorder="1"/>
    <xf numFmtId="165" fontId="0" fillId="40" borderId="1" xfId="0" applyNumberFormat="1" applyFill="1" applyBorder="1"/>
    <xf numFmtId="9" fontId="0" fillId="36" borderId="1" xfId="65" applyFont="1" applyFill="1" applyBorder="1"/>
    <xf numFmtId="165" fontId="0" fillId="36" borderId="1" xfId="0" applyNumberFormat="1" applyFill="1" applyBorder="1"/>
    <xf numFmtId="165" fontId="0" fillId="0" borderId="1" xfId="0" applyNumberFormat="1" applyFill="1" applyBorder="1"/>
    <xf numFmtId="0" fontId="3" fillId="35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165" fontId="0" fillId="37" borderId="1" xfId="1" applyFont="1" applyFill="1" applyBorder="1" applyAlignment="1">
      <alignment horizontal="center" vertical="center" wrapText="1"/>
    </xf>
    <xf numFmtId="165" fontId="9" fillId="37" borderId="1" xfId="1" applyFont="1" applyFill="1" applyBorder="1" applyAlignment="1">
      <alignment horizontal="center" vertical="center" wrapText="1"/>
    </xf>
    <xf numFmtId="0" fontId="0" fillId="37" borderId="1" xfId="0" applyFill="1" applyBorder="1" applyAlignment="1">
      <alignment horizontal="left" vertical="center" wrapText="1"/>
    </xf>
    <xf numFmtId="0" fontId="40" fillId="37" borderId="1" xfId="0" applyFont="1" applyFill="1" applyBorder="1" applyAlignment="1">
      <alignment horizontal="right" vertical="center" wrapText="1"/>
    </xf>
    <xf numFmtId="9" fontId="0" fillId="37" borderId="1" xfId="65" applyFont="1" applyFill="1" applyBorder="1"/>
    <xf numFmtId="165" fontId="0" fillId="37" borderId="1" xfId="0" applyNumberFormat="1" applyFill="1" applyBorder="1"/>
    <xf numFmtId="0" fontId="0" fillId="37" borderId="1" xfId="0" applyFill="1" applyBorder="1"/>
    <xf numFmtId="165" fontId="96" fillId="0" borderId="0" xfId="0" applyNumberFormat="1" applyFont="1"/>
    <xf numFmtId="0" fontId="96" fillId="0" borderId="0" xfId="0" applyFont="1"/>
    <xf numFmtId="0" fontId="2" fillId="35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65" fontId="97" fillId="0" borderId="0" xfId="0" applyNumberFormat="1" applyFont="1"/>
    <xf numFmtId="0" fontId="97" fillId="0" borderId="0" xfId="0" applyFont="1"/>
    <xf numFmtId="0" fontId="2" fillId="36" borderId="1" xfId="0" applyFont="1" applyFill="1" applyBorder="1" applyAlignment="1">
      <alignment horizontal="right" vertical="center" wrapText="1"/>
    </xf>
    <xf numFmtId="0" fontId="34" fillId="35" borderId="12" xfId="43" applyFont="1" applyFill="1" applyBorder="1" applyAlignment="1">
      <alignment horizontal="right"/>
    </xf>
    <xf numFmtId="166" fontId="67" fillId="35" borderId="12" xfId="43" applyNumberFormat="1" applyFill="1" applyBorder="1" applyAlignment="1">
      <alignment horizontal="right"/>
    </xf>
    <xf numFmtId="0" fontId="1" fillId="35" borderId="12" xfId="43" applyFont="1" applyFill="1" applyBorder="1"/>
    <xf numFmtId="0" fontId="1" fillId="0" borderId="1" xfId="43" applyFont="1" applyFill="1" applyBorder="1"/>
    <xf numFmtId="165" fontId="69" fillId="36" borderId="1" xfId="1" applyFont="1" applyFill="1" applyBorder="1" applyAlignment="1">
      <alignment horizontal="center" vertical="center" wrapText="1"/>
    </xf>
    <xf numFmtId="0" fontId="1" fillId="36" borderId="1" xfId="43" applyFont="1" applyFill="1" applyBorder="1"/>
    <xf numFmtId="164" fontId="96" fillId="0" borderId="1" xfId="2" applyFont="1" applyBorder="1"/>
    <xf numFmtId="165" fontId="96" fillId="0" borderId="1" xfId="0" applyNumberFormat="1" applyFont="1" applyBorder="1"/>
    <xf numFmtId="4" fontId="98" fillId="0" borderId="1" xfId="0" applyNumberFormat="1" applyFont="1" applyBorder="1"/>
    <xf numFmtId="4" fontId="92" fillId="37" borderId="0" xfId="0" applyNumberFormat="1" applyFont="1" applyFill="1"/>
    <xf numFmtId="164" fontId="96" fillId="0" borderId="0" xfId="2" applyFont="1" applyBorder="1"/>
    <xf numFmtId="165" fontId="96" fillId="0" borderId="0" xfId="0" applyNumberFormat="1" applyFont="1" applyBorder="1"/>
    <xf numFmtId="0" fontId="0" fillId="0" borderId="0" xfId="0" applyBorder="1"/>
    <xf numFmtId="0" fontId="92" fillId="0" borderId="0" xfId="0" applyFont="1" applyBorder="1"/>
    <xf numFmtId="4" fontId="98" fillId="0" borderId="0" xfId="0" applyNumberFormat="1" applyFont="1" applyBorder="1"/>
    <xf numFmtId="4" fontId="92" fillId="0" borderId="0" xfId="0" applyNumberFormat="1" applyFont="1" applyFill="1" applyBorder="1"/>
    <xf numFmtId="0" fontId="0" fillId="42" borderId="0" xfId="0" applyFill="1"/>
    <xf numFmtId="4" fontId="92" fillId="0" borderId="0" xfId="0" applyNumberFormat="1" applyFont="1"/>
  </cellXfs>
  <cellStyles count="68">
    <cellStyle name="20% - Accent1" xfId="20" builtinId="30" customBuiltin="1"/>
    <cellStyle name="20% - Accent1 2" xfId="47" xr:uid="{00000000-0005-0000-0000-000000000000}"/>
    <cellStyle name="20% - Accent2" xfId="24" builtinId="34" customBuiltin="1"/>
    <cellStyle name="20% - Accent2 2" xfId="50" xr:uid="{00000000-0005-0000-0000-000001000000}"/>
    <cellStyle name="20% - Accent3" xfId="28" builtinId="38" customBuiltin="1"/>
    <cellStyle name="20% - Accent3 2" xfId="53" xr:uid="{00000000-0005-0000-0000-000002000000}"/>
    <cellStyle name="20% - Accent4" xfId="32" builtinId="42" customBuiltin="1"/>
    <cellStyle name="20% - Accent4 2" xfId="56" xr:uid="{00000000-0005-0000-0000-000003000000}"/>
    <cellStyle name="20% - Accent5" xfId="36" builtinId="46" customBuiltin="1"/>
    <cellStyle name="20% - Accent5 2" xfId="59" xr:uid="{00000000-0005-0000-0000-000004000000}"/>
    <cellStyle name="20% - Accent6" xfId="40" builtinId="50" customBuiltin="1"/>
    <cellStyle name="20% - Accent6 2" xfId="62" xr:uid="{00000000-0005-0000-0000-000005000000}"/>
    <cellStyle name="40% - Accent1" xfId="21" builtinId="31" customBuiltin="1"/>
    <cellStyle name="40% - Accent1 2" xfId="48" xr:uid="{00000000-0005-0000-0000-00000C000000}"/>
    <cellStyle name="40% - Accent2" xfId="25" builtinId="35" customBuiltin="1"/>
    <cellStyle name="40% - Accent2 2" xfId="51" xr:uid="{00000000-0005-0000-0000-00000D000000}"/>
    <cellStyle name="40% - Accent3" xfId="29" builtinId="39" customBuiltin="1"/>
    <cellStyle name="40% - Accent3 2" xfId="54" xr:uid="{00000000-0005-0000-0000-00000E000000}"/>
    <cellStyle name="40% - Accent4" xfId="33" builtinId="43" customBuiltin="1"/>
    <cellStyle name="40% - Accent4 2" xfId="57" xr:uid="{00000000-0005-0000-0000-00000F000000}"/>
    <cellStyle name="40% - Accent5" xfId="37" builtinId="47" customBuiltin="1"/>
    <cellStyle name="40% - Accent5 2" xfId="60" xr:uid="{00000000-0005-0000-0000-000010000000}"/>
    <cellStyle name="40% - Accent6" xfId="41" builtinId="51" customBuiltin="1"/>
    <cellStyle name="40% - Accent6 2" xfId="63" xr:uid="{00000000-0005-0000-0000-000011000000}"/>
    <cellStyle name="60% - Accent1" xfId="22" builtinId="32" customBuiltin="1"/>
    <cellStyle name="60% - Accent1 2" xfId="49" xr:uid="{00000000-0005-0000-0000-000018000000}"/>
    <cellStyle name="60% - Accent2" xfId="26" builtinId="36" customBuiltin="1"/>
    <cellStyle name="60% - Accent2 2" xfId="52" xr:uid="{00000000-0005-0000-0000-000019000000}"/>
    <cellStyle name="60% - Accent3" xfId="30" builtinId="40" customBuiltin="1"/>
    <cellStyle name="60% - Accent3 2" xfId="55" xr:uid="{00000000-0005-0000-0000-00001A000000}"/>
    <cellStyle name="60% - Accent4" xfId="34" builtinId="44" customBuiltin="1"/>
    <cellStyle name="60% - Accent4 2" xfId="58" xr:uid="{00000000-0005-0000-0000-00001B000000}"/>
    <cellStyle name="60% - Accent5" xfId="38" builtinId="48" customBuiltin="1"/>
    <cellStyle name="60% - Accent5 2" xfId="61" xr:uid="{00000000-0005-0000-0000-00001C000000}"/>
    <cellStyle name="60% - Accent6" xfId="42" builtinId="52" customBuiltin="1"/>
    <cellStyle name="60% - Accent6 2" xfId="64" xr:uid="{00000000-0005-0000-0000-00001D000000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67" xr:uid="{00000000-0005-0000-0000-000028000000}"/>
    <cellStyle name="Currency" xfId="2" builtinId="4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 xr:uid="{00000000-0005-0000-0000-000037000000}"/>
    <cellStyle name="Normal 2 2" xfId="66" xr:uid="{00000000-0005-0000-0000-000038000000}"/>
    <cellStyle name="Normal 3" xfId="45" xr:uid="{00000000-0005-0000-0000-000039000000}"/>
    <cellStyle name="Note 2" xfId="44" xr:uid="{00000000-0005-0000-0000-00003A000000}"/>
    <cellStyle name="Note 3" xfId="46" xr:uid="{00000000-0005-0000-0000-00003B000000}"/>
    <cellStyle name="Output" xfId="12" builtinId="21" customBuiltin="1"/>
    <cellStyle name="Percent" xfId="65" builtinId="5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22" sqref="B22"/>
    </sheetView>
  </sheetViews>
  <sheetFormatPr baseColWidth="10" defaultColWidth="10.6640625" defaultRowHeight="24" x14ac:dyDescent="0.3"/>
  <cols>
    <col min="1" max="16384" width="10.6640625" style="5"/>
  </cols>
  <sheetData>
    <row r="1" spans="1:2" ht="47" x14ac:dyDescent="0.55000000000000004">
      <c r="A1" s="4" t="s">
        <v>18</v>
      </c>
    </row>
    <row r="2" spans="1:2" ht="29" x14ac:dyDescent="0.35">
      <c r="A2" s="6" t="s">
        <v>19</v>
      </c>
    </row>
    <row r="4" spans="1:2" ht="34" x14ac:dyDescent="0.4">
      <c r="A4" s="7" t="s">
        <v>20</v>
      </c>
      <c r="B4" s="8"/>
    </row>
    <row r="5" spans="1:2" x14ac:dyDescent="0.3">
      <c r="A5" s="9" t="s">
        <v>21</v>
      </c>
    </row>
    <row r="6" spans="1:2" x14ac:dyDescent="0.3">
      <c r="A6" s="9" t="s">
        <v>22</v>
      </c>
    </row>
    <row r="7" spans="1:2" x14ac:dyDescent="0.3">
      <c r="A7" s="9" t="s">
        <v>23</v>
      </c>
    </row>
    <row r="8" spans="1:2" x14ac:dyDescent="0.3">
      <c r="A8" s="9" t="s">
        <v>24</v>
      </c>
    </row>
    <row r="9" spans="1:2" x14ac:dyDescent="0.3">
      <c r="A9" s="9" t="s">
        <v>25</v>
      </c>
    </row>
    <row r="10" spans="1:2" x14ac:dyDescent="0.3">
      <c r="A10" s="9" t="s">
        <v>26</v>
      </c>
    </row>
    <row r="11" spans="1:2" x14ac:dyDescent="0.3">
      <c r="A11" s="5" t="s">
        <v>27</v>
      </c>
    </row>
    <row r="13" spans="1:2" x14ac:dyDescent="0.3">
      <c r="A13" s="9"/>
    </row>
    <row r="15" spans="1:2" ht="29" x14ac:dyDescent="0.35">
      <c r="A15" s="7" t="s">
        <v>28</v>
      </c>
    </row>
    <row r="16" spans="1:2" x14ac:dyDescent="0.3">
      <c r="A16" s="5" t="s">
        <v>16</v>
      </c>
    </row>
    <row r="17" spans="1:1" x14ac:dyDescent="0.3">
      <c r="A17" s="5" t="s">
        <v>17</v>
      </c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"/>
  <sheetViews>
    <sheetView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43" t="s">
        <v>31</v>
      </c>
      <c r="B2" s="43" t="s">
        <v>32</v>
      </c>
      <c r="C2" s="44">
        <v>3497</v>
      </c>
      <c r="D2" s="10">
        <v>0.33</v>
      </c>
      <c r="E2" s="12">
        <f>C2*D2</f>
        <v>1154.01</v>
      </c>
      <c r="F2" s="12">
        <v>11.5</v>
      </c>
      <c r="G2" s="12">
        <f>E2+F2</f>
        <v>1165.51</v>
      </c>
      <c r="H2" s="12"/>
      <c r="I2" s="20">
        <f t="shared" ref="I2" si="0">G2-H2</f>
        <v>1165.51</v>
      </c>
    </row>
    <row r="3" spans="1:9" x14ac:dyDescent="0.2">
      <c r="E3" s="38"/>
      <c r="F3" s="38"/>
      <c r="G3" s="38"/>
      <c r="H3" s="38"/>
      <c r="I3" s="38"/>
    </row>
    <row r="4" spans="1:9" x14ac:dyDescent="0.2">
      <c r="B4" t="s">
        <v>37</v>
      </c>
      <c r="C4" s="41">
        <f>SUM(C2:C3)</f>
        <v>3497</v>
      </c>
      <c r="D4" s="41"/>
      <c r="E4" s="41">
        <f t="shared" ref="E4:H4" si="1">SUM(E2:E3)</f>
        <v>1154.01</v>
      </c>
      <c r="F4" s="41">
        <f t="shared" si="1"/>
        <v>11.5</v>
      </c>
      <c r="G4" s="41">
        <f t="shared" si="1"/>
        <v>1165.51</v>
      </c>
      <c r="H4" s="41">
        <f t="shared" si="1"/>
        <v>0</v>
      </c>
      <c r="I4" s="45">
        <f>SUM(I2:I3)</f>
        <v>1165.51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161.56140000000002</v>
      </c>
    </row>
    <row r="7" spans="1:9" x14ac:dyDescent="0.2">
      <c r="G7" t="s">
        <v>40</v>
      </c>
      <c r="I7" s="3">
        <f>+I6</f>
        <v>161.56140000000002</v>
      </c>
    </row>
    <row r="8" spans="1:9" x14ac:dyDescent="0.2">
      <c r="G8" t="s">
        <v>41</v>
      </c>
      <c r="I8" s="42">
        <f>+I4+I7</f>
        <v>1327.0714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filterMode="1"/>
  <dimension ref="A1:L111"/>
  <sheetViews>
    <sheetView topLeftCell="A62" zoomScale="92" zoomScaleNormal="60" workbookViewId="0">
      <selection activeCell="I96" sqref="I96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70" si="0">C2*D2</f>
        <v>0</v>
      </c>
      <c r="F2" s="115"/>
      <c r="G2" s="117">
        <f t="shared" ref="G2:G70" si="1">E2+F2</f>
        <v>0</v>
      </c>
      <c r="H2" s="319"/>
      <c r="I2" s="117">
        <f t="shared" ref="I2:I72" si="2">+G2-H2</f>
        <v>0</v>
      </c>
      <c r="J2" s="357">
        <v>0.13</v>
      </c>
      <c r="K2" s="20">
        <f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76" si="3">E3*J3</f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hidden="1" x14ac:dyDescent="0.2">
      <c r="A5" s="179" t="s">
        <v>46</v>
      </c>
      <c r="B5" s="159" t="s">
        <v>165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26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7386</v>
      </c>
      <c r="D7" s="113">
        <v>0.25</v>
      </c>
      <c r="E7" s="117">
        <f t="shared" si="0"/>
        <v>1846.5</v>
      </c>
      <c r="F7" s="115"/>
      <c r="G7" s="117">
        <f t="shared" si="1"/>
        <v>1846.5</v>
      </c>
      <c r="H7" s="326">
        <v>110</v>
      </c>
      <c r="I7" s="117">
        <f t="shared" si="2"/>
        <v>1736.5</v>
      </c>
      <c r="J7" s="357">
        <v>0.13</v>
      </c>
      <c r="K7" s="20">
        <f>E7*J7</f>
        <v>240.04500000000002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ht="17" x14ac:dyDescent="0.2">
      <c r="A9" s="179" t="s">
        <v>151</v>
      </c>
      <c r="B9" s="159" t="s">
        <v>150</v>
      </c>
      <c r="C9" s="111">
        <v>7386</v>
      </c>
      <c r="D9" s="113">
        <v>0.25</v>
      </c>
      <c r="E9" s="117">
        <f t="shared" si="0"/>
        <v>1846.5</v>
      </c>
      <c r="F9" s="115"/>
      <c r="G9" s="117">
        <f t="shared" si="1"/>
        <v>1846.5</v>
      </c>
      <c r="H9" s="326">
        <v>110</v>
      </c>
      <c r="I9" s="117">
        <f t="shared" si="2"/>
        <v>1736.5</v>
      </c>
      <c r="J9" s="357">
        <v>0.13</v>
      </c>
      <c r="K9" s="20">
        <f t="shared" si="3"/>
        <v>240.04500000000002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x14ac:dyDescent="0.2">
      <c r="A14" s="179" t="s">
        <v>174</v>
      </c>
      <c r="B14" s="159" t="s">
        <v>144</v>
      </c>
      <c r="C14" s="111">
        <v>3234</v>
      </c>
      <c r="D14" s="113">
        <v>0.38</v>
      </c>
      <c r="E14" s="117">
        <f t="shared" si="0"/>
        <v>1228.92</v>
      </c>
      <c r="F14" s="115">
        <v>50</v>
      </c>
      <c r="G14" s="117">
        <f t="shared" si="1"/>
        <v>1278.92</v>
      </c>
      <c r="H14" s="326"/>
      <c r="I14" s="117">
        <f t="shared" si="2"/>
        <v>1278.92</v>
      </c>
      <c r="J14" s="357">
        <v>0.13</v>
      </c>
      <c r="K14" s="20">
        <f>E14*J14</f>
        <v>159.75960000000001</v>
      </c>
    </row>
    <row r="15" spans="1:11" s="272" customFormat="1" ht="17" hidden="1" x14ac:dyDescent="0.2">
      <c r="A15" s="179" t="s">
        <v>31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79" t="s">
        <v>131</v>
      </c>
      <c r="B16" s="159" t="s">
        <v>132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x14ac:dyDescent="0.2">
      <c r="A17" s="179" t="s">
        <v>131</v>
      </c>
      <c r="B17" s="159" t="s">
        <v>132</v>
      </c>
      <c r="C17" s="111">
        <v>5024</v>
      </c>
      <c r="D17" s="113">
        <v>0.27</v>
      </c>
      <c r="E17" s="117">
        <f t="shared" si="0"/>
        <v>1356.48</v>
      </c>
      <c r="F17" s="115">
        <v>56.62</v>
      </c>
      <c r="G17" s="117">
        <f t="shared" si="1"/>
        <v>1413.1</v>
      </c>
      <c r="H17" s="326">
        <v>220</v>
      </c>
      <c r="I17" s="117">
        <f t="shared" si="2"/>
        <v>1193.0999999999999</v>
      </c>
      <c r="J17" s="357">
        <v>0.13</v>
      </c>
      <c r="K17" s="20">
        <f t="shared" si="3"/>
        <v>176.3424</v>
      </c>
    </row>
    <row r="18" spans="1:11" ht="17" x14ac:dyDescent="0.2">
      <c r="A18" s="179" t="s">
        <v>133</v>
      </c>
      <c r="B18" s="159" t="s">
        <v>132</v>
      </c>
      <c r="C18" s="111">
        <v>5024</v>
      </c>
      <c r="D18" s="113">
        <v>0.27</v>
      </c>
      <c r="E18" s="117">
        <f t="shared" si="0"/>
        <v>1356.48</v>
      </c>
      <c r="F18" s="115">
        <v>56.62</v>
      </c>
      <c r="G18" s="117">
        <f t="shared" si="1"/>
        <v>1413.1</v>
      </c>
      <c r="H18" s="326">
        <v>220</v>
      </c>
      <c r="I18" s="117">
        <f t="shared" si="2"/>
        <v>1193.0999999999999</v>
      </c>
      <c r="J18" s="357">
        <v>0.13</v>
      </c>
      <c r="K18" s="20">
        <f t="shared" si="3"/>
        <v>176.3424</v>
      </c>
    </row>
    <row r="19" spans="1:11" ht="17" hidden="1" x14ac:dyDescent="0.2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t="17" hidden="1" x14ac:dyDescent="0.2">
      <c r="A20" s="179" t="s">
        <v>102</v>
      </c>
      <c r="B20" s="159" t="s">
        <v>103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t="17" hidden="1" x14ac:dyDescent="0.2">
      <c r="A21" s="179" t="s">
        <v>72</v>
      </c>
      <c r="B21" s="159" t="s">
        <v>73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60" t="s">
        <v>67</v>
      </c>
      <c r="B22" s="159" t="s">
        <v>68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0.14000000000000001</v>
      </c>
      <c r="K22" s="20">
        <f t="shared" si="3"/>
        <v>0</v>
      </c>
    </row>
    <row r="23" spans="1:11" ht="17" hidden="1" x14ac:dyDescent="0.2">
      <c r="A23" s="179" t="s">
        <v>157</v>
      </c>
      <c r="B23" s="159" t="s">
        <v>158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79" t="s">
        <v>147</v>
      </c>
      <c r="B24" s="159" t="s">
        <v>148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60" t="s">
        <v>65</v>
      </c>
      <c r="B26" s="159" t="s">
        <v>93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t="17" hidden="1" x14ac:dyDescent="0.2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t="17" hidden="1" x14ac:dyDescent="0.2">
      <c r="A28" s="160" t="s">
        <v>116</v>
      </c>
      <c r="B28" s="159" t="s">
        <v>117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t="17" hidden="1" x14ac:dyDescent="0.2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x14ac:dyDescent="0.2">
      <c r="A30" s="160" t="s">
        <v>122</v>
      </c>
      <c r="B30" s="159" t="s">
        <v>123</v>
      </c>
      <c r="C30" s="111">
        <v>1283</v>
      </c>
      <c r="D30" s="113">
        <v>0.39</v>
      </c>
      <c r="E30" s="117">
        <f t="shared" si="0"/>
        <v>500.37</v>
      </c>
      <c r="F30" s="115"/>
      <c r="G30" s="117">
        <f t="shared" si="1"/>
        <v>500.37</v>
      </c>
      <c r="H30" s="326"/>
      <c r="I30" s="117">
        <f t="shared" si="2"/>
        <v>500.37</v>
      </c>
      <c r="J30" s="357">
        <v>0.14000000000000001</v>
      </c>
      <c r="K30" s="20">
        <f t="shared" si="3"/>
        <v>70.051800000000014</v>
      </c>
    </row>
    <row r="31" spans="1:11" ht="17" hidden="1" x14ac:dyDescent="0.2">
      <c r="A31" s="160" t="s">
        <v>124</v>
      </c>
      <c r="B31" s="159" t="s">
        <v>123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hidden="1" x14ac:dyDescent="0.2">
      <c r="A32" s="149" t="s">
        <v>65</v>
      </c>
      <c r="B32" s="159" t="s">
        <v>66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79" t="s">
        <v>81</v>
      </c>
      <c r="B33" s="159" t="s">
        <v>82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t="17" x14ac:dyDescent="0.2">
      <c r="A34" s="160" t="s">
        <v>125</v>
      </c>
      <c r="B34" s="159" t="s">
        <v>126</v>
      </c>
      <c r="C34" s="111">
        <v>6416</v>
      </c>
      <c r="D34" s="113">
        <v>0.26</v>
      </c>
      <c r="E34" s="117">
        <f t="shared" si="0"/>
        <v>1668.16</v>
      </c>
      <c r="F34" s="115"/>
      <c r="G34" s="117">
        <f t="shared" si="1"/>
        <v>1668.16</v>
      </c>
      <c r="H34" s="326">
        <v>110</v>
      </c>
      <c r="I34" s="117">
        <f t="shared" si="2"/>
        <v>1558.16</v>
      </c>
      <c r="J34" s="357">
        <v>0.14000000000000001</v>
      </c>
      <c r="K34" s="20">
        <f t="shared" si="3"/>
        <v>233.54240000000004</v>
      </c>
    </row>
    <row r="35" spans="1:11" ht="17" hidden="1" x14ac:dyDescent="0.2">
      <c r="A35" s="240" t="s">
        <v>125</v>
      </c>
      <c r="B35" s="159" t="s">
        <v>126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x14ac:dyDescent="0.2">
      <c r="A36" s="160" t="s">
        <v>136</v>
      </c>
      <c r="B36" s="159" t="s">
        <v>137</v>
      </c>
      <c r="C36" s="111">
        <v>3299</v>
      </c>
      <c r="D36" s="113">
        <v>0.38</v>
      </c>
      <c r="E36" s="117">
        <f t="shared" si="0"/>
        <v>1253.6200000000001</v>
      </c>
      <c r="F36" s="115"/>
      <c r="G36" s="117">
        <f t="shared" si="1"/>
        <v>1253.6200000000001</v>
      </c>
      <c r="H36" s="326"/>
      <c r="I36" s="117">
        <f t="shared" si="2"/>
        <v>1253.6200000000001</v>
      </c>
      <c r="J36" s="357">
        <v>0.14000000000000001</v>
      </c>
      <c r="K36" s="20">
        <f t="shared" si="3"/>
        <v>175.50680000000003</v>
      </c>
    </row>
    <row r="37" spans="1:11" ht="17" hidden="1" x14ac:dyDescent="0.2">
      <c r="A37" s="240" t="s">
        <v>136</v>
      </c>
      <c r="B37" s="159" t="s">
        <v>137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79" t="s">
        <v>76</v>
      </c>
      <c r="B38" s="159" t="s">
        <v>77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t="17" hidden="1" x14ac:dyDescent="0.2">
      <c r="A39" s="191" t="s">
        <v>96</v>
      </c>
      <c r="B39" s="159" t="s">
        <v>97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x14ac:dyDescent="0.2">
      <c r="A40" s="160" t="s">
        <v>65</v>
      </c>
      <c r="B40" s="159" t="s">
        <v>138</v>
      </c>
      <c r="C40" s="111">
        <v>1503</v>
      </c>
      <c r="D40" s="113">
        <v>0.27</v>
      </c>
      <c r="E40" s="117">
        <f t="shared" si="0"/>
        <v>405.81</v>
      </c>
      <c r="F40" s="115"/>
      <c r="G40" s="117">
        <f t="shared" si="1"/>
        <v>405.81</v>
      </c>
      <c r="H40" s="326">
        <v>110</v>
      </c>
      <c r="I40" s="117">
        <f t="shared" si="2"/>
        <v>295.81</v>
      </c>
      <c r="J40" s="357">
        <v>0.14000000000000001</v>
      </c>
      <c r="K40" s="20">
        <f t="shared" si="3"/>
        <v>56.813400000000009</v>
      </c>
    </row>
    <row r="41" spans="1:11" ht="17" hidden="1" x14ac:dyDescent="0.2">
      <c r="A41" s="208" t="s">
        <v>65</v>
      </c>
      <c r="B41" s="159" t="s">
        <v>138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t="17" hidden="1" x14ac:dyDescent="0.2">
      <c r="A42" s="191" t="s">
        <v>44</v>
      </c>
      <c r="B42" s="159" t="s">
        <v>45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208" t="s">
        <v>89</v>
      </c>
      <c r="B43" s="159" t="s">
        <v>45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x14ac:dyDescent="0.2">
      <c r="A44" s="179" t="s">
        <v>98</v>
      </c>
      <c r="B44" s="159" t="s">
        <v>45</v>
      </c>
      <c r="C44" s="111">
        <v>4580</v>
      </c>
      <c r="D44" s="113">
        <v>0.2</v>
      </c>
      <c r="E44" s="117">
        <f t="shared" si="0"/>
        <v>916</v>
      </c>
      <c r="F44" s="115"/>
      <c r="G44" s="117">
        <f t="shared" si="1"/>
        <v>916</v>
      </c>
      <c r="H44" s="326"/>
      <c r="I44" s="117">
        <f t="shared" si="2"/>
        <v>916</v>
      </c>
      <c r="J44" s="357">
        <v>0.13</v>
      </c>
      <c r="K44" s="20">
        <f t="shared" si="3"/>
        <v>119.08</v>
      </c>
    </row>
    <row r="45" spans="1:11" ht="17" hidden="1" x14ac:dyDescent="0.2">
      <c r="A45" s="160" t="s">
        <v>94</v>
      </c>
      <c r="B45" s="159" t="s">
        <v>95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t="17" hidden="1" x14ac:dyDescent="0.2">
      <c r="A46" s="160" t="s">
        <v>94</v>
      </c>
      <c r="B46" s="159" t="s">
        <v>95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s="272" customFormat="1" ht="17" x14ac:dyDescent="0.2">
      <c r="A47" s="179" t="s">
        <v>129</v>
      </c>
      <c r="B47" s="159" t="s">
        <v>95</v>
      </c>
      <c r="C47" s="111">
        <v>7545</v>
      </c>
      <c r="D47" s="113">
        <v>0.25</v>
      </c>
      <c r="E47" s="117">
        <f t="shared" si="0"/>
        <v>1886.25</v>
      </c>
      <c r="F47" s="115">
        <v>20</v>
      </c>
      <c r="G47" s="117">
        <f t="shared" si="1"/>
        <v>1906.25</v>
      </c>
      <c r="H47" s="326">
        <v>270</v>
      </c>
      <c r="I47" s="117">
        <f t="shared" si="2"/>
        <v>1636.25</v>
      </c>
      <c r="J47" s="357">
        <v>0.13</v>
      </c>
      <c r="K47" s="20">
        <f t="shared" si="3"/>
        <v>245.21250000000001</v>
      </c>
    </row>
    <row r="48" spans="1:11" ht="17" hidden="1" x14ac:dyDescent="0.2">
      <c r="A48" s="139" t="s">
        <v>69</v>
      </c>
      <c r="B48" s="159" t="s">
        <v>70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t="34" hidden="1" x14ac:dyDescent="0.2">
      <c r="A49" s="124" t="s">
        <v>60</v>
      </c>
      <c r="B49" s="159" t="s">
        <v>61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t="17" hidden="1" x14ac:dyDescent="0.2">
      <c r="A50" s="139" t="s">
        <v>46</v>
      </c>
      <c r="B50" s="159" t="s">
        <v>29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ht="17" hidden="1" x14ac:dyDescent="0.2">
      <c r="A51" s="90" t="s">
        <v>127</v>
      </c>
      <c r="B51" s="159" t="s">
        <v>128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0.13</v>
      </c>
      <c r="K51" s="20">
        <f t="shared" si="3"/>
        <v>0</v>
      </c>
      <c r="L51" s="3"/>
    </row>
    <row r="52" spans="1:12" s="272" customFormat="1" ht="17" x14ac:dyDescent="0.2">
      <c r="A52" s="90" t="s">
        <v>176</v>
      </c>
      <c r="B52" s="216" t="s">
        <v>177</v>
      </c>
      <c r="C52" s="166">
        <v>1888</v>
      </c>
      <c r="D52" s="168">
        <v>0.38</v>
      </c>
      <c r="E52" s="117">
        <f t="shared" ref="E52" si="4">C52*D52</f>
        <v>717.44</v>
      </c>
      <c r="F52" s="115"/>
      <c r="G52" s="117">
        <f t="shared" ref="G52" si="5">E52+F52</f>
        <v>717.44</v>
      </c>
      <c r="H52" s="326">
        <v>226.15</v>
      </c>
      <c r="I52" s="117">
        <f t="shared" ref="I52" si="6">+G52-H52</f>
        <v>491.29000000000008</v>
      </c>
      <c r="J52" s="357">
        <v>0.13</v>
      </c>
      <c r="K52" s="20">
        <f t="shared" ref="K52" si="7">E52*J52</f>
        <v>93.267200000000017</v>
      </c>
      <c r="L52" s="118"/>
    </row>
    <row r="53" spans="1:12" ht="17" hidden="1" x14ac:dyDescent="0.2">
      <c r="A53" s="90" t="s">
        <v>108</v>
      </c>
      <c r="B53" s="159" t="s">
        <v>111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0.13</v>
      </c>
      <c r="K53" s="20">
        <f t="shared" si="3"/>
        <v>0</v>
      </c>
    </row>
    <row r="54" spans="1:12" s="272" customFormat="1" ht="17" x14ac:dyDescent="0.2">
      <c r="A54" s="179" t="s">
        <v>172</v>
      </c>
      <c r="B54" s="159" t="s">
        <v>175</v>
      </c>
      <c r="C54" s="111">
        <v>7545</v>
      </c>
      <c r="D54" s="113">
        <v>0.22</v>
      </c>
      <c r="E54" s="117">
        <f t="shared" si="0"/>
        <v>1659.9</v>
      </c>
      <c r="F54" s="115">
        <v>20</v>
      </c>
      <c r="G54" s="117">
        <f t="shared" si="1"/>
        <v>1679.9</v>
      </c>
      <c r="H54" s="326">
        <v>270</v>
      </c>
      <c r="I54" s="117">
        <f t="shared" si="2"/>
        <v>1409.9</v>
      </c>
      <c r="J54" s="357">
        <v>0.13</v>
      </c>
      <c r="K54" s="20">
        <f t="shared" si="3"/>
        <v>215.78700000000001</v>
      </c>
    </row>
    <row r="55" spans="1:12" ht="17" x14ac:dyDescent="0.2">
      <c r="A55" s="90" t="s">
        <v>52</v>
      </c>
      <c r="B55" s="159" t="s">
        <v>53</v>
      </c>
      <c r="C55" s="111">
        <v>181</v>
      </c>
      <c r="D55" s="113">
        <v>0.39</v>
      </c>
      <c r="E55" s="117">
        <f t="shared" si="0"/>
        <v>70.59</v>
      </c>
      <c r="F55" s="115"/>
      <c r="G55" s="117">
        <f t="shared" si="1"/>
        <v>70.59</v>
      </c>
      <c r="H55" s="326"/>
      <c r="I55" s="117">
        <f t="shared" si="2"/>
        <v>70.59</v>
      </c>
      <c r="J55" s="357">
        <v>0.13</v>
      </c>
      <c r="K55" s="20">
        <f t="shared" si="3"/>
        <v>9.1767000000000003</v>
      </c>
    </row>
    <row r="56" spans="1:12" ht="17" x14ac:dyDescent="0.2">
      <c r="A56" s="90" t="s">
        <v>52</v>
      </c>
      <c r="B56" s="159" t="s">
        <v>53</v>
      </c>
      <c r="C56" s="111">
        <v>1528</v>
      </c>
      <c r="D56" s="113">
        <v>0.25</v>
      </c>
      <c r="E56" s="117">
        <f t="shared" si="0"/>
        <v>382</v>
      </c>
      <c r="F56" s="115"/>
      <c r="G56" s="117">
        <f t="shared" si="1"/>
        <v>382</v>
      </c>
      <c r="H56" s="326"/>
      <c r="I56" s="117">
        <f t="shared" si="2"/>
        <v>382</v>
      </c>
      <c r="J56" s="357">
        <v>0.13</v>
      </c>
      <c r="K56" s="20">
        <f t="shared" si="3"/>
        <v>49.660000000000004</v>
      </c>
    </row>
    <row r="57" spans="1:12" ht="17" x14ac:dyDescent="0.2">
      <c r="A57" s="90" t="s">
        <v>173</v>
      </c>
      <c r="B57" s="159" t="s">
        <v>167</v>
      </c>
      <c r="C57" s="111">
        <v>3198</v>
      </c>
      <c r="D57" s="113">
        <v>0.38</v>
      </c>
      <c r="E57" s="117">
        <f t="shared" si="0"/>
        <v>1215.24</v>
      </c>
      <c r="F57" s="115">
        <v>14.99</v>
      </c>
      <c r="G57" s="117">
        <f t="shared" si="1"/>
        <v>1230.23</v>
      </c>
      <c r="H57" s="326"/>
      <c r="I57" s="117">
        <f t="shared" si="2"/>
        <v>1230.23</v>
      </c>
      <c r="J57" s="357">
        <v>0.13</v>
      </c>
      <c r="K57" s="20">
        <f t="shared" si="3"/>
        <v>157.9812</v>
      </c>
    </row>
    <row r="58" spans="1:12" ht="17" hidden="1" x14ac:dyDescent="0.2">
      <c r="A58" s="208" t="s">
        <v>90</v>
      </c>
      <c r="B58" s="159" t="s">
        <v>79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2" ht="17" hidden="1" x14ac:dyDescent="0.2">
      <c r="A59" s="90" t="s">
        <v>154</v>
      </c>
      <c r="B59" s="159" t="s">
        <v>155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0.13</v>
      </c>
      <c r="K59" s="20">
        <f t="shared" si="3"/>
        <v>0</v>
      </c>
    </row>
    <row r="60" spans="1:12" ht="17" x14ac:dyDescent="0.2">
      <c r="A60" s="90" t="s">
        <v>154</v>
      </c>
      <c r="B60" s="159" t="s">
        <v>155</v>
      </c>
      <c r="C60" s="111">
        <v>6653</v>
      </c>
      <c r="D60" s="113">
        <v>0.24</v>
      </c>
      <c r="E60" s="117">
        <f t="shared" si="0"/>
        <v>1596.72</v>
      </c>
      <c r="F60" s="115"/>
      <c r="G60" s="117">
        <f t="shared" si="1"/>
        <v>1596.72</v>
      </c>
      <c r="H60" s="326"/>
      <c r="I60" s="117">
        <f t="shared" si="2"/>
        <v>1596.72</v>
      </c>
      <c r="J60" s="357">
        <v>0.13</v>
      </c>
      <c r="K60" s="20">
        <f t="shared" si="3"/>
        <v>207.5736</v>
      </c>
    </row>
    <row r="61" spans="1:12" ht="17" hidden="1" x14ac:dyDescent="0.2">
      <c r="A61" s="90" t="s">
        <v>156</v>
      </c>
      <c r="B61" s="159" t="s">
        <v>155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</row>
    <row r="62" spans="1:12" ht="17" x14ac:dyDescent="0.2">
      <c r="A62" s="90" t="s">
        <v>156</v>
      </c>
      <c r="B62" s="159" t="s">
        <v>155</v>
      </c>
      <c r="C62" s="111">
        <v>6653</v>
      </c>
      <c r="D62" s="113">
        <v>0.25</v>
      </c>
      <c r="E62" s="117">
        <f t="shared" si="0"/>
        <v>1663.25</v>
      </c>
      <c r="F62" s="115">
        <v>100</v>
      </c>
      <c r="G62" s="117">
        <f t="shared" si="1"/>
        <v>1763.25</v>
      </c>
      <c r="H62" s="326"/>
      <c r="I62" s="117">
        <f t="shared" si="2"/>
        <v>1763.25</v>
      </c>
      <c r="J62" s="357">
        <v>0.13</v>
      </c>
      <c r="K62" s="20">
        <f t="shared" si="3"/>
        <v>216.2225</v>
      </c>
    </row>
    <row r="63" spans="1:12" ht="17" hidden="1" x14ac:dyDescent="0.2">
      <c r="A63" s="90" t="s">
        <v>104</v>
      </c>
      <c r="B63" s="159" t="s">
        <v>105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ht="17" x14ac:dyDescent="0.2">
      <c r="A64" s="90" t="s">
        <v>161</v>
      </c>
      <c r="B64" s="159" t="s">
        <v>162</v>
      </c>
      <c r="C64" s="111">
        <v>2913</v>
      </c>
      <c r="D64" s="113">
        <v>0.38</v>
      </c>
      <c r="E64" s="117">
        <f t="shared" si="0"/>
        <v>1106.94</v>
      </c>
      <c r="F64" s="115"/>
      <c r="G64" s="117">
        <f t="shared" si="1"/>
        <v>1106.94</v>
      </c>
      <c r="H64" s="326">
        <v>110</v>
      </c>
      <c r="I64" s="117">
        <f t="shared" si="2"/>
        <v>996.94</v>
      </c>
      <c r="J64" s="357">
        <v>0.13</v>
      </c>
      <c r="K64" s="20">
        <f t="shared" si="3"/>
        <v>143.90220000000002</v>
      </c>
    </row>
    <row r="65" spans="1:11" ht="17" x14ac:dyDescent="0.2">
      <c r="A65" s="90" t="s">
        <v>100</v>
      </c>
      <c r="B65" s="159" t="s">
        <v>101</v>
      </c>
      <c r="C65" s="111">
        <v>2194</v>
      </c>
      <c r="D65" s="113">
        <v>0.38</v>
      </c>
      <c r="E65" s="117">
        <f t="shared" si="0"/>
        <v>833.72</v>
      </c>
      <c r="F65" s="115"/>
      <c r="G65" s="117">
        <f t="shared" si="1"/>
        <v>833.72</v>
      </c>
      <c r="H65" s="326">
        <v>110</v>
      </c>
      <c r="I65" s="117">
        <f t="shared" si="2"/>
        <v>723.72</v>
      </c>
      <c r="J65" s="357">
        <v>0.13</v>
      </c>
      <c r="K65" s="20">
        <f t="shared" si="3"/>
        <v>108.3836</v>
      </c>
    </row>
    <row r="66" spans="1:11" ht="17" hidden="1" x14ac:dyDescent="0.2">
      <c r="A66" s="194" t="s">
        <v>85</v>
      </c>
      <c r="B66" s="159" t="s">
        <v>86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1" ht="17" hidden="1" x14ac:dyDescent="0.2">
      <c r="A67" s="194" t="s">
        <v>85</v>
      </c>
      <c r="B67" s="159" t="s">
        <v>86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1" ht="17" hidden="1" x14ac:dyDescent="0.2">
      <c r="A68" s="194" t="s">
        <v>83</v>
      </c>
      <c r="B68" s="159" t="s">
        <v>84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0.14000000000000001</v>
      </c>
      <c r="K68" s="20">
        <f t="shared" si="3"/>
        <v>0</v>
      </c>
    </row>
    <row r="69" spans="1:11" ht="17" hidden="1" x14ac:dyDescent="0.2">
      <c r="A69" s="90" t="s">
        <v>106</v>
      </c>
      <c r="B69" s="159" t="s">
        <v>107</v>
      </c>
      <c r="C69" s="111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20">
        <f t="shared" si="3"/>
        <v>0</v>
      </c>
    </row>
    <row r="70" spans="1:11" ht="17" hidden="1" x14ac:dyDescent="0.2">
      <c r="A70" s="90" t="s">
        <v>106</v>
      </c>
      <c r="B70" s="159" t="s">
        <v>107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0.13</v>
      </c>
      <c r="K70" s="20">
        <f t="shared" si="3"/>
        <v>0</v>
      </c>
    </row>
    <row r="71" spans="1:11" ht="14.5" customHeight="1" x14ac:dyDescent="0.2">
      <c r="A71" s="90" t="s">
        <v>152</v>
      </c>
      <c r="B71" s="159" t="s">
        <v>153</v>
      </c>
      <c r="C71" s="111">
        <v>1503</v>
      </c>
      <c r="D71" s="113">
        <v>0.24</v>
      </c>
      <c r="E71" s="117">
        <f>C71*D71</f>
        <v>360.71999999999997</v>
      </c>
      <c r="F71" s="115"/>
      <c r="G71" s="117">
        <f t="shared" ref="G71:G92" si="8">E71+F71</f>
        <v>360.71999999999997</v>
      </c>
      <c r="H71" s="326">
        <v>220</v>
      </c>
      <c r="I71" s="117">
        <f t="shared" si="2"/>
        <v>140.71999999999997</v>
      </c>
      <c r="J71" s="357">
        <v>0.13</v>
      </c>
      <c r="K71" s="20">
        <f>E71*J71</f>
        <v>46.893599999999999</v>
      </c>
    </row>
    <row r="72" spans="1:11" ht="17" hidden="1" x14ac:dyDescent="0.2">
      <c r="A72" s="90" t="s">
        <v>152</v>
      </c>
      <c r="B72" s="159" t="s">
        <v>153</v>
      </c>
      <c r="C72" s="111"/>
      <c r="D72" s="113"/>
      <c r="E72" s="117">
        <f>C72*D72</f>
        <v>0</v>
      </c>
      <c r="F72" s="115"/>
      <c r="G72" s="117">
        <f t="shared" si="8"/>
        <v>0</v>
      </c>
      <c r="H72" s="326"/>
      <c r="I72" s="117">
        <f t="shared" si="2"/>
        <v>0</v>
      </c>
      <c r="J72" s="357">
        <v>0.13</v>
      </c>
      <c r="K72" s="20">
        <f>E72*J72</f>
        <v>0</v>
      </c>
    </row>
    <row r="73" spans="1:11" s="272" customFormat="1" ht="17" hidden="1" x14ac:dyDescent="0.2">
      <c r="A73" s="208" t="s">
        <v>159</v>
      </c>
      <c r="B73" s="159" t="s">
        <v>160</v>
      </c>
      <c r="C73" s="111"/>
      <c r="D73" s="113"/>
      <c r="E73" s="117">
        <f>C73*D73</f>
        <v>0</v>
      </c>
      <c r="F73" s="115"/>
      <c r="G73" s="117">
        <f t="shared" si="8"/>
        <v>0</v>
      </c>
      <c r="H73" s="326"/>
      <c r="I73" s="117">
        <f t="shared" ref="I73:I92" si="9">+G73-H73</f>
        <v>0</v>
      </c>
      <c r="J73" s="357">
        <v>0.14000000000000001</v>
      </c>
      <c r="K73" s="20">
        <f>E73*J73</f>
        <v>0</v>
      </c>
    </row>
    <row r="74" spans="1:11" ht="17" hidden="1" x14ac:dyDescent="0.2">
      <c r="A74" s="94" t="s">
        <v>58</v>
      </c>
      <c r="B74" s="159" t="s">
        <v>59</v>
      </c>
      <c r="C74" s="111"/>
      <c r="D74" s="113"/>
      <c r="E74" s="117">
        <f>C74*D74</f>
        <v>0</v>
      </c>
      <c r="F74" s="115"/>
      <c r="G74" s="117">
        <f t="shared" si="8"/>
        <v>0</v>
      </c>
      <c r="H74" s="326"/>
      <c r="I74" s="117">
        <f t="shared" si="9"/>
        <v>0</v>
      </c>
      <c r="J74" s="357">
        <v>0.14000000000000001</v>
      </c>
      <c r="K74" s="20">
        <f>E74*J74</f>
        <v>0</v>
      </c>
    </row>
    <row r="75" spans="1:11" ht="17" x14ac:dyDescent="0.2">
      <c r="A75" s="90" t="s">
        <v>98</v>
      </c>
      <c r="B75" s="159" t="s">
        <v>171</v>
      </c>
      <c r="C75" s="111">
        <v>2359</v>
      </c>
      <c r="D75" s="113">
        <v>0.22</v>
      </c>
      <c r="E75" s="117">
        <f t="shared" ref="E75:E92" si="10">C75*D75</f>
        <v>518.98</v>
      </c>
      <c r="F75" s="115"/>
      <c r="G75" s="117">
        <f t="shared" si="8"/>
        <v>518.98</v>
      </c>
      <c r="H75" s="326">
        <v>117.82</v>
      </c>
      <c r="I75" s="117">
        <f t="shared" si="9"/>
        <v>401.16</v>
      </c>
      <c r="J75" s="357">
        <v>0.13</v>
      </c>
      <c r="K75" s="20">
        <f>E75*J75</f>
        <v>67.467399999999998</v>
      </c>
    </row>
    <row r="76" spans="1:11" ht="17" x14ac:dyDescent="0.2">
      <c r="A76" s="160" t="s">
        <v>65</v>
      </c>
      <c r="B76" s="159" t="s">
        <v>59</v>
      </c>
      <c r="C76" s="111">
        <v>4769</v>
      </c>
      <c r="D76" s="113">
        <v>0.4</v>
      </c>
      <c r="E76" s="117">
        <f t="shared" si="10"/>
        <v>1907.6000000000001</v>
      </c>
      <c r="F76" s="115"/>
      <c r="G76" s="117">
        <f t="shared" si="8"/>
        <v>1907.6000000000001</v>
      </c>
      <c r="H76" s="326">
        <v>110</v>
      </c>
      <c r="I76" s="117">
        <f t="shared" si="9"/>
        <v>1797.6000000000001</v>
      </c>
      <c r="J76" s="357">
        <v>0.14000000000000001</v>
      </c>
      <c r="K76" s="20">
        <f t="shared" si="3"/>
        <v>267.06400000000002</v>
      </c>
    </row>
    <row r="77" spans="1:11" s="272" customFormat="1" ht="17" x14ac:dyDescent="0.2">
      <c r="A77" s="90" t="s">
        <v>168</v>
      </c>
      <c r="B77" s="159" t="s">
        <v>59</v>
      </c>
      <c r="C77" s="111">
        <v>7414</v>
      </c>
      <c r="D77" s="113">
        <v>0.22</v>
      </c>
      <c r="E77" s="117">
        <f t="shared" si="10"/>
        <v>1631.08</v>
      </c>
      <c r="F77" s="115"/>
      <c r="G77" s="117">
        <f t="shared" si="8"/>
        <v>1631.08</v>
      </c>
      <c r="H77" s="326">
        <v>50</v>
      </c>
      <c r="I77" s="117">
        <f t="shared" si="9"/>
        <v>1581.08</v>
      </c>
      <c r="J77" s="357">
        <v>0.13</v>
      </c>
      <c r="K77" s="20">
        <f t="shared" ref="K77:K92" si="11">E77*J77</f>
        <v>212.04040000000001</v>
      </c>
    </row>
    <row r="78" spans="1:11" ht="17" hidden="1" x14ac:dyDescent="0.2">
      <c r="A78" s="90" t="s">
        <v>63</v>
      </c>
      <c r="B78" s="159" t="s">
        <v>64</v>
      </c>
      <c r="C78" s="111"/>
      <c r="D78" s="113"/>
      <c r="E78" s="117">
        <f t="shared" si="10"/>
        <v>0</v>
      </c>
      <c r="F78" s="115"/>
      <c r="G78" s="117">
        <f t="shared" si="8"/>
        <v>0</v>
      </c>
      <c r="H78" s="326"/>
      <c r="I78" s="117">
        <f t="shared" si="9"/>
        <v>0</v>
      </c>
      <c r="J78" s="357">
        <v>0.13</v>
      </c>
      <c r="K78" s="20">
        <f t="shared" si="11"/>
        <v>0</v>
      </c>
    </row>
    <row r="79" spans="1:11" ht="17" hidden="1" x14ac:dyDescent="0.2">
      <c r="A79" s="90" t="s">
        <v>134</v>
      </c>
      <c r="B79" s="159" t="s">
        <v>135</v>
      </c>
      <c r="C79" s="111"/>
      <c r="D79" s="113"/>
      <c r="E79" s="117">
        <f t="shared" si="10"/>
        <v>0</v>
      </c>
      <c r="F79" s="115"/>
      <c r="G79" s="117">
        <f t="shared" si="8"/>
        <v>0</v>
      </c>
      <c r="H79" s="326"/>
      <c r="I79" s="117">
        <f t="shared" si="9"/>
        <v>0</v>
      </c>
      <c r="J79" s="357">
        <v>0.13</v>
      </c>
      <c r="K79" s="20">
        <f t="shared" si="11"/>
        <v>0</v>
      </c>
    </row>
    <row r="80" spans="1:11" ht="17" hidden="1" x14ac:dyDescent="0.2">
      <c r="A80" s="90" t="s">
        <v>114</v>
      </c>
      <c r="B80" s="159" t="s">
        <v>115</v>
      </c>
      <c r="C80" s="111"/>
      <c r="D80" s="113"/>
      <c r="E80" s="117">
        <f t="shared" si="10"/>
        <v>0</v>
      </c>
      <c r="F80" s="115"/>
      <c r="G80" s="117">
        <f t="shared" si="8"/>
        <v>0</v>
      </c>
      <c r="H80" s="326"/>
      <c r="I80" s="117">
        <f t="shared" si="9"/>
        <v>0</v>
      </c>
      <c r="J80" s="357">
        <v>0.13</v>
      </c>
      <c r="K80" s="20">
        <f t="shared" si="11"/>
        <v>0</v>
      </c>
    </row>
    <row r="81" spans="1:12" ht="17" hidden="1" x14ac:dyDescent="0.2">
      <c r="A81" s="90" t="s">
        <v>114</v>
      </c>
      <c r="B81" s="159" t="s">
        <v>115</v>
      </c>
      <c r="C81" s="111"/>
      <c r="D81" s="113"/>
      <c r="E81" s="117">
        <f t="shared" si="10"/>
        <v>0</v>
      </c>
      <c r="F81" s="115"/>
      <c r="G81" s="117">
        <f t="shared" si="8"/>
        <v>0</v>
      </c>
      <c r="H81" s="326"/>
      <c r="I81" s="117">
        <f t="shared" si="9"/>
        <v>0</v>
      </c>
      <c r="J81" s="357">
        <v>0.13</v>
      </c>
      <c r="K81" s="20">
        <f t="shared" si="11"/>
        <v>0</v>
      </c>
    </row>
    <row r="82" spans="1:12" ht="17" hidden="1" x14ac:dyDescent="0.2">
      <c r="A82" s="90" t="s">
        <v>109</v>
      </c>
      <c r="B82" s="159" t="s">
        <v>110</v>
      </c>
      <c r="C82" s="111"/>
      <c r="D82" s="113"/>
      <c r="E82" s="117">
        <f t="shared" si="10"/>
        <v>0</v>
      </c>
      <c r="F82" s="115"/>
      <c r="G82" s="117">
        <f t="shared" si="8"/>
        <v>0</v>
      </c>
      <c r="H82" s="326"/>
      <c r="I82" s="117">
        <f t="shared" si="9"/>
        <v>0</v>
      </c>
      <c r="J82" s="357">
        <v>0.13</v>
      </c>
      <c r="K82" s="20">
        <f t="shared" si="11"/>
        <v>0</v>
      </c>
    </row>
    <row r="83" spans="1:12" ht="17" hidden="1" x14ac:dyDescent="0.2">
      <c r="A83" s="90" t="s">
        <v>109</v>
      </c>
      <c r="B83" s="159" t="s">
        <v>110</v>
      </c>
      <c r="C83" s="111"/>
      <c r="D83" s="113"/>
      <c r="E83" s="117">
        <f t="shared" si="10"/>
        <v>0</v>
      </c>
      <c r="F83" s="115"/>
      <c r="G83" s="117">
        <f t="shared" si="8"/>
        <v>0</v>
      </c>
      <c r="H83" s="326"/>
      <c r="I83" s="117">
        <f t="shared" si="9"/>
        <v>0</v>
      </c>
      <c r="J83" s="357">
        <v>0.13</v>
      </c>
      <c r="K83" s="20">
        <f t="shared" si="11"/>
        <v>0</v>
      </c>
    </row>
    <row r="84" spans="1:12" ht="17" hidden="1" x14ac:dyDescent="0.2">
      <c r="A84" s="90" t="s">
        <v>74</v>
      </c>
      <c r="B84" s="159" t="s">
        <v>75</v>
      </c>
      <c r="C84" s="111"/>
      <c r="D84" s="113"/>
      <c r="E84" s="117">
        <f t="shared" si="10"/>
        <v>0</v>
      </c>
      <c r="F84" s="115"/>
      <c r="G84" s="117">
        <f t="shared" si="8"/>
        <v>0</v>
      </c>
      <c r="H84" s="326"/>
      <c r="I84" s="117">
        <f t="shared" si="9"/>
        <v>0</v>
      </c>
      <c r="J84" s="357">
        <v>0.13</v>
      </c>
      <c r="K84" s="20">
        <f t="shared" si="11"/>
        <v>0</v>
      </c>
    </row>
    <row r="85" spans="1:12" ht="17" hidden="1" x14ac:dyDescent="0.2">
      <c r="A85" s="209" t="s">
        <v>91</v>
      </c>
      <c r="B85" s="159" t="s">
        <v>92</v>
      </c>
      <c r="C85" s="111"/>
      <c r="D85" s="113"/>
      <c r="E85" s="117">
        <f t="shared" si="10"/>
        <v>0</v>
      </c>
      <c r="F85" s="115"/>
      <c r="G85" s="117">
        <f t="shared" si="8"/>
        <v>0</v>
      </c>
      <c r="H85" s="326"/>
      <c r="I85" s="117">
        <f t="shared" si="9"/>
        <v>0</v>
      </c>
      <c r="J85" s="357">
        <v>0.14000000000000001</v>
      </c>
      <c r="K85" s="20">
        <f t="shared" si="11"/>
        <v>0</v>
      </c>
    </row>
    <row r="86" spans="1:12" s="272" customFormat="1" ht="17" x14ac:dyDescent="0.2">
      <c r="A86" s="90" t="s">
        <v>152</v>
      </c>
      <c r="B86" s="159" t="s">
        <v>169</v>
      </c>
      <c r="C86" s="111">
        <v>7414</v>
      </c>
      <c r="D86" s="113">
        <v>0.22</v>
      </c>
      <c r="E86" s="117">
        <f t="shared" si="10"/>
        <v>1631.08</v>
      </c>
      <c r="F86" s="115"/>
      <c r="G86" s="117">
        <f t="shared" si="8"/>
        <v>1631.08</v>
      </c>
      <c r="H86" s="326">
        <v>160</v>
      </c>
      <c r="I86" s="117">
        <f t="shared" si="9"/>
        <v>1471.08</v>
      </c>
      <c r="J86" s="357">
        <v>0.13</v>
      </c>
      <c r="K86" s="20">
        <f t="shared" si="11"/>
        <v>212.04040000000001</v>
      </c>
    </row>
    <row r="87" spans="1:12" hidden="1" x14ac:dyDescent="0.2">
      <c r="A87" s="316" t="s">
        <v>145</v>
      </c>
      <c r="B87" s="350" t="s">
        <v>146</v>
      </c>
      <c r="C87" s="111"/>
      <c r="D87" s="171"/>
      <c r="E87" s="117">
        <f t="shared" si="10"/>
        <v>0</v>
      </c>
      <c r="F87" s="116"/>
      <c r="G87" s="117">
        <f t="shared" si="8"/>
        <v>0</v>
      </c>
      <c r="H87" s="116"/>
      <c r="I87" s="117">
        <f t="shared" si="9"/>
        <v>0</v>
      </c>
      <c r="J87" s="357">
        <v>0.14000000000000001</v>
      </c>
      <c r="K87" s="20">
        <f t="shared" si="11"/>
        <v>0</v>
      </c>
    </row>
    <row r="88" spans="1:12" s="272" customFormat="1" hidden="1" x14ac:dyDescent="0.2">
      <c r="A88" s="90" t="s">
        <v>139</v>
      </c>
      <c r="B88" s="321" t="s">
        <v>140</v>
      </c>
      <c r="C88" s="176"/>
      <c r="D88" s="170"/>
      <c r="E88" s="117">
        <f t="shared" si="10"/>
        <v>0</v>
      </c>
      <c r="F88" s="261"/>
      <c r="G88" s="117">
        <f t="shared" si="8"/>
        <v>0</v>
      </c>
      <c r="H88" s="261"/>
      <c r="I88" s="117">
        <f t="shared" si="9"/>
        <v>0</v>
      </c>
      <c r="J88" s="357">
        <v>0.13</v>
      </c>
      <c r="K88" s="20">
        <f t="shared" si="11"/>
        <v>0</v>
      </c>
    </row>
    <row r="89" spans="1:12" s="272" customFormat="1" hidden="1" x14ac:dyDescent="0.2">
      <c r="A89" s="90" t="s">
        <v>141</v>
      </c>
      <c r="B89" s="321" t="s">
        <v>140</v>
      </c>
      <c r="C89" s="176"/>
      <c r="D89" s="170"/>
      <c r="E89" s="117">
        <f t="shared" si="10"/>
        <v>0</v>
      </c>
      <c r="F89" s="261"/>
      <c r="G89" s="117">
        <f t="shared" si="8"/>
        <v>0</v>
      </c>
      <c r="H89" s="261"/>
      <c r="I89" s="117">
        <f t="shared" si="9"/>
        <v>0</v>
      </c>
      <c r="J89" s="357">
        <v>0.13</v>
      </c>
      <c r="K89" s="20">
        <f t="shared" si="11"/>
        <v>0</v>
      </c>
    </row>
    <row r="90" spans="1:12" hidden="1" x14ac:dyDescent="0.2">
      <c r="A90" s="90" t="s">
        <v>118</v>
      </c>
      <c r="B90" s="238" t="s">
        <v>119</v>
      </c>
      <c r="C90" s="176"/>
      <c r="D90" s="170"/>
      <c r="E90" s="117">
        <f t="shared" si="10"/>
        <v>0</v>
      </c>
      <c r="F90" s="261"/>
      <c r="G90" s="117">
        <f t="shared" si="8"/>
        <v>0</v>
      </c>
      <c r="H90" s="261"/>
      <c r="I90" s="117">
        <f t="shared" si="9"/>
        <v>0</v>
      </c>
      <c r="J90" s="357">
        <v>0.13</v>
      </c>
      <c r="K90" s="20">
        <f t="shared" si="11"/>
        <v>0</v>
      </c>
    </row>
    <row r="91" spans="1:12" hidden="1" x14ac:dyDescent="0.2">
      <c r="A91" s="92" t="s">
        <v>54</v>
      </c>
      <c r="B91" s="196" t="s">
        <v>55</v>
      </c>
      <c r="C91" s="197"/>
      <c r="D91" s="198"/>
      <c r="E91" s="117">
        <f t="shared" si="10"/>
        <v>0</v>
      </c>
      <c r="F91" s="203"/>
      <c r="G91" s="117">
        <f t="shared" si="8"/>
        <v>0</v>
      </c>
      <c r="H91" s="203"/>
      <c r="I91" s="117">
        <f t="shared" si="9"/>
        <v>0</v>
      </c>
      <c r="J91" s="357">
        <v>0.14000000000000001</v>
      </c>
      <c r="K91" s="20">
        <f t="shared" si="11"/>
        <v>0</v>
      </c>
    </row>
    <row r="92" spans="1:12" hidden="1" x14ac:dyDescent="0.2">
      <c r="A92" s="90" t="s">
        <v>87</v>
      </c>
      <c r="B92" s="234" t="s">
        <v>88</v>
      </c>
      <c r="C92" s="114"/>
      <c r="D92" s="172"/>
      <c r="E92" s="117">
        <f t="shared" si="10"/>
        <v>0</v>
      </c>
      <c r="F92" s="116"/>
      <c r="G92" s="117">
        <f t="shared" si="8"/>
        <v>0</v>
      </c>
      <c r="H92" s="116"/>
      <c r="I92" s="117">
        <f t="shared" si="9"/>
        <v>0</v>
      </c>
      <c r="J92" s="357">
        <v>0.13</v>
      </c>
      <c r="K92" s="20">
        <f t="shared" si="11"/>
        <v>0</v>
      </c>
    </row>
    <row r="93" spans="1:12" ht="16" customHeight="1" x14ac:dyDescent="0.2">
      <c r="A93" s="75"/>
      <c r="C93" s="79">
        <f>SUM(C2:C92)</f>
        <v>108892</v>
      </c>
      <c r="D93" s="79"/>
      <c r="E93" s="80">
        <f>SUM(E2:E92)</f>
        <v>29560.350000000006</v>
      </c>
      <c r="F93" s="80">
        <f>SUM(F2:F92)</f>
        <v>318.23</v>
      </c>
      <c r="G93" s="80">
        <f>SUM(G2:G92)</f>
        <v>29878.58</v>
      </c>
      <c r="H93" s="80">
        <f>SUM(H2:H92)</f>
        <v>2523.9700000000003</v>
      </c>
      <c r="I93" s="80">
        <f>SUM(I2:I92)</f>
        <v>27354.610000000008</v>
      </c>
      <c r="J93" s="80"/>
      <c r="K93" s="3">
        <f>SUM(K2:K92)</f>
        <v>3900.2010999999998</v>
      </c>
      <c r="L93" s="3"/>
    </row>
    <row r="94" spans="1:12" x14ac:dyDescent="0.2">
      <c r="D94" s="81"/>
      <c r="I94" s="162"/>
      <c r="K94" s="165"/>
    </row>
    <row r="95" spans="1:12" x14ac:dyDescent="0.2">
      <c r="B95" s="247" t="s">
        <v>47</v>
      </c>
      <c r="D95" s="13"/>
      <c r="F95" s="13"/>
      <c r="G95" s="13"/>
      <c r="H95" t="s">
        <v>10</v>
      </c>
      <c r="I95" s="12">
        <f>+K93</f>
        <v>3900.2010999999998</v>
      </c>
    </row>
    <row r="96" spans="1:12" x14ac:dyDescent="0.2">
      <c r="B96" s="363">
        <v>0.13</v>
      </c>
      <c r="C96" s="41" t="s">
        <v>170</v>
      </c>
      <c r="D96" s="14"/>
      <c r="F96" s="13"/>
      <c r="G96" s="13"/>
      <c r="H96" t="s">
        <v>12</v>
      </c>
      <c r="I96" s="207">
        <f>+I93+I95</f>
        <v>31254.811100000006</v>
      </c>
    </row>
    <row r="97" spans="1:9" x14ac:dyDescent="0.2">
      <c r="A97" s="361"/>
      <c r="B97" s="364">
        <v>0.14000000000000001</v>
      </c>
      <c r="C97" s="41" t="s">
        <v>51</v>
      </c>
      <c r="D97" s="14"/>
      <c r="E97" s="15"/>
    </row>
    <row r="98" spans="1:9" x14ac:dyDescent="0.2">
      <c r="A98" s="362"/>
      <c r="D98" s="14"/>
      <c r="E98" s="15"/>
      <c r="F98" s="3"/>
    </row>
    <row r="99" spans="1:9" x14ac:dyDescent="0.2">
      <c r="A99" s="361"/>
      <c r="D99" s="14"/>
      <c r="E99" s="15"/>
      <c r="I99" s="3"/>
    </row>
    <row r="100" spans="1:9" x14ac:dyDescent="0.2">
      <c r="A100" s="361"/>
    </row>
    <row r="102" spans="1:9" x14ac:dyDescent="0.2">
      <c r="H102" s="3"/>
    </row>
    <row r="111" spans="1:9" x14ac:dyDescent="0.2">
      <c r="I111">
        <v>53.47</v>
      </c>
    </row>
  </sheetData>
  <autoFilter ref="A1:J93" xr:uid="{00000000-0009-0000-0000-000063000000}">
    <filterColumn colId="8">
      <filters>
        <filter val="1,193.10"/>
        <filter val="1,230.23"/>
        <filter val="1,253.62"/>
        <filter val="1,278.92"/>
        <filter val="1,409.90"/>
        <filter val="1,471.08"/>
        <filter val="1,558.16"/>
        <filter val="1,581.08"/>
        <filter val="1,596.72"/>
        <filter val="1,636.25"/>
        <filter val="1,736.50"/>
        <filter val="1,763.25"/>
        <filter val="1,797.60"/>
        <filter val="140.72"/>
        <filter val="27,354.61"/>
        <filter val="295.81"/>
        <filter val="382.00"/>
        <filter val="401.16"/>
        <filter val="491.29"/>
        <filter val="500.37"/>
        <filter val="70.59"/>
        <filter val="723.72"/>
        <filter val="916.00"/>
        <filter val="996.9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filterMode="1"/>
  <dimension ref="A1:L114"/>
  <sheetViews>
    <sheetView topLeftCell="A30" zoomScale="76" zoomScaleNormal="60" workbookViewId="0">
      <selection activeCell="G100" sqref="G100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72" si="0">C2*D2</f>
        <v>0</v>
      </c>
      <c r="F2" s="115"/>
      <c r="G2" s="117">
        <f t="shared" ref="G2:G72" si="1">E2+F2</f>
        <v>0</v>
      </c>
      <c r="H2" s="319"/>
      <c r="I2" s="117">
        <f t="shared" ref="I2:I74" si="2">+G2-H2</f>
        <v>0</v>
      </c>
      <c r="J2" s="357">
        <v>0.13</v>
      </c>
      <c r="K2" s="20">
        <f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78" si="3">E3*J3</f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2710</v>
      </c>
      <c r="D5" s="113">
        <v>0.38</v>
      </c>
      <c r="E5" s="117">
        <f t="shared" si="0"/>
        <v>1029.8</v>
      </c>
      <c r="F5" s="115">
        <v>93.1</v>
      </c>
      <c r="G5" s="117">
        <f t="shared" si="1"/>
        <v>1122.8999999999999</v>
      </c>
      <c r="H5" s="326">
        <v>270</v>
      </c>
      <c r="I5" s="117">
        <f t="shared" si="2"/>
        <v>852.89999999999986</v>
      </c>
      <c r="J5" s="357">
        <v>0.13</v>
      </c>
      <c r="K5" s="20">
        <f t="shared" si="3"/>
        <v>133.874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8347</v>
      </c>
      <c r="D7" s="113">
        <v>0.25</v>
      </c>
      <c r="E7" s="117">
        <f t="shared" si="0"/>
        <v>2086.75</v>
      </c>
      <c r="F7" s="115"/>
      <c r="G7" s="117">
        <f t="shared" si="1"/>
        <v>2086.75</v>
      </c>
      <c r="H7" s="326">
        <v>220</v>
      </c>
      <c r="I7" s="117">
        <f t="shared" si="2"/>
        <v>1866.75</v>
      </c>
      <c r="J7" s="357">
        <v>0.13</v>
      </c>
      <c r="K7" s="20">
        <f>E7*J7</f>
        <v>271.27750000000003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ht="17" x14ac:dyDescent="0.2">
      <c r="A9" s="179" t="s">
        <v>151</v>
      </c>
      <c r="B9" s="159" t="s">
        <v>150</v>
      </c>
      <c r="C9" s="111">
        <v>8347</v>
      </c>
      <c r="D9" s="113">
        <v>0.25</v>
      </c>
      <c r="E9" s="117">
        <f t="shared" si="0"/>
        <v>2086.75</v>
      </c>
      <c r="F9" s="115"/>
      <c r="G9" s="117">
        <f t="shared" si="1"/>
        <v>2086.75</v>
      </c>
      <c r="H9" s="326">
        <v>220</v>
      </c>
      <c r="I9" s="117">
        <f t="shared" si="2"/>
        <v>1866.75</v>
      </c>
      <c r="J9" s="357">
        <v>0.13</v>
      </c>
      <c r="K9" s="20">
        <f t="shared" si="3"/>
        <v>271.27750000000003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x14ac:dyDescent="0.2">
      <c r="A14" s="179" t="s">
        <v>174</v>
      </c>
      <c r="B14" s="159" t="s">
        <v>144</v>
      </c>
      <c r="C14" s="111">
        <v>6779</v>
      </c>
      <c r="D14" s="113">
        <v>0.25</v>
      </c>
      <c r="E14" s="117">
        <f t="shared" si="0"/>
        <v>1694.75</v>
      </c>
      <c r="F14" s="115">
        <v>100</v>
      </c>
      <c r="G14" s="117">
        <f t="shared" si="1"/>
        <v>1794.75</v>
      </c>
      <c r="H14" s="326"/>
      <c r="I14" s="117">
        <f t="shared" si="2"/>
        <v>1794.75</v>
      </c>
      <c r="J14" s="357">
        <v>0.13</v>
      </c>
      <c r="K14" s="20">
        <f>E14*J14</f>
        <v>220.3175</v>
      </c>
    </row>
    <row r="15" spans="1:11" s="272" customFormat="1" ht="17" hidden="1" x14ac:dyDescent="0.2">
      <c r="A15" s="179" t="s">
        <v>31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x14ac:dyDescent="0.2">
      <c r="A16" s="179" t="s">
        <v>131</v>
      </c>
      <c r="B16" s="159" t="s">
        <v>132</v>
      </c>
      <c r="C16" s="111">
        <v>2134</v>
      </c>
      <c r="D16" s="113">
        <v>0.39</v>
      </c>
      <c r="E16" s="117">
        <f t="shared" si="0"/>
        <v>832.26</v>
      </c>
      <c r="F16" s="115"/>
      <c r="G16" s="117">
        <f t="shared" si="1"/>
        <v>832.26</v>
      </c>
      <c r="H16" s="326"/>
      <c r="I16" s="117">
        <f t="shared" si="2"/>
        <v>832.26</v>
      </c>
      <c r="J16" s="357">
        <v>0.13</v>
      </c>
      <c r="K16" s="20">
        <f t="shared" si="3"/>
        <v>108.1938</v>
      </c>
    </row>
    <row r="17" spans="1:11" ht="17" x14ac:dyDescent="0.2">
      <c r="A17" s="179" t="s">
        <v>131</v>
      </c>
      <c r="B17" s="159" t="s">
        <v>132</v>
      </c>
      <c r="C17" s="111">
        <v>3892</v>
      </c>
      <c r="D17" s="113">
        <v>0.27</v>
      </c>
      <c r="E17" s="117">
        <f t="shared" si="0"/>
        <v>1050.8400000000001</v>
      </c>
      <c r="F17" s="115"/>
      <c r="G17" s="117">
        <f t="shared" si="1"/>
        <v>1050.8400000000001</v>
      </c>
      <c r="H17" s="326">
        <v>220</v>
      </c>
      <c r="I17" s="117">
        <f t="shared" si="2"/>
        <v>830.84000000000015</v>
      </c>
      <c r="J17" s="357">
        <v>0.13</v>
      </c>
      <c r="K17" s="20">
        <f t="shared" si="3"/>
        <v>136.60920000000002</v>
      </c>
    </row>
    <row r="18" spans="1:11" ht="17" x14ac:dyDescent="0.2">
      <c r="A18" s="179" t="s">
        <v>133</v>
      </c>
      <c r="B18" s="159" t="s">
        <v>132</v>
      </c>
      <c r="C18" s="111">
        <v>3892</v>
      </c>
      <c r="D18" s="113">
        <v>0.27</v>
      </c>
      <c r="E18" s="117">
        <f t="shared" si="0"/>
        <v>1050.8400000000001</v>
      </c>
      <c r="F18" s="115"/>
      <c r="G18" s="117">
        <f t="shared" si="1"/>
        <v>1050.8400000000001</v>
      </c>
      <c r="H18" s="326">
        <v>220</v>
      </c>
      <c r="I18" s="117">
        <f t="shared" si="2"/>
        <v>830.84000000000015</v>
      </c>
      <c r="J18" s="357">
        <v>0.13</v>
      </c>
      <c r="K18" s="20">
        <f t="shared" si="3"/>
        <v>136.60920000000002</v>
      </c>
    </row>
    <row r="19" spans="1:11" ht="17" hidden="1" x14ac:dyDescent="0.2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t="17" hidden="1" x14ac:dyDescent="0.2">
      <c r="A20" s="179" t="s">
        <v>102</v>
      </c>
      <c r="B20" s="159" t="s">
        <v>103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t="17" hidden="1" x14ac:dyDescent="0.2">
      <c r="A21" s="179" t="s">
        <v>72</v>
      </c>
      <c r="B21" s="159" t="s">
        <v>73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60" t="s">
        <v>67</v>
      </c>
      <c r="B22" s="159" t="s">
        <v>68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0.14000000000000001</v>
      </c>
      <c r="K22" s="20">
        <f t="shared" si="3"/>
        <v>0</v>
      </c>
    </row>
    <row r="23" spans="1:11" ht="17" hidden="1" x14ac:dyDescent="0.2">
      <c r="A23" s="179" t="s">
        <v>157</v>
      </c>
      <c r="B23" s="159" t="s">
        <v>158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79" t="s">
        <v>147</v>
      </c>
      <c r="B24" s="159" t="s">
        <v>148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60" t="s">
        <v>65</v>
      </c>
      <c r="B26" s="159" t="s">
        <v>93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t="17" hidden="1" x14ac:dyDescent="0.2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t="17" hidden="1" x14ac:dyDescent="0.2">
      <c r="A28" s="160" t="s">
        <v>116</v>
      </c>
      <c r="B28" s="159" t="s">
        <v>117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t="17" hidden="1" x14ac:dyDescent="0.2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x14ac:dyDescent="0.2">
      <c r="A30" s="160" t="s">
        <v>122</v>
      </c>
      <c r="B30" s="159" t="s">
        <v>123</v>
      </c>
      <c r="C30" s="111">
        <v>1283</v>
      </c>
      <c r="D30" s="113">
        <v>0.39</v>
      </c>
      <c r="E30" s="117">
        <f t="shared" si="0"/>
        <v>500.37</v>
      </c>
      <c r="F30" s="115"/>
      <c r="G30" s="117">
        <f t="shared" si="1"/>
        <v>500.37</v>
      </c>
      <c r="H30" s="326"/>
      <c r="I30" s="117">
        <f t="shared" si="2"/>
        <v>500.37</v>
      </c>
      <c r="J30" s="357">
        <v>0.14000000000000001</v>
      </c>
      <c r="K30" s="20">
        <f t="shared" si="3"/>
        <v>70.051800000000014</v>
      </c>
    </row>
    <row r="31" spans="1:11" ht="17" hidden="1" x14ac:dyDescent="0.2">
      <c r="A31" s="160" t="s">
        <v>124</v>
      </c>
      <c r="B31" s="159" t="s">
        <v>123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hidden="1" x14ac:dyDescent="0.2">
      <c r="A32" s="149" t="s">
        <v>65</v>
      </c>
      <c r="B32" s="159" t="s">
        <v>66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79" t="s">
        <v>81</v>
      </c>
      <c r="B33" s="159" t="s">
        <v>82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t="17" x14ac:dyDescent="0.2">
      <c r="A34" s="160" t="s">
        <v>125</v>
      </c>
      <c r="B34" s="159" t="s">
        <v>126</v>
      </c>
      <c r="C34" s="111">
        <v>9680</v>
      </c>
      <c r="D34" s="113">
        <v>0.26</v>
      </c>
      <c r="E34" s="117">
        <f t="shared" si="0"/>
        <v>2516.8000000000002</v>
      </c>
      <c r="F34" s="115">
        <v>112.5</v>
      </c>
      <c r="G34" s="117">
        <f t="shared" si="1"/>
        <v>2629.3</v>
      </c>
      <c r="H34" s="326"/>
      <c r="I34" s="117">
        <f t="shared" si="2"/>
        <v>2629.3</v>
      </c>
      <c r="J34" s="357">
        <v>0.14000000000000001</v>
      </c>
      <c r="K34" s="20">
        <f t="shared" si="3"/>
        <v>352.35200000000003</v>
      </c>
    </row>
    <row r="35" spans="1:11" ht="17" hidden="1" x14ac:dyDescent="0.2">
      <c r="A35" s="240" t="s">
        <v>125</v>
      </c>
      <c r="B35" s="159" t="s">
        <v>126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x14ac:dyDescent="0.2">
      <c r="A36" s="160" t="s">
        <v>136</v>
      </c>
      <c r="B36" s="159" t="s">
        <v>137</v>
      </c>
      <c r="C36" s="111">
        <v>3356</v>
      </c>
      <c r="D36" s="113">
        <v>0.38</v>
      </c>
      <c r="E36" s="117">
        <f t="shared" si="0"/>
        <v>1275.28</v>
      </c>
      <c r="F36" s="115"/>
      <c r="G36" s="117">
        <f t="shared" si="1"/>
        <v>1275.28</v>
      </c>
      <c r="H36" s="326"/>
      <c r="I36" s="117">
        <f t="shared" si="2"/>
        <v>1275.28</v>
      </c>
      <c r="J36" s="357">
        <v>0.14000000000000001</v>
      </c>
      <c r="K36" s="20">
        <f t="shared" si="3"/>
        <v>178.53920000000002</v>
      </c>
    </row>
    <row r="37" spans="1:11" ht="17" hidden="1" x14ac:dyDescent="0.2">
      <c r="A37" s="240" t="s">
        <v>136</v>
      </c>
      <c r="B37" s="159" t="s">
        <v>137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79" t="s">
        <v>76</v>
      </c>
      <c r="B38" s="159" t="s">
        <v>77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t="17" x14ac:dyDescent="0.2">
      <c r="A39" s="179" t="s">
        <v>31</v>
      </c>
      <c r="B39" s="216" t="s">
        <v>178</v>
      </c>
      <c r="C39" s="166">
        <v>1750</v>
      </c>
      <c r="D39" s="168">
        <v>0.38</v>
      </c>
      <c r="E39" s="117">
        <f t="shared" ref="E39" si="4">C39*D39</f>
        <v>665</v>
      </c>
      <c r="F39" s="115">
        <v>150</v>
      </c>
      <c r="G39" s="117">
        <f t="shared" ref="G39" si="5">E39+F39</f>
        <v>815</v>
      </c>
      <c r="H39" s="326"/>
      <c r="I39" s="117">
        <f t="shared" ref="I39" si="6">+G39-H39</f>
        <v>815</v>
      </c>
      <c r="J39" s="357">
        <v>0.13</v>
      </c>
      <c r="K39" s="20">
        <f t="shared" ref="K39" si="7">E39*J39</f>
        <v>86.45</v>
      </c>
    </row>
    <row r="40" spans="1:11" ht="17" hidden="1" x14ac:dyDescent="0.2">
      <c r="A40" s="191" t="s">
        <v>96</v>
      </c>
      <c r="B40" s="159" t="s">
        <v>97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x14ac:dyDescent="0.2">
      <c r="A41" s="160" t="s">
        <v>65</v>
      </c>
      <c r="B41" s="159" t="s">
        <v>138</v>
      </c>
      <c r="C41" s="111">
        <v>2186</v>
      </c>
      <c r="D41" s="113">
        <v>0.27</v>
      </c>
      <c r="E41" s="117">
        <f t="shared" si="0"/>
        <v>590.22</v>
      </c>
      <c r="F41" s="115"/>
      <c r="G41" s="117">
        <f t="shared" si="1"/>
        <v>590.22</v>
      </c>
      <c r="H41" s="326">
        <v>110</v>
      </c>
      <c r="I41" s="117">
        <f t="shared" si="2"/>
        <v>480.22</v>
      </c>
      <c r="J41" s="357">
        <v>0.14000000000000001</v>
      </c>
      <c r="K41" s="20">
        <f t="shared" si="3"/>
        <v>82.630800000000008</v>
      </c>
    </row>
    <row r="42" spans="1:11" ht="17" x14ac:dyDescent="0.2">
      <c r="A42" s="208" t="s">
        <v>65</v>
      </c>
      <c r="B42" s="159" t="s">
        <v>138</v>
      </c>
      <c r="C42" s="111">
        <v>2181</v>
      </c>
      <c r="D42" s="113">
        <v>0.25</v>
      </c>
      <c r="E42" s="117">
        <f t="shared" si="0"/>
        <v>545.25</v>
      </c>
      <c r="F42" s="115"/>
      <c r="G42" s="117">
        <f t="shared" si="1"/>
        <v>545.25</v>
      </c>
      <c r="H42" s="326"/>
      <c r="I42" s="117">
        <f t="shared" si="2"/>
        <v>545.25</v>
      </c>
      <c r="J42" s="357">
        <v>0.14000000000000001</v>
      </c>
      <c r="K42" s="20">
        <f t="shared" si="3"/>
        <v>76.335000000000008</v>
      </c>
    </row>
    <row r="43" spans="1:11" ht="17" hidden="1" x14ac:dyDescent="0.2">
      <c r="A43" s="191" t="s">
        <v>44</v>
      </c>
      <c r="B43" s="159" t="s">
        <v>45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208" t="s">
        <v>89</v>
      </c>
      <c r="B44" s="159" t="s">
        <v>45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x14ac:dyDescent="0.2">
      <c r="A45" s="179" t="s">
        <v>98</v>
      </c>
      <c r="B45" s="159" t="s">
        <v>45</v>
      </c>
      <c r="C45" s="111">
        <v>4416</v>
      </c>
      <c r="D45" s="113">
        <v>0.2</v>
      </c>
      <c r="E45" s="117">
        <f t="shared" si="0"/>
        <v>883.2</v>
      </c>
      <c r="F45" s="115"/>
      <c r="G45" s="117">
        <f t="shared" si="1"/>
        <v>883.2</v>
      </c>
      <c r="H45" s="326"/>
      <c r="I45" s="117">
        <f t="shared" si="2"/>
        <v>883.2</v>
      </c>
      <c r="J45" s="357">
        <v>0.13</v>
      </c>
      <c r="K45" s="20">
        <f t="shared" si="3"/>
        <v>114.81600000000002</v>
      </c>
    </row>
    <row r="46" spans="1:11" ht="17" hidden="1" x14ac:dyDescent="0.2">
      <c r="A46" s="160" t="s">
        <v>94</v>
      </c>
      <c r="B46" s="159" t="s">
        <v>95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60" t="s">
        <v>94</v>
      </c>
      <c r="B47" s="159" t="s">
        <v>95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s="272" customFormat="1" ht="17" x14ac:dyDescent="0.2">
      <c r="A48" s="179" t="s">
        <v>129</v>
      </c>
      <c r="B48" s="159" t="s">
        <v>95</v>
      </c>
      <c r="C48" s="111">
        <v>7133</v>
      </c>
      <c r="D48" s="113">
        <v>0.25</v>
      </c>
      <c r="E48" s="117">
        <f t="shared" si="0"/>
        <v>1783.25</v>
      </c>
      <c r="F48" s="115"/>
      <c r="G48" s="117">
        <f t="shared" si="1"/>
        <v>1783.25</v>
      </c>
      <c r="H48" s="326">
        <v>270</v>
      </c>
      <c r="I48" s="117">
        <f t="shared" si="2"/>
        <v>1513.25</v>
      </c>
      <c r="J48" s="357">
        <v>0.13</v>
      </c>
      <c r="K48" s="20">
        <f t="shared" si="3"/>
        <v>231.82250000000002</v>
      </c>
    </row>
    <row r="49" spans="1:12" ht="17" hidden="1" x14ac:dyDescent="0.2">
      <c r="A49" s="139" t="s">
        <v>69</v>
      </c>
      <c r="B49" s="159" t="s">
        <v>70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t="34" hidden="1" x14ac:dyDescent="0.2">
      <c r="A50" s="124" t="s">
        <v>60</v>
      </c>
      <c r="B50" s="159" t="s">
        <v>61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ht="17" hidden="1" x14ac:dyDescent="0.2">
      <c r="A51" s="139" t="s">
        <v>46</v>
      </c>
      <c r="B51" s="159" t="s">
        <v>29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ht="17" hidden="1" x14ac:dyDescent="0.2">
      <c r="A52" s="90" t="s">
        <v>127</v>
      </c>
      <c r="B52" s="159" t="s">
        <v>128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0.13</v>
      </c>
      <c r="K52" s="20">
        <f t="shared" si="3"/>
        <v>0</v>
      </c>
      <c r="L52" s="3"/>
    </row>
    <row r="53" spans="1:12" s="272" customFormat="1" ht="17" x14ac:dyDescent="0.2">
      <c r="A53" s="90" t="s">
        <v>176</v>
      </c>
      <c r="B53" s="159" t="s">
        <v>177</v>
      </c>
      <c r="C53" s="111">
        <v>3384</v>
      </c>
      <c r="D53" s="113">
        <v>0.38</v>
      </c>
      <c r="E53" s="117">
        <f t="shared" si="0"/>
        <v>1285.92</v>
      </c>
      <c r="F53" s="115"/>
      <c r="G53" s="117">
        <f t="shared" si="1"/>
        <v>1285.92</v>
      </c>
      <c r="H53" s="326">
        <v>396.5</v>
      </c>
      <c r="I53" s="117">
        <f t="shared" si="2"/>
        <v>889.42000000000007</v>
      </c>
      <c r="J53" s="357">
        <v>0.13</v>
      </c>
      <c r="K53" s="20">
        <f>E53*J53</f>
        <v>167.1696</v>
      </c>
      <c r="L53" s="118"/>
    </row>
    <row r="54" spans="1:12" ht="17" hidden="1" x14ac:dyDescent="0.2">
      <c r="A54" s="90" t="s">
        <v>108</v>
      </c>
      <c r="B54" s="159" t="s">
        <v>111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0.13</v>
      </c>
      <c r="K54" s="20">
        <f t="shared" si="3"/>
        <v>0</v>
      </c>
    </row>
    <row r="55" spans="1:12" s="272" customFormat="1" ht="17" x14ac:dyDescent="0.2">
      <c r="A55" s="179" t="s">
        <v>172</v>
      </c>
      <c r="B55" s="159" t="s">
        <v>175</v>
      </c>
      <c r="C55" s="111">
        <v>7133</v>
      </c>
      <c r="D55" s="113">
        <v>0.22</v>
      </c>
      <c r="E55" s="117">
        <f t="shared" si="0"/>
        <v>1569.26</v>
      </c>
      <c r="F55" s="115"/>
      <c r="G55" s="117">
        <f t="shared" si="1"/>
        <v>1569.26</v>
      </c>
      <c r="H55" s="326">
        <v>270</v>
      </c>
      <c r="I55" s="117">
        <f t="shared" si="2"/>
        <v>1299.26</v>
      </c>
      <c r="J55" s="357">
        <v>0.13</v>
      </c>
      <c r="K55" s="20">
        <f t="shared" si="3"/>
        <v>204.00380000000001</v>
      </c>
    </row>
    <row r="56" spans="1:12" ht="17" hidden="1" x14ac:dyDescent="0.2">
      <c r="A56" s="90" t="s">
        <v>52</v>
      </c>
      <c r="B56" s="159" t="s">
        <v>53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0.13</v>
      </c>
      <c r="K56" s="20">
        <f t="shared" si="3"/>
        <v>0</v>
      </c>
    </row>
    <row r="57" spans="1:12" ht="17" hidden="1" x14ac:dyDescent="0.2">
      <c r="A57" s="90" t="s">
        <v>52</v>
      </c>
      <c r="B57" s="159" t="s">
        <v>53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0.13</v>
      </c>
      <c r="K57" s="20">
        <f t="shared" si="3"/>
        <v>0</v>
      </c>
    </row>
    <row r="58" spans="1:12" ht="17" x14ac:dyDescent="0.2">
      <c r="A58" s="90" t="s">
        <v>173</v>
      </c>
      <c r="B58" s="159" t="s">
        <v>167</v>
      </c>
      <c r="C58" s="111">
        <v>2305</v>
      </c>
      <c r="D58" s="113">
        <v>0.38</v>
      </c>
      <c r="E58" s="117">
        <f t="shared" si="0"/>
        <v>875.9</v>
      </c>
      <c r="F58" s="115"/>
      <c r="G58" s="117">
        <f t="shared" si="1"/>
        <v>875.9</v>
      </c>
      <c r="H58" s="326">
        <v>110</v>
      </c>
      <c r="I58" s="117">
        <f t="shared" si="2"/>
        <v>765.9</v>
      </c>
      <c r="J58" s="357">
        <v>0.13</v>
      </c>
      <c r="K58" s="20">
        <f t="shared" si="3"/>
        <v>113.867</v>
      </c>
    </row>
    <row r="59" spans="1:12" ht="17" hidden="1" x14ac:dyDescent="0.2">
      <c r="A59" s="208" t="s">
        <v>90</v>
      </c>
      <c r="B59" s="159" t="s">
        <v>79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2" ht="17" hidden="1" x14ac:dyDescent="0.2">
      <c r="A60" s="90" t="s">
        <v>154</v>
      </c>
      <c r="B60" s="159" t="s">
        <v>155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2" ht="17" x14ac:dyDescent="0.2">
      <c r="A61" s="90" t="s">
        <v>154</v>
      </c>
      <c r="B61" s="159" t="s">
        <v>155</v>
      </c>
      <c r="C61" s="111">
        <v>7599</v>
      </c>
      <c r="D61" s="113">
        <v>0.24</v>
      </c>
      <c r="E61" s="117">
        <f t="shared" si="0"/>
        <v>1823.76</v>
      </c>
      <c r="F61" s="115"/>
      <c r="G61" s="117">
        <f t="shared" si="1"/>
        <v>1823.76</v>
      </c>
      <c r="H61" s="326"/>
      <c r="I61" s="117">
        <f t="shared" si="2"/>
        <v>1823.76</v>
      </c>
      <c r="J61" s="357">
        <v>0.13</v>
      </c>
      <c r="K61" s="20">
        <f t="shared" si="3"/>
        <v>237.08880000000002</v>
      </c>
    </row>
    <row r="62" spans="1:12" ht="17" hidden="1" x14ac:dyDescent="0.2">
      <c r="A62" s="90" t="s">
        <v>156</v>
      </c>
      <c r="B62" s="159" t="s">
        <v>155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20">
        <f t="shared" si="3"/>
        <v>0</v>
      </c>
    </row>
    <row r="63" spans="1:12" ht="17" x14ac:dyDescent="0.2">
      <c r="A63" s="90" t="s">
        <v>156</v>
      </c>
      <c r="B63" s="159" t="s">
        <v>155</v>
      </c>
      <c r="C63" s="111">
        <v>7599</v>
      </c>
      <c r="D63" s="113">
        <v>0.25</v>
      </c>
      <c r="E63" s="117">
        <f t="shared" si="0"/>
        <v>1899.75</v>
      </c>
      <c r="F63" s="115"/>
      <c r="G63" s="117">
        <f t="shared" si="1"/>
        <v>1899.75</v>
      </c>
      <c r="H63" s="326"/>
      <c r="I63" s="117">
        <f t="shared" si="2"/>
        <v>1899.75</v>
      </c>
      <c r="J63" s="357">
        <v>0.13</v>
      </c>
      <c r="K63" s="20">
        <f t="shared" si="3"/>
        <v>246.9675</v>
      </c>
    </row>
    <row r="64" spans="1:12" ht="17" hidden="1" x14ac:dyDescent="0.2">
      <c r="A64" s="90" t="s">
        <v>104</v>
      </c>
      <c r="B64" s="159" t="s">
        <v>105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</row>
    <row r="65" spans="1:11" ht="17" x14ac:dyDescent="0.2">
      <c r="A65" s="90" t="s">
        <v>161</v>
      </c>
      <c r="B65" s="159" t="s">
        <v>162</v>
      </c>
      <c r="C65" s="111">
        <v>4224</v>
      </c>
      <c r="D65" s="113">
        <v>0.38</v>
      </c>
      <c r="E65" s="117">
        <f t="shared" si="0"/>
        <v>1605.1200000000001</v>
      </c>
      <c r="F65" s="115"/>
      <c r="G65" s="117">
        <f t="shared" si="1"/>
        <v>1605.1200000000001</v>
      </c>
      <c r="H65" s="326">
        <v>110</v>
      </c>
      <c r="I65" s="117">
        <f t="shared" si="2"/>
        <v>1495.1200000000001</v>
      </c>
      <c r="J65" s="357">
        <v>0.13</v>
      </c>
      <c r="K65" s="20">
        <f t="shared" si="3"/>
        <v>208.66560000000001</v>
      </c>
    </row>
    <row r="66" spans="1:11" ht="17" x14ac:dyDescent="0.2">
      <c r="A66" s="90" t="s">
        <v>100</v>
      </c>
      <c r="B66" s="159" t="s">
        <v>101</v>
      </c>
      <c r="C66" s="111">
        <v>3574</v>
      </c>
      <c r="D66" s="113">
        <v>0.38</v>
      </c>
      <c r="E66" s="117">
        <f t="shared" si="0"/>
        <v>1358.1200000000001</v>
      </c>
      <c r="F66" s="115"/>
      <c r="G66" s="117">
        <f t="shared" si="1"/>
        <v>1358.1200000000001</v>
      </c>
      <c r="H66" s="326">
        <v>220</v>
      </c>
      <c r="I66" s="117">
        <f t="shared" si="2"/>
        <v>1138.1200000000001</v>
      </c>
      <c r="J66" s="357">
        <v>0.13</v>
      </c>
      <c r="K66" s="20">
        <f t="shared" si="3"/>
        <v>176.55560000000003</v>
      </c>
    </row>
    <row r="67" spans="1:11" ht="17" hidden="1" x14ac:dyDescent="0.2">
      <c r="A67" s="194" t="s">
        <v>85</v>
      </c>
      <c r="B67" s="159" t="s">
        <v>86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1" ht="17" hidden="1" x14ac:dyDescent="0.2">
      <c r="A68" s="194" t="s">
        <v>85</v>
      </c>
      <c r="B68" s="159" t="s">
        <v>86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0.14000000000000001</v>
      </c>
      <c r="K68" s="20">
        <f t="shared" si="3"/>
        <v>0</v>
      </c>
    </row>
    <row r="69" spans="1:11" ht="17" x14ac:dyDescent="0.2">
      <c r="A69" s="208" t="s">
        <v>179</v>
      </c>
      <c r="B69" s="216" t="s">
        <v>180</v>
      </c>
      <c r="C69" s="166">
        <v>1955</v>
      </c>
      <c r="D69" s="168">
        <v>0.38</v>
      </c>
      <c r="E69" s="117">
        <f t="shared" ref="E69" si="8">C69*D69</f>
        <v>742.9</v>
      </c>
      <c r="F69" s="115"/>
      <c r="G69" s="117">
        <f t="shared" ref="G69" si="9">E69+F69</f>
        <v>742.9</v>
      </c>
      <c r="H69" s="326">
        <v>110</v>
      </c>
      <c r="I69" s="117">
        <f t="shared" ref="I69" si="10">+G69-H69</f>
        <v>632.9</v>
      </c>
      <c r="J69" s="357">
        <v>0.14000000000000001</v>
      </c>
      <c r="K69" s="20">
        <f t="shared" ref="K69" si="11">E69*J69</f>
        <v>104.006</v>
      </c>
    </row>
    <row r="70" spans="1:11" ht="17" hidden="1" x14ac:dyDescent="0.2">
      <c r="A70" s="194" t="s">
        <v>83</v>
      </c>
      <c r="B70" s="159" t="s">
        <v>84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t="17" hidden="1" x14ac:dyDescent="0.2">
      <c r="A71" s="90" t="s">
        <v>106</v>
      </c>
      <c r="B71" s="159" t="s">
        <v>107</v>
      </c>
      <c r="C71" s="111"/>
      <c r="D71" s="113"/>
      <c r="E71" s="117">
        <f t="shared" si="0"/>
        <v>0</v>
      </c>
      <c r="F71" s="115"/>
      <c r="G71" s="117">
        <f t="shared" si="1"/>
        <v>0</v>
      </c>
      <c r="H71" s="326"/>
      <c r="I71" s="117">
        <f t="shared" si="2"/>
        <v>0</v>
      </c>
      <c r="J71" s="357">
        <v>0.13</v>
      </c>
      <c r="K71" s="20">
        <f t="shared" si="3"/>
        <v>0</v>
      </c>
    </row>
    <row r="72" spans="1:11" ht="17" hidden="1" x14ac:dyDescent="0.2">
      <c r="A72" s="90" t="s">
        <v>106</v>
      </c>
      <c r="B72" s="159" t="s">
        <v>107</v>
      </c>
      <c r="C72" s="111"/>
      <c r="D72" s="113"/>
      <c r="E72" s="117">
        <f t="shared" si="0"/>
        <v>0</v>
      </c>
      <c r="F72" s="115"/>
      <c r="G72" s="117">
        <f t="shared" si="1"/>
        <v>0</v>
      </c>
      <c r="H72" s="326"/>
      <c r="I72" s="117">
        <f t="shared" si="2"/>
        <v>0</v>
      </c>
      <c r="J72" s="357">
        <v>0.13</v>
      </c>
      <c r="K72" s="20">
        <f t="shared" si="3"/>
        <v>0</v>
      </c>
    </row>
    <row r="73" spans="1:11" ht="14.5" customHeight="1" x14ac:dyDescent="0.2">
      <c r="A73" s="90" t="s">
        <v>152</v>
      </c>
      <c r="B73" s="159" t="s">
        <v>153</v>
      </c>
      <c r="C73" s="111">
        <v>2181</v>
      </c>
      <c r="D73" s="113">
        <v>0.25</v>
      </c>
      <c r="E73" s="117">
        <f>C73*D73</f>
        <v>545.25</v>
      </c>
      <c r="F73" s="115"/>
      <c r="G73" s="117">
        <f t="shared" ref="G73:G95" si="12">E73+F73</f>
        <v>545.25</v>
      </c>
      <c r="H73" s="326"/>
      <c r="I73" s="117">
        <f t="shared" si="2"/>
        <v>545.25</v>
      </c>
      <c r="J73" s="357">
        <v>0.13</v>
      </c>
      <c r="K73" s="20">
        <f>E73*J73</f>
        <v>70.882500000000007</v>
      </c>
    </row>
    <row r="74" spans="1:11" ht="17" x14ac:dyDescent="0.2">
      <c r="A74" s="90" t="s">
        <v>152</v>
      </c>
      <c r="B74" s="159" t="s">
        <v>153</v>
      </c>
      <c r="C74" s="111">
        <v>2186</v>
      </c>
      <c r="D74" s="113">
        <v>0.24</v>
      </c>
      <c r="E74" s="117">
        <f>C74*D74</f>
        <v>524.64</v>
      </c>
      <c r="F74" s="115"/>
      <c r="G74" s="117">
        <f t="shared" si="12"/>
        <v>524.64</v>
      </c>
      <c r="H74" s="326">
        <v>110</v>
      </c>
      <c r="I74" s="117">
        <f t="shared" si="2"/>
        <v>414.64</v>
      </c>
      <c r="J74" s="357">
        <v>0.13</v>
      </c>
      <c r="K74" s="20">
        <f>E74*J74</f>
        <v>68.203199999999995</v>
      </c>
    </row>
    <row r="75" spans="1:11" s="272" customFormat="1" ht="17" hidden="1" x14ac:dyDescent="0.2">
      <c r="A75" s="208" t="s">
        <v>159</v>
      </c>
      <c r="B75" s="159" t="s">
        <v>160</v>
      </c>
      <c r="C75" s="111"/>
      <c r="D75" s="113"/>
      <c r="E75" s="117">
        <f>C75*D75</f>
        <v>0</v>
      </c>
      <c r="F75" s="115"/>
      <c r="G75" s="117">
        <f t="shared" si="12"/>
        <v>0</v>
      </c>
      <c r="H75" s="326"/>
      <c r="I75" s="117">
        <f t="shared" ref="I75:I95" si="13">+G75-H75</f>
        <v>0</v>
      </c>
      <c r="J75" s="357">
        <v>0.14000000000000001</v>
      </c>
      <c r="K75" s="20">
        <f>E75*J75</f>
        <v>0</v>
      </c>
    </row>
    <row r="76" spans="1:11" ht="17" hidden="1" x14ac:dyDescent="0.2">
      <c r="A76" s="94" t="s">
        <v>58</v>
      </c>
      <c r="B76" s="159" t="s">
        <v>59</v>
      </c>
      <c r="C76" s="111"/>
      <c r="D76" s="113"/>
      <c r="E76" s="117">
        <f>C76*D76</f>
        <v>0</v>
      </c>
      <c r="F76" s="115"/>
      <c r="G76" s="117">
        <f t="shared" si="12"/>
        <v>0</v>
      </c>
      <c r="H76" s="326"/>
      <c r="I76" s="117">
        <f t="shared" si="13"/>
        <v>0</v>
      </c>
      <c r="J76" s="357">
        <v>0.14000000000000001</v>
      </c>
      <c r="K76" s="20">
        <f>E76*J76</f>
        <v>0</v>
      </c>
    </row>
    <row r="77" spans="1:11" ht="17" x14ac:dyDescent="0.2">
      <c r="A77" s="90" t="s">
        <v>98</v>
      </c>
      <c r="B77" s="159" t="s">
        <v>171</v>
      </c>
      <c r="C77" s="111">
        <v>1895</v>
      </c>
      <c r="D77" s="113">
        <v>0.37</v>
      </c>
      <c r="E77" s="117">
        <f t="shared" ref="E77:E95" si="14">C77*D77</f>
        <v>701.15</v>
      </c>
      <c r="F77" s="115">
        <v>150</v>
      </c>
      <c r="G77" s="117">
        <f t="shared" si="12"/>
        <v>851.15</v>
      </c>
      <c r="H77" s="326">
        <v>117.82</v>
      </c>
      <c r="I77" s="117">
        <f t="shared" si="13"/>
        <v>733.32999999999993</v>
      </c>
      <c r="J77" s="357">
        <v>0.13</v>
      </c>
      <c r="K77" s="20">
        <f>E77*J77</f>
        <v>91.149500000000003</v>
      </c>
    </row>
    <row r="78" spans="1:11" ht="17" x14ac:dyDescent="0.2">
      <c r="A78" s="160" t="s">
        <v>65</v>
      </c>
      <c r="B78" s="159" t="s">
        <v>59</v>
      </c>
      <c r="C78" s="111">
        <v>4316</v>
      </c>
      <c r="D78" s="113">
        <v>0.4</v>
      </c>
      <c r="E78" s="117">
        <f t="shared" si="14"/>
        <v>1726.4</v>
      </c>
      <c r="F78" s="115"/>
      <c r="G78" s="117">
        <f t="shared" si="12"/>
        <v>1726.4</v>
      </c>
      <c r="H78" s="326">
        <v>110</v>
      </c>
      <c r="I78" s="117">
        <f t="shared" si="13"/>
        <v>1616.4</v>
      </c>
      <c r="J78" s="357">
        <v>0.14000000000000001</v>
      </c>
      <c r="K78" s="20">
        <f t="shared" si="3"/>
        <v>241.69600000000003</v>
      </c>
    </row>
    <row r="79" spans="1:11" s="272" customFormat="1" ht="17" x14ac:dyDescent="0.2">
      <c r="A79" s="90" t="s">
        <v>168</v>
      </c>
      <c r="B79" s="159" t="s">
        <v>59</v>
      </c>
      <c r="C79" s="111">
        <v>1826</v>
      </c>
      <c r="D79" s="113">
        <v>0.22</v>
      </c>
      <c r="E79" s="117">
        <f t="shared" si="14"/>
        <v>401.72</v>
      </c>
      <c r="F79" s="115"/>
      <c r="G79" s="117">
        <f t="shared" si="12"/>
        <v>401.72</v>
      </c>
      <c r="H79" s="326"/>
      <c r="I79" s="117">
        <f t="shared" si="13"/>
        <v>401.72</v>
      </c>
      <c r="J79" s="357">
        <v>0.13</v>
      </c>
      <c r="K79" s="20">
        <f t="shared" ref="K79:K95" si="15">E79*J79</f>
        <v>52.223600000000005</v>
      </c>
    </row>
    <row r="80" spans="1:11" s="272" customFormat="1" ht="17" x14ac:dyDescent="0.2">
      <c r="A80" s="90" t="s">
        <v>168</v>
      </c>
      <c r="B80" s="159" t="s">
        <v>59</v>
      </c>
      <c r="C80" s="111">
        <v>1249</v>
      </c>
      <c r="D80" s="113">
        <v>0.36</v>
      </c>
      <c r="E80" s="117">
        <f t="shared" ref="E80" si="16">C80*D80</f>
        <v>449.64</v>
      </c>
      <c r="F80" s="115"/>
      <c r="G80" s="117">
        <f t="shared" ref="G80" si="17">E80+F80</f>
        <v>449.64</v>
      </c>
      <c r="H80" s="326">
        <v>50</v>
      </c>
      <c r="I80" s="117">
        <f t="shared" ref="I80" si="18">+G80-H80</f>
        <v>399.64</v>
      </c>
      <c r="J80" s="357">
        <v>0.13</v>
      </c>
      <c r="K80" s="20">
        <f t="shared" ref="K80" si="19">E80*J80</f>
        <v>58.453200000000002</v>
      </c>
    </row>
    <row r="81" spans="1:12" ht="17" hidden="1" x14ac:dyDescent="0.2">
      <c r="A81" s="90" t="s">
        <v>63</v>
      </c>
      <c r="B81" s="159" t="s">
        <v>64</v>
      </c>
      <c r="C81" s="111"/>
      <c r="D81" s="113"/>
      <c r="E81" s="117">
        <f t="shared" si="14"/>
        <v>0</v>
      </c>
      <c r="F81" s="115"/>
      <c r="G81" s="117">
        <f t="shared" si="12"/>
        <v>0</v>
      </c>
      <c r="H81" s="326"/>
      <c r="I81" s="117">
        <f t="shared" si="13"/>
        <v>0</v>
      </c>
      <c r="J81" s="357">
        <v>0.13</v>
      </c>
      <c r="K81" s="20">
        <f t="shared" si="15"/>
        <v>0</v>
      </c>
    </row>
    <row r="82" spans="1:12" ht="17" hidden="1" x14ac:dyDescent="0.2">
      <c r="A82" s="90" t="s">
        <v>134</v>
      </c>
      <c r="B82" s="159" t="s">
        <v>135</v>
      </c>
      <c r="C82" s="111"/>
      <c r="D82" s="113"/>
      <c r="E82" s="117">
        <f t="shared" si="14"/>
        <v>0</v>
      </c>
      <c r="F82" s="115"/>
      <c r="G82" s="117">
        <f t="shared" si="12"/>
        <v>0</v>
      </c>
      <c r="H82" s="326"/>
      <c r="I82" s="117">
        <f t="shared" si="13"/>
        <v>0</v>
      </c>
      <c r="J82" s="357">
        <v>0.13</v>
      </c>
      <c r="K82" s="20">
        <f t="shared" si="15"/>
        <v>0</v>
      </c>
    </row>
    <row r="83" spans="1:12" ht="17" hidden="1" x14ac:dyDescent="0.2">
      <c r="A83" s="90" t="s">
        <v>114</v>
      </c>
      <c r="B83" s="159" t="s">
        <v>115</v>
      </c>
      <c r="C83" s="111"/>
      <c r="D83" s="113"/>
      <c r="E83" s="117">
        <f t="shared" si="14"/>
        <v>0</v>
      </c>
      <c r="F83" s="115"/>
      <c r="G83" s="117">
        <f t="shared" si="12"/>
        <v>0</v>
      </c>
      <c r="H83" s="326"/>
      <c r="I83" s="117">
        <f t="shared" si="13"/>
        <v>0</v>
      </c>
      <c r="J83" s="357">
        <v>0.13</v>
      </c>
      <c r="K83" s="20">
        <f t="shared" si="15"/>
        <v>0</v>
      </c>
    </row>
    <row r="84" spans="1:12" ht="17" hidden="1" x14ac:dyDescent="0.2">
      <c r="A84" s="90" t="s">
        <v>114</v>
      </c>
      <c r="B84" s="159" t="s">
        <v>115</v>
      </c>
      <c r="C84" s="111"/>
      <c r="D84" s="113"/>
      <c r="E84" s="117">
        <f t="shared" si="14"/>
        <v>0</v>
      </c>
      <c r="F84" s="115"/>
      <c r="G84" s="117">
        <f t="shared" si="12"/>
        <v>0</v>
      </c>
      <c r="H84" s="326"/>
      <c r="I84" s="117">
        <f t="shared" si="13"/>
        <v>0</v>
      </c>
      <c r="J84" s="357">
        <v>0.13</v>
      </c>
      <c r="K84" s="20">
        <f t="shared" si="15"/>
        <v>0</v>
      </c>
    </row>
    <row r="85" spans="1:12" ht="17" hidden="1" x14ac:dyDescent="0.2">
      <c r="A85" s="90" t="s">
        <v>109</v>
      </c>
      <c r="B85" s="159" t="s">
        <v>110</v>
      </c>
      <c r="C85" s="111"/>
      <c r="D85" s="113"/>
      <c r="E85" s="117">
        <f t="shared" si="14"/>
        <v>0</v>
      </c>
      <c r="F85" s="115"/>
      <c r="G85" s="117">
        <f t="shared" si="12"/>
        <v>0</v>
      </c>
      <c r="H85" s="326"/>
      <c r="I85" s="117">
        <f t="shared" si="13"/>
        <v>0</v>
      </c>
      <c r="J85" s="357">
        <v>0.13</v>
      </c>
      <c r="K85" s="20">
        <f t="shared" si="15"/>
        <v>0</v>
      </c>
    </row>
    <row r="86" spans="1:12" ht="17" hidden="1" x14ac:dyDescent="0.2">
      <c r="A86" s="90" t="s">
        <v>109</v>
      </c>
      <c r="B86" s="159" t="s">
        <v>110</v>
      </c>
      <c r="C86" s="111"/>
      <c r="D86" s="113"/>
      <c r="E86" s="117">
        <f t="shared" si="14"/>
        <v>0</v>
      </c>
      <c r="F86" s="115"/>
      <c r="G86" s="117">
        <f t="shared" si="12"/>
        <v>0</v>
      </c>
      <c r="H86" s="326"/>
      <c r="I86" s="117">
        <f t="shared" si="13"/>
        <v>0</v>
      </c>
      <c r="J86" s="357">
        <v>0.13</v>
      </c>
      <c r="K86" s="20">
        <f t="shared" si="15"/>
        <v>0</v>
      </c>
    </row>
    <row r="87" spans="1:12" ht="17" hidden="1" x14ac:dyDescent="0.2">
      <c r="A87" s="90" t="s">
        <v>74</v>
      </c>
      <c r="B87" s="159" t="s">
        <v>75</v>
      </c>
      <c r="C87" s="111"/>
      <c r="D87" s="113"/>
      <c r="E87" s="117">
        <f t="shared" si="14"/>
        <v>0</v>
      </c>
      <c r="F87" s="115"/>
      <c r="G87" s="117">
        <f t="shared" si="12"/>
        <v>0</v>
      </c>
      <c r="H87" s="326"/>
      <c r="I87" s="117">
        <f t="shared" si="13"/>
        <v>0</v>
      </c>
      <c r="J87" s="357">
        <v>0.13</v>
      </c>
      <c r="K87" s="20">
        <f t="shared" si="15"/>
        <v>0</v>
      </c>
    </row>
    <row r="88" spans="1:12" ht="17" hidden="1" x14ac:dyDescent="0.2">
      <c r="A88" s="209" t="s">
        <v>91</v>
      </c>
      <c r="B88" s="159" t="s">
        <v>92</v>
      </c>
      <c r="C88" s="111"/>
      <c r="D88" s="113"/>
      <c r="E88" s="117">
        <f t="shared" si="14"/>
        <v>0</v>
      </c>
      <c r="F88" s="115"/>
      <c r="G88" s="117">
        <f t="shared" si="12"/>
        <v>0</v>
      </c>
      <c r="H88" s="326"/>
      <c r="I88" s="117">
        <f t="shared" si="13"/>
        <v>0</v>
      </c>
      <c r="J88" s="357">
        <v>0.14000000000000001</v>
      </c>
      <c r="K88" s="20">
        <f t="shared" si="15"/>
        <v>0</v>
      </c>
    </row>
    <row r="89" spans="1:12" s="272" customFormat="1" ht="17" x14ac:dyDescent="0.2">
      <c r="A89" s="90" t="s">
        <v>152</v>
      </c>
      <c r="B89" s="159" t="s">
        <v>169</v>
      </c>
      <c r="C89" s="111">
        <v>1826</v>
      </c>
      <c r="D89" s="113">
        <v>0.22</v>
      </c>
      <c r="E89" s="117">
        <f t="shared" si="14"/>
        <v>401.72</v>
      </c>
      <c r="F89" s="115"/>
      <c r="G89" s="117">
        <f t="shared" si="12"/>
        <v>401.72</v>
      </c>
      <c r="H89" s="326">
        <v>160</v>
      </c>
      <c r="I89" s="117">
        <f t="shared" si="13"/>
        <v>241.72000000000003</v>
      </c>
      <c r="J89" s="357">
        <v>0.13</v>
      </c>
      <c r="K89" s="20">
        <f t="shared" si="15"/>
        <v>52.223600000000005</v>
      </c>
    </row>
    <row r="90" spans="1:12" hidden="1" x14ac:dyDescent="0.2">
      <c r="A90" s="316" t="s">
        <v>145</v>
      </c>
      <c r="B90" s="350" t="s">
        <v>146</v>
      </c>
      <c r="C90" s="111"/>
      <c r="D90" s="171"/>
      <c r="E90" s="117">
        <f t="shared" si="14"/>
        <v>0</v>
      </c>
      <c r="F90" s="116"/>
      <c r="G90" s="117">
        <f t="shared" si="12"/>
        <v>0</v>
      </c>
      <c r="H90" s="116"/>
      <c r="I90" s="117">
        <f t="shared" si="13"/>
        <v>0</v>
      </c>
      <c r="J90" s="357">
        <v>0.14000000000000001</v>
      </c>
      <c r="K90" s="20">
        <f t="shared" si="15"/>
        <v>0</v>
      </c>
    </row>
    <row r="91" spans="1:12" s="272" customFormat="1" hidden="1" x14ac:dyDescent="0.2">
      <c r="A91" s="90" t="s">
        <v>139</v>
      </c>
      <c r="B91" s="321" t="s">
        <v>140</v>
      </c>
      <c r="C91" s="176"/>
      <c r="D91" s="170"/>
      <c r="E91" s="117">
        <f t="shared" si="14"/>
        <v>0</v>
      </c>
      <c r="F91" s="261"/>
      <c r="G91" s="117">
        <f t="shared" si="12"/>
        <v>0</v>
      </c>
      <c r="H91" s="261"/>
      <c r="I91" s="117">
        <f t="shared" si="13"/>
        <v>0</v>
      </c>
      <c r="J91" s="357">
        <v>0.13</v>
      </c>
      <c r="K91" s="20">
        <f t="shared" si="15"/>
        <v>0</v>
      </c>
    </row>
    <row r="92" spans="1:12" s="272" customFormat="1" hidden="1" x14ac:dyDescent="0.2">
      <c r="A92" s="90" t="s">
        <v>141</v>
      </c>
      <c r="B92" s="321" t="s">
        <v>140</v>
      </c>
      <c r="C92" s="176"/>
      <c r="D92" s="170"/>
      <c r="E92" s="117">
        <f t="shared" si="14"/>
        <v>0</v>
      </c>
      <c r="F92" s="261"/>
      <c r="G92" s="117">
        <f t="shared" si="12"/>
        <v>0</v>
      </c>
      <c r="H92" s="261"/>
      <c r="I92" s="117">
        <f t="shared" si="13"/>
        <v>0</v>
      </c>
      <c r="J92" s="357">
        <v>0.13</v>
      </c>
      <c r="K92" s="20">
        <f t="shared" si="15"/>
        <v>0</v>
      </c>
    </row>
    <row r="93" spans="1:12" hidden="1" x14ac:dyDescent="0.2">
      <c r="A93" s="90" t="s">
        <v>118</v>
      </c>
      <c r="B93" s="238" t="s">
        <v>119</v>
      </c>
      <c r="C93" s="176"/>
      <c r="D93" s="170"/>
      <c r="E93" s="117">
        <f t="shared" si="14"/>
        <v>0</v>
      </c>
      <c r="F93" s="261"/>
      <c r="G93" s="117">
        <f t="shared" si="12"/>
        <v>0</v>
      </c>
      <c r="H93" s="261"/>
      <c r="I93" s="117">
        <f t="shared" si="13"/>
        <v>0</v>
      </c>
      <c r="J93" s="357">
        <v>0.13</v>
      </c>
      <c r="K93" s="20">
        <f t="shared" si="15"/>
        <v>0</v>
      </c>
    </row>
    <row r="94" spans="1:12" hidden="1" x14ac:dyDescent="0.2">
      <c r="A94" s="92" t="s">
        <v>54</v>
      </c>
      <c r="B94" s="196" t="s">
        <v>55</v>
      </c>
      <c r="C94" s="197"/>
      <c r="D94" s="198"/>
      <c r="E94" s="117">
        <f t="shared" si="14"/>
        <v>0</v>
      </c>
      <c r="F94" s="203"/>
      <c r="G94" s="117">
        <f t="shared" si="12"/>
        <v>0</v>
      </c>
      <c r="H94" s="203"/>
      <c r="I94" s="117">
        <f t="shared" si="13"/>
        <v>0</v>
      </c>
      <c r="J94" s="357">
        <v>0.14000000000000001</v>
      </c>
      <c r="K94" s="20">
        <f t="shared" si="15"/>
        <v>0</v>
      </c>
    </row>
    <row r="95" spans="1:12" hidden="1" x14ac:dyDescent="0.2">
      <c r="A95" s="90" t="s">
        <v>87</v>
      </c>
      <c r="B95" s="234" t="s">
        <v>88</v>
      </c>
      <c r="C95" s="114"/>
      <c r="D95" s="172"/>
      <c r="E95" s="117">
        <f t="shared" si="14"/>
        <v>0</v>
      </c>
      <c r="F95" s="116"/>
      <c r="G95" s="117">
        <f t="shared" si="12"/>
        <v>0</v>
      </c>
      <c r="H95" s="116"/>
      <c r="I95" s="117">
        <f t="shared" si="13"/>
        <v>0</v>
      </c>
      <c r="J95" s="357">
        <v>0.13</v>
      </c>
      <c r="K95" s="20">
        <f t="shared" si="15"/>
        <v>0</v>
      </c>
    </row>
    <row r="96" spans="1:12" ht="16" customHeight="1" x14ac:dyDescent="0.2">
      <c r="A96" s="75"/>
      <c r="C96" s="79">
        <f>SUM(C2:C95)</f>
        <v>121338</v>
      </c>
      <c r="D96" s="79"/>
      <c r="E96" s="80">
        <f>SUM(E2:E95)</f>
        <v>34502.610000000008</v>
      </c>
      <c r="F96" s="80">
        <f>SUM(F2:F95)</f>
        <v>605.6</v>
      </c>
      <c r="G96" s="80">
        <f>SUM(G2:G95)</f>
        <v>35108.210000000006</v>
      </c>
      <c r="H96" s="80">
        <f>SUM(H2:H95)</f>
        <v>3294.32</v>
      </c>
      <c r="I96" s="80">
        <f>SUM(I2:I95)</f>
        <v>31813.890000000007</v>
      </c>
      <c r="J96" s="80"/>
      <c r="K96" s="3">
        <f>SUM(K2:K95)</f>
        <v>4564.3115000000016</v>
      </c>
      <c r="L96" s="3"/>
    </row>
    <row r="97" spans="1:11" x14ac:dyDescent="0.2">
      <c r="D97" s="81"/>
      <c r="I97" s="162"/>
      <c r="K97" s="165"/>
    </row>
    <row r="98" spans="1:11" x14ac:dyDescent="0.2">
      <c r="B98" s="247" t="s">
        <v>47</v>
      </c>
      <c r="D98" s="13"/>
      <c r="F98" s="13"/>
      <c r="G98" s="13"/>
      <c r="H98" t="s">
        <v>10</v>
      </c>
      <c r="I98" s="12">
        <f>+K96</f>
        <v>4564.3115000000016</v>
      </c>
    </row>
    <row r="99" spans="1:11" x14ac:dyDescent="0.2">
      <c r="B99" s="363">
        <v>0.13</v>
      </c>
      <c r="C99" s="41" t="s">
        <v>170</v>
      </c>
      <c r="D99" s="14"/>
      <c r="F99" s="13"/>
      <c r="G99" s="13"/>
      <c r="H99" t="s">
        <v>12</v>
      </c>
      <c r="I99" s="207">
        <f>+I96+I98</f>
        <v>36378.20150000001</v>
      </c>
    </row>
    <row r="100" spans="1:11" x14ac:dyDescent="0.2">
      <c r="A100" s="361"/>
      <c r="B100" s="364">
        <v>0.14000000000000001</v>
      </c>
      <c r="C100" s="41" t="s">
        <v>51</v>
      </c>
      <c r="D100" s="14"/>
      <c r="E100" s="15"/>
    </row>
    <row r="101" spans="1:11" x14ac:dyDescent="0.2">
      <c r="A101" s="362"/>
      <c r="D101" s="14"/>
      <c r="E101" s="15"/>
      <c r="F101" s="3"/>
    </row>
    <row r="102" spans="1:11" x14ac:dyDescent="0.2">
      <c r="A102" s="361"/>
      <c r="D102" s="14"/>
      <c r="E102" s="15"/>
      <c r="I102" s="3"/>
    </row>
    <row r="103" spans="1:11" x14ac:dyDescent="0.2">
      <c r="A103" s="361"/>
    </row>
    <row r="105" spans="1:11" x14ac:dyDescent="0.2">
      <c r="H105" s="3"/>
    </row>
    <row r="114" spans="9:9" x14ac:dyDescent="0.2">
      <c r="I114">
        <v>53.47</v>
      </c>
    </row>
  </sheetData>
  <autoFilter ref="A1:J96" xr:uid="{00000000-0009-0000-0000-000064000000}">
    <filterColumn colId="8">
      <filters>
        <filter val="1,138.12"/>
        <filter val="1,275.28"/>
        <filter val="1,299.26"/>
        <filter val="1,495.12"/>
        <filter val="1,513.25"/>
        <filter val="1,616.40"/>
        <filter val="1,794.75"/>
        <filter val="1,823.76"/>
        <filter val="1,866.75"/>
        <filter val="1,899.75"/>
        <filter val="2,629.30"/>
        <filter val="241.72"/>
        <filter val="31,813.89"/>
        <filter val="399.64"/>
        <filter val="401.72"/>
        <filter val="414.64"/>
        <filter val="480.22"/>
        <filter val="500.37"/>
        <filter val="545.25"/>
        <filter val="632.90"/>
        <filter val="733.33"/>
        <filter val="765.90"/>
        <filter val="815.00"/>
        <filter val="830.84"/>
        <filter val="832.26"/>
        <filter val="852.90"/>
        <filter val="883.20"/>
        <filter val="889.4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filterMode="1"/>
  <dimension ref="A1:L119"/>
  <sheetViews>
    <sheetView topLeftCell="A51" zoomScale="76" zoomScaleNormal="60" workbookViewId="0">
      <selection activeCell="I104" sqref="I104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75" si="0">C2*D2</f>
        <v>0</v>
      </c>
      <c r="F2" s="115"/>
      <c r="G2" s="117">
        <f t="shared" ref="G2:G75" si="1">E2+F2</f>
        <v>0</v>
      </c>
      <c r="H2" s="319"/>
      <c r="I2" s="117">
        <f t="shared" ref="I2:I77" si="2">+G2-H2</f>
        <v>0</v>
      </c>
      <c r="J2" s="357">
        <v>0.13</v>
      </c>
      <c r="K2" s="20">
        <f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83" si="3">E3*J3</f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4776</v>
      </c>
      <c r="D5" s="113">
        <v>0.38</v>
      </c>
      <c r="E5" s="117">
        <f t="shared" si="0"/>
        <v>1814.88</v>
      </c>
      <c r="F5" s="115"/>
      <c r="G5" s="117">
        <f t="shared" si="1"/>
        <v>1814.88</v>
      </c>
      <c r="H5" s="326"/>
      <c r="I5" s="117">
        <f t="shared" si="2"/>
        <v>1814.88</v>
      </c>
      <c r="J5" s="357">
        <v>0.13</v>
      </c>
      <c r="K5" s="20">
        <f t="shared" si="3"/>
        <v>235.93440000000001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6041</v>
      </c>
      <c r="D7" s="113">
        <v>0.25</v>
      </c>
      <c r="E7" s="117">
        <f t="shared" si="0"/>
        <v>1510.25</v>
      </c>
      <c r="F7" s="115">
        <v>25</v>
      </c>
      <c r="G7" s="117">
        <f t="shared" si="1"/>
        <v>1535.25</v>
      </c>
      <c r="H7" s="326">
        <v>110</v>
      </c>
      <c r="I7" s="117">
        <f t="shared" si="2"/>
        <v>1425.25</v>
      </c>
      <c r="J7" s="357">
        <v>0.13</v>
      </c>
      <c r="K7" s="20">
        <f>E7*J7</f>
        <v>196.33250000000001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ht="17" x14ac:dyDescent="0.2">
      <c r="A9" s="179" t="s">
        <v>151</v>
      </c>
      <c r="B9" s="159" t="s">
        <v>150</v>
      </c>
      <c r="C9" s="111">
        <v>6041</v>
      </c>
      <c r="D9" s="113">
        <v>0.25</v>
      </c>
      <c r="E9" s="117">
        <f t="shared" si="0"/>
        <v>1510.25</v>
      </c>
      <c r="F9" s="115">
        <v>25</v>
      </c>
      <c r="G9" s="117">
        <f t="shared" si="1"/>
        <v>1535.25</v>
      </c>
      <c r="H9" s="326">
        <v>110</v>
      </c>
      <c r="I9" s="117">
        <f t="shared" si="2"/>
        <v>1425.25</v>
      </c>
      <c r="J9" s="357">
        <v>0.13</v>
      </c>
      <c r="K9" s="20">
        <f t="shared" si="3"/>
        <v>196.33250000000001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x14ac:dyDescent="0.2">
      <c r="A14" s="179" t="s">
        <v>174</v>
      </c>
      <c r="B14" s="159" t="s">
        <v>144</v>
      </c>
      <c r="C14" s="111">
        <v>2744</v>
      </c>
      <c r="D14" s="113">
        <v>0.38</v>
      </c>
      <c r="E14" s="117">
        <f t="shared" si="0"/>
        <v>1042.72</v>
      </c>
      <c r="F14" s="115"/>
      <c r="G14" s="117">
        <f t="shared" si="1"/>
        <v>1042.72</v>
      </c>
      <c r="H14" s="326"/>
      <c r="I14" s="117">
        <f t="shared" si="2"/>
        <v>1042.72</v>
      </c>
      <c r="J14" s="357">
        <v>0.13</v>
      </c>
      <c r="K14" s="20">
        <f>E14*J14</f>
        <v>135.55360000000002</v>
      </c>
    </row>
    <row r="15" spans="1:11" s="272" customFormat="1" ht="17" x14ac:dyDescent="0.2">
      <c r="A15" s="179" t="s">
        <v>174</v>
      </c>
      <c r="B15" s="159" t="s">
        <v>144</v>
      </c>
      <c r="C15" s="111">
        <v>3669</v>
      </c>
      <c r="D15" s="113">
        <v>0.25</v>
      </c>
      <c r="E15" s="117">
        <f t="shared" si="0"/>
        <v>917.25</v>
      </c>
      <c r="F15" s="115"/>
      <c r="G15" s="117">
        <f t="shared" si="1"/>
        <v>917.25</v>
      </c>
      <c r="H15" s="326"/>
      <c r="I15" s="117">
        <f t="shared" si="2"/>
        <v>917.25</v>
      </c>
      <c r="J15" s="357">
        <v>0.13</v>
      </c>
      <c r="K15" s="20">
        <f>E15*J15</f>
        <v>119.24250000000001</v>
      </c>
    </row>
    <row r="16" spans="1:11" s="272" customFormat="1" ht="17" hidden="1" x14ac:dyDescent="0.2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x14ac:dyDescent="0.2">
      <c r="A17" s="179" t="s">
        <v>131</v>
      </c>
      <c r="B17" s="159" t="s">
        <v>132</v>
      </c>
      <c r="C17" s="111">
        <v>3299</v>
      </c>
      <c r="D17" s="113">
        <v>0.39</v>
      </c>
      <c r="E17" s="117">
        <f t="shared" si="0"/>
        <v>1286.6100000000001</v>
      </c>
      <c r="F17" s="115">
        <v>354.04</v>
      </c>
      <c r="G17" s="117">
        <f t="shared" si="1"/>
        <v>1640.65</v>
      </c>
      <c r="H17" s="326">
        <v>210</v>
      </c>
      <c r="I17" s="117">
        <f t="shared" si="2"/>
        <v>1430.65</v>
      </c>
      <c r="J17" s="357">
        <v>0.13</v>
      </c>
      <c r="K17" s="20">
        <f t="shared" si="3"/>
        <v>167.25930000000002</v>
      </c>
    </row>
    <row r="18" spans="1:11" ht="17" x14ac:dyDescent="0.2">
      <c r="A18" s="179" t="s">
        <v>131</v>
      </c>
      <c r="B18" s="159" t="s">
        <v>132</v>
      </c>
      <c r="C18" s="111">
        <v>1888</v>
      </c>
      <c r="D18" s="113">
        <v>0.27</v>
      </c>
      <c r="E18" s="117">
        <f t="shared" si="0"/>
        <v>509.76000000000005</v>
      </c>
      <c r="F18" s="115"/>
      <c r="G18" s="117">
        <f t="shared" si="1"/>
        <v>509.76000000000005</v>
      </c>
      <c r="H18" s="326"/>
      <c r="I18" s="117">
        <f t="shared" si="2"/>
        <v>509.76000000000005</v>
      </c>
      <c r="J18" s="357">
        <v>0.13</v>
      </c>
      <c r="K18" s="20">
        <f t="shared" si="3"/>
        <v>66.268800000000013</v>
      </c>
    </row>
    <row r="19" spans="1:11" ht="17" hidden="1" x14ac:dyDescent="0.2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t="17" hidden="1" x14ac:dyDescent="0.2">
      <c r="A20" s="179" t="s">
        <v>133</v>
      </c>
      <c r="B20" s="159" t="s">
        <v>132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t="17" hidden="1" x14ac:dyDescent="0.2">
      <c r="A21" s="179" t="s">
        <v>102</v>
      </c>
      <c r="B21" s="159" t="s">
        <v>103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79" t="s">
        <v>72</v>
      </c>
      <c r="B22" s="159" t="s">
        <v>73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60" t="s">
        <v>67</v>
      </c>
      <c r="B23" s="159" t="s">
        <v>68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0.14000000000000001</v>
      </c>
      <c r="K23" s="20">
        <f t="shared" si="3"/>
        <v>0</v>
      </c>
    </row>
    <row r="24" spans="1:11" ht="17" hidden="1" x14ac:dyDescent="0.2">
      <c r="A24" s="179" t="s">
        <v>157</v>
      </c>
      <c r="B24" s="159" t="s">
        <v>158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147</v>
      </c>
      <c r="B26" s="159" t="s">
        <v>148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t="17" hidden="1" x14ac:dyDescent="0.2">
      <c r="A28" s="160" t="s">
        <v>65</v>
      </c>
      <c r="B28" s="159" t="s">
        <v>93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t="17" hidden="1" x14ac:dyDescent="0.2">
      <c r="A29" s="160" t="s">
        <v>116</v>
      </c>
      <c r="B29" s="159" t="s">
        <v>117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133</v>
      </c>
      <c r="B30" s="159" t="s">
        <v>132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x14ac:dyDescent="0.2">
      <c r="A31" s="160" t="s">
        <v>122</v>
      </c>
      <c r="B31" s="159" t="s">
        <v>123</v>
      </c>
      <c r="C31" s="111">
        <v>1283</v>
      </c>
      <c r="D31" s="113">
        <v>0.39</v>
      </c>
      <c r="E31" s="117">
        <f t="shared" si="0"/>
        <v>500.37</v>
      </c>
      <c r="F31" s="115"/>
      <c r="G31" s="117">
        <f t="shared" si="1"/>
        <v>500.37</v>
      </c>
      <c r="H31" s="326"/>
      <c r="I31" s="117">
        <f t="shared" si="2"/>
        <v>500.37</v>
      </c>
      <c r="J31" s="357">
        <v>0.14000000000000001</v>
      </c>
      <c r="K31" s="20">
        <f t="shared" si="3"/>
        <v>70.051800000000014</v>
      </c>
    </row>
    <row r="32" spans="1:11" ht="17" hidden="1" x14ac:dyDescent="0.2">
      <c r="A32" s="160" t="s">
        <v>124</v>
      </c>
      <c r="B32" s="159" t="s">
        <v>123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49" t="s">
        <v>65</v>
      </c>
      <c r="B33" s="159" t="s">
        <v>66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hidden="1" x14ac:dyDescent="0.2">
      <c r="A34" s="179" t="s">
        <v>81</v>
      </c>
      <c r="B34" s="159" t="s">
        <v>82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20">
        <f t="shared" si="3"/>
        <v>0</v>
      </c>
    </row>
    <row r="35" spans="1:11" ht="17" x14ac:dyDescent="0.2">
      <c r="A35" s="160" t="s">
        <v>125</v>
      </c>
      <c r="B35" s="159" t="s">
        <v>126</v>
      </c>
      <c r="C35" s="111">
        <v>6014</v>
      </c>
      <c r="D35" s="113">
        <v>0.26</v>
      </c>
      <c r="E35" s="117">
        <f t="shared" si="0"/>
        <v>1563.64</v>
      </c>
      <c r="F35" s="115"/>
      <c r="G35" s="117">
        <f t="shared" si="1"/>
        <v>1563.64</v>
      </c>
      <c r="H35" s="326"/>
      <c r="I35" s="117">
        <f t="shared" si="2"/>
        <v>1563.64</v>
      </c>
      <c r="J35" s="357">
        <v>0.14000000000000001</v>
      </c>
      <c r="K35" s="20">
        <f t="shared" si="3"/>
        <v>218.90960000000004</v>
      </c>
    </row>
    <row r="36" spans="1:11" ht="17" x14ac:dyDescent="0.2">
      <c r="A36" s="240" t="s">
        <v>125</v>
      </c>
      <c r="B36" s="159" t="s">
        <v>126</v>
      </c>
      <c r="C36" s="111">
        <v>1528</v>
      </c>
      <c r="D36" s="113">
        <v>0.39</v>
      </c>
      <c r="E36" s="117">
        <f t="shared" si="0"/>
        <v>595.92000000000007</v>
      </c>
      <c r="F36" s="115">
        <v>100</v>
      </c>
      <c r="G36" s="117">
        <f t="shared" si="1"/>
        <v>695.92000000000007</v>
      </c>
      <c r="H36" s="326"/>
      <c r="I36" s="117">
        <f t="shared" si="2"/>
        <v>695.92000000000007</v>
      </c>
      <c r="J36" s="357">
        <v>0.14000000000000001</v>
      </c>
      <c r="K36" s="20">
        <f t="shared" si="3"/>
        <v>83.428800000000024</v>
      </c>
    </row>
    <row r="37" spans="1:11" ht="17" x14ac:dyDescent="0.2">
      <c r="A37" s="160" t="s">
        <v>136</v>
      </c>
      <c r="B37" s="159" t="s">
        <v>137</v>
      </c>
      <c r="C37" s="111">
        <v>1938</v>
      </c>
      <c r="D37" s="113">
        <v>0.38</v>
      </c>
      <c r="E37" s="117">
        <f t="shared" si="0"/>
        <v>736.44</v>
      </c>
      <c r="F37" s="115"/>
      <c r="G37" s="117">
        <f t="shared" si="1"/>
        <v>736.44</v>
      </c>
      <c r="H37" s="326"/>
      <c r="I37" s="117">
        <f t="shared" si="2"/>
        <v>736.44</v>
      </c>
      <c r="J37" s="357">
        <v>0.14000000000000001</v>
      </c>
      <c r="K37" s="20">
        <f t="shared" si="3"/>
        <v>103.10160000000002</v>
      </c>
    </row>
    <row r="38" spans="1:11" ht="17" hidden="1" x14ac:dyDescent="0.2">
      <c r="A38" s="240" t="s">
        <v>136</v>
      </c>
      <c r="B38" s="159" t="s">
        <v>137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79" t="s">
        <v>76</v>
      </c>
      <c r="B39" s="159" t="s">
        <v>77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0.13</v>
      </c>
      <c r="K39" s="20">
        <f t="shared" si="3"/>
        <v>0</v>
      </c>
    </row>
    <row r="40" spans="1:11" ht="17" x14ac:dyDescent="0.2">
      <c r="A40" s="179" t="s">
        <v>31</v>
      </c>
      <c r="B40" s="159" t="s">
        <v>178</v>
      </c>
      <c r="C40" s="111">
        <v>4918</v>
      </c>
      <c r="D40" s="113">
        <v>0.38</v>
      </c>
      <c r="E40" s="117">
        <f t="shared" si="0"/>
        <v>1868.84</v>
      </c>
      <c r="F40" s="115">
        <v>25</v>
      </c>
      <c r="G40" s="117">
        <f t="shared" si="1"/>
        <v>1893.84</v>
      </c>
      <c r="H40" s="326">
        <v>50</v>
      </c>
      <c r="I40" s="117">
        <f t="shared" si="2"/>
        <v>1843.84</v>
      </c>
      <c r="J40" s="357">
        <v>0.13</v>
      </c>
      <c r="K40" s="20">
        <f t="shared" si="3"/>
        <v>242.94919999999999</v>
      </c>
    </row>
    <row r="41" spans="1:11" ht="17" hidden="1" x14ac:dyDescent="0.2">
      <c r="A41" s="191" t="s">
        <v>96</v>
      </c>
      <c r="B41" s="159" t="s">
        <v>97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t="17" x14ac:dyDescent="0.2">
      <c r="A42" s="160" t="s">
        <v>65</v>
      </c>
      <c r="B42" s="159" t="s">
        <v>138</v>
      </c>
      <c r="C42" s="111">
        <v>6344</v>
      </c>
      <c r="D42" s="113">
        <v>0.27</v>
      </c>
      <c r="E42" s="117">
        <f t="shared" si="0"/>
        <v>1712.88</v>
      </c>
      <c r="F42" s="115"/>
      <c r="G42" s="117">
        <f t="shared" si="1"/>
        <v>1712.88</v>
      </c>
      <c r="H42" s="326">
        <v>330</v>
      </c>
      <c r="I42" s="117">
        <f t="shared" si="2"/>
        <v>1382.88</v>
      </c>
      <c r="J42" s="357">
        <v>0.14000000000000001</v>
      </c>
      <c r="K42" s="20">
        <f t="shared" si="3"/>
        <v>239.80320000000003</v>
      </c>
    </row>
    <row r="43" spans="1:11" ht="17" hidden="1" x14ac:dyDescent="0.2">
      <c r="A43" s="208" t="s">
        <v>65</v>
      </c>
      <c r="B43" s="159" t="s">
        <v>138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91" t="s">
        <v>44</v>
      </c>
      <c r="B44" s="159" t="s">
        <v>45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208" t="s">
        <v>89</v>
      </c>
      <c r="B45" s="159" t="s">
        <v>45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t="17" x14ac:dyDescent="0.2">
      <c r="A46" s="179" t="s">
        <v>98</v>
      </c>
      <c r="B46" s="159" t="s">
        <v>45</v>
      </c>
      <c r="C46" s="111">
        <v>4630</v>
      </c>
      <c r="D46" s="113">
        <v>0.2</v>
      </c>
      <c r="E46" s="117">
        <f t="shared" si="0"/>
        <v>926</v>
      </c>
      <c r="F46" s="115">
        <v>20</v>
      </c>
      <c r="G46" s="117">
        <f t="shared" si="1"/>
        <v>946</v>
      </c>
      <c r="H46" s="326"/>
      <c r="I46" s="117">
        <f t="shared" si="2"/>
        <v>946</v>
      </c>
      <c r="J46" s="357">
        <v>0.13</v>
      </c>
      <c r="K46" s="20">
        <f t="shared" si="3"/>
        <v>120.38000000000001</v>
      </c>
    </row>
    <row r="47" spans="1:11" ht="17" hidden="1" x14ac:dyDescent="0.2">
      <c r="A47" s="160" t="s">
        <v>94</v>
      </c>
      <c r="B47" s="159" t="s">
        <v>95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hidden="1" x14ac:dyDescent="0.2">
      <c r="A48" s="160" t="s">
        <v>94</v>
      </c>
      <c r="B48" s="159" t="s">
        <v>95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s="272" customFormat="1" ht="17" x14ac:dyDescent="0.2">
      <c r="A49" s="179" t="s">
        <v>129</v>
      </c>
      <c r="B49" s="159" t="s">
        <v>95</v>
      </c>
      <c r="C49" s="111">
        <v>7275</v>
      </c>
      <c r="D49" s="113">
        <v>0.25</v>
      </c>
      <c r="E49" s="117">
        <f t="shared" si="0"/>
        <v>1818.75</v>
      </c>
      <c r="F49" s="115"/>
      <c r="G49" s="117">
        <f t="shared" si="1"/>
        <v>1818.75</v>
      </c>
      <c r="H49" s="326">
        <v>220</v>
      </c>
      <c r="I49" s="117">
        <f t="shared" si="2"/>
        <v>1598.75</v>
      </c>
      <c r="J49" s="357">
        <v>0.13</v>
      </c>
      <c r="K49" s="20">
        <f t="shared" si="3"/>
        <v>236.4375</v>
      </c>
    </row>
    <row r="50" spans="1:12" s="272" customFormat="1" ht="17" x14ac:dyDescent="0.2">
      <c r="A50" s="160" t="s">
        <v>181</v>
      </c>
      <c r="B50" s="216" t="s">
        <v>95</v>
      </c>
      <c r="C50" s="166">
        <v>2905</v>
      </c>
      <c r="D50" s="113">
        <v>0.25</v>
      </c>
      <c r="E50" s="117">
        <f t="shared" ref="E50:E51" si="4">C50*D50</f>
        <v>726.25</v>
      </c>
      <c r="F50" s="115"/>
      <c r="G50" s="117">
        <f t="shared" ref="G50:G51" si="5">E50+F50</f>
        <v>726.25</v>
      </c>
      <c r="H50" s="326">
        <v>216.7</v>
      </c>
      <c r="I50" s="117">
        <f t="shared" ref="I50:I51" si="6">+G50-H50</f>
        <v>509.55</v>
      </c>
      <c r="J50" s="357">
        <v>0.14000000000000001</v>
      </c>
      <c r="K50" s="20">
        <f t="shared" si="3"/>
        <v>101.67500000000001</v>
      </c>
    </row>
    <row r="51" spans="1:12" s="272" customFormat="1" ht="17" x14ac:dyDescent="0.2">
      <c r="A51" s="179" t="s">
        <v>182</v>
      </c>
      <c r="B51" s="216" t="s">
        <v>183</v>
      </c>
      <c r="C51" s="166">
        <v>2905</v>
      </c>
      <c r="D51" s="113">
        <v>0.25</v>
      </c>
      <c r="E51" s="117">
        <f t="shared" si="4"/>
        <v>726.25</v>
      </c>
      <c r="F51" s="115"/>
      <c r="G51" s="117">
        <f t="shared" si="5"/>
        <v>726.25</v>
      </c>
      <c r="H51" s="326">
        <v>220</v>
      </c>
      <c r="I51" s="117">
        <f t="shared" si="6"/>
        <v>506.25</v>
      </c>
      <c r="J51" s="357">
        <v>0.13</v>
      </c>
      <c r="K51" s="20">
        <f t="shared" ref="K51" si="7">E51*J51</f>
        <v>94.412500000000009</v>
      </c>
    </row>
    <row r="52" spans="1:12" ht="17" hidden="1" x14ac:dyDescent="0.2">
      <c r="A52" s="139" t="s">
        <v>69</v>
      </c>
      <c r="B52" s="159" t="s">
        <v>70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ht="19" hidden="1" customHeight="1" x14ac:dyDescent="0.2">
      <c r="A53" s="124" t="s">
        <v>60</v>
      </c>
      <c r="B53" s="159" t="s">
        <v>61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ht="17" hidden="1" x14ac:dyDescent="0.2">
      <c r="A54" s="139" t="s">
        <v>46</v>
      </c>
      <c r="B54" s="159" t="s">
        <v>29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ht="17" hidden="1" x14ac:dyDescent="0.2">
      <c r="A55" s="90" t="s">
        <v>127</v>
      </c>
      <c r="B55" s="159" t="s">
        <v>128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0.13</v>
      </c>
      <c r="K55" s="20">
        <f t="shared" si="3"/>
        <v>0</v>
      </c>
      <c r="L55" s="3"/>
    </row>
    <row r="56" spans="1:12" s="272" customFormat="1" ht="17" x14ac:dyDescent="0.2">
      <c r="A56" s="90" t="s">
        <v>176</v>
      </c>
      <c r="B56" s="159" t="s">
        <v>177</v>
      </c>
      <c r="C56" s="111">
        <v>2270</v>
      </c>
      <c r="D56" s="113">
        <v>0.38</v>
      </c>
      <c r="E56" s="117">
        <f t="shared" si="0"/>
        <v>862.6</v>
      </c>
      <c r="F56" s="115"/>
      <c r="G56" s="117">
        <f t="shared" si="1"/>
        <v>862.6</v>
      </c>
      <c r="H56" s="326">
        <v>225</v>
      </c>
      <c r="I56" s="117">
        <f t="shared" si="2"/>
        <v>637.6</v>
      </c>
      <c r="J56" s="357">
        <v>0.13</v>
      </c>
      <c r="K56" s="20">
        <f>E56*J56</f>
        <v>112.13800000000001</v>
      </c>
      <c r="L56" s="118"/>
    </row>
    <row r="57" spans="1:12" ht="17" hidden="1" x14ac:dyDescent="0.2">
      <c r="A57" s="90" t="s">
        <v>108</v>
      </c>
      <c r="B57" s="159" t="s">
        <v>111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0.13</v>
      </c>
      <c r="K57" s="20">
        <f t="shared" si="3"/>
        <v>0</v>
      </c>
    </row>
    <row r="58" spans="1:12" s="272" customFormat="1" ht="17" x14ac:dyDescent="0.2">
      <c r="A58" s="179" t="s">
        <v>172</v>
      </c>
      <c r="B58" s="159" t="s">
        <v>175</v>
      </c>
      <c r="C58" s="111">
        <v>7275</v>
      </c>
      <c r="D58" s="113">
        <v>0.22</v>
      </c>
      <c r="E58" s="117">
        <f t="shared" si="0"/>
        <v>1600.5</v>
      </c>
      <c r="F58" s="115"/>
      <c r="G58" s="117">
        <f t="shared" si="1"/>
        <v>1600.5</v>
      </c>
      <c r="H58" s="326">
        <v>220</v>
      </c>
      <c r="I58" s="117">
        <f t="shared" si="2"/>
        <v>1380.5</v>
      </c>
      <c r="J58" s="357">
        <v>0.13</v>
      </c>
      <c r="K58" s="20">
        <f t="shared" si="3"/>
        <v>208.065</v>
      </c>
    </row>
    <row r="59" spans="1:12" ht="17" x14ac:dyDescent="0.2">
      <c r="A59" s="90" t="s">
        <v>52</v>
      </c>
      <c r="B59" s="159" t="s">
        <v>53</v>
      </c>
      <c r="C59" s="111">
        <v>1710</v>
      </c>
      <c r="D59" s="113">
        <v>0.39</v>
      </c>
      <c r="E59" s="117">
        <f t="shared" si="0"/>
        <v>666.9</v>
      </c>
      <c r="F59" s="115">
        <v>33.56</v>
      </c>
      <c r="G59" s="117">
        <f t="shared" si="1"/>
        <v>700.46</v>
      </c>
      <c r="H59" s="326"/>
      <c r="I59" s="117">
        <f t="shared" si="2"/>
        <v>700.46</v>
      </c>
      <c r="J59" s="357">
        <v>0.13</v>
      </c>
      <c r="K59" s="20">
        <f t="shared" si="3"/>
        <v>86.697000000000003</v>
      </c>
    </row>
    <row r="60" spans="1:12" ht="17" hidden="1" x14ac:dyDescent="0.2">
      <c r="A60" s="90" t="s">
        <v>52</v>
      </c>
      <c r="B60" s="159" t="s">
        <v>53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2" ht="17" hidden="1" x14ac:dyDescent="0.2">
      <c r="A61" s="90" t="s">
        <v>173</v>
      </c>
      <c r="B61" s="159" t="s">
        <v>167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</row>
    <row r="62" spans="1:12" ht="17" hidden="1" x14ac:dyDescent="0.2">
      <c r="A62" s="208" t="s">
        <v>90</v>
      </c>
      <c r="B62" s="159" t="s">
        <v>79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2" ht="17" hidden="1" x14ac:dyDescent="0.2">
      <c r="A63" s="90" t="s">
        <v>154</v>
      </c>
      <c r="B63" s="159" t="s">
        <v>155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ht="17" x14ac:dyDescent="0.2">
      <c r="A64" s="90" t="s">
        <v>154</v>
      </c>
      <c r="B64" s="159" t="s">
        <v>155</v>
      </c>
      <c r="C64" s="111">
        <v>5764</v>
      </c>
      <c r="D64" s="113">
        <v>0.24</v>
      </c>
      <c r="E64" s="117">
        <f t="shared" si="0"/>
        <v>1383.36</v>
      </c>
      <c r="F64" s="115"/>
      <c r="G64" s="117">
        <f t="shared" si="1"/>
        <v>1383.36</v>
      </c>
      <c r="H64" s="326"/>
      <c r="I64" s="117">
        <f t="shared" si="2"/>
        <v>1383.36</v>
      </c>
      <c r="J64" s="357">
        <v>0.13</v>
      </c>
      <c r="K64" s="20">
        <f t="shared" si="3"/>
        <v>179.83679999999998</v>
      </c>
    </row>
    <row r="65" spans="1:11" ht="17" hidden="1" x14ac:dyDescent="0.2">
      <c r="A65" s="90" t="s">
        <v>156</v>
      </c>
      <c r="B65" s="159" t="s">
        <v>155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t="17" x14ac:dyDescent="0.2">
      <c r="A66" s="90" t="s">
        <v>156</v>
      </c>
      <c r="B66" s="159" t="s">
        <v>155</v>
      </c>
      <c r="C66" s="111">
        <v>5764</v>
      </c>
      <c r="D66" s="113">
        <v>0.25</v>
      </c>
      <c r="E66" s="117">
        <f t="shared" si="0"/>
        <v>1441</v>
      </c>
      <c r="F66" s="115"/>
      <c r="G66" s="117">
        <f t="shared" si="1"/>
        <v>1441</v>
      </c>
      <c r="H66" s="326"/>
      <c r="I66" s="117">
        <f t="shared" si="2"/>
        <v>1441</v>
      </c>
      <c r="J66" s="357">
        <v>0.13</v>
      </c>
      <c r="K66" s="20">
        <f t="shared" si="3"/>
        <v>187.33</v>
      </c>
    </row>
    <row r="67" spans="1:11" ht="17" hidden="1" x14ac:dyDescent="0.2">
      <c r="A67" s="90" t="s">
        <v>104</v>
      </c>
      <c r="B67" s="159" t="s">
        <v>105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20">
        <f t="shared" si="3"/>
        <v>0</v>
      </c>
    </row>
    <row r="68" spans="1:11" ht="17" x14ac:dyDescent="0.2">
      <c r="A68" s="90" t="s">
        <v>161</v>
      </c>
      <c r="B68" s="159" t="s">
        <v>162</v>
      </c>
      <c r="C68" s="111">
        <v>4254</v>
      </c>
      <c r="D68" s="113">
        <v>0.38</v>
      </c>
      <c r="E68" s="117">
        <f t="shared" si="0"/>
        <v>1616.52</v>
      </c>
      <c r="F68" s="115">
        <v>20</v>
      </c>
      <c r="G68" s="117">
        <f t="shared" si="1"/>
        <v>1636.52</v>
      </c>
      <c r="H68" s="326">
        <v>220</v>
      </c>
      <c r="I68" s="117">
        <f t="shared" si="2"/>
        <v>1416.52</v>
      </c>
      <c r="J68" s="357">
        <v>0.13</v>
      </c>
      <c r="K68" s="20">
        <f t="shared" si="3"/>
        <v>210.14760000000001</v>
      </c>
    </row>
    <row r="69" spans="1:11" ht="17" x14ac:dyDescent="0.2">
      <c r="A69" s="90" t="s">
        <v>100</v>
      </c>
      <c r="B69" s="159" t="s">
        <v>101</v>
      </c>
      <c r="C69" s="111">
        <v>1831</v>
      </c>
      <c r="D69" s="113">
        <v>0.38</v>
      </c>
      <c r="E69" s="117">
        <f t="shared" si="0"/>
        <v>695.78</v>
      </c>
      <c r="F69" s="115">
        <v>50</v>
      </c>
      <c r="G69" s="117">
        <f t="shared" si="1"/>
        <v>745.78</v>
      </c>
      <c r="H69" s="326">
        <v>110</v>
      </c>
      <c r="I69" s="117">
        <f t="shared" si="2"/>
        <v>635.78</v>
      </c>
      <c r="J69" s="357">
        <v>0.13</v>
      </c>
      <c r="K69" s="20">
        <f t="shared" si="3"/>
        <v>90.451399999999992</v>
      </c>
    </row>
    <row r="70" spans="1:11" ht="17" hidden="1" x14ac:dyDescent="0.2">
      <c r="A70" s="194" t="s">
        <v>85</v>
      </c>
      <c r="B70" s="159" t="s">
        <v>86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t="17" hidden="1" x14ac:dyDescent="0.2">
      <c r="A71" s="194" t="s">
        <v>85</v>
      </c>
      <c r="B71" s="159" t="s">
        <v>86</v>
      </c>
      <c r="C71" s="111"/>
      <c r="D71" s="113"/>
      <c r="E71" s="117">
        <f t="shared" si="0"/>
        <v>0</v>
      </c>
      <c r="F71" s="115"/>
      <c r="G71" s="117">
        <f t="shared" si="1"/>
        <v>0</v>
      </c>
      <c r="H71" s="326"/>
      <c r="I71" s="117">
        <f t="shared" si="2"/>
        <v>0</v>
      </c>
      <c r="J71" s="357">
        <v>0.14000000000000001</v>
      </c>
      <c r="K71" s="20">
        <f t="shared" si="3"/>
        <v>0</v>
      </c>
    </row>
    <row r="72" spans="1:11" ht="17" x14ac:dyDescent="0.2">
      <c r="A72" s="208" t="s">
        <v>179</v>
      </c>
      <c r="B72" s="159" t="s">
        <v>180</v>
      </c>
      <c r="C72" s="111">
        <v>3572</v>
      </c>
      <c r="D72" s="113">
        <v>0.38</v>
      </c>
      <c r="E72" s="117">
        <f t="shared" si="0"/>
        <v>1357.3600000000001</v>
      </c>
      <c r="F72" s="115"/>
      <c r="G72" s="117">
        <f t="shared" si="1"/>
        <v>1357.3600000000001</v>
      </c>
      <c r="H72" s="326">
        <v>160</v>
      </c>
      <c r="I72" s="117">
        <f t="shared" si="2"/>
        <v>1197.3600000000001</v>
      </c>
      <c r="J72" s="357">
        <v>0.14000000000000001</v>
      </c>
      <c r="K72" s="20">
        <f t="shared" si="3"/>
        <v>190.03040000000004</v>
      </c>
    </row>
    <row r="73" spans="1:11" ht="17" hidden="1" x14ac:dyDescent="0.2">
      <c r="A73" s="194" t="s">
        <v>83</v>
      </c>
      <c r="B73" s="159" t="s">
        <v>84</v>
      </c>
      <c r="C73" s="111"/>
      <c r="D73" s="113"/>
      <c r="E73" s="117">
        <f t="shared" si="0"/>
        <v>0</v>
      </c>
      <c r="F73" s="115"/>
      <c r="G73" s="117">
        <f t="shared" si="1"/>
        <v>0</v>
      </c>
      <c r="H73" s="326"/>
      <c r="I73" s="117">
        <f t="shared" si="2"/>
        <v>0</v>
      </c>
      <c r="J73" s="357">
        <v>0.14000000000000001</v>
      </c>
      <c r="K73" s="20">
        <f t="shared" si="3"/>
        <v>0</v>
      </c>
    </row>
    <row r="74" spans="1:11" ht="17" hidden="1" x14ac:dyDescent="0.2">
      <c r="A74" s="90" t="s">
        <v>106</v>
      </c>
      <c r="B74" s="159" t="s">
        <v>107</v>
      </c>
      <c r="C74" s="111"/>
      <c r="D74" s="113"/>
      <c r="E74" s="117">
        <f t="shared" si="0"/>
        <v>0</v>
      </c>
      <c r="F74" s="115"/>
      <c r="G74" s="117">
        <f t="shared" si="1"/>
        <v>0</v>
      </c>
      <c r="H74" s="326"/>
      <c r="I74" s="117">
        <f t="shared" si="2"/>
        <v>0</v>
      </c>
      <c r="J74" s="357">
        <v>0.13</v>
      </c>
      <c r="K74" s="20">
        <f t="shared" si="3"/>
        <v>0</v>
      </c>
    </row>
    <row r="75" spans="1:11" ht="17" hidden="1" x14ac:dyDescent="0.2">
      <c r="A75" s="90" t="s">
        <v>106</v>
      </c>
      <c r="B75" s="159" t="s">
        <v>107</v>
      </c>
      <c r="C75" s="111"/>
      <c r="D75" s="113"/>
      <c r="E75" s="117">
        <f t="shared" si="0"/>
        <v>0</v>
      </c>
      <c r="F75" s="115"/>
      <c r="G75" s="117">
        <f t="shared" si="1"/>
        <v>0</v>
      </c>
      <c r="H75" s="326"/>
      <c r="I75" s="117">
        <f t="shared" si="2"/>
        <v>0</v>
      </c>
      <c r="J75" s="357">
        <v>0.13</v>
      </c>
      <c r="K75" s="20">
        <f t="shared" si="3"/>
        <v>0</v>
      </c>
    </row>
    <row r="76" spans="1:11" ht="14.5" customHeight="1" x14ac:dyDescent="0.2">
      <c r="A76" s="90" t="s">
        <v>152</v>
      </c>
      <c r="B76" s="159" t="s">
        <v>153</v>
      </c>
      <c r="C76" s="111">
        <v>6344</v>
      </c>
      <c r="D76" s="113">
        <v>0.24</v>
      </c>
      <c r="E76" s="117">
        <f>C76*D76</f>
        <v>1522.56</v>
      </c>
      <c r="F76" s="115"/>
      <c r="G76" s="117">
        <f t="shared" ref="G76:G100" si="8">E76+F76</f>
        <v>1522.56</v>
      </c>
      <c r="H76" s="326">
        <v>220</v>
      </c>
      <c r="I76" s="117">
        <f t="shared" si="2"/>
        <v>1302.56</v>
      </c>
      <c r="J76" s="357">
        <v>0.13</v>
      </c>
      <c r="K76" s="20">
        <f t="shared" ref="K76:K81" si="9">E76*J76</f>
        <v>197.93279999999999</v>
      </c>
    </row>
    <row r="77" spans="1:11" ht="17" hidden="1" x14ac:dyDescent="0.2">
      <c r="A77" s="90" t="s">
        <v>152</v>
      </c>
      <c r="B77" s="159" t="s">
        <v>153</v>
      </c>
      <c r="C77" s="111"/>
      <c r="D77" s="113"/>
      <c r="E77" s="117">
        <f>C77*D77</f>
        <v>0</v>
      </c>
      <c r="F77" s="115"/>
      <c r="G77" s="117">
        <f t="shared" si="8"/>
        <v>0</v>
      </c>
      <c r="H77" s="326"/>
      <c r="I77" s="117">
        <f t="shared" si="2"/>
        <v>0</v>
      </c>
      <c r="J77" s="357">
        <v>0.13</v>
      </c>
      <c r="K77" s="20">
        <f t="shared" si="9"/>
        <v>0</v>
      </c>
    </row>
    <row r="78" spans="1:11" s="272" customFormat="1" ht="17" x14ac:dyDescent="0.2">
      <c r="A78" s="90" t="s">
        <v>184</v>
      </c>
      <c r="B78" s="216" t="s">
        <v>185</v>
      </c>
      <c r="C78" s="166">
        <v>2627</v>
      </c>
      <c r="D78" s="168">
        <v>0.38</v>
      </c>
      <c r="E78" s="117">
        <f>C78*D78</f>
        <v>998.26</v>
      </c>
      <c r="F78" s="115">
        <v>50</v>
      </c>
      <c r="G78" s="117">
        <f t="shared" ref="G78" si="10">E78+F78</f>
        <v>1048.26</v>
      </c>
      <c r="H78" s="326"/>
      <c r="I78" s="117">
        <f t="shared" ref="I78" si="11">+G78-H78</f>
        <v>1048.26</v>
      </c>
      <c r="J78" s="357">
        <v>0.13</v>
      </c>
      <c r="K78" s="20">
        <f t="shared" si="9"/>
        <v>129.77379999999999</v>
      </c>
    </row>
    <row r="79" spans="1:11" s="272" customFormat="1" ht="17" hidden="1" x14ac:dyDescent="0.2">
      <c r="A79" s="208" t="s">
        <v>159</v>
      </c>
      <c r="B79" s="159" t="s">
        <v>160</v>
      </c>
      <c r="C79" s="111"/>
      <c r="D79" s="113"/>
      <c r="E79" s="117">
        <f>C79*D79</f>
        <v>0</v>
      </c>
      <c r="F79" s="115"/>
      <c r="G79" s="117">
        <f t="shared" si="8"/>
        <v>0</v>
      </c>
      <c r="H79" s="326"/>
      <c r="I79" s="117">
        <f t="shared" ref="I79:I100" si="12">+G79-H79</f>
        <v>0</v>
      </c>
      <c r="J79" s="357">
        <v>0.14000000000000001</v>
      </c>
      <c r="K79" s="20">
        <f t="shared" si="9"/>
        <v>0</v>
      </c>
    </row>
    <row r="80" spans="1:11" ht="17" hidden="1" x14ac:dyDescent="0.2">
      <c r="A80" s="94" t="s">
        <v>58</v>
      </c>
      <c r="B80" s="159" t="s">
        <v>59</v>
      </c>
      <c r="C80" s="111"/>
      <c r="D80" s="113"/>
      <c r="E80" s="117">
        <f>C80*D80</f>
        <v>0</v>
      </c>
      <c r="F80" s="115"/>
      <c r="G80" s="117">
        <f t="shared" si="8"/>
        <v>0</v>
      </c>
      <c r="H80" s="326"/>
      <c r="I80" s="117">
        <f t="shared" si="12"/>
        <v>0</v>
      </c>
      <c r="J80" s="357">
        <v>0.14000000000000001</v>
      </c>
      <c r="K80" s="20">
        <f t="shared" si="9"/>
        <v>0</v>
      </c>
    </row>
    <row r="81" spans="1:11" ht="17" x14ac:dyDescent="0.2">
      <c r="A81" s="90" t="s">
        <v>98</v>
      </c>
      <c r="B81" s="159" t="s">
        <v>171</v>
      </c>
      <c r="C81" s="111">
        <v>2324</v>
      </c>
      <c r="D81" s="113">
        <v>0.22</v>
      </c>
      <c r="E81" s="117">
        <f t="shared" ref="E81:E100" si="13">C81*D81</f>
        <v>511.28000000000003</v>
      </c>
      <c r="F81" s="115"/>
      <c r="G81" s="117">
        <f t="shared" si="8"/>
        <v>511.28000000000003</v>
      </c>
      <c r="H81" s="326">
        <v>118.17</v>
      </c>
      <c r="I81" s="117">
        <f t="shared" si="12"/>
        <v>393.11</v>
      </c>
      <c r="J81" s="357">
        <v>0.13</v>
      </c>
      <c r="K81" s="20">
        <f t="shared" si="9"/>
        <v>66.466400000000007</v>
      </c>
    </row>
    <row r="82" spans="1:11" ht="17" x14ac:dyDescent="0.2">
      <c r="A82" s="90" t="s">
        <v>98</v>
      </c>
      <c r="B82" s="159" t="s">
        <v>171</v>
      </c>
      <c r="C82" s="111">
        <v>2220</v>
      </c>
      <c r="D82" s="113">
        <v>0.37</v>
      </c>
      <c r="E82" s="117">
        <f t="shared" ref="E82" si="14">C82*D82</f>
        <v>821.4</v>
      </c>
      <c r="F82" s="115"/>
      <c r="G82" s="117">
        <f t="shared" ref="G82" si="15">E82+F82</f>
        <v>821.4</v>
      </c>
      <c r="H82" s="326"/>
      <c r="I82" s="117">
        <f t="shared" ref="I82" si="16">+G82-H82</f>
        <v>821.4</v>
      </c>
      <c r="J82" s="357">
        <v>0.13</v>
      </c>
      <c r="K82" s="20">
        <f t="shared" ref="K82" si="17">E82*J82</f>
        <v>106.782</v>
      </c>
    </row>
    <row r="83" spans="1:11" ht="17" x14ac:dyDescent="0.2">
      <c r="A83" s="160" t="s">
        <v>65</v>
      </c>
      <c r="B83" s="159" t="s">
        <v>59</v>
      </c>
      <c r="C83" s="111">
        <v>4594</v>
      </c>
      <c r="D83" s="113">
        <v>0.4</v>
      </c>
      <c r="E83" s="117">
        <f t="shared" si="13"/>
        <v>1837.6000000000001</v>
      </c>
      <c r="F83" s="115"/>
      <c r="G83" s="117">
        <f t="shared" si="8"/>
        <v>1837.6000000000001</v>
      </c>
      <c r="H83" s="326">
        <v>220</v>
      </c>
      <c r="I83" s="117">
        <f t="shared" si="12"/>
        <v>1617.6000000000001</v>
      </c>
      <c r="J83" s="357">
        <v>0.14000000000000001</v>
      </c>
      <c r="K83" s="20">
        <f t="shared" si="3"/>
        <v>257.26400000000007</v>
      </c>
    </row>
    <row r="84" spans="1:11" s="272" customFormat="1" ht="17" hidden="1" x14ac:dyDescent="0.2">
      <c r="A84" s="90" t="s">
        <v>168</v>
      </c>
      <c r="B84" s="159" t="s">
        <v>59</v>
      </c>
      <c r="C84" s="111"/>
      <c r="D84" s="113"/>
      <c r="E84" s="117">
        <f t="shared" si="13"/>
        <v>0</v>
      </c>
      <c r="F84" s="115"/>
      <c r="G84" s="117">
        <f t="shared" si="8"/>
        <v>0</v>
      </c>
      <c r="H84" s="326"/>
      <c r="I84" s="117">
        <f t="shared" si="12"/>
        <v>0</v>
      </c>
      <c r="J84" s="357">
        <v>0.13</v>
      </c>
      <c r="K84" s="20">
        <f t="shared" ref="K84:K100" si="18">E84*J84</f>
        <v>0</v>
      </c>
    </row>
    <row r="85" spans="1:11" s="272" customFormat="1" ht="17" hidden="1" x14ac:dyDescent="0.2">
      <c r="A85" s="90" t="s">
        <v>168</v>
      </c>
      <c r="B85" s="159" t="s">
        <v>59</v>
      </c>
      <c r="C85" s="111"/>
      <c r="D85" s="113"/>
      <c r="E85" s="117">
        <f t="shared" si="13"/>
        <v>0</v>
      </c>
      <c r="F85" s="115"/>
      <c r="G85" s="117">
        <f t="shared" si="8"/>
        <v>0</v>
      </c>
      <c r="H85" s="326"/>
      <c r="I85" s="117">
        <f t="shared" si="12"/>
        <v>0</v>
      </c>
      <c r="J85" s="357">
        <v>0.13</v>
      </c>
      <c r="K85" s="20">
        <f t="shared" si="18"/>
        <v>0</v>
      </c>
    </row>
    <row r="86" spans="1:11" ht="17" hidden="1" x14ac:dyDescent="0.2">
      <c r="A86" s="90" t="s">
        <v>63</v>
      </c>
      <c r="B86" s="159" t="s">
        <v>64</v>
      </c>
      <c r="C86" s="111"/>
      <c r="D86" s="113"/>
      <c r="E86" s="117">
        <f t="shared" si="13"/>
        <v>0</v>
      </c>
      <c r="F86" s="115"/>
      <c r="G86" s="117">
        <f t="shared" si="8"/>
        <v>0</v>
      </c>
      <c r="H86" s="326"/>
      <c r="I86" s="117">
        <f t="shared" si="12"/>
        <v>0</v>
      </c>
      <c r="J86" s="357">
        <v>0.13</v>
      </c>
      <c r="K86" s="20">
        <f t="shared" si="18"/>
        <v>0</v>
      </c>
    </row>
    <row r="87" spans="1:11" ht="17" hidden="1" x14ac:dyDescent="0.2">
      <c r="A87" s="90" t="s">
        <v>134</v>
      </c>
      <c r="B87" s="159" t="s">
        <v>135</v>
      </c>
      <c r="C87" s="111"/>
      <c r="D87" s="113"/>
      <c r="E87" s="117">
        <f t="shared" si="13"/>
        <v>0</v>
      </c>
      <c r="F87" s="115"/>
      <c r="G87" s="117">
        <f t="shared" si="8"/>
        <v>0</v>
      </c>
      <c r="H87" s="326"/>
      <c r="I87" s="117">
        <f t="shared" si="12"/>
        <v>0</v>
      </c>
      <c r="J87" s="357">
        <v>0.13</v>
      </c>
      <c r="K87" s="20">
        <f t="shared" si="18"/>
        <v>0</v>
      </c>
    </row>
    <row r="88" spans="1:11" ht="17" hidden="1" x14ac:dyDescent="0.2">
      <c r="A88" s="90" t="s">
        <v>114</v>
      </c>
      <c r="B88" s="159" t="s">
        <v>115</v>
      </c>
      <c r="C88" s="111"/>
      <c r="D88" s="113"/>
      <c r="E88" s="117">
        <f t="shared" si="13"/>
        <v>0</v>
      </c>
      <c r="F88" s="115"/>
      <c r="G88" s="117">
        <f t="shared" si="8"/>
        <v>0</v>
      </c>
      <c r="H88" s="326"/>
      <c r="I88" s="117">
        <f t="shared" si="12"/>
        <v>0</v>
      </c>
      <c r="J88" s="357">
        <v>0.13</v>
      </c>
      <c r="K88" s="20">
        <f t="shared" si="18"/>
        <v>0</v>
      </c>
    </row>
    <row r="89" spans="1:11" ht="17" hidden="1" x14ac:dyDescent="0.2">
      <c r="A89" s="90" t="s">
        <v>114</v>
      </c>
      <c r="B89" s="159" t="s">
        <v>115</v>
      </c>
      <c r="C89" s="111"/>
      <c r="D89" s="113"/>
      <c r="E89" s="117">
        <f t="shared" si="13"/>
        <v>0</v>
      </c>
      <c r="F89" s="115"/>
      <c r="G89" s="117">
        <f t="shared" si="8"/>
        <v>0</v>
      </c>
      <c r="H89" s="326"/>
      <c r="I89" s="117">
        <f t="shared" si="12"/>
        <v>0</v>
      </c>
      <c r="J89" s="357">
        <v>0.13</v>
      </c>
      <c r="K89" s="20">
        <f t="shared" si="18"/>
        <v>0</v>
      </c>
    </row>
    <row r="90" spans="1:11" ht="17" hidden="1" x14ac:dyDescent="0.2">
      <c r="A90" s="90" t="s">
        <v>109</v>
      </c>
      <c r="B90" s="159" t="s">
        <v>110</v>
      </c>
      <c r="C90" s="111"/>
      <c r="D90" s="113"/>
      <c r="E90" s="117">
        <f t="shared" si="13"/>
        <v>0</v>
      </c>
      <c r="F90" s="115"/>
      <c r="G90" s="117">
        <f t="shared" si="8"/>
        <v>0</v>
      </c>
      <c r="H90" s="326"/>
      <c r="I90" s="117">
        <f t="shared" si="12"/>
        <v>0</v>
      </c>
      <c r="J90" s="357">
        <v>0.13</v>
      </c>
      <c r="K90" s="20">
        <f t="shared" si="18"/>
        <v>0</v>
      </c>
    </row>
    <row r="91" spans="1:11" ht="17" hidden="1" x14ac:dyDescent="0.2">
      <c r="A91" s="90" t="s">
        <v>109</v>
      </c>
      <c r="B91" s="159" t="s">
        <v>110</v>
      </c>
      <c r="C91" s="111"/>
      <c r="D91" s="113"/>
      <c r="E91" s="117">
        <f t="shared" si="13"/>
        <v>0</v>
      </c>
      <c r="F91" s="115"/>
      <c r="G91" s="117">
        <f t="shared" si="8"/>
        <v>0</v>
      </c>
      <c r="H91" s="326"/>
      <c r="I91" s="117">
        <f t="shared" si="12"/>
        <v>0</v>
      </c>
      <c r="J91" s="357">
        <v>0.13</v>
      </c>
      <c r="K91" s="20">
        <f t="shared" si="18"/>
        <v>0</v>
      </c>
    </row>
    <row r="92" spans="1:11" ht="17" hidden="1" x14ac:dyDescent="0.2">
      <c r="A92" s="90" t="s">
        <v>74</v>
      </c>
      <c r="B92" s="159" t="s">
        <v>75</v>
      </c>
      <c r="C92" s="111"/>
      <c r="D92" s="113"/>
      <c r="E92" s="117">
        <f t="shared" si="13"/>
        <v>0</v>
      </c>
      <c r="F92" s="115"/>
      <c r="G92" s="117">
        <f t="shared" si="8"/>
        <v>0</v>
      </c>
      <c r="H92" s="326"/>
      <c r="I92" s="117">
        <f t="shared" si="12"/>
        <v>0</v>
      </c>
      <c r="J92" s="357">
        <v>0.13</v>
      </c>
      <c r="K92" s="20">
        <f t="shared" si="18"/>
        <v>0</v>
      </c>
    </row>
    <row r="93" spans="1:11" ht="17" hidden="1" x14ac:dyDescent="0.2">
      <c r="A93" s="209" t="s">
        <v>91</v>
      </c>
      <c r="B93" s="159" t="s">
        <v>92</v>
      </c>
      <c r="C93" s="111"/>
      <c r="D93" s="113"/>
      <c r="E93" s="117">
        <f t="shared" si="13"/>
        <v>0</v>
      </c>
      <c r="F93" s="115"/>
      <c r="G93" s="117">
        <f t="shared" si="8"/>
        <v>0</v>
      </c>
      <c r="H93" s="326"/>
      <c r="I93" s="117">
        <f t="shared" si="12"/>
        <v>0</v>
      </c>
      <c r="J93" s="357">
        <v>0.14000000000000001</v>
      </c>
      <c r="K93" s="20">
        <f t="shared" si="18"/>
        <v>0</v>
      </c>
    </row>
    <row r="94" spans="1:11" s="272" customFormat="1" ht="17" hidden="1" x14ac:dyDescent="0.2">
      <c r="A94" s="90" t="s">
        <v>152</v>
      </c>
      <c r="B94" s="159" t="s">
        <v>169</v>
      </c>
      <c r="C94" s="111"/>
      <c r="D94" s="113"/>
      <c r="E94" s="117">
        <f t="shared" si="13"/>
        <v>0</v>
      </c>
      <c r="F94" s="115"/>
      <c r="G94" s="117">
        <f t="shared" si="8"/>
        <v>0</v>
      </c>
      <c r="H94" s="326"/>
      <c r="I94" s="117">
        <f t="shared" si="12"/>
        <v>0</v>
      </c>
      <c r="J94" s="357">
        <v>0.13</v>
      </c>
      <c r="K94" s="20">
        <f t="shared" si="18"/>
        <v>0</v>
      </c>
    </row>
    <row r="95" spans="1:11" hidden="1" x14ac:dyDescent="0.2">
      <c r="A95" s="316" t="s">
        <v>145</v>
      </c>
      <c r="B95" s="350" t="s">
        <v>146</v>
      </c>
      <c r="C95" s="111"/>
      <c r="D95" s="171"/>
      <c r="E95" s="117">
        <f t="shared" si="13"/>
        <v>0</v>
      </c>
      <c r="F95" s="116"/>
      <c r="G95" s="117">
        <f t="shared" si="8"/>
        <v>0</v>
      </c>
      <c r="H95" s="116"/>
      <c r="I95" s="117">
        <f t="shared" si="12"/>
        <v>0</v>
      </c>
      <c r="J95" s="357">
        <v>0.14000000000000001</v>
      </c>
      <c r="K95" s="20">
        <f t="shared" si="18"/>
        <v>0</v>
      </c>
    </row>
    <row r="96" spans="1:11" s="272" customFormat="1" hidden="1" x14ac:dyDescent="0.2">
      <c r="A96" s="90" t="s">
        <v>139</v>
      </c>
      <c r="B96" s="321" t="s">
        <v>140</v>
      </c>
      <c r="C96" s="176"/>
      <c r="D96" s="170"/>
      <c r="E96" s="117">
        <f t="shared" si="13"/>
        <v>0</v>
      </c>
      <c r="F96" s="261"/>
      <c r="G96" s="117">
        <f t="shared" si="8"/>
        <v>0</v>
      </c>
      <c r="H96" s="261"/>
      <c r="I96" s="117">
        <f t="shared" si="12"/>
        <v>0</v>
      </c>
      <c r="J96" s="357">
        <v>0.13</v>
      </c>
      <c r="K96" s="20">
        <f t="shared" si="18"/>
        <v>0</v>
      </c>
    </row>
    <row r="97" spans="1:12" s="272" customFormat="1" hidden="1" x14ac:dyDescent="0.2">
      <c r="A97" s="90" t="s">
        <v>141</v>
      </c>
      <c r="B97" s="321" t="s">
        <v>140</v>
      </c>
      <c r="C97" s="176"/>
      <c r="D97" s="170"/>
      <c r="E97" s="117">
        <f t="shared" si="13"/>
        <v>0</v>
      </c>
      <c r="F97" s="261"/>
      <c r="G97" s="117">
        <f t="shared" si="8"/>
        <v>0</v>
      </c>
      <c r="H97" s="261"/>
      <c r="I97" s="117">
        <f t="shared" si="12"/>
        <v>0</v>
      </c>
      <c r="J97" s="357">
        <v>0.13</v>
      </c>
      <c r="K97" s="20">
        <f t="shared" si="18"/>
        <v>0</v>
      </c>
    </row>
    <row r="98" spans="1:12" hidden="1" x14ac:dyDescent="0.2">
      <c r="A98" s="90" t="s">
        <v>118</v>
      </c>
      <c r="B98" s="238" t="s">
        <v>119</v>
      </c>
      <c r="C98" s="176"/>
      <c r="D98" s="170"/>
      <c r="E98" s="117">
        <f t="shared" si="13"/>
        <v>0</v>
      </c>
      <c r="F98" s="261"/>
      <c r="G98" s="117">
        <f t="shared" si="8"/>
        <v>0</v>
      </c>
      <c r="H98" s="261"/>
      <c r="I98" s="117">
        <f t="shared" si="12"/>
        <v>0</v>
      </c>
      <c r="J98" s="357">
        <v>0.13</v>
      </c>
      <c r="K98" s="20">
        <f t="shared" si="18"/>
        <v>0</v>
      </c>
    </row>
    <row r="99" spans="1:12" hidden="1" x14ac:dyDescent="0.2">
      <c r="A99" s="92" t="s">
        <v>54</v>
      </c>
      <c r="B99" s="196" t="s">
        <v>55</v>
      </c>
      <c r="C99" s="197"/>
      <c r="D99" s="198"/>
      <c r="E99" s="117">
        <f t="shared" si="13"/>
        <v>0</v>
      </c>
      <c r="F99" s="203"/>
      <c r="G99" s="117">
        <f t="shared" si="8"/>
        <v>0</v>
      </c>
      <c r="H99" s="203"/>
      <c r="I99" s="117">
        <f t="shared" si="12"/>
        <v>0</v>
      </c>
      <c r="J99" s="357">
        <v>0.14000000000000001</v>
      </c>
      <c r="K99" s="20">
        <f t="shared" si="18"/>
        <v>0</v>
      </c>
    </row>
    <row r="100" spans="1:12" hidden="1" x14ac:dyDescent="0.2">
      <c r="A100" s="90" t="s">
        <v>87</v>
      </c>
      <c r="B100" s="234" t="s">
        <v>88</v>
      </c>
      <c r="C100" s="114"/>
      <c r="D100" s="172"/>
      <c r="E100" s="117">
        <f t="shared" si="13"/>
        <v>0</v>
      </c>
      <c r="F100" s="116"/>
      <c r="G100" s="117">
        <f t="shared" si="8"/>
        <v>0</v>
      </c>
      <c r="H100" s="116"/>
      <c r="I100" s="117">
        <f t="shared" si="12"/>
        <v>0</v>
      </c>
      <c r="J100" s="357">
        <v>0.13</v>
      </c>
      <c r="K100" s="20">
        <f t="shared" si="18"/>
        <v>0</v>
      </c>
    </row>
    <row r="101" spans="1:12" ht="16" customHeight="1" x14ac:dyDescent="0.2">
      <c r="A101" s="75"/>
      <c r="C101" s="79">
        <f>SUM(C2:C100)</f>
        <v>118747</v>
      </c>
      <c r="D101" s="79"/>
      <c r="E101" s="80">
        <f>SUM(E2:E100)</f>
        <v>35082.18</v>
      </c>
      <c r="F101" s="80">
        <f>SUM(F2:F100)</f>
        <v>702.59999999999991</v>
      </c>
      <c r="G101" s="80">
        <f>SUM(G2:G100)</f>
        <v>35784.78</v>
      </c>
      <c r="H101" s="80">
        <f>SUM(H2:H100)</f>
        <v>2959.87</v>
      </c>
      <c r="I101" s="80">
        <f>SUM(I2:I100)</f>
        <v>32824.910000000003</v>
      </c>
      <c r="J101" s="80"/>
      <c r="K101" s="3">
        <f>SUM(K2:K100)</f>
        <v>4650.9880000000003</v>
      </c>
      <c r="L101" s="3"/>
    </row>
    <row r="102" spans="1:12" x14ac:dyDescent="0.2">
      <c r="D102" s="81"/>
      <c r="I102" s="162"/>
      <c r="K102" s="165"/>
    </row>
    <row r="103" spans="1:12" x14ac:dyDescent="0.2">
      <c r="B103" s="247" t="s">
        <v>47</v>
      </c>
      <c r="D103" s="13"/>
      <c r="F103" s="13"/>
      <c r="G103" s="13"/>
      <c r="H103" t="s">
        <v>10</v>
      </c>
      <c r="I103" s="12">
        <f>+K101</f>
        <v>4650.9880000000003</v>
      </c>
    </row>
    <row r="104" spans="1:12" x14ac:dyDescent="0.2">
      <c r="B104" s="363">
        <v>0.13</v>
      </c>
      <c r="C104" s="41" t="s">
        <v>170</v>
      </c>
      <c r="D104" s="14"/>
      <c r="F104" s="13"/>
      <c r="G104" s="13"/>
      <c r="H104" t="s">
        <v>12</v>
      </c>
      <c r="I104" s="207">
        <f>+I101+I103</f>
        <v>37475.898000000001</v>
      </c>
    </row>
    <row r="105" spans="1:12" x14ac:dyDescent="0.2">
      <c r="A105" s="361"/>
      <c r="B105" s="364">
        <v>0.14000000000000001</v>
      </c>
      <c r="C105" s="41" t="s">
        <v>51</v>
      </c>
      <c r="D105" s="14"/>
      <c r="E105" s="15"/>
    </row>
    <row r="106" spans="1:12" x14ac:dyDescent="0.2">
      <c r="A106" s="362"/>
      <c r="D106" s="14"/>
      <c r="E106" s="15"/>
      <c r="F106" s="3"/>
    </row>
    <row r="107" spans="1:12" x14ac:dyDescent="0.2">
      <c r="A107" s="361"/>
      <c r="D107" s="14"/>
      <c r="E107" s="15"/>
      <c r="I107" s="3"/>
    </row>
    <row r="108" spans="1:12" x14ac:dyDescent="0.2">
      <c r="A108" s="361"/>
    </row>
    <row r="110" spans="1:12" x14ac:dyDescent="0.2">
      <c r="H110" s="3"/>
    </row>
    <row r="119" spans="9:9" x14ac:dyDescent="0.2">
      <c r="I119">
        <v>53.47</v>
      </c>
    </row>
  </sheetData>
  <autoFilter ref="A1:J101" xr:uid="{00000000-0009-0000-0000-000065000000}">
    <filterColumn colId="8">
      <filters>
        <filter val="1,042.72"/>
        <filter val="1,048.26"/>
        <filter val="1,197.36"/>
        <filter val="1,302.56"/>
        <filter val="1,380.50"/>
        <filter val="1,382.88"/>
        <filter val="1,383.36"/>
        <filter val="1,416.52"/>
        <filter val="1,425.25"/>
        <filter val="1,430.65"/>
        <filter val="1,441.00"/>
        <filter val="1,563.64"/>
        <filter val="1,598.75"/>
        <filter val="1,617.60"/>
        <filter val="1,814.88"/>
        <filter val="1,843.84"/>
        <filter val="32,824.91"/>
        <filter val="393.11"/>
        <filter val="500.37"/>
        <filter val="506.25"/>
        <filter val="509.55"/>
        <filter val="509.76"/>
        <filter val="635.78"/>
        <filter val="637.60"/>
        <filter val="695.92"/>
        <filter val="700.46"/>
        <filter val="736.44"/>
        <filter val="821.40"/>
        <filter val="917.25"/>
        <filter val="946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filterMode="1"/>
  <dimension ref="A1:L119"/>
  <sheetViews>
    <sheetView topLeftCell="A49" zoomScale="76" zoomScaleNormal="60" workbookViewId="0">
      <selection activeCell="B5" sqref="B5:B83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75" si="0">C2*D2</f>
        <v>0</v>
      </c>
      <c r="F2" s="115"/>
      <c r="G2" s="117">
        <f t="shared" ref="G2:G75" si="1">E2+F2</f>
        <v>0</v>
      </c>
      <c r="H2" s="319"/>
      <c r="I2" s="117">
        <f t="shared" ref="I2:I77" si="2">+G2-H2</f>
        <v>0</v>
      </c>
      <c r="J2" s="357">
        <v>0.13</v>
      </c>
      <c r="K2" s="20">
        <f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83" si="3">E3*J3</f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4776</v>
      </c>
      <c r="D5" s="113">
        <v>0.38</v>
      </c>
      <c r="E5" s="117">
        <f t="shared" si="0"/>
        <v>1814.88</v>
      </c>
      <c r="F5" s="115"/>
      <c r="G5" s="117">
        <f t="shared" si="1"/>
        <v>1814.88</v>
      </c>
      <c r="H5" s="326"/>
      <c r="I5" s="117">
        <f t="shared" si="2"/>
        <v>1814.88</v>
      </c>
      <c r="J5" s="357">
        <v>0.13</v>
      </c>
      <c r="K5" s="20">
        <f t="shared" si="3"/>
        <v>235.93440000000001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6041</v>
      </c>
      <c r="D7" s="113">
        <v>0.25</v>
      </c>
      <c r="E7" s="117">
        <f t="shared" si="0"/>
        <v>1510.25</v>
      </c>
      <c r="F7" s="115">
        <v>25</v>
      </c>
      <c r="G7" s="117">
        <f t="shared" si="1"/>
        <v>1535.25</v>
      </c>
      <c r="H7" s="326">
        <v>110</v>
      </c>
      <c r="I7" s="117">
        <f t="shared" si="2"/>
        <v>1425.25</v>
      </c>
      <c r="J7" s="357">
        <v>0.13</v>
      </c>
      <c r="K7" s="20">
        <f>E7*J7</f>
        <v>196.33250000000001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ht="17" x14ac:dyDescent="0.2">
      <c r="A9" s="179" t="s">
        <v>151</v>
      </c>
      <c r="B9" s="159" t="s">
        <v>150</v>
      </c>
      <c r="C9" s="111">
        <v>6041</v>
      </c>
      <c r="D9" s="113">
        <v>0.25</v>
      </c>
      <c r="E9" s="117">
        <f t="shared" si="0"/>
        <v>1510.25</v>
      </c>
      <c r="F9" s="115">
        <v>25</v>
      </c>
      <c r="G9" s="117">
        <f t="shared" si="1"/>
        <v>1535.25</v>
      </c>
      <c r="H9" s="326">
        <v>110</v>
      </c>
      <c r="I9" s="117">
        <f t="shared" si="2"/>
        <v>1425.25</v>
      </c>
      <c r="J9" s="357">
        <v>0.13</v>
      </c>
      <c r="K9" s="20">
        <f t="shared" si="3"/>
        <v>196.33250000000001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x14ac:dyDescent="0.2">
      <c r="A14" s="179" t="s">
        <v>174</v>
      </c>
      <c r="B14" s="159" t="s">
        <v>144</v>
      </c>
      <c r="C14" s="111">
        <v>2744</v>
      </c>
      <c r="D14" s="113">
        <v>0.38</v>
      </c>
      <c r="E14" s="117">
        <f t="shared" si="0"/>
        <v>1042.72</v>
      </c>
      <c r="F14" s="115"/>
      <c r="G14" s="117">
        <f t="shared" si="1"/>
        <v>1042.72</v>
      </c>
      <c r="H14" s="326"/>
      <c r="I14" s="117">
        <f t="shared" si="2"/>
        <v>1042.72</v>
      </c>
      <c r="J14" s="357">
        <v>0.13</v>
      </c>
      <c r="K14" s="20">
        <f>E14*J14</f>
        <v>135.55360000000002</v>
      </c>
    </row>
    <row r="15" spans="1:11" s="272" customFormat="1" ht="17" x14ac:dyDescent="0.2">
      <c r="A15" s="179" t="s">
        <v>174</v>
      </c>
      <c r="B15" s="159" t="s">
        <v>144</v>
      </c>
      <c r="C15" s="111">
        <v>3669</v>
      </c>
      <c r="D15" s="113">
        <v>0.25</v>
      </c>
      <c r="E15" s="117">
        <f t="shared" si="0"/>
        <v>917.25</v>
      </c>
      <c r="F15" s="115"/>
      <c r="G15" s="117">
        <f t="shared" si="1"/>
        <v>917.25</v>
      </c>
      <c r="H15" s="326"/>
      <c r="I15" s="117">
        <f t="shared" si="2"/>
        <v>917.25</v>
      </c>
      <c r="J15" s="357">
        <v>0.13</v>
      </c>
      <c r="K15" s="20">
        <f>E15*J15</f>
        <v>119.24250000000001</v>
      </c>
    </row>
    <row r="16" spans="1:11" s="272" customFormat="1" ht="17" hidden="1" x14ac:dyDescent="0.2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x14ac:dyDescent="0.2">
      <c r="A17" s="179" t="s">
        <v>131</v>
      </c>
      <c r="B17" s="159" t="s">
        <v>132</v>
      </c>
      <c r="C17" s="111">
        <v>3299</v>
      </c>
      <c r="D17" s="113">
        <v>0.39</v>
      </c>
      <c r="E17" s="117">
        <f t="shared" si="0"/>
        <v>1286.6100000000001</v>
      </c>
      <c r="F17" s="115">
        <v>354.04</v>
      </c>
      <c r="G17" s="117">
        <f t="shared" si="1"/>
        <v>1640.65</v>
      </c>
      <c r="H17" s="326">
        <v>210</v>
      </c>
      <c r="I17" s="117">
        <f t="shared" si="2"/>
        <v>1430.65</v>
      </c>
      <c r="J17" s="357">
        <v>0.13</v>
      </c>
      <c r="K17" s="20">
        <f t="shared" si="3"/>
        <v>167.25930000000002</v>
      </c>
    </row>
    <row r="18" spans="1:11" ht="17" x14ac:dyDescent="0.2">
      <c r="A18" s="179" t="s">
        <v>131</v>
      </c>
      <c r="B18" s="159" t="s">
        <v>132</v>
      </c>
      <c r="C18" s="111">
        <v>1888</v>
      </c>
      <c r="D18" s="113">
        <v>0.27</v>
      </c>
      <c r="E18" s="117">
        <f t="shared" si="0"/>
        <v>509.76000000000005</v>
      </c>
      <c r="F18" s="115"/>
      <c r="G18" s="117">
        <f t="shared" si="1"/>
        <v>509.76000000000005</v>
      </c>
      <c r="H18" s="326"/>
      <c r="I18" s="117">
        <f t="shared" si="2"/>
        <v>509.76000000000005</v>
      </c>
      <c r="J18" s="357">
        <v>0.13</v>
      </c>
      <c r="K18" s="20">
        <f t="shared" si="3"/>
        <v>66.268800000000013</v>
      </c>
    </row>
    <row r="19" spans="1:11" ht="17" hidden="1" x14ac:dyDescent="0.2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t="17" hidden="1" x14ac:dyDescent="0.2">
      <c r="A20" s="179" t="s">
        <v>133</v>
      </c>
      <c r="B20" s="159" t="s">
        <v>132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t="17" hidden="1" x14ac:dyDescent="0.2">
      <c r="A21" s="179" t="s">
        <v>102</v>
      </c>
      <c r="B21" s="159" t="s">
        <v>103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79" t="s">
        <v>72</v>
      </c>
      <c r="B22" s="159" t="s">
        <v>73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60" t="s">
        <v>67</v>
      </c>
      <c r="B23" s="159" t="s">
        <v>68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0.14000000000000001</v>
      </c>
      <c r="K23" s="20">
        <f t="shared" si="3"/>
        <v>0</v>
      </c>
    </row>
    <row r="24" spans="1:11" ht="17" hidden="1" x14ac:dyDescent="0.2">
      <c r="A24" s="179" t="s">
        <v>157</v>
      </c>
      <c r="B24" s="159" t="s">
        <v>158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147</v>
      </c>
      <c r="B26" s="159" t="s">
        <v>148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t="17" hidden="1" x14ac:dyDescent="0.2">
      <c r="A28" s="160" t="s">
        <v>65</v>
      </c>
      <c r="B28" s="159" t="s">
        <v>93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t="17" hidden="1" x14ac:dyDescent="0.2">
      <c r="A29" s="160" t="s">
        <v>116</v>
      </c>
      <c r="B29" s="159" t="s">
        <v>117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133</v>
      </c>
      <c r="B30" s="159" t="s">
        <v>132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x14ac:dyDescent="0.2">
      <c r="A31" s="160" t="s">
        <v>122</v>
      </c>
      <c r="B31" s="159" t="s">
        <v>123</v>
      </c>
      <c r="C31" s="111">
        <v>1283</v>
      </c>
      <c r="D31" s="113">
        <v>0.39</v>
      </c>
      <c r="E31" s="117">
        <f t="shared" si="0"/>
        <v>500.37</v>
      </c>
      <c r="F31" s="115"/>
      <c r="G31" s="117">
        <f t="shared" si="1"/>
        <v>500.37</v>
      </c>
      <c r="H31" s="326"/>
      <c r="I31" s="117">
        <f t="shared" si="2"/>
        <v>500.37</v>
      </c>
      <c r="J31" s="357">
        <v>0.14000000000000001</v>
      </c>
      <c r="K31" s="20">
        <f t="shared" si="3"/>
        <v>70.051800000000014</v>
      </c>
    </row>
    <row r="32" spans="1:11" ht="17" hidden="1" x14ac:dyDescent="0.2">
      <c r="A32" s="160" t="s">
        <v>124</v>
      </c>
      <c r="B32" s="159" t="s">
        <v>123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49" t="s">
        <v>65</v>
      </c>
      <c r="B33" s="159" t="s">
        <v>66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hidden="1" x14ac:dyDescent="0.2">
      <c r="A34" s="179" t="s">
        <v>81</v>
      </c>
      <c r="B34" s="159" t="s">
        <v>82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20">
        <f t="shared" si="3"/>
        <v>0</v>
      </c>
    </row>
    <row r="35" spans="1:11" ht="17" x14ac:dyDescent="0.2">
      <c r="A35" s="160" t="s">
        <v>125</v>
      </c>
      <c r="B35" s="159" t="s">
        <v>126</v>
      </c>
      <c r="C35" s="111">
        <v>6014</v>
      </c>
      <c r="D35" s="113">
        <v>0.26</v>
      </c>
      <c r="E35" s="117">
        <f t="shared" si="0"/>
        <v>1563.64</v>
      </c>
      <c r="F35" s="115"/>
      <c r="G35" s="117">
        <f t="shared" si="1"/>
        <v>1563.64</v>
      </c>
      <c r="H35" s="326"/>
      <c r="I35" s="117">
        <f t="shared" si="2"/>
        <v>1563.64</v>
      </c>
      <c r="J35" s="357">
        <v>0.14000000000000001</v>
      </c>
      <c r="K35" s="20">
        <f t="shared" si="3"/>
        <v>218.90960000000004</v>
      </c>
    </row>
    <row r="36" spans="1:11" ht="17" x14ac:dyDescent="0.2">
      <c r="A36" s="240" t="s">
        <v>125</v>
      </c>
      <c r="B36" s="159" t="s">
        <v>126</v>
      </c>
      <c r="C36" s="111">
        <v>1528</v>
      </c>
      <c r="D36" s="113">
        <v>0.39</v>
      </c>
      <c r="E36" s="117">
        <f t="shared" si="0"/>
        <v>595.92000000000007</v>
      </c>
      <c r="F36" s="115">
        <v>100</v>
      </c>
      <c r="G36" s="117">
        <f t="shared" si="1"/>
        <v>695.92000000000007</v>
      </c>
      <c r="H36" s="326"/>
      <c r="I36" s="117">
        <f t="shared" si="2"/>
        <v>695.92000000000007</v>
      </c>
      <c r="J36" s="357">
        <v>0.14000000000000001</v>
      </c>
      <c r="K36" s="20">
        <f t="shared" si="3"/>
        <v>83.428800000000024</v>
      </c>
    </row>
    <row r="37" spans="1:11" ht="17" x14ac:dyDescent="0.2">
      <c r="A37" s="160" t="s">
        <v>136</v>
      </c>
      <c r="B37" s="159" t="s">
        <v>137</v>
      </c>
      <c r="C37" s="111">
        <v>1938</v>
      </c>
      <c r="D37" s="113">
        <v>0.38</v>
      </c>
      <c r="E37" s="117">
        <f t="shared" si="0"/>
        <v>736.44</v>
      </c>
      <c r="F37" s="115"/>
      <c r="G37" s="117">
        <f t="shared" si="1"/>
        <v>736.44</v>
      </c>
      <c r="H37" s="326"/>
      <c r="I37" s="117">
        <f t="shared" si="2"/>
        <v>736.44</v>
      </c>
      <c r="J37" s="357">
        <v>0.14000000000000001</v>
      </c>
      <c r="K37" s="20">
        <f t="shared" si="3"/>
        <v>103.10160000000002</v>
      </c>
    </row>
    <row r="38" spans="1:11" ht="17" hidden="1" x14ac:dyDescent="0.2">
      <c r="A38" s="240" t="s">
        <v>136</v>
      </c>
      <c r="B38" s="159" t="s">
        <v>137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79" t="s">
        <v>76</v>
      </c>
      <c r="B39" s="159" t="s">
        <v>77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0.13</v>
      </c>
      <c r="K39" s="20">
        <f t="shared" si="3"/>
        <v>0</v>
      </c>
    </row>
    <row r="40" spans="1:11" ht="17" x14ac:dyDescent="0.2">
      <c r="A40" s="179" t="s">
        <v>31</v>
      </c>
      <c r="B40" s="159" t="s">
        <v>178</v>
      </c>
      <c r="C40" s="111">
        <v>4918</v>
      </c>
      <c r="D40" s="113">
        <v>0.38</v>
      </c>
      <c r="E40" s="117">
        <f t="shared" si="0"/>
        <v>1868.84</v>
      </c>
      <c r="F40" s="115">
        <v>25</v>
      </c>
      <c r="G40" s="117">
        <f t="shared" si="1"/>
        <v>1893.84</v>
      </c>
      <c r="H40" s="326">
        <v>50</v>
      </c>
      <c r="I40" s="117">
        <f t="shared" si="2"/>
        <v>1843.84</v>
      </c>
      <c r="J40" s="357">
        <v>0.13</v>
      </c>
      <c r="K40" s="20">
        <f t="shared" si="3"/>
        <v>242.94919999999999</v>
      </c>
    </row>
    <row r="41" spans="1:11" ht="17" hidden="1" x14ac:dyDescent="0.2">
      <c r="A41" s="191" t="s">
        <v>96</v>
      </c>
      <c r="B41" s="159" t="s">
        <v>97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t="17" x14ac:dyDescent="0.2">
      <c r="A42" s="160" t="s">
        <v>65</v>
      </c>
      <c r="B42" s="159" t="s">
        <v>138</v>
      </c>
      <c r="C42" s="111">
        <v>6344</v>
      </c>
      <c r="D42" s="113">
        <v>0.27</v>
      </c>
      <c r="E42" s="117">
        <f t="shared" si="0"/>
        <v>1712.88</v>
      </c>
      <c r="F42" s="115"/>
      <c r="G42" s="117">
        <f t="shared" si="1"/>
        <v>1712.88</v>
      </c>
      <c r="H42" s="326">
        <v>330</v>
      </c>
      <c r="I42" s="117">
        <f t="shared" si="2"/>
        <v>1382.88</v>
      </c>
      <c r="J42" s="357">
        <v>0.14000000000000001</v>
      </c>
      <c r="K42" s="20">
        <f t="shared" si="3"/>
        <v>239.80320000000003</v>
      </c>
    </row>
    <row r="43" spans="1:11" ht="17" hidden="1" x14ac:dyDescent="0.2">
      <c r="A43" s="208" t="s">
        <v>65</v>
      </c>
      <c r="B43" s="159" t="s">
        <v>138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91" t="s">
        <v>44</v>
      </c>
      <c r="B44" s="159" t="s">
        <v>45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208" t="s">
        <v>89</v>
      </c>
      <c r="B45" s="159" t="s">
        <v>45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t="17" x14ac:dyDescent="0.2">
      <c r="A46" s="179" t="s">
        <v>98</v>
      </c>
      <c r="B46" s="159" t="s">
        <v>45</v>
      </c>
      <c r="C46" s="111">
        <v>4630</v>
      </c>
      <c r="D46" s="113">
        <v>0.2</v>
      </c>
      <c r="E46" s="117">
        <f t="shared" si="0"/>
        <v>926</v>
      </c>
      <c r="F46" s="115">
        <v>20</v>
      </c>
      <c r="G46" s="117">
        <f t="shared" si="1"/>
        <v>946</v>
      </c>
      <c r="H46" s="326"/>
      <c r="I46" s="117">
        <f t="shared" si="2"/>
        <v>946</v>
      </c>
      <c r="J46" s="357">
        <v>0.13</v>
      </c>
      <c r="K46" s="20">
        <f t="shared" si="3"/>
        <v>120.38000000000001</v>
      </c>
    </row>
    <row r="47" spans="1:11" ht="17" hidden="1" x14ac:dyDescent="0.2">
      <c r="A47" s="160" t="s">
        <v>94</v>
      </c>
      <c r="B47" s="159" t="s">
        <v>95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hidden="1" x14ac:dyDescent="0.2">
      <c r="A48" s="160" t="s">
        <v>94</v>
      </c>
      <c r="B48" s="159" t="s">
        <v>95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s="272" customFormat="1" ht="17" x14ac:dyDescent="0.2">
      <c r="A49" s="179" t="s">
        <v>129</v>
      </c>
      <c r="B49" s="159" t="s">
        <v>95</v>
      </c>
      <c r="C49" s="111">
        <v>7275</v>
      </c>
      <c r="D49" s="113">
        <v>0.25</v>
      </c>
      <c r="E49" s="117">
        <f t="shared" si="0"/>
        <v>1818.75</v>
      </c>
      <c r="F49" s="115"/>
      <c r="G49" s="117">
        <f t="shared" si="1"/>
        <v>1818.75</v>
      </c>
      <c r="H49" s="326">
        <v>220</v>
      </c>
      <c r="I49" s="117">
        <f t="shared" si="2"/>
        <v>1598.75</v>
      </c>
      <c r="J49" s="357">
        <v>0.13</v>
      </c>
      <c r="K49" s="20">
        <f t="shared" si="3"/>
        <v>236.4375</v>
      </c>
    </row>
    <row r="50" spans="1:12" s="272" customFormat="1" ht="17" x14ac:dyDescent="0.2">
      <c r="A50" s="160" t="s">
        <v>181</v>
      </c>
      <c r="B50" s="216" t="s">
        <v>95</v>
      </c>
      <c r="C50" s="166">
        <v>2905</v>
      </c>
      <c r="D50" s="113">
        <v>0.25</v>
      </c>
      <c r="E50" s="117">
        <f t="shared" si="0"/>
        <v>726.25</v>
      </c>
      <c r="F50" s="115"/>
      <c r="G50" s="117">
        <f t="shared" si="1"/>
        <v>726.25</v>
      </c>
      <c r="H50" s="326">
        <v>216.7</v>
      </c>
      <c r="I50" s="117">
        <f t="shared" si="2"/>
        <v>509.55</v>
      </c>
      <c r="J50" s="357">
        <v>0.14000000000000001</v>
      </c>
      <c r="K50" s="20">
        <f t="shared" si="3"/>
        <v>101.67500000000001</v>
      </c>
    </row>
    <row r="51" spans="1:12" s="272" customFormat="1" ht="17" x14ac:dyDescent="0.2">
      <c r="A51" s="179" t="s">
        <v>182</v>
      </c>
      <c r="B51" s="216" t="s">
        <v>183</v>
      </c>
      <c r="C51" s="166">
        <v>2905</v>
      </c>
      <c r="D51" s="113">
        <v>0.25</v>
      </c>
      <c r="E51" s="117">
        <f t="shared" si="0"/>
        <v>726.25</v>
      </c>
      <c r="F51" s="115"/>
      <c r="G51" s="117">
        <f t="shared" si="1"/>
        <v>726.25</v>
      </c>
      <c r="H51" s="326">
        <v>220</v>
      </c>
      <c r="I51" s="117">
        <f t="shared" si="2"/>
        <v>506.25</v>
      </c>
      <c r="J51" s="357">
        <v>0.13</v>
      </c>
      <c r="K51" s="20">
        <f t="shared" si="3"/>
        <v>94.412500000000009</v>
      </c>
    </row>
    <row r="52" spans="1:12" ht="17" hidden="1" x14ac:dyDescent="0.2">
      <c r="A52" s="139" t="s">
        <v>69</v>
      </c>
      <c r="B52" s="159" t="s">
        <v>70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ht="19" hidden="1" customHeight="1" x14ac:dyDescent="0.2">
      <c r="A53" s="124" t="s">
        <v>60</v>
      </c>
      <c r="B53" s="159" t="s">
        <v>61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ht="17" hidden="1" x14ac:dyDescent="0.2">
      <c r="A54" s="139" t="s">
        <v>46</v>
      </c>
      <c r="B54" s="159" t="s">
        <v>29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ht="17" hidden="1" x14ac:dyDescent="0.2">
      <c r="A55" s="90" t="s">
        <v>127</v>
      </c>
      <c r="B55" s="159" t="s">
        <v>128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0.13</v>
      </c>
      <c r="K55" s="20">
        <f t="shared" si="3"/>
        <v>0</v>
      </c>
      <c r="L55" s="3"/>
    </row>
    <row r="56" spans="1:12" s="272" customFormat="1" ht="17" x14ac:dyDescent="0.2">
      <c r="A56" s="90" t="s">
        <v>176</v>
      </c>
      <c r="B56" s="159" t="s">
        <v>177</v>
      </c>
      <c r="C56" s="111">
        <v>2270</v>
      </c>
      <c r="D56" s="113">
        <v>0.38</v>
      </c>
      <c r="E56" s="117">
        <f t="shared" si="0"/>
        <v>862.6</v>
      </c>
      <c r="F56" s="115"/>
      <c r="G56" s="117">
        <f t="shared" si="1"/>
        <v>862.6</v>
      </c>
      <c r="H56" s="326">
        <v>225</v>
      </c>
      <c r="I56" s="117">
        <f t="shared" si="2"/>
        <v>637.6</v>
      </c>
      <c r="J56" s="357">
        <v>0.13</v>
      </c>
      <c r="K56" s="20">
        <f>E56*J56</f>
        <v>112.13800000000001</v>
      </c>
      <c r="L56" s="118"/>
    </row>
    <row r="57" spans="1:12" ht="17" hidden="1" x14ac:dyDescent="0.2">
      <c r="A57" s="90" t="s">
        <v>108</v>
      </c>
      <c r="B57" s="159" t="s">
        <v>111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0.13</v>
      </c>
      <c r="K57" s="20">
        <f t="shared" si="3"/>
        <v>0</v>
      </c>
    </row>
    <row r="58" spans="1:12" s="272" customFormat="1" ht="17" x14ac:dyDescent="0.2">
      <c r="A58" s="179" t="s">
        <v>172</v>
      </c>
      <c r="B58" s="159" t="s">
        <v>175</v>
      </c>
      <c r="C58" s="111">
        <v>7275</v>
      </c>
      <c r="D58" s="113">
        <v>0.22</v>
      </c>
      <c r="E58" s="117">
        <f t="shared" si="0"/>
        <v>1600.5</v>
      </c>
      <c r="F58" s="115"/>
      <c r="G58" s="117">
        <f t="shared" si="1"/>
        <v>1600.5</v>
      </c>
      <c r="H58" s="326">
        <v>220</v>
      </c>
      <c r="I58" s="117">
        <f t="shared" si="2"/>
        <v>1380.5</v>
      </c>
      <c r="J58" s="357">
        <v>0.13</v>
      </c>
      <c r="K58" s="20">
        <f t="shared" si="3"/>
        <v>208.065</v>
      </c>
    </row>
    <row r="59" spans="1:12" ht="17" x14ac:dyDescent="0.2">
      <c r="A59" s="90" t="s">
        <v>52</v>
      </c>
      <c r="B59" s="159" t="s">
        <v>53</v>
      </c>
      <c r="C59" s="111">
        <v>1710</v>
      </c>
      <c r="D59" s="113">
        <v>0.39</v>
      </c>
      <c r="E59" s="117">
        <f t="shared" si="0"/>
        <v>666.9</v>
      </c>
      <c r="F59" s="115">
        <v>33.56</v>
      </c>
      <c r="G59" s="117">
        <f t="shared" si="1"/>
        <v>700.46</v>
      </c>
      <c r="H59" s="326"/>
      <c r="I59" s="117">
        <f t="shared" si="2"/>
        <v>700.46</v>
      </c>
      <c r="J59" s="357">
        <v>0.13</v>
      </c>
      <c r="K59" s="20">
        <f t="shared" si="3"/>
        <v>86.697000000000003</v>
      </c>
    </row>
    <row r="60" spans="1:12" ht="17" hidden="1" x14ac:dyDescent="0.2">
      <c r="A60" s="90" t="s">
        <v>52</v>
      </c>
      <c r="B60" s="159" t="s">
        <v>53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2" ht="17" hidden="1" x14ac:dyDescent="0.2">
      <c r="A61" s="90" t="s">
        <v>173</v>
      </c>
      <c r="B61" s="159" t="s">
        <v>167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</row>
    <row r="62" spans="1:12" ht="17" hidden="1" x14ac:dyDescent="0.2">
      <c r="A62" s="208" t="s">
        <v>90</v>
      </c>
      <c r="B62" s="159" t="s">
        <v>79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2" ht="17" hidden="1" x14ac:dyDescent="0.2">
      <c r="A63" s="90" t="s">
        <v>154</v>
      </c>
      <c r="B63" s="159" t="s">
        <v>155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ht="17" x14ac:dyDescent="0.2">
      <c r="A64" s="90" t="s">
        <v>154</v>
      </c>
      <c r="B64" s="159" t="s">
        <v>155</v>
      </c>
      <c r="C64" s="111">
        <v>5764</v>
      </c>
      <c r="D64" s="113">
        <v>0.24</v>
      </c>
      <c r="E64" s="117">
        <f t="shared" si="0"/>
        <v>1383.36</v>
      </c>
      <c r="F64" s="115"/>
      <c r="G64" s="117">
        <f t="shared" si="1"/>
        <v>1383.36</v>
      </c>
      <c r="H64" s="326"/>
      <c r="I64" s="117">
        <f t="shared" si="2"/>
        <v>1383.36</v>
      </c>
      <c r="J64" s="357">
        <v>0.13</v>
      </c>
      <c r="K64" s="20">
        <f t="shared" si="3"/>
        <v>179.83679999999998</v>
      </c>
    </row>
    <row r="65" spans="1:11" ht="17" hidden="1" x14ac:dyDescent="0.2">
      <c r="A65" s="90" t="s">
        <v>156</v>
      </c>
      <c r="B65" s="159" t="s">
        <v>155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t="17" x14ac:dyDescent="0.2">
      <c r="A66" s="90" t="s">
        <v>156</v>
      </c>
      <c r="B66" s="159" t="s">
        <v>155</v>
      </c>
      <c r="C66" s="111">
        <v>5764</v>
      </c>
      <c r="D66" s="113">
        <v>0.25</v>
      </c>
      <c r="E66" s="117">
        <f t="shared" si="0"/>
        <v>1441</v>
      </c>
      <c r="F66" s="115"/>
      <c r="G66" s="117">
        <f t="shared" si="1"/>
        <v>1441</v>
      </c>
      <c r="H66" s="326"/>
      <c r="I66" s="117">
        <f t="shared" si="2"/>
        <v>1441</v>
      </c>
      <c r="J66" s="357">
        <v>0.13</v>
      </c>
      <c r="K66" s="20">
        <f t="shared" si="3"/>
        <v>187.33</v>
      </c>
    </row>
    <row r="67" spans="1:11" ht="17" hidden="1" x14ac:dyDescent="0.2">
      <c r="A67" s="90" t="s">
        <v>104</v>
      </c>
      <c r="B67" s="159" t="s">
        <v>105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20">
        <f t="shared" si="3"/>
        <v>0</v>
      </c>
    </row>
    <row r="68" spans="1:11" ht="17" x14ac:dyDescent="0.2">
      <c r="A68" s="90" t="s">
        <v>161</v>
      </c>
      <c r="B68" s="159" t="s">
        <v>162</v>
      </c>
      <c r="C68" s="111">
        <v>4254</v>
      </c>
      <c r="D68" s="113">
        <v>0.38</v>
      </c>
      <c r="E68" s="117">
        <f t="shared" si="0"/>
        <v>1616.52</v>
      </c>
      <c r="F68" s="115">
        <v>20</v>
      </c>
      <c r="G68" s="117">
        <f t="shared" si="1"/>
        <v>1636.52</v>
      </c>
      <c r="H68" s="326">
        <v>220</v>
      </c>
      <c r="I68" s="117">
        <f t="shared" si="2"/>
        <v>1416.52</v>
      </c>
      <c r="J68" s="357">
        <v>0.13</v>
      </c>
      <c r="K68" s="20">
        <f t="shared" si="3"/>
        <v>210.14760000000001</v>
      </c>
    </row>
    <row r="69" spans="1:11" ht="17" x14ac:dyDescent="0.2">
      <c r="A69" s="90" t="s">
        <v>100</v>
      </c>
      <c r="B69" s="159" t="s">
        <v>101</v>
      </c>
      <c r="C69" s="111">
        <v>1831</v>
      </c>
      <c r="D69" s="113">
        <v>0.38</v>
      </c>
      <c r="E69" s="117">
        <f t="shared" si="0"/>
        <v>695.78</v>
      </c>
      <c r="F69" s="115">
        <v>50</v>
      </c>
      <c r="G69" s="117">
        <f t="shared" si="1"/>
        <v>745.78</v>
      </c>
      <c r="H69" s="326">
        <v>110</v>
      </c>
      <c r="I69" s="117">
        <f t="shared" si="2"/>
        <v>635.78</v>
      </c>
      <c r="J69" s="357">
        <v>0.13</v>
      </c>
      <c r="K69" s="20">
        <f t="shared" si="3"/>
        <v>90.451399999999992</v>
      </c>
    </row>
    <row r="70" spans="1:11" ht="17" hidden="1" x14ac:dyDescent="0.2">
      <c r="A70" s="194" t="s">
        <v>85</v>
      </c>
      <c r="B70" s="159" t="s">
        <v>86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t="17" hidden="1" x14ac:dyDescent="0.2">
      <c r="A71" s="194" t="s">
        <v>85</v>
      </c>
      <c r="B71" s="159" t="s">
        <v>86</v>
      </c>
      <c r="C71" s="111"/>
      <c r="D71" s="113"/>
      <c r="E71" s="117">
        <f t="shared" si="0"/>
        <v>0</v>
      </c>
      <c r="F71" s="115"/>
      <c r="G71" s="117">
        <f t="shared" si="1"/>
        <v>0</v>
      </c>
      <c r="H71" s="326"/>
      <c r="I71" s="117">
        <f t="shared" si="2"/>
        <v>0</v>
      </c>
      <c r="J71" s="357">
        <v>0.14000000000000001</v>
      </c>
      <c r="K71" s="20">
        <f t="shared" si="3"/>
        <v>0</v>
      </c>
    </row>
    <row r="72" spans="1:11" ht="17" x14ac:dyDescent="0.2">
      <c r="A72" s="208" t="s">
        <v>179</v>
      </c>
      <c r="B72" s="159" t="s">
        <v>180</v>
      </c>
      <c r="C72" s="111">
        <v>3572</v>
      </c>
      <c r="D72" s="113">
        <v>0.38</v>
      </c>
      <c r="E72" s="117">
        <f t="shared" si="0"/>
        <v>1357.3600000000001</v>
      </c>
      <c r="F72" s="115"/>
      <c r="G72" s="117">
        <f t="shared" si="1"/>
        <v>1357.3600000000001</v>
      </c>
      <c r="H72" s="326">
        <v>160</v>
      </c>
      <c r="I72" s="117">
        <f t="shared" si="2"/>
        <v>1197.3600000000001</v>
      </c>
      <c r="J72" s="357">
        <v>0.14000000000000001</v>
      </c>
      <c r="K72" s="20">
        <f t="shared" si="3"/>
        <v>190.03040000000004</v>
      </c>
    </row>
    <row r="73" spans="1:11" ht="17" hidden="1" x14ac:dyDescent="0.2">
      <c r="A73" s="194" t="s">
        <v>83</v>
      </c>
      <c r="B73" s="159" t="s">
        <v>84</v>
      </c>
      <c r="C73" s="111"/>
      <c r="D73" s="113"/>
      <c r="E73" s="117">
        <f t="shared" si="0"/>
        <v>0</v>
      </c>
      <c r="F73" s="115"/>
      <c r="G73" s="117">
        <f t="shared" si="1"/>
        <v>0</v>
      </c>
      <c r="H73" s="326"/>
      <c r="I73" s="117">
        <f t="shared" si="2"/>
        <v>0</v>
      </c>
      <c r="J73" s="357">
        <v>0.14000000000000001</v>
      </c>
      <c r="K73" s="20">
        <f t="shared" si="3"/>
        <v>0</v>
      </c>
    </row>
    <row r="74" spans="1:11" ht="17" hidden="1" x14ac:dyDescent="0.2">
      <c r="A74" s="90" t="s">
        <v>106</v>
      </c>
      <c r="B74" s="159" t="s">
        <v>107</v>
      </c>
      <c r="C74" s="111"/>
      <c r="D74" s="113"/>
      <c r="E74" s="117">
        <f t="shared" si="0"/>
        <v>0</v>
      </c>
      <c r="F74" s="115"/>
      <c r="G74" s="117">
        <f t="shared" si="1"/>
        <v>0</v>
      </c>
      <c r="H74" s="326"/>
      <c r="I74" s="117">
        <f t="shared" si="2"/>
        <v>0</v>
      </c>
      <c r="J74" s="357">
        <v>0.13</v>
      </c>
      <c r="K74" s="20">
        <f t="shared" si="3"/>
        <v>0</v>
      </c>
    </row>
    <row r="75" spans="1:11" ht="17" hidden="1" x14ac:dyDescent="0.2">
      <c r="A75" s="90" t="s">
        <v>106</v>
      </c>
      <c r="B75" s="159" t="s">
        <v>107</v>
      </c>
      <c r="C75" s="111"/>
      <c r="D75" s="113"/>
      <c r="E75" s="117">
        <f t="shared" si="0"/>
        <v>0</v>
      </c>
      <c r="F75" s="115"/>
      <c r="G75" s="117">
        <f t="shared" si="1"/>
        <v>0</v>
      </c>
      <c r="H75" s="326"/>
      <c r="I75" s="117">
        <f t="shared" si="2"/>
        <v>0</v>
      </c>
      <c r="J75" s="357">
        <v>0.13</v>
      </c>
      <c r="K75" s="20">
        <f t="shared" si="3"/>
        <v>0</v>
      </c>
    </row>
    <row r="76" spans="1:11" ht="14.5" customHeight="1" x14ac:dyDescent="0.2">
      <c r="A76" s="90" t="s">
        <v>152</v>
      </c>
      <c r="B76" s="159" t="s">
        <v>153</v>
      </c>
      <c r="C76" s="111">
        <v>6344</v>
      </c>
      <c r="D76" s="113">
        <v>0.24</v>
      </c>
      <c r="E76" s="117">
        <f>C76*D76</f>
        <v>1522.56</v>
      </c>
      <c r="F76" s="115"/>
      <c r="G76" s="117">
        <f t="shared" ref="G76:G100" si="4">E76+F76</f>
        <v>1522.56</v>
      </c>
      <c r="H76" s="326">
        <v>220</v>
      </c>
      <c r="I76" s="117">
        <f t="shared" si="2"/>
        <v>1302.56</v>
      </c>
      <c r="J76" s="357">
        <v>0.13</v>
      </c>
      <c r="K76" s="20">
        <f t="shared" si="3"/>
        <v>197.93279999999999</v>
      </c>
    </row>
    <row r="77" spans="1:11" ht="17" hidden="1" x14ac:dyDescent="0.2">
      <c r="A77" s="90" t="s">
        <v>152</v>
      </c>
      <c r="B77" s="159" t="s">
        <v>153</v>
      </c>
      <c r="C77" s="111"/>
      <c r="D77" s="113"/>
      <c r="E77" s="117">
        <f>C77*D77</f>
        <v>0</v>
      </c>
      <c r="F77" s="115"/>
      <c r="G77" s="117">
        <f t="shared" si="4"/>
        <v>0</v>
      </c>
      <c r="H77" s="326"/>
      <c r="I77" s="117">
        <f t="shared" si="2"/>
        <v>0</v>
      </c>
      <c r="J77" s="357">
        <v>0.13</v>
      </c>
      <c r="K77" s="20">
        <f t="shared" si="3"/>
        <v>0</v>
      </c>
    </row>
    <row r="78" spans="1:11" s="272" customFormat="1" ht="17" x14ac:dyDescent="0.2">
      <c r="A78" s="90" t="s">
        <v>184</v>
      </c>
      <c r="B78" s="216" t="s">
        <v>185</v>
      </c>
      <c r="C78" s="166">
        <v>2627</v>
      </c>
      <c r="D78" s="168">
        <v>0.38</v>
      </c>
      <c r="E78" s="117">
        <f>C78*D78</f>
        <v>998.26</v>
      </c>
      <c r="F78" s="115">
        <v>50</v>
      </c>
      <c r="G78" s="117">
        <f t="shared" si="4"/>
        <v>1048.26</v>
      </c>
      <c r="H78" s="326"/>
      <c r="I78" s="117">
        <f t="shared" ref="I78:I100" si="5">+G78-H78</f>
        <v>1048.26</v>
      </c>
      <c r="J78" s="357">
        <v>0.13</v>
      </c>
      <c r="K78" s="20">
        <f t="shared" si="3"/>
        <v>129.77379999999999</v>
      </c>
    </row>
    <row r="79" spans="1:11" s="272" customFormat="1" ht="17" hidden="1" x14ac:dyDescent="0.2">
      <c r="A79" s="208" t="s">
        <v>159</v>
      </c>
      <c r="B79" s="159" t="s">
        <v>160</v>
      </c>
      <c r="C79" s="111"/>
      <c r="D79" s="113"/>
      <c r="E79" s="117">
        <f>C79*D79</f>
        <v>0</v>
      </c>
      <c r="F79" s="115"/>
      <c r="G79" s="117">
        <f t="shared" si="4"/>
        <v>0</v>
      </c>
      <c r="H79" s="326"/>
      <c r="I79" s="117">
        <f t="shared" si="5"/>
        <v>0</v>
      </c>
      <c r="J79" s="357">
        <v>0.14000000000000001</v>
      </c>
      <c r="K79" s="20">
        <f t="shared" si="3"/>
        <v>0</v>
      </c>
    </row>
    <row r="80" spans="1:11" ht="17" hidden="1" x14ac:dyDescent="0.2">
      <c r="A80" s="94" t="s">
        <v>58</v>
      </c>
      <c r="B80" s="159" t="s">
        <v>59</v>
      </c>
      <c r="C80" s="111"/>
      <c r="D80" s="113"/>
      <c r="E80" s="117">
        <f>C80*D80</f>
        <v>0</v>
      </c>
      <c r="F80" s="115"/>
      <c r="G80" s="117">
        <f t="shared" si="4"/>
        <v>0</v>
      </c>
      <c r="H80" s="326"/>
      <c r="I80" s="117">
        <f t="shared" si="5"/>
        <v>0</v>
      </c>
      <c r="J80" s="357">
        <v>0.14000000000000001</v>
      </c>
      <c r="K80" s="20">
        <f t="shared" si="3"/>
        <v>0</v>
      </c>
    </row>
    <row r="81" spans="1:11" ht="17" x14ac:dyDescent="0.2">
      <c r="A81" s="90" t="s">
        <v>98</v>
      </c>
      <c r="B81" s="159" t="s">
        <v>171</v>
      </c>
      <c r="C81" s="111">
        <v>2324</v>
      </c>
      <c r="D81" s="113">
        <v>0.22</v>
      </c>
      <c r="E81" s="117">
        <f t="shared" ref="E81:E100" si="6">C81*D81</f>
        <v>511.28000000000003</v>
      </c>
      <c r="F81" s="115"/>
      <c r="G81" s="117">
        <f t="shared" si="4"/>
        <v>511.28000000000003</v>
      </c>
      <c r="H81" s="326">
        <v>118.17</v>
      </c>
      <c r="I81" s="117">
        <f t="shared" si="5"/>
        <v>393.11</v>
      </c>
      <c r="J81" s="357">
        <v>0.13</v>
      </c>
      <c r="K81" s="20">
        <f t="shared" si="3"/>
        <v>66.466400000000007</v>
      </c>
    </row>
    <row r="82" spans="1:11" ht="17" x14ac:dyDescent="0.2">
      <c r="A82" s="90" t="s">
        <v>98</v>
      </c>
      <c r="B82" s="159" t="s">
        <v>171</v>
      </c>
      <c r="C82" s="111">
        <v>2220</v>
      </c>
      <c r="D82" s="113">
        <v>0.37</v>
      </c>
      <c r="E82" s="117">
        <f t="shared" si="6"/>
        <v>821.4</v>
      </c>
      <c r="F82" s="115"/>
      <c r="G82" s="117">
        <f t="shared" si="4"/>
        <v>821.4</v>
      </c>
      <c r="H82" s="326"/>
      <c r="I82" s="117">
        <f t="shared" si="5"/>
        <v>821.4</v>
      </c>
      <c r="J82" s="357">
        <v>0.13</v>
      </c>
      <c r="K82" s="20">
        <f t="shared" si="3"/>
        <v>106.782</v>
      </c>
    </row>
    <row r="83" spans="1:11" ht="17" x14ac:dyDescent="0.2">
      <c r="A83" s="160" t="s">
        <v>65</v>
      </c>
      <c r="B83" s="159" t="s">
        <v>59</v>
      </c>
      <c r="C83" s="111">
        <v>4594</v>
      </c>
      <c r="D83" s="113">
        <v>0.4</v>
      </c>
      <c r="E83" s="117">
        <f t="shared" si="6"/>
        <v>1837.6000000000001</v>
      </c>
      <c r="F83" s="115"/>
      <c r="G83" s="117">
        <f t="shared" si="4"/>
        <v>1837.6000000000001</v>
      </c>
      <c r="H83" s="326">
        <v>220</v>
      </c>
      <c r="I83" s="117">
        <f t="shared" si="5"/>
        <v>1617.6000000000001</v>
      </c>
      <c r="J83" s="357">
        <v>0.14000000000000001</v>
      </c>
      <c r="K83" s="20">
        <f t="shared" si="3"/>
        <v>257.26400000000007</v>
      </c>
    </row>
    <row r="84" spans="1:11" s="272" customFormat="1" ht="17" hidden="1" x14ac:dyDescent="0.2">
      <c r="A84" s="90" t="s">
        <v>168</v>
      </c>
      <c r="B84" s="159" t="s">
        <v>59</v>
      </c>
      <c r="C84" s="111"/>
      <c r="D84" s="113"/>
      <c r="E84" s="117">
        <f t="shared" si="6"/>
        <v>0</v>
      </c>
      <c r="F84" s="115"/>
      <c r="G84" s="117">
        <f t="shared" si="4"/>
        <v>0</v>
      </c>
      <c r="H84" s="326"/>
      <c r="I84" s="117">
        <f t="shared" si="5"/>
        <v>0</v>
      </c>
      <c r="J84" s="357">
        <v>0.13</v>
      </c>
      <c r="K84" s="20">
        <f t="shared" ref="K84:K100" si="7">E84*J84</f>
        <v>0</v>
      </c>
    </row>
    <row r="85" spans="1:11" s="272" customFormat="1" ht="17" hidden="1" x14ac:dyDescent="0.2">
      <c r="A85" s="90" t="s">
        <v>168</v>
      </c>
      <c r="B85" s="159" t="s">
        <v>59</v>
      </c>
      <c r="C85" s="111"/>
      <c r="D85" s="113"/>
      <c r="E85" s="117">
        <f t="shared" si="6"/>
        <v>0</v>
      </c>
      <c r="F85" s="115"/>
      <c r="G85" s="117">
        <f t="shared" si="4"/>
        <v>0</v>
      </c>
      <c r="H85" s="326"/>
      <c r="I85" s="117">
        <f t="shared" si="5"/>
        <v>0</v>
      </c>
      <c r="J85" s="357">
        <v>0.13</v>
      </c>
      <c r="K85" s="20">
        <f t="shared" si="7"/>
        <v>0</v>
      </c>
    </row>
    <row r="86" spans="1:11" ht="17" hidden="1" x14ac:dyDescent="0.2">
      <c r="A86" s="90" t="s">
        <v>63</v>
      </c>
      <c r="B86" s="159" t="s">
        <v>64</v>
      </c>
      <c r="C86" s="111"/>
      <c r="D86" s="113"/>
      <c r="E86" s="117">
        <f t="shared" si="6"/>
        <v>0</v>
      </c>
      <c r="F86" s="115"/>
      <c r="G86" s="117">
        <f t="shared" si="4"/>
        <v>0</v>
      </c>
      <c r="H86" s="326"/>
      <c r="I86" s="117">
        <f t="shared" si="5"/>
        <v>0</v>
      </c>
      <c r="J86" s="357">
        <v>0.13</v>
      </c>
      <c r="K86" s="20">
        <f t="shared" si="7"/>
        <v>0</v>
      </c>
    </row>
    <row r="87" spans="1:11" ht="17" hidden="1" x14ac:dyDescent="0.2">
      <c r="A87" s="90" t="s">
        <v>134</v>
      </c>
      <c r="B87" s="159" t="s">
        <v>135</v>
      </c>
      <c r="C87" s="111"/>
      <c r="D87" s="113"/>
      <c r="E87" s="117">
        <f t="shared" si="6"/>
        <v>0</v>
      </c>
      <c r="F87" s="115"/>
      <c r="G87" s="117">
        <f t="shared" si="4"/>
        <v>0</v>
      </c>
      <c r="H87" s="326"/>
      <c r="I87" s="117">
        <f t="shared" si="5"/>
        <v>0</v>
      </c>
      <c r="J87" s="357">
        <v>0.13</v>
      </c>
      <c r="K87" s="20">
        <f t="shared" si="7"/>
        <v>0</v>
      </c>
    </row>
    <row r="88" spans="1:11" ht="17" hidden="1" x14ac:dyDescent="0.2">
      <c r="A88" s="90" t="s">
        <v>114</v>
      </c>
      <c r="B88" s="159" t="s">
        <v>115</v>
      </c>
      <c r="C88" s="111"/>
      <c r="D88" s="113"/>
      <c r="E88" s="117">
        <f t="shared" si="6"/>
        <v>0</v>
      </c>
      <c r="F88" s="115"/>
      <c r="G88" s="117">
        <f t="shared" si="4"/>
        <v>0</v>
      </c>
      <c r="H88" s="326"/>
      <c r="I88" s="117">
        <f t="shared" si="5"/>
        <v>0</v>
      </c>
      <c r="J88" s="357">
        <v>0.13</v>
      </c>
      <c r="K88" s="20">
        <f t="shared" si="7"/>
        <v>0</v>
      </c>
    </row>
    <row r="89" spans="1:11" ht="17" hidden="1" x14ac:dyDescent="0.2">
      <c r="A89" s="90" t="s">
        <v>114</v>
      </c>
      <c r="B89" s="159" t="s">
        <v>115</v>
      </c>
      <c r="C89" s="111"/>
      <c r="D89" s="113"/>
      <c r="E89" s="117">
        <f t="shared" si="6"/>
        <v>0</v>
      </c>
      <c r="F89" s="115"/>
      <c r="G89" s="117">
        <f t="shared" si="4"/>
        <v>0</v>
      </c>
      <c r="H89" s="326"/>
      <c r="I89" s="117">
        <f t="shared" si="5"/>
        <v>0</v>
      </c>
      <c r="J89" s="357">
        <v>0.13</v>
      </c>
      <c r="K89" s="20">
        <f t="shared" si="7"/>
        <v>0</v>
      </c>
    </row>
    <row r="90" spans="1:11" ht="17" hidden="1" x14ac:dyDescent="0.2">
      <c r="A90" s="90" t="s">
        <v>109</v>
      </c>
      <c r="B90" s="159" t="s">
        <v>110</v>
      </c>
      <c r="C90" s="111"/>
      <c r="D90" s="113"/>
      <c r="E90" s="117">
        <f t="shared" si="6"/>
        <v>0</v>
      </c>
      <c r="F90" s="115"/>
      <c r="G90" s="117">
        <f t="shared" si="4"/>
        <v>0</v>
      </c>
      <c r="H90" s="326"/>
      <c r="I90" s="117">
        <f t="shared" si="5"/>
        <v>0</v>
      </c>
      <c r="J90" s="357">
        <v>0.13</v>
      </c>
      <c r="K90" s="20">
        <f t="shared" si="7"/>
        <v>0</v>
      </c>
    </row>
    <row r="91" spans="1:11" ht="17" hidden="1" x14ac:dyDescent="0.2">
      <c r="A91" s="90" t="s">
        <v>109</v>
      </c>
      <c r="B91" s="159" t="s">
        <v>110</v>
      </c>
      <c r="C91" s="111"/>
      <c r="D91" s="113"/>
      <c r="E91" s="117">
        <f t="shared" si="6"/>
        <v>0</v>
      </c>
      <c r="F91" s="115"/>
      <c r="G91" s="117">
        <f t="shared" si="4"/>
        <v>0</v>
      </c>
      <c r="H91" s="326"/>
      <c r="I91" s="117">
        <f t="shared" si="5"/>
        <v>0</v>
      </c>
      <c r="J91" s="357">
        <v>0.13</v>
      </c>
      <c r="K91" s="20">
        <f t="shared" si="7"/>
        <v>0</v>
      </c>
    </row>
    <row r="92" spans="1:11" ht="17" hidden="1" x14ac:dyDescent="0.2">
      <c r="A92" s="90" t="s">
        <v>74</v>
      </c>
      <c r="B92" s="159" t="s">
        <v>75</v>
      </c>
      <c r="C92" s="111"/>
      <c r="D92" s="113"/>
      <c r="E92" s="117">
        <f t="shared" si="6"/>
        <v>0</v>
      </c>
      <c r="F92" s="115"/>
      <c r="G92" s="117">
        <f t="shared" si="4"/>
        <v>0</v>
      </c>
      <c r="H92" s="326"/>
      <c r="I92" s="117">
        <f t="shared" si="5"/>
        <v>0</v>
      </c>
      <c r="J92" s="357">
        <v>0.13</v>
      </c>
      <c r="K92" s="20">
        <f t="shared" si="7"/>
        <v>0</v>
      </c>
    </row>
    <row r="93" spans="1:11" ht="17" hidden="1" x14ac:dyDescent="0.2">
      <c r="A93" s="209" t="s">
        <v>91</v>
      </c>
      <c r="B93" s="159" t="s">
        <v>92</v>
      </c>
      <c r="C93" s="111"/>
      <c r="D93" s="113"/>
      <c r="E93" s="117">
        <f t="shared" si="6"/>
        <v>0</v>
      </c>
      <c r="F93" s="115"/>
      <c r="G93" s="117">
        <f t="shared" si="4"/>
        <v>0</v>
      </c>
      <c r="H93" s="326"/>
      <c r="I93" s="117">
        <f t="shared" si="5"/>
        <v>0</v>
      </c>
      <c r="J93" s="357">
        <v>0.14000000000000001</v>
      </c>
      <c r="K93" s="20">
        <f t="shared" si="7"/>
        <v>0</v>
      </c>
    </row>
    <row r="94" spans="1:11" s="272" customFormat="1" ht="17" hidden="1" x14ac:dyDescent="0.2">
      <c r="A94" s="90" t="s">
        <v>152</v>
      </c>
      <c r="B94" s="159" t="s">
        <v>169</v>
      </c>
      <c r="C94" s="111"/>
      <c r="D94" s="113"/>
      <c r="E94" s="117">
        <f t="shared" si="6"/>
        <v>0</v>
      </c>
      <c r="F94" s="115"/>
      <c r="G94" s="117">
        <f t="shared" si="4"/>
        <v>0</v>
      </c>
      <c r="H94" s="326"/>
      <c r="I94" s="117">
        <f t="shared" si="5"/>
        <v>0</v>
      </c>
      <c r="J94" s="357">
        <v>0.13</v>
      </c>
      <c r="K94" s="20">
        <f t="shared" si="7"/>
        <v>0</v>
      </c>
    </row>
    <row r="95" spans="1:11" hidden="1" x14ac:dyDescent="0.2">
      <c r="A95" s="316" t="s">
        <v>145</v>
      </c>
      <c r="B95" s="350" t="s">
        <v>146</v>
      </c>
      <c r="C95" s="111"/>
      <c r="D95" s="171"/>
      <c r="E95" s="117">
        <f t="shared" si="6"/>
        <v>0</v>
      </c>
      <c r="F95" s="116"/>
      <c r="G95" s="117">
        <f t="shared" si="4"/>
        <v>0</v>
      </c>
      <c r="H95" s="116"/>
      <c r="I95" s="117">
        <f t="shared" si="5"/>
        <v>0</v>
      </c>
      <c r="J95" s="357">
        <v>0.14000000000000001</v>
      </c>
      <c r="K95" s="20">
        <f t="shared" si="7"/>
        <v>0</v>
      </c>
    </row>
    <row r="96" spans="1:11" s="272" customFormat="1" hidden="1" x14ac:dyDescent="0.2">
      <c r="A96" s="90" t="s">
        <v>139</v>
      </c>
      <c r="B96" s="321" t="s">
        <v>140</v>
      </c>
      <c r="C96" s="176"/>
      <c r="D96" s="170"/>
      <c r="E96" s="117">
        <f t="shared" si="6"/>
        <v>0</v>
      </c>
      <c r="F96" s="261"/>
      <c r="G96" s="117">
        <f t="shared" si="4"/>
        <v>0</v>
      </c>
      <c r="H96" s="261"/>
      <c r="I96" s="117">
        <f t="shared" si="5"/>
        <v>0</v>
      </c>
      <c r="J96" s="357">
        <v>0.13</v>
      </c>
      <c r="K96" s="20">
        <f t="shared" si="7"/>
        <v>0</v>
      </c>
    </row>
    <row r="97" spans="1:12" s="272" customFormat="1" hidden="1" x14ac:dyDescent="0.2">
      <c r="A97" s="90" t="s">
        <v>141</v>
      </c>
      <c r="B97" s="321" t="s">
        <v>140</v>
      </c>
      <c r="C97" s="176"/>
      <c r="D97" s="170"/>
      <c r="E97" s="117">
        <f t="shared" si="6"/>
        <v>0</v>
      </c>
      <c r="F97" s="261"/>
      <c r="G97" s="117">
        <f t="shared" si="4"/>
        <v>0</v>
      </c>
      <c r="H97" s="261"/>
      <c r="I97" s="117">
        <f t="shared" si="5"/>
        <v>0</v>
      </c>
      <c r="J97" s="357">
        <v>0.13</v>
      </c>
      <c r="K97" s="20">
        <f t="shared" si="7"/>
        <v>0</v>
      </c>
    </row>
    <row r="98" spans="1:12" hidden="1" x14ac:dyDescent="0.2">
      <c r="A98" s="90" t="s">
        <v>118</v>
      </c>
      <c r="B98" s="238" t="s">
        <v>119</v>
      </c>
      <c r="C98" s="176"/>
      <c r="D98" s="170"/>
      <c r="E98" s="117">
        <f t="shared" si="6"/>
        <v>0</v>
      </c>
      <c r="F98" s="261"/>
      <c r="G98" s="117">
        <f t="shared" si="4"/>
        <v>0</v>
      </c>
      <c r="H98" s="261"/>
      <c r="I98" s="117">
        <f t="shared" si="5"/>
        <v>0</v>
      </c>
      <c r="J98" s="357">
        <v>0.13</v>
      </c>
      <c r="K98" s="20">
        <f t="shared" si="7"/>
        <v>0</v>
      </c>
    </row>
    <row r="99" spans="1:12" hidden="1" x14ac:dyDescent="0.2">
      <c r="A99" s="92" t="s">
        <v>54</v>
      </c>
      <c r="B99" s="196" t="s">
        <v>55</v>
      </c>
      <c r="C99" s="197"/>
      <c r="D99" s="198"/>
      <c r="E99" s="117">
        <f t="shared" si="6"/>
        <v>0</v>
      </c>
      <c r="F99" s="203"/>
      <c r="G99" s="117">
        <f t="shared" si="4"/>
        <v>0</v>
      </c>
      <c r="H99" s="203"/>
      <c r="I99" s="117">
        <f t="shared" si="5"/>
        <v>0</v>
      </c>
      <c r="J99" s="357">
        <v>0.14000000000000001</v>
      </c>
      <c r="K99" s="20">
        <f t="shared" si="7"/>
        <v>0</v>
      </c>
    </row>
    <row r="100" spans="1:12" hidden="1" x14ac:dyDescent="0.2">
      <c r="A100" s="90" t="s">
        <v>87</v>
      </c>
      <c r="B100" s="234" t="s">
        <v>88</v>
      </c>
      <c r="C100" s="114"/>
      <c r="D100" s="172"/>
      <c r="E100" s="117">
        <f t="shared" si="6"/>
        <v>0</v>
      </c>
      <c r="F100" s="116"/>
      <c r="G100" s="117">
        <f t="shared" si="4"/>
        <v>0</v>
      </c>
      <c r="H100" s="116"/>
      <c r="I100" s="117">
        <f t="shared" si="5"/>
        <v>0</v>
      </c>
      <c r="J100" s="357">
        <v>0.13</v>
      </c>
      <c r="K100" s="20">
        <f t="shared" si="7"/>
        <v>0</v>
      </c>
    </row>
    <row r="101" spans="1:12" ht="16" customHeight="1" x14ac:dyDescent="0.2">
      <c r="A101" s="75"/>
      <c r="C101" s="79">
        <f>SUM(C2:C100)</f>
        <v>118747</v>
      </c>
      <c r="D101" s="79"/>
      <c r="E101" s="80">
        <f>SUM(E2:E100)</f>
        <v>35082.18</v>
      </c>
      <c r="F101" s="80">
        <f>SUM(F2:F100)</f>
        <v>702.59999999999991</v>
      </c>
      <c r="G101" s="80">
        <f>SUM(G2:G100)</f>
        <v>35784.78</v>
      </c>
      <c r="H101" s="80">
        <f>SUM(H2:H100)</f>
        <v>2959.87</v>
      </c>
      <c r="I101" s="80">
        <f>SUM(I2:I100)</f>
        <v>32824.910000000003</v>
      </c>
      <c r="J101" s="80"/>
      <c r="K101" s="3">
        <f>SUM(K2:K100)</f>
        <v>4650.9880000000003</v>
      </c>
      <c r="L101" s="3"/>
    </row>
    <row r="102" spans="1:12" x14ac:dyDescent="0.2">
      <c r="D102" s="81"/>
      <c r="I102" s="162"/>
      <c r="K102" s="165"/>
    </row>
    <row r="103" spans="1:12" x14ac:dyDescent="0.2">
      <c r="B103" s="247" t="s">
        <v>47</v>
      </c>
      <c r="D103" s="13"/>
      <c r="F103" s="13"/>
      <c r="G103" s="13"/>
      <c r="H103" t="s">
        <v>10</v>
      </c>
      <c r="I103" s="12">
        <f>+K101</f>
        <v>4650.9880000000003</v>
      </c>
    </row>
    <row r="104" spans="1:12" x14ac:dyDescent="0.2">
      <c r="B104" s="363">
        <v>0.13</v>
      </c>
      <c r="C104" s="41" t="s">
        <v>170</v>
      </c>
      <c r="D104" s="14"/>
      <c r="F104" s="13"/>
      <c r="G104" s="13"/>
      <c r="H104" t="s">
        <v>12</v>
      </c>
      <c r="I104" s="207">
        <f>+I101+I103</f>
        <v>37475.898000000001</v>
      </c>
    </row>
    <row r="105" spans="1:12" x14ac:dyDescent="0.2">
      <c r="A105" s="361"/>
      <c r="B105" s="364">
        <v>0.14000000000000001</v>
      </c>
      <c r="C105" s="41" t="s">
        <v>51</v>
      </c>
      <c r="D105" s="14"/>
      <c r="E105" s="15"/>
    </row>
    <row r="106" spans="1:12" x14ac:dyDescent="0.2">
      <c r="A106" s="362"/>
      <c r="D106" s="14"/>
      <c r="E106" s="15"/>
      <c r="F106" s="3"/>
    </row>
    <row r="107" spans="1:12" x14ac:dyDescent="0.2">
      <c r="A107" s="361"/>
      <c r="D107" s="14"/>
      <c r="E107" s="15"/>
      <c r="I107" s="3"/>
    </row>
    <row r="108" spans="1:12" x14ac:dyDescent="0.2">
      <c r="A108" s="361"/>
    </row>
    <row r="110" spans="1:12" x14ac:dyDescent="0.2">
      <c r="H110" s="3"/>
    </row>
    <row r="119" spans="9:9" x14ac:dyDescent="0.2">
      <c r="I119">
        <v>53.47</v>
      </c>
    </row>
  </sheetData>
  <autoFilter ref="A1:J101" xr:uid="{00000000-0009-0000-0000-000066000000}">
    <filterColumn colId="8">
      <filters>
        <filter val="1,042.72"/>
        <filter val="1,048.26"/>
        <filter val="1,197.36"/>
        <filter val="1,302.56"/>
        <filter val="1,380.50"/>
        <filter val="1,382.88"/>
        <filter val="1,383.36"/>
        <filter val="1,416.52"/>
        <filter val="1,425.25"/>
        <filter val="1,430.65"/>
        <filter val="1,441.00"/>
        <filter val="1,563.64"/>
        <filter val="1,598.75"/>
        <filter val="1,617.60"/>
        <filter val="1,814.88"/>
        <filter val="1,843.84"/>
        <filter val="32,824.91"/>
        <filter val="393.11"/>
        <filter val="500.37"/>
        <filter val="506.25"/>
        <filter val="509.55"/>
        <filter val="509.76"/>
        <filter val="635.78"/>
        <filter val="637.60"/>
        <filter val="695.92"/>
        <filter val="700.46"/>
        <filter val="736.44"/>
        <filter val="821.40"/>
        <filter val="917.25"/>
        <filter val="946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filterMode="1"/>
  <dimension ref="A1:L121"/>
  <sheetViews>
    <sheetView zoomScale="76" zoomScaleNormal="60" workbookViewId="0">
      <selection activeCell="I106" sqref="I106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75" si="0">C2*D2</f>
        <v>0</v>
      </c>
      <c r="F2" s="115"/>
      <c r="G2" s="117">
        <f t="shared" ref="G2:G75" si="1">E2+F2</f>
        <v>0</v>
      </c>
      <c r="H2" s="319"/>
      <c r="I2" s="117">
        <f t="shared" ref="I2:I77" si="2">+G2-H2</f>
        <v>0</v>
      </c>
      <c r="J2" s="357">
        <v>0.13</v>
      </c>
      <c r="K2" s="20">
        <f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83" si="3">E3*J3</f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3880</v>
      </c>
      <c r="D5" s="113">
        <v>0.38</v>
      </c>
      <c r="E5" s="117">
        <f t="shared" si="0"/>
        <v>1474.4</v>
      </c>
      <c r="F5" s="115">
        <v>50</v>
      </c>
      <c r="G5" s="117">
        <f t="shared" si="1"/>
        <v>1524.4</v>
      </c>
      <c r="H5" s="326"/>
      <c r="I5" s="117">
        <f t="shared" si="2"/>
        <v>1524.4</v>
      </c>
      <c r="J5" s="357">
        <v>0.13</v>
      </c>
      <c r="K5" s="20">
        <f t="shared" si="3"/>
        <v>191.67200000000003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6225</v>
      </c>
      <c r="D7" s="113">
        <v>0.25</v>
      </c>
      <c r="E7" s="117">
        <f t="shared" si="0"/>
        <v>1556.25</v>
      </c>
      <c r="F7" s="115"/>
      <c r="G7" s="117">
        <f t="shared" si="1"/>
        <v>1556.25</v>
      </c>
      <c r="H7" s="326">
        <v>110</v>
      </c>
      <c r="I7" s="117">
        <f t="shared" si="2"/>
        <v>1446.25</v>
      </c>
      <c r="J7" s="357">
        <v>0.13</v>
      </c>
      <c r="K7" s="20">
        <f>E7*J7</f>
        <v>202.3125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ht="17" x14ac:dyDescent="0.2">
      <c r="A9" s="179" t="s">
        <v>151</v>
      </c>
      <c r="B9" s="159" t="s">
        <v>150</v>
      </c>
      <c r="C9" s="111">
        <v>6225</v>
      </c>
      <c r="D9" s="113">
        <v>0.25</v>
      </c>
      <c r="E9" s="117">
        <f t="shared" si="0"/>
        <v>1556.25</v>
      </c>
      <c r="F9" s="115">
        <v>40</v>
      </c>
      <c r="G9" s="117">
        <f t="shared" si="1"/>
        <v>1596.25</v>
      </c>
      <c r="H9" s="326">
        <v>216</v>
      </c>
      <c r="I9" s="117">
        <f t="shared" si="2"/>
        <v>1380.25</v>
      </c>
      <c r="J9" s="357">
        <v>0.13</v>
      </c>
      <c r="K9" s="20">
        <f t="shared" si="3"/>
        <v>202.3125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x14ac:dyDescent="0.2">
      <c r="A14" s="179" t="s">
        <v>174</v>
      </c>
      <c r="B14" s="159" t="s">
        <v>144</v>
      </c>
      <c r="C14" s="111">
        <v>2022</v>
      </c>
      <c r="D14" s="113">
        <v>0.38</v>
      </c>
      <c r="E14" s="117">
        <f t="shared" si="0"/>
        <v>768.36</v>
      </c>
      <c r="F14" s="115"/>
      <c r="G14" s="117">
        <f t="shared" si="1"/>
        <v>768.36</v>
      </c>
      <c r="H14" s="326"/>
      <c r="I14" s="117">
        <f t="shared" si="2"/>
        <v>768.36</v>
      </c>
      <c r="J14" s="357">
        <v>0.13</v>
      </c>
      <c r="K14" s="20">
        <f>E14*J14</f>
        <v>99.886800000000008</v>
      </c>
    </row>
    <row r="15" spans="1:11" s="272" customFormat="1" ht="17" x14ac:dyDescent="0.2">
      <c r="A15" s="179" t="s">
        <v>174</v>
      </c>
      <c r="B15" s="159" t="s">
        <v>144</v>
      </c>
      <c r="C15" s="111">
        <v>4144</v>
      </c>
      <c r="D15" s="113">
        <v>0.25</v>
      </c>
      <c r="E15" s="117">
        <f t="shared" si="0"/>
        <v>1036</v>
      </c>
      <c r="F15" s="115"/>
      <c r="G15" s="117">
        <f t="shared" si="1"/>
        <v>1036</v>
      </c>
      <c r="H15" s="326"/>
      <c r="I15" s="117">
        <f t="shared" si="2"/>
        <v>1036</v>
      </c>
      <c r="J15" s="357">
        <v>0.13</v>
      </c>
      <c r="K15" s="20">
        <f>E15*J15</f>
        <v>134.68</v>
      </c>
    </row>
    <row r="16" spans="1:11" s="272" customFormat="1" ht="17" hidden="1" x14ac:dyDescent="0.2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131</v>
      </c>
      <c r="B17" s="366" t="s">
        <v>132</v>
      </c>
      <c r="C17" s="300"/>
      <c r="D17" s="301"/>
      <c r="E17" s="304">
        <f t="shared" si="0"/>
        <v>0</v>
      </c>
      <c r="F17" s="305"/>
      <c r="G17" s="304">
        <f t="shared" si="1"/>
        <v>0</v>
      </c>
      <c r="H17" s="367"/>
      <c r="I17" s="304">
        <f t="shared" si="2"/>
        <v>0</v>
      </c>
      <c r="J17" s="368">
        <v>0.13</v>
      </c>
      <c r="K17" s="369">
        <f t="shared" si="3"/>
        <v>0</v>
      </c>
    </row>
    <row r="18" spans="1:11" ht="17" x14ac:dyDescent="0.2">
      <c r="A18" s="179" t="s">
        <v>131</v>
      </c>
      <c r="B18" s="159" t="s">
        <v>132</v>
      </c>
      <c r="C18" s="111">
        <v>4990</v>
      </c>
      <c r="D18" s="113">
        <v>0.27</v>
      </c>
      <c r="E18" s="117">
        <f t="shared" si="0"/>
        <v>1347.3000000000002</v>
      </c>
      <c r="F18" s="115">
        <v>54</v>
      </c>
      <c r="G18" s="117">
        <f t="shared" si="1"/>
        <v>1401.3000000000002</v>
      </c>
      <c r="H18" s="326">
        <v>220</v>
      </c>
      <c r="I18" s="117">
        <f t="shared" si="2"/>
        <v>1181.3000000000002</v>
      </c>
      <c r="J18" s="357">
        <v>0.13</v>
      </c>
      <c r="K18" s="20">
        <f t="shared" si="3"/>
        <v>175.14900000000003</v>
      </c>
    </row>
    <row r="19" spans="1:11" ht="17" hidden="1" x14ac:dyDescent="0.2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t="17" hidden="1" x14ac:dyDescent="0.2">
      <c r="A20" s="179" t="s">
        <v>133</v>
      </c>
      <c r="B20" s="159" t="s">
        <v>132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t="17" hidden="1" x14ac:dyDescent="0.2">
      <c r="A21" s="179" t="s">
        <v>102</v>
      </c>
      <c r="B21" s="159" t="s">
        <v>103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79" t="s">
        <v>72</v>
      </c>
      <c r="B22" s="159" t="s">
        <v>73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60" t="s">
        <v>67</v>
      </c>
      <c r="B23" s="159" t="s">
        <v>68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0.14000000000000001</v>
      </c>
      <c r="K23" s="20">
        <f t="shared" si="3"/>
        <v>0</v>
      </c>
    </row>
    <row r="24" spans="1:11" ht="17" hidden="1" x14ac:dyDescent="0.2">
      <c r="A24" s="179" t="s">
        <v>157</v>
      </c>
      <c r="B24" s="159" t="s">
        <v>158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147</v>
      </c>
      <c r="B26" s="159" t="s">
        <v>148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t="17" hidden="1" x14ac:dyDescent="0.2">
      <c r="A28" s="160" t="s">
        <v>65</v>
      </c>
      <c r="B28" s="159" t="s">
        <v>93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t="17" hidden="1" x14ac:dyDescent="0.2">
      <c r="A29" s="160" t="s">
        <v>116</v>
      </c>
      <c r="B29" s="159" t="s">
        <v>117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133</v>
      </c>
      <c r="B30" s="159" t="s">
        <v>132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x14ac:dyDescent="0.2">
      <c r="A31" s="160" t="s">
        <v>122</v>
      </c>
      <c r="B31" s="159" t="s">
        <v>123</v>
      </c>
      <c r="C31" s="111">
        <v>1283</v>
      </c>
      <c r="D31" s="113">
        <v>0.39</v>
      </c>
      <c r="E31" s="117">
        <f t="shared" si="0"/>
        <v>500.37</v>
      </c>
      <c r="F31" s="115"/>
      <c r="G31" s="117">
        <f t="shared" si="1"/>
        <v>500.37</v>
      </c>
      <c r="H31" s="326"/>
      <c r="I31" s="117">
        <f t="shared" si="2"/>
        <v>500.37</v>
      </c>
      <c r="J31" s="357">
        <v>0.14000000000000001</v>
      </c>
      <c r="K31" s="20">
        <f t="shared" si="3"/>
        <v>70.051800000000014</v>
      </c>
    </row>
    <row r="32" spans="1:11" ht="17" hidden="1" x14ac:dyDescent="0.2">
      <c r="A32" s="160" t="s">
        <v>124</v>
      </c>
      <c r="B32" s="159" t="s">
        <v>123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49" t="s">
        <v>65</v>
      </c>
      <c r="B33" s="159" t="s">
        <v>66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hidden="1" x14ac:dyDescent="0.2">
      <c r="A34" s="179" t="s">
        <v>81</v>
      </c>
      <c r="B34" s="159" t="s">
        <v>82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20">
        <f t="shared" si="3"/>
        <v>0</v>
      </c>
    </row>
    <row r="35" spans="1:11" ht="17" x14ac:dyDescent="0.2">
      <c r="A35" s="160" t="s">
        <v>125</v>
      </c>
      <c r="B35" s="159" t="s">
        <v>126</v>
      </c>
      <c r="C35" s="111">
        <v>5621</v>
      </c>
      <c r="D35" s="113">
        <v>0.26</v>
      </c>
      <c r="E35" s="117">
        <f t="shared" si="0"/>
        <v>1461.46</v>
      </c>
      <c r="F35" s="115"/>
      <c r="G35" s="117">
        <f t="shared" si="1"/>
        <v>1461.46</v>
      </c>
      <c r="H35" s="326"/>
      <c r="I35" s="117">
        <f t="shared" si="2"/>
        <v>1461.46</v>
      </c>
      <c r="J35" s="357">
        <v>0.14000000000000001</v>
      </c>
      <c r="K35" s="20">
        <f t="shared" si="3"/>
        <v>204.60440000000003</v>
      </c>
    </row>
    <row r="36" spans="1:11" ht="17" hidden="1" x14ac:dyDescent="0.2">
      <c r="A36" s="240" t="s">
        <v>125</v>
      </c>
      <c r="B36" s="159" t="s">
        <v>126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x14ac:dyDescent="0.2">
      <c r="A37" s="160" t="s">
        <v>136</v>
      </c>
      <c r="B37" s="159" t="s">
        <v>137</v>
      </c>
      <c r="C37" s="111">
        <v>4321</v>
      </c>
      <c r="D37" s="113">
        <v>0.38</v>
      </c>
      <c r="E37" s="117">
        <f t="shared" si="0"/>
        <v>1641.98</v>
      </c>
      <c r="F37" s="115">
        <v>2</v>
      </c>
      <c r="G37" s="117">
        <f t="shared" si="1"/>
        <v>1643.98</v>
      </c>
      <c r="H37" s="326"/>
      <c r="I37" s="117">
        <f t="shared" si="2"/>
        <v>1643.98</v>
      </c>
      <c r="J37" s="357">
        <v>0.14000000000000001</v>
      </c>
      <c r="K37" s="20">
        <f t="shared" si="3"/>
        <v>229.87720000000002</v>
      </c>
    </row>
    <row r="38" spans="1:11" ht="17" hidden="1" x14ac:dyDescent="0.2">
      <c r="A38" s="240" t="s">
        <v>136</v>
      </c>
      <c r="B38" s="159" t="s">
        <v>137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79" t="s">
        <v>76</v>
      </c>
      <c r="B39" s="159" t="s">
        <v>77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0.13</v>
      </c>
      <c r="K39" s="20">
        <f t="shared" si="3"/>
        <v>0</v>
      </c>
    </row>
    <row r="40" spans="1:11" ht="17" x14ac:dyDescent="0.2">
      <c r="A40" s="179" t="s">
        <v>31</v>
      </c>
      <c r="B40" s="159" t="s">
        <v>178</v>
      </c>
      <c r="C40" s="111">
        <v>3280</v>
      </c>
      <c r="D40" s="113">
        <v>0.38</v>
      </c>
      <c r="E40" s="117">
        <f t="shared" si="0"/>
        <v>1246.4000000000001</v>
      </c>
      <c r="F40" s="115"/>
      <c r="G40" s="117">
        <f t="shared" si="1"/>
        <v>1246.4000000000001</v>
      </c>
      <c r="H40" s="326">
        <v>50</v>
      </c>
      <c r="I40" s="117">
        <f t="shared" si="2"/>
        <v>1196.4000000000001</v>
      </c>
      <c r="J40" s="357">
        <v>0.13</v>
      </c>
      <c r="K40" s="20">
        <f t="shared" si="3"/>
        <v>162.03200000000001</v>
      </c>
    </row>
    <row r="41" spans="1:11" ht="17" hidden="1" x14ac:dyDescent="0.2">
      <c r="A41" s="191" t="s">
        <v>96</v>
      </c>
      <c r="B41" s="159" t="s">
        <v>97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t="17" x14ac:dyDescent="0.2">
      <c r="A42" s="160" t="s">
        <v>65</v>
      </c>
      <c r="B42" s="159" t="s">
        <v>138</v>
      </c>
      <c r="C42" s="111">
        <v>6382</v>
      </c>
      <c r="D42" s="113">
        <v>0.27</v>
      </c>
      <c r="E42" s="117">
        <f t="shared" si="0"/>
        <v>1723.14</v>
      </c>
      <c r="F42" s="115"/>
      <c r="G42" s="117">
        <f t="shared" si="1"/>
        <v>1723.14</v>
      </c>
      <c r="H42" s="326">
        <v>110</v>
      </c>
      <c r="I42" s="117">
        <f t="shared" si="2"/>
        <v>1613.14</v>
      </c>
      <c r="J42" s="357">
        <v>0.14000000000000001</v>
      </c>
      <c r="K42" s="20">
        <f t="shared" si="3"/>
        <v>241.23960000000002</v>
      </c>
    </row>
    <row r="43" spans="1:11" ht="17" hidden="1" x14ac:dyDescent="0.2">
      <c r="A43" s="208" t="s">
        <v>65</v>
      </c>
      <c r="B43" s="159" t="s">
        <v>138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91" t="s">
        <v>44</v>
      </c>
      <c r="B44" s="159" t="s">
        <v>45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208" t="s">
        <v>89</v>
      </c>
      <c r="B45" s="159" t="s">
        <v>45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t="17" hidden="1" x14ac:dyDescent="0.2">
      <c r="A46" s="179" t="s">
        <v>98</v>
      </c>
      <c r="B46" s="366" t="s">
        <v>45</v>
      </c>
      <c r="C46" s="300"/>
      <c r="D46" s="301"/>
      <c r="E46" s="304">
        <f t="shared" si="0"/>
        <v>0</v>
      </c>
      <c r="F46" s="305"/>
      <c r="G46" s="304">
        <f t="shared" si="1"/>
        <v>0</v>
      </c>
      <c r="H46" s="367"/>
      <c r="I46" s="304">
        <f t="shared" si="2"/>
        <v>0</v>
      </c>
      <c r="J46" s="368">
        <v>0.13</v>
      </c>
      <c r="K46" s="369">
        <f t="shared" si="3"/>
        <v>0</v>
      </c>
    </row>
    <row r="47" spans="1:11" ht="17" hidden="1" x14ac:dyDescent="0.2">
      <c r="A47" s="160" t="s">
        <v>94</v>
      </c>
      <c r="B47" s="159" t="s">
        <v>95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hidden="1" x14ac:dyDescent="0.2">
      <c r="A48" s="160" t="s">
        <v>94</v>
      </c>
      <c r="B48" s="159" t="s">
        <v>95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s="272" customFormat="1" ht="17" x14ac:dyDescent="0.2">
      <c r="A49" s="179" t="s">
        <v>129</v>
      </c>
      <c r="B49" s="159" t="s">
        <v>95</v>
      </c>
      <c r="C49" s="111">
        <v>1717</v>
      </c>
      <c r="D49" s="113">
        <v>0.25</v>
      </c>
      <c r="E49" s="117">
        <f t="shared" si="0"/>
        <v>429.25</v>
      </c>
      <c r="F49" s="115"/>
      <c r="G49" s="117">
        <f t="shared" si="1"/>
        <v>429.25</v>
      </c>
      <c r="H49" s="326"/>
      <c r="I49" s="117">
        <f t="shared" si="2"/>
        <v>429.25</v>
      </c>
      <c r="J49" s="357">
        <v>0.13</v>
      </c>
      <c r="K49" s="20">
        <f t="shared" si="3"/>
        <v>55.802500000000002</v>
      </c>
    </row>
    <row r="50" spans="1:12" s="272" customFormat="1" ht="17" x14ac:dyDescent="0.2">
      <c r="A50" s="160" t="s">
        <v>181</v>
      </c>
      <c r="B50" s="159" t="s">
        <v>95</v>
      </c>
      <c r="C50" s="111">
        <v>1983</v>
      </c>
      <c r="D50" s="113">
        <v>0.25</v>
      </c>
      <c r="E50" s="117">
        <f t="shared" si="0"/>
        <v>495.75</v>
      </c>
      <c r="F50" s="115"/>
      <c r="G50" s="117">
        <f t="shared" si="1"/>
        <v>495.75</v>
      </c>
      <c r="H50" s="326"/>
      <c r="I50" s="117">
        <f t="shared" si="2"/>
        <v>495.75</v>
      </c>
      <c r="J50" s="357">
        <v>0.14000000000000001</v>
      </c>
      <c r="K50" s="20">
        <f t="shared" si="3"/>
        <v>69.405000000000001</v>
      </c>
    </row>
    <row r="51" spans="1:12" s="272" customFormat="1" ht="17" x14ac:dyDescent="0.2">
      <c r="A51" s="179" t="s">
        <v>182</v>
      </c>
      <c r="B51" s="159" t="s">
        <v>183</v>
      </c>
      <c r="C51" s="111">
        <v>1983</v>
      </c>
      <c r="D51" s="113">
        <v>0.25</v>
      </c>
      <c r="E51" s="117">
        <f t="shared" si="0"/>
        <v>495.75</v>
      </c>
      <c r="F51" s="115"/>
      <c r="G51" s="117">
        <f t="shared" si="1"/>
        <v>495.75</v>
      </c>
      <c r="H51" s="326"/>
      <c r="I51" s="117">
        <f t="shared" si="2"/>
        <v>495.75</v>
      </c>
      <c r="J51" s="357">
        <v>0.13</v>
      </c>
      <c r="K51" s="20">
        <f t="shared" si="3"/>
        <v>64.447500000000005</v>
      </c>
    </row>
    <row r="52" spans="1:12" ht="17" hidden="1" x14ac:dyDescent="0.2">
      <c r="A52" s="139" t="s">
        <v>69</v>
      </c>
      <c r="B52" s="159" t="s">
        <v>70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ht="19" hidden="1" customHeight="1" x14ac:dyDescent="0.2">
      <c r="A53" s="124" t="s">
        <v>60</v>
      </c>
      <c r="B53" s="159" t="s">
        <v>61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ht="17" hidden="1" x14ac:dyDescent="0.2">
      <c r="A54" s="139" t="s">
        <v>46</v>
      </c>
      <c r="B54" s="159" t="s">
        <v>29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ht="17" hidden="1" x14ac:dyDescent="0.2">
      <c r="A55" s="90" t="s">
        <v>127</v>
      </c>
      <c r="B55" s="159" t="s">
        <v>128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0.13</v>
      </c>
      <c r="K55" s="20">
        <f t="shared" si="3"/>
        <v>0</v>
      </c>
      <c r="L55" s="3"/>
    </row>
    <row r="56" spans="1:12" s="272" customFormat="1" ht="17" x14ac:dyDescent="0.2">
      <c r="A56" s="90" t="s">
        <v>176</v>
      </c>
      <c r="B56" s="159" t="s">
        <v>177</v>
      </c>
      <c r="C56" s="111">
        <v>3027</v>
      </c>
      <c r="D56" s="113">
        <v>0.38</v>
      </c>
      <c r="E56" s="117">
        <f t="shared" si="0"/>
        <v>1150.26</v>
      </c>
      <c r="F56" s="115"/>
      <c r="G56" s="117">
        <f t="shared" si="1"/>
        <v>1150.26</v>
      </c>
      <c r="H56" s="326">
        <v>200</v>
      </c>
      <c r="I56" s="117">
        <f t="shared" si="2"/>
        <v>950.26</v>
      </c>
      <c r="J56" s="357">
        <v>0.13</v>
      </c>
      <c r="K56" s="20">
        <f>E56*J56</f>
        <v>149.53380000000001</v>
      </c>
      <c r="L56" s="118"/>
    </row>
    <row r="57" spans="1:12" ht="17" hidden="1" x14ac:dyDescent="0.2">
      <c r="A57" s="90" t="s">
        <v>108</v>
      </c>
      <c r="B57" s="159" t="s">
        <v>111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0.13</v>
      </c>
      <c r="K57" s="20">
        <f t="shared" si="3"/>
        <v>0</v>
      </c>
    </row>
    <row r="58" spans="1:12" s="272" customFormat="1" ht="17" x14ac:dyDescent="0.2">
      <c r="A58" s="179" t="s">
        <v>172</v>
      </c>
      <c r="B58" s="159" t="s">
        <v>175</v>
      </c>
      <c r="C58" s="111">
        <v>1717</v>
      </c>
      <c r="D58" s="113">
        <v>0.22</v>
      </c>
      <c r="E58" s="117">
        <f t="shared" si="0"/>
        <v>377.74</v>
      </c>
      <c r="F58" s="115"/>
      <c r="G58" s="117">
        <f t="shared" si="1"/>
        <v>377.74</v>
      </c>
      <c r="H58" s="326"/>
      <c r="I58" s="117">
        <f t="shared" si="2"/>
        <v>377.74</v>
      </c>
      <c r="J58" s="357">
        <v>0.13</v>
      </c>
      <c r="K58" s="20">
        <f t="shared" si="3"/>
        <v>49.106200000000001</v>
      </c>
    </row>
    <row r="59" spans="1:12" ht="17" x14ac:dyDescent="0.2">
      <c r="A59" s="90" t="s">
        <v>52</v>
      </c>
      <c r="B59" s="159" t="s">
        <v>53</v>
      </c>
      <c r="C59" s="111">
        <v>3865</v>
      </c>
      <c r="D59" s="113">
        <v>0.39</v>
      </c>
      <c r="E59" s="117">
        <f t="shared" si="0"/>
        <v>1507.3500000000001</v>
      </c>
      <c r="F59" s="115"/>
      <c r="G59" s="117">
        <f t="shared" si="1"/>
        <v>1507.3500000000001</v>
      </c>
      <c r="H59" s="326">
        <v>110</v>
      </c>
      <c r="I59" s="117">
        <f t="shared" si="2"/>
        <v>1397.3500000000001</v>
      </c>
      <c r="J59" s="357">
        <v>0.13</v>
      </c>
      <c r="K59" s="20">
        <f t="shared" si="3"/>
        <v>195.95550000000003</v>
      </c>
    </row>
    <row r="60" spans="1:12" ht="17" hidden="1" x14ac:dyDescent="0.2">
      <c r="A60" s="90" t="s">
        <v>52</v>
      </c>
      <c r="B60" s="159" t="s">
        <v>53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2" ht="17" hidden="1" x14ac:dyDescent="0.2">
      <c r="A61" s="90" t="s">
        <v>173</v>
      </c>
      <c r="B61" s="159" t="s">
        <v>167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</row>
    <row r="62" spans="1:12" ht="17" hidden="1" x14ac:dyDescent="0.2">
      <c r="A62" s="208" t="s">
        <v>90</v>
      </c>
      <c r="B62" s="159" t="s">
        <v>79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2" ht="17" hidden="1" x14ac:dyDescent="0.2">
      <c r="A63" s="90" t="s">
        <v>154</v>
      </c>
      <c r="B63" s="159" t="s">
        <v>155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ht="17" x14ac:dyDescent="0.2">
      <c r="A64" s="90" t="s">
        <v>154</v>
      </c>
      <c r="B64" s="159" t="s">
        <v>155</v>
      </c>
      <c r="C64" s="111">
        <v>3708</v>
      </c>
      <c r="D64" s="113">
        <v>0.38</v>
      </c>
      <c r="E64" s="117">
        <f t="shared" si="0"/>
        <v>1409.04</v>
      </c>
      <c r="F64" s="115"/>
      <c r="G64" s="117">
        <f t="shared" si="1"/>
        <v>1409.04</v>
      </c>
      <c r="H64" s="326">
        <v>220</v>
      </c>
      <c r="I64" s="117">
        <f t="shared" si="2"/>
        <v>1189.04</v>
      </c>
      <c r="J64" s="357">
        <v>0.13</v>
      </c>
      <c r="K64" s="20">
        <f t="shared" si="3"/>
        <v>183.17519999999999</v>
      </c>
    </row>
    <row r="65" spans="1:11" ht="17" hidden="1" x14ac:dyDescent="0.2">
      <c r="A65" s="90" t="s">
        <v>156</v>
      </c>
      <c r="B65" s="159" t="s">
        <v>155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t="17" hidden="1" x14ac:dyDescent="0.2">
      <c r="A66" s="90" t="s">
        <v>156</v>
      </c>
      <c r="B66" s="366" t="s">
        <v>155</v>
      </c>
      <c r="C66" s="300"/>
      <c r="D66" s="301"/>
      <c r="E66" s="304">
        <f t="shared" si="0"/>
        <v>0</v>
      </c>
      <c r="F66" s="305"/>
      <c r="G66" s="304">
        <f t="shared" si="1"/>
        <v>0</v>
      </c>
      <c r="H66" s="367"/>
      <c r="I66" s="304">
        <f t="shared" si="2"/>
        <v>0</v>
      </c>
      <c r="J66" s="368">
        <v>0.13</v>
      </c>
      <c r="K66" s="369">
        <f t="shared" si="3"/>
        <v>0</v>
      </c>
    </row>
    <row r="67" spans="1:11" ht="17" hidden="1" x14ac:dyDescent="0.2">
      <c r="A67" s="90" t="s">
        <v>104</v>
      </c>
      <c r="B67" s="159" t="s">
        <v>105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20">
        <f t="shared" si="3"/>
        <v>0</v>
      </c>
    </row>
    <row r="68" spans="1:11" ht="17" x14ac:dyDescent="0.2">
      <c r="A68" s="90" t="s">
        <v>161</v>
      </c>
      <c r="B68" s="159" t="s">
        <v>162</v>
      </c>
      <c r="C68" s="111">
        <v>5442</v>
      </c>
      <c r="D68" s="113">
        <v>0.38</v>
      </c>
      <c r="E68" s="117">
        <f t="shared" si="0"/>
        <v>2067.96</v>
      </c>
      <c r="F68" s="115"/>
      <c r="G68" s="117">
        <f t="shared" si="1"/>
        <v>2067.96</v>
      </c>
      <c r="H68" s="326">
        <v>220</v>
      </c>
      <c r="I68" s="117">
        <f t="shared" si="2"/>
        <v>1847.96</v>
      </c>
      <c r="J68" s="357">
        <v>0.13</v>
      </c>
      <c r="K68" s="20">
        <f t="shared" si="3"/>
        <v>268.83480000000003</v>
      </c>
    </row>
    <row r="69" spans="1:11" ht="17" x14ac:dyDescent="0.2">
      <c r="A69" s="90" t="s">
        <v>100</v>
      </c>
      <c r="B69" s="159" t="s">
        <v>101</v>
      </c>
      <c r="C69" s="111">
        <v>2316</v>
      </c>
      <c r="D69" s="113">
        <v>0.38</v>
      </c>
      <c r="E69" s="117">
        <f t="shared" si="0"/>
        <v>880.08</v>
      </c>
      <c r="F69" s="115"/>
      <c r="G69" s="117">
        <f t="shared" si="1"/>
        <v>880.08</v>
      </c>
      <c r="H69" s="326">
        <v>220</v>
      </c>
      <c r="I69" s="117">
        <f t="shared" si="2"/>
        <v>660.08</v>
      </c>
      <c r="J69" s="357">
        <v>0.13</v>
      </c>
      <c r="K69" s="20">
        <f t="shared" si="3"/>
        <v>114.41040000000001</v>
      </c>
    </row>
    <row r="70" spans="1:11" ht="17" hidden="1" x14ac:dyDescent="0.2">
      <c r="A70" s="194" t="s">
        <v>85</v>
      </c>
      <c r="B70" s="159" t="s">
        <v>86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t="17" hidden="1" x14ac:dyDescent="0.2">
      <c r="A71" s="194" t="s">
        <v>85</v>
      </c>
      <c r="B71" s="159" t="s">
        <v>86</v>
      </c>
      <c r="C71" s="111"/>
      <c r="D71" s="113"/>
      <c r="E71" s="117">
        <f t="shared" si="0"/>
        <v>0</v>
      </c>
      <c r="F71" s="115"/>
      <c r="G71" s="117">
        <f t="shared" si="1"/>
        <v>0</v>
      </c>
      <c r="H71" s="326"/>
      <c r="I71" s="117">
        <f t="shared" si="2"/>
        <v>0</v>
      </c>
      <c r="J71" s="357">
        <v>0.14000000000000001</v>
      </c>
      <c r="K71" s="20">
        <f t="shared" si="3"/>
        <v>0</v>
      </c>
    </row>
    <row r="72" spans="1:11" ht="17" x14ac:dyDescent="0.2">
      <c r="A72" s="208" t="s">
        <v>179</v>
      </c>
      <c r="B72" s="159" t="s">
        <v>180</v>
      </c>
      <c r="C72" s="111">
        <v>3387</v>
      </c>
      <c r="D72" s="113">
        <v>0.38</v>
      </c>
      <c r="E72" s="117">
        <f t="shared" si="0"/>
        <v>1287.06</v>
      </c>
      <c r="F72" s="115"/>
      <c r="G72" s="117">
        <f t="shared" si="1"/>
        <v>1287.06</v>
      </c>
      <c r="H72" s="326">
        <v>161</v>
      </c>
      <c r="I72" s="117">
        <f t="shared" si="2"/>
        <v>1126.06</v>
      </c>
      <c r="J72" s="357">
        <v>0.14000000000000001</v>
      </c>
      <c r="K72" s="20">
        <f t="shared" si="3"/>
        <v>180.1884</v>
      </c>
    </row>
    <row r="73" spans="1:11" ht="17" hidden="1" x14ac:dyDescent="0.2">
      <c r="A73" s="194" t="s">
        <v>83</v>
      </c>
      <c r="B73" s="159" t="s">
        <v>84</v>
      </c>
      <c r="C73" s="111"/>
      <c r="D73" s="113"/>
      <c r="E73" s="117">
        <f t="shared" si="0"/>
        <v>0</v>
      </c>
      <c r="F73" s="115"/>
      <c r="G73" s="117">
        <f t="shared" si="1"/>
        <v>0</v>
      </c>
      <c r="H73" s="326"/>
      <c r="I73" s="117">
        <f t="shared" si="2"/>
        <v>0</v>
      </c>
      <c r="J73" s="357">
        <v>0.14000000000000001</v>
      </c>
      <c r="K73" s="20">
        <f t="shared" si="3"/>
        <v>0</v>
      </c>
    </row>
    <row r="74" spans="1:11" ht="17" hidden="1" x14ac:dyDescent="0.2">
      <c r="A74" s="90" t="s">
        <v>106</v>
      </c>
      <c r="B74" s="159" t="s">
        <v>107</v>
      </c>
      <c r="C74" s="111"/>
      <c r="D74" s="113"/>
      <c r="E74" s="117">
        <f t="shared" si="0"/>
        <v>0</v>
      </c>
      <c r="F74" s="115"/>
      <c r="G74" s="117">
        <f t="shared" si="1"/>
        <v>0</v>
      </c>
      <c r="H74" s="326"/>
      <c r="I74" s="117">
        <f t="shared" si="2"/>
        <v>0</v>
      </c>
      <c r="J74" s="357">
        <v>0.13</v>
      </c>
      <c r="K74" s="20">
        <f t="shared" si="3"/>
        <v>0</v>
      </c>
    </row>
    <row r="75" spans="1:11" ht="17" hidden="1" x14ac:dyDescent="0.2">
      <c r="A75" s="90" t="s">
        <v>106</v>
      </c>
      <c r="B75" s="159" t="s">
        <v>107</v>
      </c>
      <c r="C75" s="111"/>
      <c r="D75" s="113"/>
      <c r="E75" s="117">
        <f t="shared" si="0"/>
        <v>0</v>
      </c>
      <c r="F75" s="115"/>
      <c r="G75" s="117">
        <f t="shared" si="1"/>
        <v>0</v>
      </c>
      <c r="H75" s="326"/>
      <c r="I75" s="117">
        <f t="shared" si="2"/>
        <v>0</v>
      </c>
      <c r="J75" s="357">
        <v>0.13</v>
      </c>
      <c r="K75" s="20">
        <f t="shared" si="3"/>
        <v>0</v>
      </c>
    </row>
    <row r="76" spans="1:11" ht="14.5" customHeight="1" x14ac:dyDescent="0.2">
      <c r="A76" s="90" t="s">
        <v>152</v>
      </c>
      <c r="B76" s="159" t="s">
        <v>153</v>
      </c>
      <c r="C76" s="111">
        <v>6382</v>
      </c>
      <c r="D76" s="113">
        <v>0.24</v>
      </c>
      <c r="E76" s="117">
        <f>C76*D76</f>
        <v>1531.6799999999998</v>
      </c>
      <c r="F76" s="115"/>
      <c r="G76" s="117">
        <f t="shared" ref="G76:G102" si="4">E76+F76</f>
        <v>1531.6799999999998</v>
      </c>
      <c r="H76" s="326">
        <v>220</v>
      </c>
      <c r="I76" s="117">
        <f t="shared" si="2"/>
        <v>1311.6799999999998</v>
      </c>
      <c r="J76" s="357">
        <v>0.13</v>
      </c>
      <c r="K76" s="20">
        <f t="shared" si="3"/>
        <v>199.11839999999998</v>
      </c>
    </row>
    <row r="77" spans="1:11" ht="17" hidden="1" x14ac:dyDescent="0.2">
      <c r="A77" s="90" t="s">
        <v>152</v>
      </c>
      <c r="B77" s="159" t="s">
        <v>153</v>
      </c>
      <c r="C77" s="111"/>
      <c r="D77" s="113"/>
      <c r="E77" s="117">
        <f>C77*D77</f>
        <v>0</v>
      </c>
      <c r="F77" s="115"/>
      <c r="G77" s="117">
        <f t="shared" si="4"/>
        <v>0</v>
      </c>
      <c r="H77" s="326"/>
      <c r="I77" s="117">
        <f t="shared" si="2"/>
        <v>0</v>
      </c>
      <c r="J77" s="357">
        <v>0.13</v>
      </c>
      <c r="K77" s="20">
        <f t="shared" si="3"/>
        <v>0</v>
      </c>
    </row>
    <row r="78" spans="1:11" s="272" customFormat="1" ht="17" x14ac:dyDescent="0.2">
      <c r="A78" s="90" t="s">
        <v>184</v>
      </c>
      <c r="B78" s="159" t="s">
        <v>185</v>
      </c>
      <c r="C78" s="111">
        <v>2356</v>
      </c>
      <c r="D78" s="113">
        <v>0.38</v>
      </c>
      <c r="E78" s="117">
        <f>C78*D78</f>
        <v>895.28</v>
      </c>
      <c r="F78" s="115">
        <v>25</v>
      </c>
      <c r="G78" s="117">
        <f t="shared" si="4"/>
        <v>920.28</v>
      </c>
      <c r="H78" s="326"/>
      <c r="I78" s="117">
        <f t="shared" ref="I78:I102" si="5">+G78-H78</f>
        <v>920.28</v>
      </c>
      <c r="J78" s="357">
        <v>0.13</v>
      </c>
      <c r="K78" s="20">
        <f t="shared" si="3"/>
        <v>116.38639999999999</v>
      </c>
    </row>
    <row r="79" spans="1:11" s="272" customFormat="1" ht="17" hidden="1" x14ac:dyDescent="0.2">
      <c r="A79" s="208" t="s">
        <v>159</v>
      </c>
      <c r="B79" s="159" t="s">
        <v>160</v>
      </c>
      <c r="C79" s="111"/>
      <c r="D79" s="113"/>
      <c r="E79" s="117">
        <f>C79*D79</f>
        <v>0</v>
      </c>
      <c r="F79" s="115"/>
      <c r="G79" s="117">
        <f t="shared" si="4"/>
        <v>0</v>
      </c>
      <c r="H79" s="326"/>
      <c r="I79" s="117">
        <f t="shared" si="5"/>
        <v>0</v>
      </c>
      <c r="J79" s="357">
        <v>0.14000000000000001</v>
      </c>
      <c r="K79" s="20">
        <f t="shared" si="3"/>
        <v>0</v>
      </c>
    </row>
    <row r="80" spans="1:11" ht="17" hidden="1" x14ac:dyDescent="0.2">
      <c r="A80" s="94" t="s">
        <v>58</v>
      </c>
      <c r="B80" s="159" t="s">
        <v>59</v>
      </c>
      <c r="C80" s="111"/>
      <c r="D80" s="113"/>
      <c r="E80" s="117">
        <f>C80*D80</f>
        <v>0</v>
      </c>
      <c r="F80" s="115"/>
      <c r="G80" s="117">
        <f t="shared" si="4"/>
        <v>0</v>
      </c>
      <c r="H80" s="326"/>
      <c r="I80" s="117">
        <f t="shared" si="5"/>
        <v>0</v>
      </c>
      <c r="J80" s="357">
        <v>0.14000000000000001</v>
      </c>
      <c r="K80" s="20">
        <f t="shared" si="3"/>
        <v>0</v>
      </c>
    </row>
    <row r="81" spans="1:11" ht="17" x14ac:dyDescent="0.2">
      <c r="A81" s="90" t="s">
        <v>98</v>
      </c>
      <c r="B81" s="159" t="s">
        <v>171</v>
      </c>
      <c r="C81" s="111">
        <v>183</v>
      </c>
      <c r="D81" s="113">
        <v>0.22</v>
      </c>
      <c r="E81" s="117">
        <f t="shared" ref="E81:E102" si="6">C81*D81</f>
        <v>40.26</v>
      </c>
      <c r="F81" s="115"/>
      <c r="G81" s="117">
        <f t="shared" si="4"/>
        <v>40.26</v>
      </c>
      <c r="H81" s="326"/>
      <c r="I81" s="117">
        <f t="shared" si="5"/>
        <v>40.26</v>
      </c>
      <c r="J81" s="357">
        <v>0.13</v>
      </c>
      <c r="K81" s="20">
        <f t="shared" si="3"/>
        <v>5.2337999999999996</v>
      </c>
    </row>
    <row r="82" spans="1:11" ht="17" x14ac:dyDescent="0.2">
      <c r="A82" s="90" t="s">
        <v>98</v>
      </c>
      <c r="B82" s="159" t="s">
        <v>171</v>
      </c>
      <c r="C82" s="111">
        <v>4016</v>
      </c>
      <c r="D82" s="113">
        <v>0.37</v>
      </c>
      <c r="E82" s="117">
        <f t="shared" si="6"/>
        <v>1485.92</v>
      </c>
      <c r="F82" s="115"/>
      <c r="G82" s="117">
        <f t="shared" si="4"/>
        <v>1485.92</v>
      </c>
      <c r="H82" s="326"/>
      <c r="I82" s="117">
        <f t="shared" si="5"/>
        <v>1485.92</v>
      </c>
      <c r="J82" s="357">
        <v>0.13</v>
      </c>
      <c r="K82" s="20">
        <f t="shared" si="3"/>
        <v>193.1696</v>
      </c>
    </row>
    <row r="83" spans="1:11" ht="17" x14ac:dyDescent="0.2">
      <c r="A83" s="160" t="s">
        <v>65</v>
      </c>
      <c r="B83" s="159" t="s">
        <v>59</v>
      </c>
      <c r="C83" s="111">
        <v>2289</v>
      </c>
      <c r="D83" s="113">
        <v>0.4</v>
      </c>
      <c r="E83" s="117">
        <f t="shared" si="6"/>
        <v>915.6</v>
      </c>
      <c r="F83" s="115"/>
      <c r="G83" s="117">
        <f t="shared" si="4"/>
        <v>915.6</v>
      </c>
      <c r="H83" s="326"/>
      <c r="I83" s="117">
        <f t="shared" si="5"/>
        <v>915.6</v>
      </c>
      <c r="J83" s="357">
        <v>0.14000000000000001</v>
      </c>
      <c r="K83" s="20">
        <f t="shared" si="3"/>
        <v>128.18400000000003</v>
      </c>
    </row>
    <row r="84" spans="1:11" s="272" customFormat="1" ht="17" x14ac:dyDescent="0.2">
      <c r="A84" s="90" t="s">
        <v>168</v>
      </c>
      <c r="B84" s="159" t="s">
        <v>59</v>
      </c>
      <c r="C84" s="111">
        <v>5412</v>
      </c>
      <c r="D84" s="113">
        <v>0.24</v>
      </c>
      <c r="E84" s="117">
        <f t="shared" si="6"/>
        <v>1298.8799999999999</v>
      </c>
      <c r="F84" s="115">
        <v>24.65</v>
      </c>
      <c r="G84" s="117">
        <f t="shared" si="4"/>
        <v>1323.53</v>
      </c>
      <c r="H84" s="326">
        <v>25</v>
      </c>
      <c r="I84" s="117">
        <f t="shared" si="5"/>
        <v>1298.53</v>
      </c>
      <c r="J84" s="357">
        <v>0.13</v>
      </c>
      <c r="K84" s="20">
        <f t="shared" ref="K84:K102" si="7">E84*J84</f>
        <v>168.8544</v>
      </c>
    </row>
    <row r="85" spans="1:11" s="272" customFormat="1" ht="17" hidden="1" x14ac:dyDescent="0.2">
      <c r="A85" s="90" t="s">
        <v>168</v>
      </c>
      <c r="B85" s="159" t="s">
        <v>59</v>
      </c>
      <c r="C85" s="111"/>
      <c r="D85" s="113"/>
      <c r="E85" s="117">
        <f t="shared" si="6"/>
        <v>0</v>
      </c>
      <c r="F85" s="115"/>
      <c r="G85" s="117">
        <f t="shared" si="4"/>
        <v>0</v>
      </c>
      <c r="H85" s="326"/>
      <c r="I85" s="117">
        <f t="shared" si="5"/>
        <v>0</v>
      </c>
      <c r="J85" s="357">
        <v>0.13</v>
      </c>
      <c r="K85" s="20">
        <f t="shared" si="7"/>
        <v>0</v>
      </c>
    </row>
    <row r="86" spans="1:11" s="272" customFormat="1" ht="17" x14ac:dyDescent="0.2">
      <c r="A86" s="90" t="s">
        <v>186</v>
      </c>
      <c r="B86" s="216" t="s">
        <v>59</v>
      </c>
      <c r="C86" s="166">
        <v>5412</v>
      </c>
      <c r="D86" s="168">
        <v>0.24</v>
      </c>
      <c r="E86" s="117">
        <f t="shared" ref="E86" si="8">C86*D86</f>
        <v>1298.8799999999999</v>
      </c>
      <c r="F86" s="115"/>
      <c r="G86" s="117">
        <f t="shared" ref="G86" si="9">E86+F86</f>
        <v>1298.8799999999999</v>
      </c>
      <c r="H86" s="326"/>
      <c r="I86" s="117">
        <f t="shared" ref="I86" si="10">+G86-H86</f>
        <v>1298.8799999999999</v>
      </c>
      <c r="J86" s="357">
        <v>0.13</v>
      </c>
      <c r="K86" s="20">
        <f t="shared" ref="K86" si="11">E86*J86</f>
        <v>168.8544</v>
      </c>
    </row>
    <row r="87" spans="1:11" ht="17" hidden="1" x14ac:dyDescent="0.2">
      <c r="A87" s="90" t="s">
        <v>63</v>
      </c>
      <c r="B87" s="159" t="s">
        <v>64</v>
      </c>
      <c r="C87" s="111"/>
      <c r="D87" s="113"/>
      <c r="E87" s="117">
        <f t="shared" si="6"/>
        <v>0</v>
      </c>
      <c r="F87" s="115"/>
      <c r="G87" s="117">
        <f t="shared" si="4"/>
        <v>0</v>
      </c>
      <c r="H87" s="326"/>
      <c r="I87" s="117">
        <f t="shared" si="5"/>
        <v>0</v>
      </c>
      <c r="J87" s="357">
        <v>0.13</v>
      </c>
      <c r="K87" s="20">
        <f t="shared" si="7"/>
        <v>0</v>
      </c>
    </row>
    <row r="88" spans="1:11" ht="17" hidden="1" x14ac:dyDescent="0.2">
      <c r="A88" s="90" t="s">
        <v>134</v>
      </c>
      <c r="B88" s="159" t="s">
        <v>135</v>
      </c>
      <c r="C88" s="111"/>
      <c r="D88" s="113"/>
      <c r="E88" s="117">
        <f t="shared" si="6"/>
        <v>0</v>
      </c>
      <c r="F88" s="115"/>
      <c r="G88" s="117">
        <f t="shared" si="4"/>
        <v>0</v>
      </c>
      <c r="H88" s="326"/>
      <c r="I88" s="117">
        <f t="shared" si="5"/>
        <v>0</v>
      </c>
      <c r="J88" s="357">
        <v>0.13</v>
      </c>
      <c r="K88" s="20">
        <f t="shared" si="7"/>
        <v>0</v>
      </c>
    </row>
    <row r="89" spans="1:11" ht="17" hidden="1" x14ac:dyDescent="0.2">
      <c r="A89" s="90" t="s">
        <v>114</v>
      </c>
      <c r="B89" s="159" t="s">
        <v>115</v>
      </c>
      <c r="C89" s="111"/>
      <c r="D89" s="113"/>
      <c r="E89" s="117">
        <f t="shared" si="6"/>
        <v>0</v>
      </c>
      <c r="F89" s="115"/>
      <c r="G89" s="117">
        <f t="shared" si="4"/>
        <v>0</v>
      </c>
      <c r="H89" s="326"/>
      <c r="I89" s="117">
        <f t="shared" si="5"/>
        <v>0</v>
      </c>
      <c r="J89" s="357">
        <v>0.13</v>
      </c>
      <c r="K89" s="20">
        <f t="shared" si="7"/>
        <v>0</v>
      </c>
    </row>
    <row r="90" spans="1:11" ht="17" hidden="1" x14ac:dyDescent="0.2">
      <c r="A90" s="90" t="s">
        <v>114</v>
      </c>
      <c r="B90" s="159" t="s">
        <v>115</v>
      </c>
      <c r="C90" s="111"/>
      <c r="D90" s="113"/>
      <c r="E90" s="117">
        <f t="shared" si="6"/>
        <v>0</v>
      </c>
      <c r="F90" s="115"/>
      <c r="G90" s="117">
        <f t="shared" si="4"/>
        <v>0</v>
      </c>
      <c r="H90" s="326"/>
      <c r="I90" s="117">
        <f t="shared" si="5"/>
        <v>0</v>
      </c>
      <c r="J90" s="357">
        <v>0.13</v>
      </c>
      <c r="K90" s="20">
        <f t="shared" si="7"/>
        <v>0</v>
      </c>
    </row>
    <row r="91" spans="1:11" ht="17" hidden="1" x14ac:dyDescent="0.2">
      <c r="A91" s="90" t="s">
        <v>109</v>
      </c>
      <c r="B91" s="159" t="s">
        <v>110</v>
      </c>
      <c r="C91" s="111"/>
      <c r="D91" s="113"/>
      <c r="E91" s="117">
        <f t="shared" si="6"/>
        <v>0</v>
      </c>
      <c r="F91" s="115"/>
      <c r="G91" s="117">
        <f t="shared" si="4"/>
        <v>0</v>
      </c>
      <c r="H91" s="326"/>
      <c r="I91" s="117">
        <f t="shared" si="5"/>
        <v>0</v>
      </c>
      <c r="J91" s="357">
        <v>0.13</v>
      </c>
      <c r="K91" s="20">
        <f t="shared" si="7"/>
        <v>0</v>
      </c>
    </row>
    <row r="92" spans="1:11" ht="17" hidden="1" x14ac:dyDescent="0.2">
      <c r="A92" s="90" t="s">
        <v>109</v>
      </c>
      <c r="B92" s="159" t="s">
        <v>110</v>
      </c>
      <c r="C92" s="111"/>
      <c r="D92" s="113"/>
      <c r="E92" s="117">
        <f t="shared" si="6"/>
        <v>0</v>
      </c>
      <c r="F92" s="115"/>
      <c r="G92" s="117">
        <f t="shared" si="4"/>
        <v>0</v>
      </c>
      <c r="H92" s="326"/>
      <c r="I92" s="117">
        <f t="shared" si="5"/>
        <v>0</v>
      </c>
      <c r="J92" s="357">
        <v>0.13</v>
      </c>
      <c r="K92" s="20">
        <f t="shared" si="7"/>
        <v>0</v>
      </c>
    </row>
    <row r="93" spans="1:11" ht="17" x14ac:dyDescent="0.2">
      <c r="A93" s="90" t="s">
        <v>187</v>
      </c>
      <c r="B93" s="216" t="s">
        <v>188</v>
      </c>
      <c r="C93" s="166">
        <v>2166</v>
      </c>
      <c r="D93" s="168">
        <v>0.38</v>
      </c>
      <c r="E93" s="117">
        <f t="shared" ref="E93" si="12">C93*D93</f>
        <v>823.08</v>
      </c>
      <c r="F93" s="115"/>
      <c r="G93" s="117">
        <f t="shared" ref="G93" si="13">E93+F93</f>
        <v>823.08</v>
      </c>
      <c r="H93" s="326">
        <v>110</v>
      </c>
      <c r="I93" s="117">
        <f t="shared" ref="I93" si="14">+G93-H93</f>
        <v>713.08</v>
      </c>
      <c r="J93" s="357">
        <v>0.13</v>
      </c>
      <c r="K93" s="20">
        <f t="shared" ref="K93" si="15">E93*J93</f>
        <v>107.00040000000001</v>
      </c>
    </row>
    <row r="94" spans="1:11" ht="17" hidden="1" x14ac:dyDescent="0.2">
      <c r="A94" s="90" t="s">
        <v>74</v>
      </c>
      <c r="B94" s="159" t="s">
        <v>75</v>
      </c>
      <c r="C94" s="111"/>
      <c r="D94" s="113"/>
      <c r="E94" s="117">
        <f t="shared" si="6"/>
        <v>0</v>
      </c>
      <c r="F94" s="115"/>
      <c r="G94" s="117">
        <f t="shared" si="4"/>
        <v>0</v>
      </c>
      <c r="H94" s="326"/>
      <c r="I94" s="117">
        <f t="shared" si="5"/>
        <v>0</v>
      </c>
      <c r="J94" s="357">
        <v>0.13</v>
      </c>
      <c r="K94" s="20">
        <f t="shared" si="7"/>
        <v>0</v>
      </c>
    </row>
    <row r="95" spans="1:11" ht="17" hidden="1" x14ac:dyDescent="0.2">
      <c r="A95" s="209" t="s">
        <v>91</v>
      </c>
      <c r="B95" s="159" t="s">
        <v>92</v>
      </c>
      <c r="C95" s="111"/>
      <c r="D95" s="113"/>
      <c r="E95" s="117">
        <f t="shared" si="6"/>
        <v>0</v>
      </c>
      <c r="F95" s="115"/>
      <c r="G95" s="117">
        <f t="shared" si="4"/>
        <v>0</v>
      </c>
      <c r="H95" s="326"/>
      <c r="I95" s="117">
        <f t="shared" si="5"/>
        <v>0</v>
      </c>
      <c r="J95" s="357">
        <v>0.14000000000000001</v>
      </c>
      <c r="K95" s="20">
        <f t="shared" si="7"/>
        <v>0</v>
      </c>
    </row>
    <row r="96" spans="1:11" s="272" customFormat="1" ht="17" x14ac:dyDescent="0.2">
      <c r="A96" s="90" t="s">
        <v>152</v>
      </c>
      <c r="B96" s="159" t="s">
        <v>169</v>
      </c>
      <c r="C96" s="111">
        <v>4220</v>
      </c>
      <c r="D96" s="113">
        <v>0.38</v>
      </c>
      <c r="E96" s="117">
        <f t="shared" si="6"/>
        <v>1603.6</v>
      </c>
      <c r="F96" s="115">
        <v>13.93</v>
      </c>
      <c r="G96" s="117">
        <f t="shared" si="4"/>
        <v>1617.53</v>
      </c>
      <c r="H96" s="326">
        <v>15</v>
      </c>
      <c r="I96" s="117">
        <f t="shared" si="5"/>
        <v>1602.53</v>
      </c>
      <c r="J96" s="357">
        <v>0.13</v>
      </c>
      <c r="K96" s="20">
        <f t="shared" si="7"/>
        <v>208.46799999999999</v>
      </c>
    </row>
    <row r="97" spans="1:12" hidden="1" x14ac:dyDescent="0.2">
      <c r="A97" s="316" t="s">
        <v>145</v>
      </c>
      <c r="B97" s="350" t="s">
        <v>146</v>
      </c>
      <c r="C97" s="111"/>
      <c r="D97" s="171"/>
      <c r="E97" s="117">
        <f t="shared" si="6"/>
        <v>0</v>
      </c>
      <c r="F97" s="116"/>
      <c r="G97" s="117">
        <f t="shared" si="4"/>
        <v>0</v>
      </c>
      <c r="H97" s="116"/>
      <c r="I97" s="117">
        <f t="shared" si="5"/>
        <v>0</v>
      </c>
      <c r="J97" s="357">
        <v>0.14000000000000001</v>
      </c>
      <c r="K97" s="20">
        <f t="shared" si="7"/>
        <v>0</v>
      </c>
    </row>
    <row r="98" spans="1:12" s="272" customFormat="1" hidden="1" x14ac:dyDescent="0.2">
      <c r="A98" s="90" t="s">
        <v>139</v>
      </c>
      <c r="B98" s="321" t="s">
        <v>140</v>
      </c>
      <c r="C98" s="176"/>
      <c r="D98" s="170"/>
      <c r="E98" s="117">
        <f t="shared" si="6"/>
        <v>0</v>
      </c>
      <c r="F98" s="261"/>
      <c r="G98" s="117">
        <f t="shared" si="4"/>
        <v>0</v>
      </c>
      <c r="H98" s="261"/>
      <c r="I98" s="117">
        <f t="shared" si="5"/>
        <v>0</v>
      </c>
      <c r="J98" s="357">
        <v>0.13</v>
      </c>
      <c r="K98" s="20">
        <f t="shared" si="7"/>
        <v>0</v>
      </c>
    </row>
    <row r="99" spans="1:12" s="272" customFormat="1" hidden="1" x14ac:dyDescent="0.2">
      <c r="A99" s="90" t="s">
        <v>141</v>
      </c>
      <c r="B99" s="321" t="s">
        <v>140</v>
      </c>
      <c r="C99" s="176"/>
      <c r="D99" s="170"/>
      <c r="E99" s="117">
        <f t="shared" si="6"/>
        <v>0</v>
      </c>
      <c r="F99" s="261"/>
      <c r="G99" s="117">
        <f t="shared" si="4"/>
        <v>0</v>
      </c>
      <c r="H99" s="261"/>
      <c r="I99" s="117">
        <f t="shared" si="5"/>
        <v>0</v>
      </c>
      <c r="J99" s="357">
        <v>0.13</v>
      </c>
      <c r="K99" s="20">
        <f t="shared" si="7"/>
        <v>0</v>
      </c>
    </row>
    <row r="100" spans="1:12" hidden="1" x14ac:dyDescent="0.2">
      <c r="A100" s="90" t="s">
        <v>118</v>
      </c>
      <c r="B100" s="238" t="s">
        <v>119</v>
      </c>
      <c r="C100" s="176"/>
      <c r="D100" s="170"/>
      <c r="E100" s="117">
        <f t="shared" si="6"/>
        <v>0</v>
      </c>
      <c r="F100" s="261"/>
      <c r="G100" s="117">
        <f t="shared" si="4"/>
        <v>0</v>
      </c>
      <c r="H100" s="261"/>
      <c r="I100" s="117">
        <f t="shared" si="5"/>
        <v>0</v>
      </c>
      <c r="J100" s="357">
        <v>0.13</v>
      </c>
      <c r="K100" s="20">
        <f t="shared" si="7"/>
        <v>0</v>
      </c>
    </row>
    <row r="101" spans="1:12" hidden="1" x14ac:dyDescent="0.2">
      <c r="A101" s="92" t="s">
        <v>54</v>
      </c>
      <c r="B101" s="196" t="s">
        <v>55</v>
      </c>
      <c r="C101" s="197"/>
      <c r="D101" s="198"/>
      <c r="E101" s="117">
        <f t="shared" si="6"/>
        <v>0</v>
      </c>
      <c r="F101" s="203"/>
      <c r="G101" s="117">
        <f t="shared" si="4"/>
        <v>0</v>
      </c>
      <c r="H101" s="203"/>
      <c r="I101" s="117">
        <f t="shared" si="5"/>
        <v>0</v>
      </c>
      <c r="J101" s="357">
        <v>0.14000000000000001</v>
      </c>
      <c r="K101" s="20">
        <f t="shared" si="7"/>
        <v>0</v>
      </c>
    </row>
    <row r="102" spans="1:12" hidden="1" x14ac:dyDescent="0.2">
      <c r="A102" s="90" t="s">
        <v>87</v>
      </c>
      <c r="B102" s="234" t="s">
        <v>88</v>
      </c>
      <c r="C102" s="114"/>
      <c r="D102" s="172"/>
      <c r="E102" s="117">
        <f t="shared" si="6"/>
        <v>0</v>
      </c>
      <c r="F102" s="116"/>
      <c r="G102" s="117">
        <f t="shared" si="4"/>
        <v>0</v>
      </c>
      <c r="H102" s="116"/>
      <c r="I102" s="117">
        <f t="shared" si="5"/>
        <v>0</v>
      </c>
      <c r="J102" s="357">
        <v>0.13</v>
      </c>
      <c r="K102" s="20">
        <f t="shared" si="7"/>
        <v>0</v>
      </c>
    </row>
    <row r="103" spans="1:12" ht="16" customHeight="1" x14ac:dyDescent="0.2">
      <c r="A103" s="75"/>
      <c r="C103" s="79">
        <f>SUM(C2:C102)</f>
        <v>109954</v>
      </c>
      <c r="D103" s="79"/>
      <c r="E103" s="80">
        <f>SUM(E2:E102)</f>
        <v>34305.33</v>
      </c>
      <c r="F103" s="80">
        <f>SUM(F2:F102)</f>
        <v>209.58</v>
      </c>
      <c r="G103" s="80">
        <f>SUM(G2:G102)</f>
        <v>34514.909999999996</v>
      </c>
      <c r="H103" s="80">
        <f>SUM(H2:H102)</f>
        <v>2207</v>
      </c>
      <c r="I103" s="80">
        <f>SUM(I2:I102)</f>
        <v>32307.91</v>
      </c>
      <c r="J103" s="80"/>
      <c r="K103" s="3">
        <f>SUM(K2:K102)</f>
        <v>4539.9465000000009</v>
      </c>
      <c r="L103" s="3"/>
    </row>
    <row r="104" spans="1:12" x14ac:dyDescent="0.2">
      <c r="D104" s="81"/>
      <c r="I104" s="162"/>
      <c r="K104" s="165"/>
    </row>
    <row r="105" spans="1:12" x14ac:dyDescent="0.2">
      <c r="B105" s="247" t="s">
        <v>47</v>
      </c>
      <c r="D105" s="13"/>
      <c r="F105" s="13"/>
      <c r="G105" s="13"/>
      <c r="H105" t="s">
        <v>10</v>
      </c>
      <c r="I105" s="12">
        <f>+K103</f>
        <v>4539.9465000000009</v>
      </c>
    </row>
    <row r="106" spans="1:12" x14ac:dyDescent="0.2">
      <c r="B106" s="363">
        <v>0.13</v>
      </c>
      <c r="C106" s="41" t="s">
        <v>170</v>
      </c>
      <c r="D106" s="14"/>
      <c r="F106" s="13"/>
      <c r="G106" s="13"/>
      <c r="H106" t="s">
        <v>12</v>
      </c>
      <c r="I106" s="207">
        <f>+I103+I105</f>
        <v>36847.856500000002</v>
      </c>
    </row>
    <row r="107" spans="1:12" x14ac:dyDescent="0.2">
      <c r="A107" s="361"/>
      <c r="B107" s="364">
        <v>0.14000000000000001</v>
      </c>
      <c r="C107" s="41" t="s">
        <v>51</v>
      </c>
      <c r="D107" s="14"/>
      <c r="E107" s="15"/>
    </row>
    <row r="108" spans="1:12" x14ac:dyDescent="0.2">
      <c r="A108" s="362"/>
      <c r="D108" s="14"/>
      <c r="E108" s="15"/>
      <c r="F108" s="3"/>
    </row>
    <row r="109" spans="1:12" x14ac:dyDescent="0.2">
      <c r="A109" s="361"/>
      <c r="D109" s="14"/>
      <c r="E109" s="15"/>
      <c r="I109" s="3"/>
    </row>
    <row r="110" spans="1:12" x14ac:dyDescent="0.2">
      <c r="A110" s="361"/>
    </row>
    <row r="112" spans="1:12" x14ac:dyDescent="0.2">
      <c r="H112" s="3"/>
    </row>
    <row r="121" spans="9:9" x14ac:dyDescent="0.2">
      <c r="I121">
        <v>53.47</v>
      </c>
    </row>
  </sheetData>
  <autoFilter ref="A1:J103" xr:uid="{00000000-0009-0000-0000-000067000000}">
    <filterColumn colId="8">
      <filters>
        <filter val="1,036.00"/>
        <filter val="1,126.06"/>
        <filter val="1,181.30"/>
        <filter val="1,189.04"/>
        <filter val="1,196.40"/>
        <filter val="1,298.53"/>
        <filter val="1,298.88"/>
        <filter val="1,311.68"/>
        <filter val="1,380.25"/>
        <filter val="1,397.35"/>
        <filter val="1,446.25"/>
        <filter val="1,461.46"/>
        <filter val="1,485.92"/>
        <filter val="1,524.40"/>
        <filter val="1,602.53"/>
        <filter val="1,613.14"/>
        <filter val="1,643.98"/>
        <filter val="1,847.96"/>
        <filter val="32,307.91"/>
        <filter val="377.74"/>
        <filter val="40.26"/>
        <filter val="429.25"/>
        <filter val="495.75"/>
        <filter val="500.37"/>
        <filter val="660.08"/>
        <filter val="713.08"/>
        <filter val="768.36"/>
        <filter val="915.60"/>
        <filter val="920.28"/>
        <filter val="950.2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filterMode="1"/>
  <dimension ref="A1:L123"/>
  <sheetViews>
    <sheetView topLeftCell="A39" zoomScale="76" zoomScaleNormal="60" workbookViewId="0">
      <selection activeCell="I108" sqref="I108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77" si="0">C2*D2</f>
        <v>0</v>
      </c>
      <c r="F2" s="115"/>
      <c r="G2" s="117">
        <f t="shared" ref="G2:G77" si="1">E2+F2</f>
        <v>0</v>
      </c>
      <c r="H2" s="319"/>
      <c r="I2" s="117">
        <f t="shared" ref="I2:I79" si="2">+G2-H2</f>
        <v>0</v>
      </c>
      <c r="J2" s="357">
        <v>0.13</v>
      </c>
      <c r="K2" s="20">
        <f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85" si="3">E3*J3</f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2081</v>
      </c>
      <c r="D5" s="113">
        <v>0.38</v>
      </c>
      <c r="E5" s="117">
        <f t="shared" si="0"/>
        <v>790.78</v>
      </c>
      <c r="F5" s="115"/>
      <c r="G5" s="117">
        <f t="shared" si="1"/>
        <v>790.78</v>
      </c>
      <c r="H5" s="326">
        <v>110</v>
      </c>
      <c r="I5" s="117">
        <f t="shared" si="2"/>
        <v>680.78</v>
      </c>
      <c r="J5" s="357">
        <v>0.13</v>
      </c>
      <c r="K5" s="20">
        <f t="shared" si="3"/>
        <v>102.8014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hidden="1" x14ac:dyDescent="0.2">
      <c r="A7" s="179" t="s">
        <v>149</v>
      </c>
      <c r="B7" s="331" t="s">
        <v>150</v>
      </c>
      <c r="C7" s="332"/>
      <c r="D7" s="99"/>
      <c r="E7" s="103">
        <f t="shared" si="0"/>
        <v>0</v>
      </c>
      <c r="F7" s="100"/>
      <c r="G7" s="103">
        <f t="shared" si="1"/>
        <v>0</v>
      </c>
      <c r="H7" s="336"/>
      <c r="I7" s="103">
        <f t="shared" si="2"/>
        <v>0</v>
      </c>
      <c r="J7" s="370">
        <v>0.13</v>
      </c>
      <c r="K7" s="371">
        <f>E7*J7</f>
        <v>0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ht="17" hidden="1" x14ac:dyDescent="0.2">
      <c r="A9" s="179" t="s">
        <v>151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x14ac:dyDescent="0.2">
      <c r="A14" s="179" t="s">
        <v>174</v>
      </c>
      <c r="B14" s="159" t="s">
        <v>144</v>
      </c>
      <c r="C14" s="111">
        <v>2367</v>
      </c>
      <c r="D14" s="113">
        <v>0.38</v>
      </c>
      <c r="E14" s="117">
        <f t="shared" si="0"/>
        <v>899.46</v>
      </c>
      <c r="F14" s="115"/>
      <c r="G14" s="117">
        <f t="shared" si="1"/>
        <v>899.46</v>
      </c>
      <c r="H14" s="326"/>
      <c r="I14" s="117">
        <f t="shared" si="2"/>
        <v>899.46</v>
      </c>
      <c r="J14" s="357">
        <v>0.13</v>
      </c>
      <c r="K14" s="20">
        <f>E14*J14</f>
        <v>116.92980000000001</v>
      </c>
    </row>
    <row r="15" spans="1:11" s="272" customFormat="1" ht="17" hidden="1" x14ac:dyDescent="0.2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>E15*J15</f>
        <v>0</v>
      </c>
    </row>
    <row r="16" spans="1:11" s="272" customFormat="1" ht="17" hidden="1" x14ac:dyDescent="0.2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s="272" customFormat="1" ht="17" x14ac:dyDescent="0.2">
      <c r="A17" s="160" t="s">
        <v>189</v>
      </c>
      <c r="B17" s="216" t="s">
        <v>190</v>
      </c>
      <c r="C17" s="166">
        <v>1458</v>
      </c>
      <c r="D17" s="168">
        <v>0.38</v>
      </c>
      <c r="E17" s="117">
        <f t="shared" si="0"/>
        <v>554.04</v>
      </c>
      <c r="F17" s="115">
        <v>150</v>
      </c>
      <c r="G17" s="117">
        <f t="shared" si="1"/>
        <v>704.04</v>
      </c>
      <c r="H17" s="326">
        <v>330</v>
      </c>
      <c r="I17" s="117">
        <f t="shared" si="2"/>
        <v>374.03999999999996</v>
      </c>
      <c r="J17" s="357">
        <v>0.14000000000000001</v>
      </c>
      <c r="K17" s="20">
        <f t="shared" si="3"/>
        <v>77.565600000000003</v>
      </c>
    </row>
    <row r="18" spans="1:11" ht="17" hidden="1" x14ac:dyDescent="0.2">
      <c r="A18" s="179" t="s">
        <v>131</v>
      </c>
      <c r="B18" s="366" t="s">
        <v>132</v>
      </c>
      <c r="C18" s="300"/>
      <c r="D18" s="301"/>
      <c r="E18" s="304">
        <f t="shared" si="0"/>
        <v>0</v>
      </c>
      <c r="F18" s="305"/>
      <c r="G18" s="304">
        <f t="shared" si="1"/>
        <v>0</v>
      </c>
      <c r="H18" s="367"/>
      <c r="I18" s="304">
        <f t="shared" si="2"/>
        <v>0</v>
      </c>
      <c r="J18" s="368">
        <v>0.13</v>
      </c>
      <c r="K18" s="369">
        <f t="shared" si="3"/>
        <v>0</v>
      </c>
    </row>
    <row r="19" spans="1:11" ht="17" x14ac:dyDescent="0.2">
      <c r="A19" s="179" t="s">
        <v>131</v>
      </c>
      <c r="B19" s="159" t="s">
        <v>132</v>
      </c>
      <c r="C19" s="111">
        <v>5708</v>
      </c>
      <c r="D19" s="113">
        <v>0.27</v>
      </c>
      <c r="E19" s="117">
        <f t="shared" si="0"/>
        <v>1541.16</v>
      </c>
      <c r="F19" s="115">
        <v>50.51</v>
      </c>
      <c r="G19" s="117">
        <f t="shared" si="1"/>
        <v>1591.67</v>
      </c>
      <c r="H19" s="326">
        <v>220</v>
      </c>
      <c r="I19" s="117">
        <f t="shared" si="2"/>
        <v>1371.67</v>
      </c>
      <c r="J19" s="357">
        <v>0.13</v>
      </c>
      <c r="K19" s="20">
        <f t="shared" si="3"/>
        <v>200.35080000000002</v>
      </c>
    </row>
    <row r="20" spans="1:11" ht="17" hidden="1" x14ac:dyDescent="0.2">
      <c r="A20" s="179" t="s">
        <v>133</v>
      </c>
      <c r="B20" s="159" t="s">
        <v>132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t="17" hidden="1" x14ac:dyDescent="0.2">
      <c r="A21" s="179" t="s">
        <v>133</v>
      </c>
      <c r="B21" s="159" t="s">
        <v>132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79" t="s">
        <v>102</v>
      </c>
      <c r="B22" s="159" t="s">
        <v>103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79" t="s">
        <v>72</v>
      </c>
      <c r="B23" s="159" t="s">
        <v>73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60" t="s">
        <v>67</v>
      </c>
      <c r="B24" s="159" t="s">
        <v>68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0.14000000000000001</v>
      </c>
      <c r="K24" s="20">
        <f t="shared" si="3"/>
        <v>0</v>
      </c>
    </row>
    <row r="25" spans="1:11" s="272" customFormat="1" ht="17" x14ac:dyDescent="0.2">
      <c r="A25" s="179" t="s">
        <v>191</v>
      </c>
      <c r="B25" s="216" t="s">
        <v>192</v>
      </c>
      <c r="C25" s="373">
        <v>2595</v>
      </c>
      <c r="D25" s="168">
        <v>0.23</v>
      </c>
      <c r="E25" s="117">
        <f t="shared" si="0"/>
        <v>596.85</v>
      </c>
      <c r="F25" s="115"/>
      <c r="G25" s="117">
        <f t="shared" si="1"/>
        <v>596.85</v>
      </c>
      <c r="H25" s="326"/>
      <c r="I25" s="117">
        <f t="shared" si="2"/>
        <v>596.85</v>
      </c>
      <c r="J25" s="357">
        <v>0.13</v>
      </c>
      <c r="K25" s="20">
        <f t="shared" si="3"/>
        <v>77.590500000000006</v>
      </c>
    </row>
    <row r="26" spans="1:11" ht="17" hidden="1" x14ac:dyDescent="0.2">
      <c r="A26" s="179" t="s">
        <v>157</v>
      </c>
      <c r="B26" s="159" t="s">
        <v>158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147</v>
      </c>
      <c r="B27" s="159" t="s">
        <v>148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147</v>
      </c>
      <c r="B28" s="159" t="s">
        <v>148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60" t="s">
        <v>65</v>
      </c>
      <c r="B29" s="159" t="s">
        <v>93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60" t="s">
        <v>65</v>
      </c>
      <c r="B30" s="159" t="s">
        <v>93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ht="17" hidden="1" x14ac:dyDescent="0.2">
      <c r="A31" s="160" t="s">
        <v>116</v>
      </c>
      <c r="B31" s="159" t="s">
        <v>117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hidden="1" x14ac:dyDescent="0.2">
      <c r="A32" s="179" t="s">
        <v>133</v>
      </c>
      <c r="B32" s="159" t="s">
        <v>132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x14ac:dyDescent="0.2">
      <c r="A33" s="160" t="s">
        <v>122</v>
      </c>
      <c r="B33" s="159" t="s">
        <v>123</v>
      </c>
      <c r="C33" s="111">
        <v>1283</v>
      </c>
      <c r="D33" s="113">
        <v>0.39</v>
      </c>
      <c r="E33" s="117">
        <f t="shared" si="0"/>
        <v>500.37</v>
      </c>
      <c r="F33" s="115"/>
      <c r="G33" s="117">
        <f t="shared" si="1"/>
        <v>500.37</v>
      </c>
      <c r="H33" s="326"/>
      <c r="I33" s="117">
        <f t="shared" si="2"/>
        <v>500.37</v>
      </c>
      <c r="J33" s="357">
        <v>0.14000000000000001</v>
      </c>
      <c r="K33" s="20">
        <f t="shared" si="3"/>
        <v>70.051800000000014</v>
      </c>
    </row>
    <row r="34" spans="1:11" ht="17" hidden="1" x14ac:dyDescent="0.2">
      <c r="A34" s="160" t="s">
        <v>124</v>
      </c>
      <c r="B34" s="159" t="s">
        <v>123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hidden="1" x14ac:dyDescent="0.2">
      <c r="A35" s="149" t="s">
        <v>65</v>
      </c>
      <c r="B35" s="159" t="s">
        <v>66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79" t="s">
        <v>81</v>
      </c>
      <c r="B36" s="159" t="s">
        <v>82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t="17" x14ac:dyDescent="0.2">
      <c r="A37" s="160" t="s">
        <v>125</v>
      </c>
      <c r="B37" s="159" t="s">
        <v>126</v>
      </c>
      <c r="C37" s="111">
        <v>5140</v>
      </c>
      <c r="D37" s="113">
        <v>0.26</v>
      </c>
      <c r="E37" s="117">
        <f t="shared" si="0"/>
        <v>1336.4</v>
      </c>
      <c r="F37" s="115"/>
      <c r="G37" s="117">
        <f t="shared" si="1"/>
        <v>1336.4</v>
      </c>
      <c r="H37" s="326"/>
      <c r="I37" s="117">
        <f t="shared" si="2"/>
        <v>1336.4</v>
      </c>
      <c r="J37" s="357">
        <v>0.14000000000000001</v>
      </c>
      <c r="K37" s="20">
        <f t="shared" si="3"/>
        <v>187.09600000000003</v>
      </c>
    </row>
    <row r="38" spans="1:11" ht="17" hidden="1" x14ac:dyDescent="0.2">
      <c r="A38" s="240" t="s">
        <v>125</v>
      </c>
      <c r="B38" s="159" t="s">
        <v>126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x14ac:dyDescent="0.2">
      <c r="A39" s="160" t="s">
        <v>136</v>
      </c>
      <c r="B39" s="159" t="s">
        <v>137</v>
      </c>
      <c r="C39" s="111">
        <v>5274</v>
      </c>
      <c r="D39" s="113">
        <v>0.38</v>
      </c>
      <c r="E39" s="117">
        <f t="shared" si="0"/>
        <v>2004.1200000000001</v>
      </c>
      <c r="F39" s="115"/>
      <c r="G39" s="117">
        <f t="shared" si="1"/>
        <v>2004.1200000000001</v>
      </c>
      <c r="H39" s="326"/>
      <c r="I39" s="117">
        <f t="shared" si="2"/>
        <v>2004.1200000000001</v>
      </c>
      <c r="J39" s="357">
        <v>0.14000000000000001</v>
      </c>
      <c r="K39" s="20">
        <f t="shared" si="3"/>
        <v>280.57680000000005</v>
      </c>
    </row>
    <row r="40" spans="1:11" ht="17" hidden="1" x14ac:dyDescent="0.2">
      <c r="A40" s="240" t="s">
        <v>136</v>
      </c>
      <c r="B40" s="159" t="s">
        <v>137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hidden="1" x14ac:dyDescent="0.2">
      <c r="A41" s="179" t="s">
        <v>76</v>
      </c>
      <c r="B41" s="159" t="s">
        <v>77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0.13</v>
      </c>
      <c r="K41" s="20">
        <f t="shared" si="3"/>
        <v>0</v>
      </c>
    </row>
    <row r="42" spans="1:11" ht="17" x14ac:dyDescent="0.2">
      <c r="A42" s="179" t="s">
        <v>31</v>
      </c>
      <c r="B42" s="159" t="s">
        <v>178</v>
      </c>
      <c r="C42" s="111">
        <v>3873</v>
      </c>
      <c r="D42" s="113">
        <v>0.38</v>
      </c>
      <c r="E42" s="117">
        <f t="shared" si="0"/>
        <v>1471.74</v>
      </c>
      <c r="F42" s="115">
        <v>32.04</v>
      </c>
      <c r="G42" s="117">
        <f t="shared" si="1"/>
        <v>1503.78</v>
      </c>
      <c r="H42" s="326">
        <v>50</v>
      </c>
      <c r="I42" s="117">
        <f t="shared" si="2"/>
        <v>1453.78</v>
      </c>
      <c r="J42" s="357">
        <v>0.13</v>
      </c>
      <c r="K42" s="20">
        <f t="shared" si="3"/>
        <v>191.3262</v>
      </c>
    </row>
    <row r="43" spans="1:11" ht="17" hidden="1" x14ac:dyDescent="0.2">
      <c r="A43" s="191" t="s">
        <v>96</v>
      </c>
      <c r="B43" s="159" t="s">
        <v>97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x14ac:dyDescent="0.2">
      <c r="A44" s="160" t="s">
        <v>65</v>
      </c>
      <c r="B44" s="159" t="s">
        <v>138</v>
      </c>
      <c r="C44" s="111">
        <v>8512</v>
      </c>
      <c r="D44" s="113">
        <v>0.27</v>
      </c>
      <c r="E44" s="117">
        <f t="shared" si="0"/>
        <v>2298.2400000000002</v>
      </c>
      <c r="F44" s="115"/>
      <c r="G44" s="117">
        <f t="shared" si="1"/>
        <v>2298.2400000000002</v>
      </c>
      <c r="H44" s="326">
        <v>220</v>
      </c>
      <c r="I44" s="117">
        <f t="shared" si="2"/>
        <v>2078.2400000000002</v>
      </c>
      <c r="J44" s="357">
        <v>0.14000000000000001</v>
      </c>
      <c r="K44" s="20">
        <f t="shared" si="3"/>
        <v>321.75360000000006</v>
      </c>
    </row>
    <row r="45" spans="1:11" ht="17" hidden="1" x14ac:dyDescent="0.2">
      <c r="A45" s="208" t="s">
        <v>65</v>
      </c>
      <c r="B45" s="159" t="s">
        <v>138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t="17" hidden="1" x14ac:dyDescent="0.2">
      <c r="A46" s="191" t="s">
        <v>44</v>
      </c>
      <c r="B46" s="159" t="s">
        <v>45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208" t="s">
        <v>89</v>
      </c>
      <c r="B47" s="159" t="s">
        <v>45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x14ac:dyDescent="0.2">
      <c r="A48" s="179" t="s">
        <v>98</v>
      </c>
      <c r="B48" s="159" t="s">
        <v>45</v>
      </c>
      <c r="C48" s="111">
        <v>4498</v>
      </c>
      <c r="D48" s="113">
        <v>0.2</v>
      </c>
      <c r="E48" s="117">
        <f t="shared" si="0"/>
        <v>899.6</v>
      </c>
      <c r="F48" s="115">
        <v>20</v>
      </c>
      <c r="G48" s="117">
        <f t="shared" si="1"/>
        <v>919.6</v>
      </c>
      <c r="H48" s="326"/>
      <c r="I48" s="117">
        <f t="shared" si="2"/>
        <v>919.6</v>
      </c>
      <c r="J48" s="357">
        <v>0.13</v>
      </c>
      <c r="K48" s="372">
        <f t="shared" si="3"/>
        <v>116.94800000000001</v>
      </c>
    </row>
    <row r="49" spans="1:12" ht="17" hidden="1" x14ac:dyDescent="0.2">
      <c r="A49" s="160" t="s">
        <v>94</v>
      </c>
      <c r="B49" s="159" t="s">
        <v>95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t="17" hidden="1" x14ac:dyDescent="0.2">
      <c r="A50" s="160" t="s">
        <v>94</v>
      </c>
      <c r="B50" s="159" t="s">
        <v>95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s="272" customFormat="1" ht="17" hidden="1" x14ac:dyDescent="0.2">
      <c r="A51" s="179" t="s">
        <v>129</v>
      </c>
      <c r="B51" s="331" t="s">
        <v>95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2" s="272" customFormat="1" ht="17" hidden="1" x14ac:dyDescent="0.2">
      <c r="A52" s="160" t="s">
        <v>181</v>
      </c>
      <c r="B52" s="331" t="s">
        <v>95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0.14000000000000001</v>
      </c>
      <c r="K52" s="371">
        <f t="shared" si="3"/>
        <v>0</v>
      </c>
    </row>
    <row r="53" spans="1:12" s="272" customFormat="1" ht="17" hidden="1" x14ac:dyDescent="0.2">
      <c r="A53" s="179" t="s">
        <v>182</v>
      </c>
      <c r="B53" s="331" t="s">
        <v>183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0.13</v>
      </c>
      <c r="K53" s="371">
        <f t="shared" si="3"/>
        <v>0</v>
      </c>
    </row>
    <row r="54" spans="1:12" ht="17" hidden="1" x14ac:dyDescent="0.2">
      <c r="A54" s="139" t="s">
        <v>69</v>
      </c>
      <c r="B54" s="159" t="s">
        <v>70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ht="19" hidden="1" customHeight="1" x14ac:dyDescent="0.2">
      <c r="A55" s="124" t="s">
        <v>60</v>
      </c>
      <c r="B55" s="159" t="s">
        <v>61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2" ht="17" hidden="1" x14ac:dyDescent="0.2">
      <c r="A56" s="139" t="s">
        <v>46</v>
      </c>
      <c r="B56" s="159" t="s">
        <v>29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2" ht="17" hidden="1" x14ac:dyDescent="0.2">
      <c r="A57" s="90" t="s">
        <v>127</v>
      </c>
      <c r="B57" s="159" t="s">
        <v>128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0.13</v>
      </c>
      <c r="K57" s="20">
        <f t="shared" si="3"/>
        <v>0</v>
      </c>
      <c r="L57" s="3"/>
    </row>
    <row r="58" spans="1:12" s="272" customFormat="1" ht="17" hidden="1" x14ac:dyDescent="0.2">
      <c r="A58" s="90" t="s">
        <v>176</v>
      </c>
      <c r="B58" s="331" t="s">
        <v>177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>E58*J58</f>
        <v>0</v>
      </c>
      <c r="L58" s="118"/>
    </row>
    <row r="59" spans="1:12" ht="17" hidden="1" x14ac:dyDescent="0.2">
      <c r="A59" s="90" t="s">
        <v>108</v>
      </c>
      <c r="B59" s="159" t="s">
        <v>111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0.13</v>
      </c>
      <c r="K59" s="20">
        <f t="shared" si="3"/>
        <v>0</v>
      </c>
    </row>
    <row r="60" spans="1:12" s="272" customFormat="1" ht="17" hidden="1" x14ac:dyDescent="0.2">
      <c r="A60" s="179" t="s">
        <v>172</v>
      </c>
      <c r="B60" s="331" t="s">
        <v>175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2" ht="17" x14ac:dyDescent="0.2">
      <c r="A61" s="90" t="s">
        <v>52</v>
      </c>
      <c r="B61" s="159" t="s">
        <v>53</v>
      </c>
      <c r="C61" s="111">
        <v>4662</v>
      </c>
      <c r="D61" s="113">
        <v>0.39</v>
      </c>
      <c r="E61" s="117">
        <f t="shared" si="0"/>
        <v>1818.18</v>
      </c>
      <c r="F61" s="115"/>
      <c r="G61" s="117">
        <f t="shared" si="1"/>
        <v>1818.18</v>
      </c>
      <c r="H61" s="326"/>
      <c r="I61" s="117">
        <f t="shared" si="2"/>
        <v>1818.18</v>
      </c>
      <c r="J61" s="357">
        <v>0.13</v>
      </c>
      <c r="K61" s="20">
        <f t="shared" si="3"/>
        <v>236.36340000000001</v>
      </c>
    </row>
    <row r="62" spans="1:12" ht="17" hidden="1" x14ac:dyDescent="0.2">
      <c r="A62" s="90" t="s">
        <v>52</v>
      </c>
      <c r="B62" s="159" t="s">
        <v>53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20">
        <f t="shared" si="3"/>
        <v>0</v>
      </c>
    </row>
    <row r="63" spans="1:12" ht="17" x14ac:dyDescent="0.2">
      <c r="A63" s="90" t="s">
        <v>173</v>
      </c>
      <c r="B63" s="159" t="s">
        <v>167</v>
      </c>
      <c r="C63" s="111">
        <v>3153</v>
      </c>
      <c r="D63" s="113">
        <v>0.38</v>
      </c>
      <c r="E63" s="117">
        <f t="shared" si="0"/>
        <v>1198.1400000000001</v>
      </c>
      <c r="F63" s="115">
        <v>17.989999999999998</v>
      </c>
      <c r="G63" s="117">
        <f t="shared" si="1"/>
        <v>1216.1300000000001</v>
      </c>
      <c r="H63" s="326">
        <v>132</v>
      </c>
      <c r="I63" s="117">
        <f t="shared" si="2"/>
        <v>1084.1300000000001</v>
      </c>
      <c r="J63" s="357">
        <v>0.13</v>
      </c>
      <c r="K63" s="20">
        <f t="shared" si="3"/>
        <v>155.75820000000002</v>
      </c>
    </row>
    <row r="64" spans="1:12" ht="17" hidden="1" x14ac:dyDescent="0.2">
      <c r="A64" s="208" t="s">
        <v>90</v>
      </c>
      <c r="B64" s="159" t="s">
        <v>79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1" ht="17" hidden="1" x14ac:dyDescent="0.2">
      <c r="A65" s="90" t="s">
        <v>154</v>
      </c>
      <c r="B65" s="159" t="s">
        <v>155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t="17" x14ac:dyDescent="0.2">
      <c r="A66" s="90" t="s">
        <v>154</v>
      </c>
      <c r="B66" s="159" t="s">
        <v>155</v>
      </c>
      <c r="C66" s="111">
        <v>2145</v>
      </c>
      <c r="D66" s="113">
        <v>0.24</v>
      </c>
      <c r="E66" s="117">
        <f t="shared" si="0"/>
        <v>514.79999999999995</v>
      </c>
      <c r="F66" s="115"/>
      <c r="G66" s="117">
        <f t="shared" si="1"/>
        <v>514.79999999999995</v>
      </c>
      <c r="H66" s="326"/>
      <c r="I66" s="117">
        <f t="shared" si="2"/>
        <v>514.79999999999995</v>
      </c>
      <c r="J66" s="357">
        <v>0.13</v>
      </c>
      <c r="K66" s="20">
        <f t="shared" si="3"/>
        <v>66.923999999999992</v>
      </c>
    </row>
    <row r="67" spans="1:11" ht="17" x14ac:dyDescent="0.2">
      <c r="A67" s="90" t="s">
        <v>156</v>
      </c>
      <c r="B67" s="159" t="s">
        <v>155</v>
      </c>
      <c r="C67" s="111">
        <v>2145</v>
      </c>
      <c r="D67" s="113">
        <v>0.25</v>
      </c>
      <c r="E67" s="117">
        <f t="shared" si="0"/>
        <v>536.25</v>
      </c>
      <c r="F67" s="115"/>
      <c r="G67" s="117">
        <f t="shared" si="1"/>
        <v>536.25</v>
      </c>
      <c r="H67" s="326"/>
      <c r="I67" s="117">
        <f t="shared" si="2"/>
        <v>536.25</v>
      </c>
      <c r="J67" s="357">
        <v>0.13</v>
      </c>
      <c r="K67" s="20">
        <f t="shared" si="3"/>
        <v>69.712500000000006</v>
      </c>
    </row>
    <row r="68" spans="1:11" ht="17" hidden="1" x14ac:dyDescent="0.2">
      <c r="A68" s="90" t="s">
        <v>156</v>
      </c>
      <c r="B68" s="366" t="s">
        <v>155</v>
      </c>
      <c r="C68" s="300"/>
      <c r="D68" s="301"/>
      <c r="E68" s="304">
        <f t="shared" si="0"/>
        <v>0</v>
      </c>
      <c r="F68" s="305"/>
      <c r="G68" s="304">
        <f t="shared" si="1"/>
        <v>0</v>
      </c>
      <c r="H68" s="367"/>
      <c r="I68" s="304">
        <f t="shared" si="2"/>
        <v>0</v>
      </c>
      <c r="J68" s="368">
        <v>0.13</v>
      </c>
      <c r="K68" s="369">
        <f t="shared" si="3"/>
        <v>0</v>
      </c>
    </row>
    <row r="69" spans="1:11" ht="17" hidden="1" x14ac:dyDescent="0.2">
      <c r="A69" s="90" t="s">
        <v>104</v>
      </c>
      <c r="B69" s="159" t="s">
        <v>105</v>
      </c>
      <c r="C69" s="111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20">
        <f t="shared" si="3"/>
        <v>0</v>
      </c>
    </row>
    <row r="70" spans="1:11" ht="17" x14ac:dyDescent="0.2">
      <c r="A70" s="90" t="s">
        <v>161</v>
      </c>
      <c r="B70" s="159" t="s">
        <v>162</v>
      </c>
      <c r="C70" s="111">
        <v>4329</v>
      </c>
      <c r="D70" s="113">
        <v>0.38</v>
      </c>
      <c r="E70" s="117">
        <f t="shared" si="0"/>
        <v>1645.02</v>
      </c>
      <c r="F70" s="115">
        <v>12.5</v>
      </c>
      <c r="G70" s="117">
        <f t="shared" si="1"/>
        <v>1657.52</v>
      </c>
      <c r="H70" s="326">
        <v>220</v>
      </c>
      <c r="I70" s="117">
        <f t="shared" si="2"/>
        <v>1437.52</v>
      </c>
      <c r="J70" s="357">
        <v>0.13</v>
      </c>
      <c r="K70" s="20">
        <f t="shared" si="3"/>
        <v>213.8526</v>
      </c>
    </row>
    <row r="71" spans="1:11" ht="17" x14ac:dyDescent="0.2">
      <c r="A71" s="90" t="s">
        <v>100</v>
      </c>
      <c r="B71" s="159" t="s">
        <v>101</v>
      </c>
      <c r="C71" s="111">
        <v>2408</v>
      </c>
      <c r="D71" s="113">
        <v>0.38</v>
      </c>
      <c r="E71" s="117">
        <f t="shared" si="0"/>
        <v>915.04</v>
      </c>
      <c r="F71" s="115">
        <v>49.47</v>
      </c>
      <c r="G71" s="117">
        <f t="shared" si="1"/>
        <v>964.51</v>
      </c>
      <c r="H71" s="326"/>
      <c r="I71" s="117">
        <f t="shared" si="2"/>
        <v>964.51</v>
      </c>
      <c r="J71" s="357">
        <v>0.13</v>
      </c>
      <c r="K71" s="20">
        <f t="shared" si="3"/>
        <v>118.9552</v>
      </c>
    </row>
    <row r="72" spans="1:11" ht="17" hidden="1" x14ac:dyDescent="0.2">
      <c r="A72" s="194" t="s">
        <v>85</v>
      </c>
      <c r="B72" s="159" t="s">
        <v>86</v>
      </c>
      <c r="C72" s="111"/>
      <c r="D72" s="113"/>
      <c r="E72" s="117">
        <f t="shared" si="0"/>
        <v>0</v>
      </c>
      <c r="F72" s="115"/>
      <c r="G72" s="117">
        <f t="shared" si="1"/>
        <v>0</v>
      </c>
      <c r="H72" s="326"/>
      <c r="I72" s="117">
        <f t="shared" si="2"/>
        <v>0</v>
      </c>
      <c r="J72" s="357">
        <v>0.14000000000000001</v>
      </c>
      <c r="K72" s="20">
        <f t="shared" si="3"/>
        <v>0</v>
      </c>
    </row>
    <row r="73" spans="1:11" ht="17" hidden="1" x14ac:dyDescent="0.2">
      <c r="A73" s="194" t="s">
        <v>85</v>
      </c>
      <c r="B73" s="159" t="s">
        <v>86</v>
      </c>
      <c r="C73" s="111"/>
      <c r="D73" s="113"/>
      <c r="E73" s="117">
        <f t="shared" si="0"/>
        <v>0</v>
      </c>
      <c r="F73" s="115"/>
      <c r="G73" s="117">
        <f t="shared" si="1"/>
        <v>0</v>
      </c>
      <c r="H73" s="326"/>
      <c r="I73" s="117">
        <f t="shared" si="2"/>
        <v>0</v>
      </c>
      <c r="J73" s="357">
        <v>0.14000000000000001</v>
      </c>
      <c r="K73" s="20">
        <f t="shared" si="3"/>
        <v>0</v>
      </c>
    </row>
    <row r="74" spans="1:11" ht="17" x14ac:dyDescent="0.2">
      <c r="A74" s="208" t="s">
        <v>179</v>
      </c>
      <c r="B74" s="159" t="s">
        <v>180</v>
      </c>
      <c r="C74" s="111">
        <v>3382</v>
      </c>
      <c r="D74" s="113">
        <v>0.38</v>
      </c>
      <c r="E74" s="117">
        <f t="shared" si="0"/>
        <v>1285.1600000000001</v>
      </c>
      <c r="F74" s="115"/>
      <c r="G74" s="117">
        <f t="shared" si="1"/>
        <v>1285.1600000000001</v>
      </c>
      <c r="H74" s="326">
        <v>220</v>
      </c>
      <c r="I74" s="117">
        <f t="shared" si="2"/>
        <v>1065.1600000000001</v>
      </c>
      <c r="J74" s="357">
        <v>0.14000000000000001</v>
      </c>
      <c r="K74" s="20">
        <f t="shared" si="3"/>
        <v>179.92240000000004</v>
      </c>
    </row>
    <row r="75" spans="1:11" ht="17" hidden="1" x14ac:dyDescent="0.2">
      <c r="A75" s="194" t="s">
        <v>83</v>
      </c>
      <c r="B75" s="159" t="s">
        <v>84</v>
      </c>
      <c r="C75" s="111"/>
      <c r="D75" s="113"/>
      <c r="E75" s="117">
        <f t="shared" si="0"/>
        <v>0</v>
      </c>
      <c r="F75" s="115"/>
      <c r="G75" s="117">
        <f t="shared" si="1"/>
        <v>0</v>
      </c>
      <c r="H75" s="326"/>
      <c r="I75" s="117">
        <f t="shared" si="2"/>
        <v>0</v>
      </c>
      <c r="J75" s="357">
        <v>0.14000000000000001</v>
      </c>
      <c r="K75" s="20">
        <f t="shared" si="3"/>
        <v>0</v>
      </c>
    </row>
    <row r="76" spans="1:11" ht="17" hidden="1" x14ac:dyDescent="0.2">
      <c r="A76" s="90" t="s">
        <v>106</v>
      </c>
      <c r="B76" s="159" t="s">
        <v>107</v>
      </c>
      <c r="C76" s="111"/>
      <c r="D76" s="113"/>
      <c r="E76" s="117">
        <f t="shared" si="0"/>
        <v>0</v>
      </c>
      <c r="F76" s="115"/>
      <c r="G76" s="117">
        <f t="shared" si="1"/>
        <v>0</v>
      </c>
      <c r="H76" s="326"/>
      <c r="I76" s="117">
        <f t="shared" si="2"/>
        <v>0</v>
      </c>
      <c r="J76" s="357">
        <v>0.13</v>
      </c>
      <c r="K76" s="20">
        <f t="shared" si="3"/>
        <v>0</v>
      </c>
    </row>
    <row r="77" spans="1:11" ht="17" hidden="1" x14ac:dyDescent="0.2">
      <c r="A77" s="90" t="s">
        <v>106</v>
      </c>
      <c r="B77" s="159" t="s">
        <v>107</v>
      </c>
      <c r="C77" s="111"/>
      <c r="D77" s="113"/>
      <c r="E77" s="117">
        <f t="shared" si="0"/>
        <v>0</v>
      </c>
      <c r="F77" s="115"/>
      <c r="G77" s="117">
        <f t="shared" si="1"/>
        <v>0</v>
      </c>
      <c r="H77" s="326"/>
      <c r="I77" s="117">
        <f t="shared" si="2"/>
        <v>0</v>
      </c>
      <c r="J77" s="357">
        <v>0.13</v>
      </c>
      <c r="K77" s="20">
        <f t="shared" si="3"/>
        <v>0</v>
      </c>
    </row>
    <row r="78" spans="1:11" ht="14.5" customHeight="1" x14ac:dyDescent="0.2">
      <c r="A78" s="90" t="s">
        <v>152</v>
      </c>
      <c r="B78" s="159" t="s">
        <v>153</v>
      </c>
      <c r="C78" s="111">
        <v>8512</v>
      </c>
      <c r="D78" s="113">
        <v>0.24</v>
      </c>
      <c r="E78" s="117">
        <f>C78*D78</f>
        <v>2042.8799999999999</v>
      </c>
      <c r="F78" s="115"/>
      <c r="G78" s="117">
        <f t="shared" ref="G78:G104" si="4">E78+F78</f>
        <v>2042.8799999999999</v>
      </c>
      <c r="H78" s="326">
        <v>220</v>
      </c>
      <c r="I78" s="117">
        <f t="shared" si="2"/>
        <v>1822.8799999999999</v>
      </c>
      <c r="J78" s="357">
        <v>0.13</v>
      </c>
      <c r="K78" s="20">
        <f t="shared" si="3"/>
        <v>265.57439999999997</v>
      </c>
    </row>
    <row r="79" spans="1:11" ht="17" hidden="1" x14ac:dyDescent="0.2">
      <c r="A79" s="90" t="s">
        <v>152</v>
      </c>
      <c r="B79" s="159" t="s">
        <v>153</v>
      </c>
      <c r="C79" s="111"/>
      <c r="D79" s="113"/>
      <c r="E79" s="117">
        <f>C79*D79</f>
        <v>0</v>
      </c>
      <c r="F79" s="115"/>
      <c r="G79" s="117">
        <f t="shared" si="4"/>
        <v>0</v>
      </c>
      <c r="H79" s="326"/>
      <c r="I79" s="117">
        <f t="shared" si="2"/>
        <v>0</v>
      </c>
      <c r="J79" s="357">
        <v>0.13</v>
      </c>
      <c r="K79" s="20">
        <f t="shared" si="3"/>
        <v>0</v>
      </c>
    </row>
    <row r="80" spans="1:11" s="272" customFormat="1" ht="17" x14ac:dyDescent="0.2">
      <c r="A80" s="90" t="s">
        <v>184</v>
      </c>
      <c r="B80" s="159" t="s">
        <v>185</v>
      </c>
      <c r="C80" s="111">
        <v>4979</v>
      </c>
      <c r="D80" s="113">
        <v>0.38</v>
      </c>
      <c r="E80" s="117">
        <f>C80*D80</f>
        <v>1892.02</v>
      </c>
      <c r="F80" s="115">
        <v>95.37</v>
      </c>
      <c r="G80" s="117">
        <f t="shared" si="4"/>
        <v>1987.3899999999999</v>
      </c>
      <c r="H80" s="326">
        <v>50</v>
      </c>
      <c r="I80" s="117">
        <f t="shared" ref="I80:I104" si="5">+G80-H80</f>
        <v>1937.3899999999999</v>
      </c>
      <c r="J80" s="357">
        <v>0.13</v>
      </c>
      <c r="K80" s="20">
        <f t="shared" si="3"/>
        <v>245.96260000000001</v>
      </c>
    </row>
    <row r="81" spans="1:11" s="272" customFormat="1" ht="17" hidden="1" x14ac:dyDescent="0.2">
      <c r="A81" s="208" t="s">
        <v>159</v>
      </c>
      <c r="B81" s="159" t="s">
        <v>160</v>
      </c>
      <c r="C81" s="111"/>
      <c r="D81" s="113"/>
      <c r="E81" s="117">
        <f>C81*D81</f>
        <v>0</v>
      </c>
      <c r="F81" s="115"/>
      <c r="G81" s="117">
        <f t="shared" si="4"/>
        <v>0</v>
      </c>
      <c r="H81" s="326"/>
      <c r="I81" s="117">
        <f t="shared" si="5"/>
        <v>0</v>
      </c>
      <c r="J81" s="357">
        <v>0.14000000000000001</v>
      </c>
      <c r="K81" s="20">
        <f t="shared" si="3"/>
        <v>0</v>
      </c>
    </row>
    <row r="82" spans="1:11" ht="17" hidden="1" x14ac:dyDescent="0.2">
      <c r="A82" s="94" t="s">
        <v>58</v>
      </c>
      <c r="B82" s="159" t="s">
        <v>59</v>
      </c>
      <c r="C82" s="111"/>
      <c r="D82" s="113"/>
      <c r="E82" s="117">
        <f>C82*D82</f>
        <v>0</v>
      </c>
      <c r="F82" s="115"/>
      <c r="G82" s="117">
        <f t="shared" si="4"/>
        <v>0</v>
      </c>
      <c r="H82" s="326"/>
      <c r="I82" s="117">
        <f t="shared" si="5"/>
        <v>0</v>
      </c>
      <c r="J82" s="357">
        <v>0.14000000000000001</v>
      </c>
      <c r="K82" s="20">
        <f t="shared" si="3"/>
        <v>0</v>
      </c>
    </row>
    <row r="83" spans="1:11" ht="17" x14ac:dyDescent="0.2">
      <c r="A83" s="90" t="s">
        <v>98</v>
      </c>
      <c r="B83" s="159" t="s">
        <v>171</v>
      </c>
      <c r="C83" s="111">
        <v>2081</v>
      </c>
      <c r="D83" s="113">
        <v>0.37</v>
      </c>
      <c r="E83" s="117">
        <f t="shared" ref="E83:E104" si="6">C83*D83</f>
        <v>769.97</v>
      </c>
      <c r="F83" s="115"/>
      <c r="G83" s="117">
        <f t="shared" si="4"/>
        <v>769.97</v>
      </c>
      <c r="H83" s="326"/>
      <c r="I83" s="117">
        <f t="shared" si="5"/>
        <v>769.97</v>
      </c>
      <c r="J83" s="357">
        <v>0.13</v>
      </c>
      <c r="K83" s="20">
        <f t="shared" si="3"/>
        <v>100.09610000000001</v>
      </c>
    </row>
    <row r="84" spans="1:11" ht="17" hidden="1" x14ac:dyDescent="0.2">
      <c r="A84" s="90" t="s">
        <v>98</v>
      </c>
      <c r="B84" s="331" t="s">
        <v>171</v>
      </c>
      <c r="C84" s="332"/>
      <c r="D84" s="99"/>
      <c r="E84" s="103">
        <f t="shared" si="6"/>
        <v>0</v>
      </c>
      <c r="F84" s="100"/>
      <c r="G84" s="103">
        <f t="shared" si="4"/>
        <v>0</v>
      </c>
      <c r="H84" s="336"/>
      <c r="I84" s="103">
        <f t="shared" si="5"/>
        <v>0</v>
      </c>
      <c r="J84" s="370">
        <v>0.13</v>
      </c>
      <c r="K84" s="371">
        <f t="shared" si="3"/>
        <v>0</v>
      </c>
    </row>
    <row r="85" spans="1:11" ht="17" hidden="1" x14ac:dyDescent="0.2">
      <c r="A85" s="160" t="s">
        <v>65</v>
      </c>
      <c r="B85" s="331" t="s">
        <v>59</v>
      </c>
      <c r="C85" s="332"/>
      <c r="D85" s="99"/>
      <c r="E85" s="103">
        <f t="shared" si="6"/>
        <v>0</v>
      </c>
      <c r="F85" s="100"/>
      <c r="G85" s="103">
        <f t="shared" si="4"/>
        <v>0</v>
      </c>
      <c r="H85" s="336"/>
      <c r="I85" s="103">
        <f t="shared" si="5"/>
        <v>0</v>
      </c>
      <c r="J85" s="370">
        <v>0.14000000000000001</v>
      </c>
      <c r="K85" s="371">
        <f t="shared" si="3"/>
        <v>0</v>
      </c>
    </row>
    <row r="86" spans="1:11" s="272" customFormat="1" ht="17" x14ac:dyDescent="0.2">
      <c r="A86" s="90" t="s">
        <v>168</v>
      </c>
      <c r="B86" s="159" t="s">
        <v>59</v>
      </c>
      <c r="C86" s="111">
        <v>6705</v>
      </c>
      <c r="D86" s="113">
        <v>0.24</v>
      </c>
      <c r="E86" s="117">
        <f t="shared" si="6"/>
        <v>1609.2</v>
      </c>
      <c r="F86" s="115"/>
      <c r="G86" s="117">
        <f t="shared" si="4"/>
        <v>1609.2</v>
      </c>
      <c r="H86" s="326">
        <v>110</v>
      </c>
      <c r="I86" s="117">
        <f t="shared" si="5"/>
        <v>1499.2</v>
      </c>
      <c r="J86" s="357">
        <v>0.13</v>
      </c>
      <c r="K86" s="20">
        <f t="shared" ref="K86:K104" si="7">E86*J86</f>
        <v>209.19600000000003</v>
      </c>
    </row>
    <row r="87" spans="1:11" s="272" customFormat="1" ht="17" hidden="1" x14ac:dyDescent="0.2">
      <c r="A87" s="90" t="s">
        <v>168</v>
      </c>
      <c r="B87" s="159" t="s">
        <v>59</v>
      </c>
      <c r="C87" s="111"/>
      <c r="D87" s="113"/>
      <c r="E87" s="117">
        <f t="shared" si="6"/>
        <v>0</v>
      </c>
      <c r="F87" s="115"/>
      <c r="G87" s="117">
        <f t="shared" si="4"/>
        <v>0</v>
      </c>
      <c r="H87" s="326"/>
      <c r="I87" s="117">
        <f t="shared" si="5"/>
        <v>0</v>
      </c>
      <c r="J87" s="357">
        <v>0.13</v>
      </c>
      <c r="K87" s="20">
        <f t="shared" si="7"/>
        <v>0</v>
      </c>
    </row>
    <row r="88" spans="1:11" s="272" customFormat="1" ht="17" x14ac:dyDescent="0.2">
      <c r="A88" s="90" t="s">
        <v>186</v>
      </c>
      <c r="B88" s="159" t="s">
        <v>59</v>
      </c>
      <c r="C88" s="111">
        <v>6705</v>
      </c>
      <c r="D88" s="113">
        <v>0.24</v>
      </c>
      <c r="E88" s="117">
        <f t="shared" si="6"/>
        <v>1609.2</v>
      </c>
      <c r="F88" s="115"/>
      <c r="G88" s="117">
        <f t="shared" si="4"/>
        <v>1609.2</v>
      </c>
      <c r="H88" s="326">
        <v>110</v>
      </c>
      <c r="I88" s="117">
        <f t="shared" si="5"/>
        <v>1499.2</v>
      </c>
      <c r="J88" s="357">
        <v>0.13</v>
      </c>
      <c r="K88" s="20">
        <f t="shared" si="7"/>
        <v>209.19600000000003</v>
      </c>
    </row>
    <row r="89" spans="1:11" ht="17" hidden="1" x14ac:dyDescent="0.2">
      <c r="A89" s="90" t="s">
        <v>63</v>
      </c>
      <c r="B89" s="159" t="s">
        <v>64</v>
      </c>
      <c r="C89" s="111"/>
      <c r="D89" s="113"/>
      <c r="E89" s="117">
        <f t="shared" si="6"/>
        <v>0</v>
      </c>
      <c r="F89" s="115"/>
      <c r="G89" s="117">
        <f t="shared" si="4"/>
        <v>0</v>
      </c>
      <c r="H89" s="326"/>
      <c r="I89" s="117">
        <f t="shared" si="5"/>
        <v>0</v>
      </c>
      <c r="J89" s="357">
        <v>0.13</v>
      </c>
      <c r="K89" s="20">
        <f t="shared" si="7"/>
        <v>0</v>
      </c>
    </row>
    <row r="90" spans="1:11" ht="17" x14ac:dyDescent="0.2">
      <c r="A90" s="90" t="s">
        <v>134</v>
      </c>
      <c r="B90" s="159" t="s">
        <v>135</v>
      </c>
      <c r="C90" s="111">
        <v>3704</v>
      </c>
      <c r="D90" s="113">
        <v>0.38</v>
      </c>
      <c r="E90" s="117">
        <f t="shared" si="6"/>
        <v>1407.52</v>
      </c>
      <c r="F90" s="115"/>
      <c r="G90" s="117">
        <f t="shared" si="4"/>
        <v>1407.52</v>
      </c>
      <c r="H90" s="326"/>
      <c r="I90" s="117">
        <f t="shared" si="5"/>
        <v>1407.52</v>
      </c>
      <c r="J90" s="357">
        <v>0.13</v>
      </c>
      <c r="K90" s="20">
        <f t="shared" si="7"/>
        <v>182.9776</v>
      </c>
    </row>
    <row r="91" spans="1:11" ht="17" hidden="1" x14ac:dyDescent="0.2">
      <c r="A91" s="90" t="s">
        <v>114</v>
      </c>
      <c r="B91" s="159" t="s">
        <v>115</v>
      </c>
      <c r="C91" s="111"/>
      <c r="D91" s="113"/>
      <c r="E91" s="117">
        <f t="shared" si="6"/>
        <v>0</v>
      </c>
      <c r="F91" s="115"/>
      <c r="G91" s="117">
        <f t="shared" si="4"/>
        <v>0</v>
      </c>
      <c r="H91" s="326"/>
      <c r="I91" s="117">
        <f t="shared" si="5"/>
        <v>0</v>
      </c>
      <c r="J91" s="357">
        <v>0.13</v>
      </c>
      <c r="K91" s="20">
        <f t="shared" si="7"/>
        <v>0</v>
      </c>
    </row>
    <row r="92" spans="1:11" ht="17" hidden="1" x14ac:dyDescent="0.2">
      <c r="A92" s="90" t="s">
        <v>114</v>
      </c>
      <c r="B92" s="159" t="s">
        <v>115</v>
      </c>
      <c r="C92" s="111"/>
      <c r="D92" s="113"/>
      <c r="E92" s="117">
        <f t="shared" si="6"/>
        <v>0</v>
      </c>
      <c r="F92" s="115"/>
      <c r="G92" s="117">
        <f t="shared" si="4"/>
        <v>0</v>
      </c>
      <c r="H92" s="326"/>
      <c r="I92" s="117">
        <f t="shared" si="5"/>
        <v>0</v>
      </c>
      <c r="J92" s="357">
        <v>0.13</v>
      </c>
      <c r="K92" s="20">
        <f t="shared" si="7"/>
        <v>0</v>
      </c>
    </row>
    <row r="93" spans="1:11" ht="17" hidden="1" x14ac:dyDescent="0.2">
      <c r="A93" s="90" t="s">
        <v>109</v>
      </c>
      <c r="B93" s="159" t="s">
        <v>110</v>
      </c>
      <c r="C93" s="111"/>
      <c r="D93" s="113"/>
      <c r="E93" s="117">
        <f t="shared" si="6"/>
        <v>0</v>
      </c>
      <c r="F93" s="115"/>
      <c r="G93" s="117">
        <f t="shared" si="4"/>
        <v>0</v>
      </c>
      <c r="H93" s="326"/>
      <c r="I93" s="117">
        <f t="shared" si="5"/>
        <v>0</v>
      </c>
      <c r="J93" s="357">
        <v>0.13</v>
      </c>
      <c r="K93" s="20">
        <f t="shared" si="7"/>
        <v>0</v>
      </c>
    </row>
    <row r="94" spans="1:11" ht="17" hidden="1" x14ac:dyDescent="0.2">
      <c r="A94" s="90" t="s">
        <v>109</v>
      </c>
      <c r="B94" s="159" t="s">
        <v>110</v>
      </c>
      <c r="C94" s="111"/>
      <c r="D94" s="113"/>
      <c r="E94" s="117">
        <f t="shared" si="6"/>
        <v>0</v>
      </c>
      <c r="F94" s="115"/>
      <c r="G94" s="117">
        <f t="shared" si="4"/>
        <v>0</v>
      </c>
      <c r="H94" s="326"/>
      <c r="I94" s="117">
        <f t="shared" si="5"/>
        <v>0</v>
      </c>
      <c r="J94" s="357">
        <v>0.13</v>
      </c>
      <c r="K94" s="20">
        <f t="shared" si="7"/>
        <v>0</v>
      </c>
    </row>
    <row r="95" spans="1:11" ht="17" x14ac:dyDescent="0.2">
      <c r="A95" s="90" t="s">
        <v>187</v>
      </c>
      <c r="B95" s="159" t="s">
        <v>188</v>
      </c>
      <c r="C95" s="111">
        <v>4494</v>
      </c>
      <c r="D95" s="113">
        <v>0.38</v>
      </c>
      <c r="E95" s="117">
        <f t="shared" si="6"/>
        <v>1707.72</v>
      </c>
      <c r="F95" s="115">
        <v>20</v>
      </c>
      <c r="G95" s="117">
        <f t="shared" si="4"/>
        <v>1727.72</v>
      </c>
      <c r="H95" s="326">
        <v>55</v>
      </c>
      <c r="I95" s="117">
        <f t="shared" si="5"/>
        <v>1672.72</v>
      </c>
      <c r="J95" s="357">
        <v>0.13</v>
      </c>
      <c r="K95" s="20">
        <f t="shared" si="7"/>
        <v>222.00360000000001</v>
      </c>
    </row>
    <row r="96" spans="1:11" ht="17" hidden="1" x14ac:dyDescent="0.2">
      <c r="A96" s="90" t="s">
        <v>74</v>
      </c>
      <c r="B96" s="159" t="s">
        <v>75</v>
      </c>
      <c r="C96" s="111"/>
      <c r="D96" s="113"/>
      <c r="E96" s="117">
        <f t="shared" si="6"/>
        <v>0</v>
      </c>
      <c r="F96" s="115"/>
      <c r="G96" s="117">
        <f t="shared" si="4"/>
        <v>0</v>
      </c>
      <c r="H96" s="326"/>
      <c r="I96" s="117">
        <f t="shared" si="5"/>
        <v>0</v>
      </c>
      <c r="J96" s="357">
        <v>0.13</v>
      </c>
      <c r="K96" s="20">
        <f t="shared" si="7"/>
        <v>0</v>
      </c>
    </row>
    <row r="97" spans="1:12" ht="17" hidden="1" x14ac:dyDescent="0.2">
      <c r="A97" s="209" t="s">
        <v>91</v>
      </c>
      <c r="B97" s="159" t="s">
        <v>92</v>
      </c>
      <c r="C97" s="111"/>
      <c r="D97" s="113"/>
      <c r="E97" s="117">
        <f t="shared" si="6"/>
        <v>0</v>
      </c>
      <c r="F97" s="115"/>
      <c r="G97" s="117">
        <f t="shared" si="4"/>
        <v>0</v>
      </c>
      <c r="H97" s="326"/>
      <c r="I97" s="117">
        <f t="shared" si="5"/>
        <v>0</v>
      </c>
      <c r="J97" s="357">
        <v>0.14000000000000001</v>
      </c>
      <c r="K97" s="20">
        <f t="shared" si="7"/>
        <v>0</v>
      </c>
    </row>
    <row r="98" spans="1:12" s="272" customFormat="1" ht="17" x14ac:dyDescent="0.2">
      <c r="A98" s="90" t="s">
        <v>152</v>
      </c>
      <c r="B98" s="159" t="s">
        <v>169</v>
      </c>
      <c r="C98" s="111">
        <v>4225</v>
      </c>
      <c r="D98" s="113">
        <v>0.38</v>
      </c>
      <c r="E98" s="117">
        <f t="shared" si="6"/>
        <v>1605.5</v>
      </c>
      <c r="F98" s="115"/>
      <c r="G98" s="117">
        <f t="shared" si="4"/>
        <v>1605.5</v>
      </c>
      <c r="H98" s="326">
        <v>110</v>
      </c>
      <c r="I98" s="117">
        <f t="shared" si="5"/>
        <v>1495.5</v>
      </c>
      <c r="J98" s="357">
        <v>0.13</v>
      </c>
      <c r="K98" s="20">
        <f t="shared" si="7"/>
        <v>208.715</v>
      </c>
    </row>
    <row r="99" spans="1:12" hidden="1" x14ac:dyDescent="0.2">
      <c r="A99" s="316" t="s">
        <v>145</v>
      </c>
      <c r="B99" s="350" t="s">
        <v>146</v>
      </c>
      <c r="C99" s="111"/>
      <c r="D99" s="171"/>
      <c r="E99" s="117">
        <f t="shared" si="6"/>
        <v>0</v>
      </c>
      <c r="F99" s="116"/>
      <c r="G99" s="117">
        <f t="shared" si="4"/>
        <v>0</v>
      </c>
      <c r="H99" s="116"/>
      <c r="I99" s="117">
        <f t="shared" si="5"/>
        <v>0</v>
      </c>
      <c r="J99" s="357">
        <v>0.14000000000000001</v>
      </c>
      <c r="K99" s="20">
        <f t="shared" si="7"/>
        <v>0</v>
      </c>
    </row>
    <row r="100" spans="1:12" s="272" customFormat="1" hidden="1" x14ac:dyDescent="0.2">
      <c r="A100" s="90" t="s">
        <v>139</v>
      </c>
      <c r="B100" s="321" t="s">
        <v>140</v>
      </c>
      <c r="C100" s="176"/>
      <c r="D100" s="170"/>
      <c r="E100" s="117">
        <f t="shared" si="6"/>
        <v>0</v>
      </c>
      <c r="F100" s="261"/>
      <c r="G100" s="117">
        <f t="shared" si="4"/>
        <v>0</v>
      </c>
      <c r="H100" s="261"/>
      <c r="I100" s="117">
        <f t="shared" si="5"/>
        <v>0</v>
      </c>
      <c r="J100" s="357">
        <v>0.13</v>
      </c>
      <c r="K100" s="20">
        <f t="shared" si="7"/>
        <v>0</v>
      </c>
    </row>
    <row r="101" spans="1:12" s="272" customFormat="1" hidden="1" x14ac:dyDescent="0.2">
      <c r="A101" s="90" t="s">
        <v>141</v>
      </c>
      <c r="B101" s="321" t="s">
        <v>140</v>
      </c>
      <c r="C101" s="176"/>
      <c r="D101" s="170"/>
      <c r="E101" s="117">
        <f t="shared" si="6"/>
        <v>0</v>
      </c>
      <c r="F101" s="261"/>
      <c r="G101" s="117">
        <f t="shared" si="4"/>
        <v>0</v>
      </c>
      <c r="H101" s="261"/>
      <c r="I101" s="117">
        <f t="shared" si="5"/>
        <v>0</v>
      </c>
      <c r="J101" s="357">
        <v>0.13</v>
      </c>
      <c r="K101" s="20">
        <f t="shared" si="7"/>
        <v>0</v>
      </c>
    </row>
    <row r="102" spans="1:12" hidden="1" x14ac:dyDescent="0.2">
      <c r="A102" s="90" t="s">
        <v>118</v>
      </c>
      <c r="B102" s="238" t="s">
        <v>119</v>
      </c>
      <c r="C102" s="176"/>
      <c r="D102" s="170"/>
      <c r="E102" s="117">
        <f t="shared" si="6"/>
        <v>0</v>
      </c>
      <c r="F102" s="261"/>
      <c r="G102" s="117">
        <f t="shared" si="4"/>
        <v>0</v>
      </c>
      <c r="H102" s="261"/>
      <c r="I102" s="117">
        <f t="shared" si="5"/>
        <v>0</v>
      </c>
      <c r="J102" s="357">
        <v>0.13</v>
      </c>
      <c r="K102" s="20">
        <f t="shared" si="7"/>
        <v>0</v>
      </c>
    </row>
    <row r="103" spans="1:12" hidden="1" x14ac:dyDescent="0.2">
      <c r="A103" s="92" t="s">
        <v>54</v>
      </c>
      <c r="B103" s="196" t="s">
        <v>55</v>
      </c>
      <c r="C103" s="197"/>
      <c r="D103" s="198"/>
      <c r="E103" s="117">
        <f t="shared" si="6"/>
        <v>0</v>
      </c>
      <c r="F103" s="203"/>
      <c r="G103" s="117">
        <f t="shared" si="4"/>
        <v>0</v>
      </c>
      <c r="H103" s="203"/>
      <c r="I103" s="117">
        <f t="shared" si="5"/>
        <v>0</v>
      </c>
      <c r="J103" s="357">
        <v>0.14000000000000001</v>
      </c>
      <c r="K103" s="20">
        <f t="shared" si="7"/>
        <v>0</v>
      </c>
    </row>
    <row r="104" spans="1:12" hidden="1" x14ac:dyDescent="0.2">
      <c r="A104" s="90" t="s">
        <v>87</v>
      </c>
      <c r="B104" s="234" t="s">
        <v>88</v>
      </c>
      <c r="C104" s="114"/>
      <c r="D104" s="172"/>
      <c r="E104" s="117">
        <f t="shared" si="6"/>
        <v>0</v>
      </c>
      <c r="F104" s="116"/>
      <c r="G104" s="117">
        <f t="shared" si="4"/>
        <v>0</v>
      </c>
      <c r="H104" s="116"/>
      <c r="I104" s="117">
        <f t="shared" si="5"/>
        <v>0</v>
      </c>
      <c r="J104" s="357">
        <v>0.13</v>
      </c>
      <c r="K104" s="20">
        <f t="shared" si="7"/>
        <v>0</v>
      </c>
    </row>
    <row r="105" spans="1:12" ht="16" customHeight="1" x14ac:dyDescent="0.2">
      <c r="A105" s="75"/>
      <c r="C105" s="79">
        <f>SUM(C2:C104)</f>
        <v>106418</v>
      </c>
      <c r="D105" s="79"/>
      <c r="E105" s="80">
        <f>SUM(E2:E104)</f>
        <v>33449.360000000008</v>
      </c>
      <c r="F105" s="80">
        <f>SUM(F2:F104)</f>
        <v>447.88</v>
      </c>
      <c r="G105" s="80">
        <f>SUM(G2:G104)</f>
        <v>33897.240000000005</v>
      </c>
      <c r="H105" s="80">
        <f>SUM(H2:H104)</f>
        <v>2157</v>
      </c>
      <c r="I105" s="80">
        <f>SUM(I2:I104)</f>
        <v>31740.240000000002</v>
      </c>
      <c r="J105" s="80"/>
      <c r="K105" s="3">
        <f>SUM(K2:K104)</f>
        <v>4428.2001</v>
      </c>
      <c r="L105" s="3"/>
    </row>
    <row r="106" spans="1:12" x14ac:dyDescent="0.2">
      <c r="D106" s="81"/>
      <c r="I106" s="162"/>
      <c r="K106" s="165"/>
    </row>
    <row r="107" spans="1:12" x14ac:dyDescent="0.2">
      <c r="B107" s="247" t="s">
        <v>47</v>
      </c>
      <c r="D107" s="13"/>
      <c r="F107" s="13"/>
      <c r="G107" s="13"/>
      <c r="H107" t="s">
        <v>10</v>
      </c>
      <c r="I107" s="12">
        <f>+K105</f>
        <v>4428.2001</v>
      </c>
    </row>
    <row r="108" spans="1:12" x14ac:dyDescent="0.2">
      <c r="B108" s="363">
        <v>0.13</v>
      </c>
      <c r="C108" s="41" t="s">
        <v>170</v>
      </c>
      <c r="D108" s="14"/>
      <c r="F108" s="13"/>
      <c r="G108" s="13"/>
      <c r="H108" t="s">
        <v>12</v>
      </c>
      <c r="I108" s="207">
        <f>+I105+I107</f>
        <v>36168.4401</v>
      </c>
    </row>
    <row r="109" spans="1:12" x14ac:dyDescent="0.2">
      <c r="A109" s="361"/>
      <c r="B109" s="364">
        <v>0.14000000000000001</v>
      </c>
      <c r="C109" s="41" t="s">
        <v>51</v>
      </c>
      <c r="D109" s="14"/>
      <c r="E109" s="15"/>
    </row>
    <row r="110" spans="1:12" x14ac:dyDescent="0.2">
      <c r="A110" s="362"/>
      <c r="D110" s="14"/>
      <c r="E110" s="15"/>
      <c r="F110" s="3"/>
    </row>
    <row r="111" spans="1:12" x14ac:dyDescent="0.2">
      <c r="A111" s="361"/>
      <c r="D111" s="14"/>
      <c r="E111" s="15"/>
      <c r="I111" s="3"/>
    </row>
    <row r="112" spans="1:12" x14ac:dyDescent="0.2">
      <c r="A112" s="361"/>
    </row>
    <row r="114" spans="8:9" x14ac:dyDescent="0.2">
      <c r="H114" s="3"/>
    </row>
    <row r="123" spans="8:9" x14ac:dyDescent="0.2">
      <c r="I123">
        <v>53.47</v>
      </c>
    </row>
  </sheetData>
  <autoFilter ref="A1:J105" xr:uid="{00000000-0009-0000-0000-000068000000}">
    <filterColumn colId="8">
      <filters>
        <filter val="1,065.16"/>
        <filter val="1,084.13"/>
        <filter val="1,336.40"/>
        <filter val="1,371.67"/>
        <filter val="1,407.52"/>
        <filter val="1,437.52"/>
        <filter val="1,453.78"/>
        <filter val="1,495.50"/>
        <filter val="1,499.20"/>
        <filter val="1,672.72"/>
        <filter val="1,818.18"/>
        <filter val="1,822.88"/>
        <filter val="1,937.39"/>
        <filter val="2,004.12"/>
        <filter val="2,078.24"/>
        <filter val="31,740.24"/>
        <filter val="374.04"/>
        <filter val="500.37"/>
        <filter val="514.80"/>
        <filter val="536.25"/>
        <filter val="596.85"/>
        <filter val="680.78"/>
        <filter val="769.97"/>
        <filter val="899.46"/>
        <filter val="919.60"/>
        <filter val="964.51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filterMode="1"/>
  <dimension ref="A1:L126"/>
  <sheetViews>
    <sheetView topLeftCell="A58" zoomScale="76" zoomScaleNormal="60" workbookViewId="0">
      <selection activeCell="I111" sqref="I111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33" si="0">C2*D2</f>
        <v>0</v>
      </c>
      <c r="F2" s="115"/>
      <c r="G2" s="117">
        <f t="shared" ref="G2:G33" si="1">E2+F2</f>
        <v>0</v>
      </c>
      <c r="H2" s="319"/>
      <c r="I2" s="117">
        <f t="shared" ref="I2:I33" si="2">+G2-H2</f>
        <v>0</v>
      </c>
      <c r="J2" s="357">
        <v>0.13</v>
      </c>
      <c r="K2" s="20">
        <f t="shared" ref="K2:K33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1977</v>
      </c>
      <c r="D5" s="113">
        <v>0.38</v>
      </c>
      <c r="E5" s="117">
        <f t="shared" si="0"/>
        <v>751.26</v>
      </c>
      <c r="F5" s="115">
        <v>23.89</v>
      </c>
      <c r="G5" s="117">
        <f t="shared" si="1"/>
        <v>775.15</v>
      </c>
      <c r="H5" s="326">
        <v>107.61</v>
      </c>
      <c r="I5" s="117">
        <f t="shared" si="2"/>
        <v>667.54</v>
      </c>
      <c r="J5" s="357">
        <v>0.13</v>
      </c>
      <c r="K5" s="372">
        <f t="shared" si="3"/>
        <v>97.663800000000009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5674</v>
      </c>
      <c r="D7" s="113">
        <v>0.25</v>
      </c>
      <c r="E7" s="117">
        <f t="shared" si="0"/>
        <v>1418.5</v>
      </c>
      <c r="F7" s="115">
        <v>25</v>
      </c>
      <c r="G7" s="117">
        <f t="shared" si="1"/>
        <v>1443.5</v>
      </c>
      <c r="H7" s="326">
        <v>110</v>
      </c>
      <c r="I7" s="117">
        <f t="shared" si="2"/>
        <v>1333.5</v>
      </c>
      <c r="J7" s="357">
        <v>0.13</v>
      </c>
      <c r="K7" s="372">
        <f t="shared" si="3"/>
        <v>184.405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 t="shared" si="3"/>
        <v>0</v>
      </c>
    </row>
    <row r="9" spans="1:11" s="272" customFormat="1" ht="17" x14ac:dyDescent="0.2">
      <c r="A9" s="179" t="s">
        <v>151</v>
      </c>
      <c r="B9" s="159" t="s">
        <v>150</v>
      </c>
      <c r="C9" s="111">
        <v>5674</v>
      </c>
      <c r="D9" s="113">
        <v>0.25</v>
      </c>
      <c r="E9" s="117">
        <f t="shared" si="0"/>
        <v>1418.5</v>
      </c>
      <c r="F9" s="115">
        <v>25</v>
      </c>
      <c r="G9" s="117">
        <f t="shared" si="1"/>
        <v>1443.5</v>
      </c>
      <c r="H9" s="326">
        <v>110</v>
      </c>
      <c r="I9" s="117">
        <f t="shared" si="2"/>
        <v>1333.5</v>
      </c>
      <c r="J9" s="357">
        <v>0.13</v>
      </c>
      <c r="K9" s="372">
        <f t="shared" si="3"/>
        <v>184.405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t="17" hidden="1" x14ac:dyDescent="0.2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t="17" hidden="1" x14ac:dyDescent="0.2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s="272" customFormat="1" ht="17" x14ac:dyDescent="0.2">
      <c r="A17" s="160" t="s">
        <v>189</v>
      </c>
      <c r="B17" s="159" t="s">
        <v>190</v>
      </c>
      <c r="C17" s="111">
        <v>2005</v>
      </c>
      <c r="D17" s="113">
        <v>0.22</v>
      </c>
      <c r="E17" s="117">
        <f t="shared" si="0"/>
        <v>441.1</v>
      </c>
      <c r="F17" s="115">
        <v>40</v>
      </c>
      <c r="G17" s="117">
        <f t="shared" si="1"/>
        <v>481.1</v>
      </c>
      <c r="H17" s="326">
        <v>216</v>
      </c>
      <c r="I17" s="117">
        <f t="shared" si="2"/>
        <v>265.10000000000002</v>
      </c>
      <c r="J17" s="357">
        <v>0.14000000000000001</v>
      </c>
      <c r="K17" s="372">
        <f t="shared" si="3"/>
        <v>61.754000000000012</v>
      </c>
    </row>
    <row r="18" spans="1:11" s="272" customFormat="1" ht="17" x14ac:dyDescent="0.2">
      <c r="A18" s="160" t="s">
        <v>189</v>
      </c>
      <c r="B18" s="159" t="s">
        <v>190</v>
      </c>
      <c r="C18" s="111">
        <v>1237</v>
      </c>
      <c r="D18" s="113">
        <v>0.38</v>
      </c>
      <c r="E18" s="117">
        <f t="shared" si="0"/>
        <v>470.06</v>
      </c>
      <c r="F18" s="115">
        <v>0</v>
      </c>
      <c r="G18" s="117">
        <f t="shared" si="1"/>
        <v>470.06</v>
      </c>
      <c r="H18" s="326">
        <v>200</v>
      </c>
      <c r="I18" s="117">
        <f t="shared" si="2"/>
        <v>270.06</v>
      </c>
      <c r="J18" s="357">
        <v>0.14000000000000001</v>
      </c>
      <c r="K18" s="372">
        <f t="shared" si="3"/>
        <v>65.808400000000006</v>
      </c>
    </row>
    <row r="19" spans="1:11" ht="17" hidden="1" x14ac:dyDescent="0.2">
      <c r="A19" s="179" t="s">
        <v>131</v>
      </c>
      <c r="B19" s="366" t="s">
        <v>132</v>
      </c>
      <c r="C19" s="300"/>
      <c r="D19" s="301"/>
      <c r="E19" s="304">
        <f t="shared" si="0"/>
        <v>0</v>
      </c>
      <c r="F19" s="305"/>
      <c r="G19" s="304">
        <f t="shared" si="1"/>
        <v>0</v>
      </c>
      <c r="H19" s="367"/>
      <c r="I19" s="304">
        <f t="shared" si="2"/>
        <v>0</v>
      </c>
      <c r="J19" s="368">
        <v>0.13</v>
      </c>
      <c r="K19" s="369">
        <f t="shared" si="3"/>
        <v>0</v>
      </c>
    </row>
    <row r="20" spans="1:11" ht="17" x14ac:dyDescent="0.2">
      <c r="A20" s="179" t="s">
        <v>131</v>
      </c>
      <c r="B20" s="159" t="s">
        <v>132</v>
      </c>
      <c r="C20" s="111">
        <v>4808</v>
      </c>
      <c r="D20" s="113">
        <v>0.27</v>
      </c>
      <c r="E20" s="117">
        <f t="shared" si="0"/>
        <v>1298.1600000000001</v>
      </c>
      <c r="F20" s="115">
        <v>50.51</v>
      </c>
      <c r="G20" s="117">
        <f t="shared" si="1"/>
        <v>1348.67</v>
      </c>
      <c r="H20" s="326">
        <v>220</v>
      </c>
      <c r="I20" s="117">
        <f t="shared" si="2"/>
        <v>1128.67</v>
      </c>
      <c r="J20" s="357">
        <v>0.13</v>
      </c>
      <c r="K20" s="372">
        <f t="shared" si="3"/>
        <v>168.76080000000002</v>
      </c>
    </row>
    <row r="21" spans="1:11" ht="17" hidden="1" x14ac:dyDescent="0.2">
      <c r="A21" s="179" t="s">
        <v>133</v>
      </c>
      <c r="B21" s="159" t="s">
        <v>132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79" t="s">
        <v>133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79" t="s">
        <v>102</v>
      </c>
      <c r="B24" s="159" t="s">
        <v>103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72</v>
      </c>
      <c r="B25" s="159" t="s">
        <v>73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s="272" customFormat="1" ht="17" hidden="1" x14ac:dyDescent="0.2">
      <c r="A26" s="160" t="s">
        <v>67</v>
      </c>
      <c r="B26" s="159" t="s">
        <v>68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t="17" x14ac:dyDescent="0.2">
      <c r="A27" s="179" t="s">
        <v>191</v>
      </c>
      <c r="B27" s="159" t="s">
        <v>192</v>
      </c>
      <c r="C27" s="374">
        <v>4979</v>
      </c>
      <c r="D27" s="113">
        <v>0.23</v>
      </c>
      <c r="E27" s="117">
        <f t="shared" si="0"/>
        <v>1145.17</v>
      </c>
      <c r="F27" s="115">
        <v>25</v>
      </c>
      <c r="G27" s="117">
        <f t="shared" si="1"/>
        <v>1170.17</v>
      </c>
      <c r="H27" s="326">
        <v>110</v>
      </c>
      <c r="I27" s="117">
        <f t="shared" si="2"/>
        <v>1060.17</v>
      </c>
      <c r="J27" s="357">
        <v>0.13</v>
      </c>
      <c r="K27" s="372">
        <f t="shared" si="3"/>
        <v>148.87210000000002</v>
      </c>
    </row>
    <row r="28" spans="1:11" ht="17" hidden="1" x14ac:dyDescent="0.2">
      <c r="A28" s="179" t="s">
        <v>157</v>
      </c>
      <c r="B28" s="159" t="s">
        <v>158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147</v>
      </c>
      <c r="B29" s="159" t="s">
        <v>148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65</v>
      </c>
      <c r="B31" s="159" t="s">
        <v>93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hidden="1" x14ac:dyDescent="0.2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60" t="s">
        <v>116</v>
      </c>
      <c r="B33" s="159" t="s">
        <v>117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x14ac:dyDescent="0.2">
      <c r="A34" s="160" t="s">
        <v>122</v>
      </c>
      <c r="B34" s="159" t="s">
        <v>123</v>
      </c>
      <c r="C34" s="111">
        <v>1283</v>
      </c>
      <c r="D34" s="113">
        <v>0.39</v>
      </c>
      <c r="E34" s="117">
        <f t="shared" ref="E34:E65" si="4">C34*D34</f>
        <v>500.37</v>
      </c>
      <c r="F34" s="115"/>
      <c r="G34" s="117">
        <f t="shared" ref="G34:G65" si="5">E34+F34</f>
        <v>500.37</v>
      </c>
      <c r="H34" s="326"/>
      <c r="I34" s="117">
        <f t="shared" ref="I34:I65" si="6">+G34-H34</f>
        <v>500.37</v>
      </c>
      <c r="J34" s="357">
        <v>0.14000000000000001</v>
      </c>
      <c r="K34" s="372">
        <f t="shared" ref="K34:K65" si="7">E34*J34</f>
        <v>70.051800000000014</v>
      </c>
    </row>
    <row r="35" spans="1:11" ht="17" hidden="1" x14ac:dyDescent="0.2">
      <c r="A35" s="160" t="s">
        <v>124</v>
      </c>
      <c r="B35" s="159" t="s">
        <v>123</v>
      </c>
      <c r="C35" s="111"/>
      <c r="D35" s="113"/>
      <c r="E35" s="117">
        <f t="shared" si="4"/>
        <v>0</v>
      </c>
      <c r="F35" s="115"/>
      <c r="G35" s="117">
        <f t="shared" si="5"/>
        <v>0</v>
      </c>
      <c r="H35" s="326"/>
      <c r="I35" s="117">
        <f t="shared" si="6"/>
        <v>0</v>
      </c>
      <c r="J35" s="357">
        <v>0.14000000000000001</v>
      </c>
      <c r="K35" s="20">
        <f t="shared" si="7"/>
        <v>0</v>
      </c>
    </row>
    <row r="36" spans="1:11" ht="17" hidden="1" x14ac:dyDescent="0.2">
      <c r="A36" s="149" t="s">
        <v>65</v>
      </c>
      <c r="B36" s="159" t="s">
        <v>66</v>
      </c>
      <c r="C36" s="111"/>
      <c r="D36" s="113"/>
      <c r="E36" s="117">
        <f t="shared" si="4"/>
        <v>0</v>
      </c>
      <c r="F36" s="115"/>
      <c r="G36" s="117">
        <f t="shared" si="5"/>
        <v>0</v>
      </c>
      <c r="H36" s="326"/>
      <c r="I36" s="117">
        <f t="shared" si="6"/>
        <v>0</v>
      </c>
      <c r="J36" s="357">
        <v>0.14000000000000001</v>
      </c>
      <c r="K36" s="20">
        <f t="shared" si="7"/>
        <v>0</v>
      </c>
    </row>
    <row r="37" spans="1:11" ht="17" hidden="1" x14ac:dyDescent="0.2">
      <c r="A37" s="179" t="s">
        <v>81</v>
      </c>
      <c r="B37" s="159" t="s">
        <v>82</v>
      </c>
      <c r="C37" s="111"/>
      <c r="D37" s="113"/>
      <c r="E37" s="117">
        <f t="shared" si="4"/>
        <v>0</v>
      </c>
      <c r="F37" s="115"/>
      <c r="G37" s="117">
        <f t="shared" si="5"/>
        <v>0</v>
      </c>
      <c r="H37" s="326"/>
      <c r="I37" s="117">
        <f t="shared" si="6"/>
        <v>0</v>
      </c>
      <c r="J37" s="357">
        <v>0.13</v>
      </c>
      <c r="K37" s="20">
        <f t="shared" si="7"/>
        <v>0</v>
      </c>
    </row>
    <row r="38" spans="1:11" ht="17" x14ac:dyDescent="0.2">
      <c r="A38" s="160" t="s">
        <v>125</v>
      </c>
      <c r="B38" s="159" t="s">
        <v>126</v>
      </c>
      <c r="C38" s="111">
        <v>9322</v>
      </c>
      <c r="D38" s="113">
        <v>0.26</v>
      </c>
      <c r="E38" s="117">
        <f t="shared" si="4"/>
        <v>2423.7200000000003</v>
      </c>
      <c r="F38" s="115">
        <v>99.1</v>
      </c>
      <c r="G38" s="117">
        <f t="shared" si="5"/>
        <v>2522.8200000000002</v>
      </c>
      <c r="H38" s="326">
        <v>322.58999999999997</v>
      </c>
      <c r="I38" s="117">
        <f t="shared" si="6"/>
        <v>2200.23</v>
      </c>
      <c r="J38" s="357">
        <v>0.14000000000000001</v>
      </c>
      <c r="K38" s="372">
        <f t="shared" si="7"/>
        <v>339.32080000000008</v>
      </c>
    </row>
    <row r="39" spans="1:11" ht="17" hidden="1" x14ac:dyDescent="0.2">
      <c r="A39" s="240" t="s">
        <v>125</v>
      </c>
      <c r="B39" s="159" t="s">
        <v>126</v>
      </c>
      <c r="C39" s="111"/>
      <c r="D39" s="113"/>
      <c r="E39" s="117">
        <f t="shared" si="4"/>
        <v>0</v>
      </c>
      <c r="F39" s="115"/>
      <c r="G39" s="117">
        <f t="shared" si="5"/>
        <v>0</v>
      </c>
      <c r="H39" s="326"/>
      <c r="I39" s="117">
        <f t="shared" si="6"/>
        <v>0</v>
      </c>
      <c r="J39" s="357">
        <v>0.14000000000000001</v>
      </c>
      <c r="K39" s="20">
        <f t="shared" si="7"/>
        <v>0</v>
      </c>
    </row>
    <row r="40" spans="1:11" ht="17" x14ac:dyDescent="0.2">
      <c r="A40" s="160" t="s">
        <v>136</v>
      </c>
      <c r="B40" s="159" t="s">
        <v>137</v>
      </c>
      <c r="C40" s="111">
        <v>1357</v>
      </c>
      <c r="D40" s="113">
        <v>0.38</v>
      </c>
      <c r="E40" s="117">
        <f t="shared" si="4"/>
        <v>515.66</v>
      </c>
      <c r="F40" s="115"/>
      <c r="G40" s="117">
        <f t="shared" si="5"/>
        <v>515.66</v>
      </c>
      <c r="H40" s="326"/>
      <c r="I40" s="117">
        <f t="shared" si="6"/>
        <v>515.66</v>
      </c>
      <c r="J40" s="357">
        <v>0.14000000000000001</v>
      </c>
      <c r="K40" s="372">
        <f t="shared" si="7"/>
        <v>72.192400000000006</v>
      </c>
    </row>
    <row r="41" spans="1:11" ht="17" hidden="1" x14ac:dyDescent="0.2">
      <c r="A41" s="240" t="s">
        <v>136</v>
      </c>
      <c r="B41" s="159" t="s">
        <v>137</v>
      </c>
      <c r="C41" s="111"/>
      <c r="D41" s="113"/>
      <c r="E41" s="117">
        <f t="shared" si="4"/>
        <v>0</v>
      </c>
      <c r="F41" s="115"/>
      <c r="G41" s="117">
        <f t="shared" si="5"/>
        <v>0</v>
      </c>
      <c r="H41" s="326"/>
      <c r="I41" s="117">
        <f t="shared" si="6"/>
        <v>0</v>
      </c>
      <c r="J41" s="357">
        <v>0.14000000000000001</v>
      </c>
      <c r="K41" s="20">
        <f t="shared" si="7"/>
        <v>0</v>
      </c>
    </row>
    <row r="42" spans="1:11" ht="17" hidden="1" x14ac:dyDescent="0.2">
      <c r="A42" s="179" t="s">
        <v>76</v>
      </c>
      <c r="B42" s="159" t="s">
        <v>77</v>
      </c>
      <c r="C42" s="111"/>
      <c r="D42" s="113"/>
      <c r="E42" s="117">
        <f t="shared" si="4"/>
        <v>0</v>
      </c>
      <c r="F42" s="115"/>
      <c r="G42" s="117">
        <f t="shared" si="5"/>
        <v>0</v>
      </c>
      <c r="H42" s="326"/>
      <c r="I42" s="117">
        <f t="shared" si="6"/>
        <v>0</v>
      </c>
      <c r="J42" s="357">
        <v>0.13</v>
      </c>
      <c r="K42" s="20">
        <f t="shared" si="7"/>
        <v>0</v>
      </c>
    </row>
    <row r="43" spans="1:11" ht="17" x14ac:dyDescent="0.2">
      <c r="A43" s="179" t="s">
        <v>31</v>
      </c>
      <c r="B43" s="159" t="s">
        <v>178</v>
      </c>
      <c r="C43" s="111">
        <v>2785</v>
      </c>
      <c r="D43" s="113">
        <v>0.38</v>
      </c>
      <c r="E43" s="117">
        <f t="shared" si="4"/>
        <v>1058.3</v>
      </c>
      <c r="F43" s="115">
        <v>15.5</v>
      </c>
      <c r="G43" s="117">
        <f t="shared" si="5"/>
        <v>1073.8</v>
      </c>
      <c r="H43" s="326">
        <v>300</v>
      </c>
      <c r="I43" s="117">
        <f t="shared" si="6"/>
        <v>773.8</v>
      </c>
      <c r="J43" s="357">
        <v>0.13</v>
      </c>
      <c r="K43" s="372">
        <f t="shared" si="7"/>
        <v>137.57900000000001</v>
      </c>
    </row>
    <row r="44" spans="1:11" ht="17" hidden="1" x14ac:dyDescent="0.2">
      <c r="A44" s="191" t="s">
        <v>96</v>
      </c>
      <c r="B44" s="159" t="s">
        <v>97</v>
      </c>
      <c r="C44" s="111"/>
      <c r="D44" s="113"/>
      <c r="E44" s="117">
        <f t="shared" si="4"/>
        <v>0</v>
      </c>
      <c r="F44" s="115"/>
      <c r="G44" s="117">
        <f t="shared" si="5"/>
        <v>0</v>
      </c>
      <c r="H44" s="326"/>
      <c r="I44" s="117">
        <f t="shared" si="6"/>
        <v>0</v>
      </c>
      <c r="J44" s="357">
        <v>0.14000000000000001</v>
      </c>
      <c r="K44" s="20">
        <f t="shared" si="7"/>
        <v>0</v>
      </c>
    </row>
    <row r="45" spans="1:11" ht="17" x14ac:dyDescent="0.2">
      <c r="A45" s="160" t="s">
        <v>65</v>
      </c>
      <c r="B45" s="159" t="s">
        <v>138</v>
      </c>
      <c r="C45" s="111">
        <v>2081</v>
      </c>
      <c r="D45" s="113">
        <v>0.27</v>
      </c>
      <c r="E45" s="117">
        <f t="shared" si="4"/>
        <v>561.87</v>
      </c>
      <c r="F45" s="115"/>
      <c r="G45" s="117">
        <f t="shared" si="5"/>
        <v>561.87</v>
      </c>
      <c r="H45" s="326">
        <v>110</v>
      </c>
      <c r="I45" s="117">
        <f t="shared" si="6"/>
        <v>451.87</v>
      </c>
      <c r="J45" s="357">
        <v>0.14000000000000001</v>
      </c>
      <c r="K45" s="372">
        <f t="shared" si="7"/>
        <v>78.661800000000014</v>
      </c>
    </row>
    <row r="46" spans="1:11" ht="17" hidden="1" x14ac:dyDescent="0.2">
      <c r="A46" s="208" t="s">
        <v>65</v>
      </c>
      <c r="B46" s="159" t="s">
        <v>138</v>
      </c>
      <c r="C46" s="111"/>
      <c r="D46" s="113"/>
      <c r="E46" s="117">
        <f t="shared" si="4"/>
        <v>0</v>
      </c>
      <c r="F46" s="115"/>
      <c r="G46" s="117">
        <f t="shared" si="5"/>
        <v>0</v>
      </c>
      <c r="H46" s="326"/>
      <c r="I46" s="117">
        <f t="shared" si="6"/>
        <v>0</v>
      </c>
      <c r="J46" s="357">
        <v>0.14000000000000001</v>
      </c>
      <c r="K46" s="20">
        <f t="shared" si="7"/>
        <v>0</v>
      </c>
    </row>
    <row r="47" spans="1:11" ht="17" hidden="1" x14ac:dyDescent="0.2">
      <c r="A47" s="191" t="s">
        <v>44</v>
      </c>
      <c r="B47" s="159" t="s">
        <v>45</v>
      </c>
      <c r="C47" s="111"/>
      <c r="D47" s="113"/>
      <c r="E47" s="117">
        <f t="shared" si="4"/>
        <v>0</v>
      </c>
      <c r="F47" s="115"/>
      <c r="G47" s="117">
        <f t="shared" si="5"/>
        <v>0</v>
      </c>
      <c r="H47" s="326"/>
      <c r="I47" s="117">
        <f t="shared" si="6"/>
        <v>0</v>
      </c>
      <c r="J47" s="357">
        <v>0.14000000000000001</v>
      </c>
      <c r="K47" s="20">
        <f t="shared" si="7"/>
        <v>0</v>
      </c>
    </row>
    <row r="48" spans="1:11" ht="17" hidden="1" x14ac:dyDescent="0.2">
      <c r="A48" s="208" t="s">
        <v>89</v>
      </c>
      <c r="B48" s="159" t="s">
        <v>45</v>
      </c>
      <c r="C48" s="111"/>
      <c r="D48" s="113"/>
      <c r="E48" s="117">
        <f t="shared" si="4"/>
        <v>0</v>
      </c>
      <c r="F48" s="115"/>
      <c r="G48" s="117">
        <f t="shared" si="5"/>
        <v>0</v>
      </c>
      <c r="H48" s="326"/>
      <c r="I48" s="117">
        <f t="shared" si="6"/>
        <v>0</v>
      </c>
      <c r="J48" s="357">
        <v>0.14000000000000001</v>
      </c>
      <c r="K48" s="20">
        <f t="shared" si="7"/>
        <v>0</v>
      </c>
    </row>
    <row r="49" spans="1:12" ht="17" x14ac:dyDescent="0.2">
      <c r="A49" s="179" t="s">
        <v>98</v>
      </c>
      <c r="B49" s="159" t="s">
        <v>45</v>
      </c>
      <c r="C49" s="111">
        <v>3048</v>
      </c>
      <c r="D49" s="113">
        <v>0.2</v>
      </c>
      <c r="E49" s="117">
        <f t="shared" si="4"/>
        <v>609.6</v>
      </c>
      <c r="F49" s="115">
        <v>66.400000000000006</v>
      </c>
      <c r="G49" s="117">
        <f t="shared" si="5"/>
        <v>676</v>
      </c>
      <c r="H49" s="326"/>
      <c r="I49" s="117">
        <f t="shared" si="6"/>
        <v>676</v>
      </c>
      <c r="J49" s="357">
        <v>0.13</v>
      </c>
      <c r="K49" s="372">
        <f t="shared" si="7"/>
        <v>79.248000000000005</v>
      </c>
    </row>
    <row r="50" spans="1:12" ht="17" hidden="1" x14ac:dyDescent="0.2">
      <c r="A50" s="160" t="s">
        <v>94</v>
      </c>
      <c r="B50" s="159" t="s">
        <v>95</v>
      </c>
      <c r="C50" s="111"/>
      <c r="D50" s="113"/>
      <c r="E50" s="117">
        <f t="shared" si="4"/>
        <v>0</v>
      </c>
      <c r="F50" s="115"/>
      <c r="G50" s="117">
        <f t="shared" si="5"/>
        <v>0</v>
      </c>
      <c r="H50" s="326"/>
      <c r="I50" s="117">
        <f t="shared" si="6"/>
        <v>0</v>
      </c>
      <c r="J50" s="357">
        <v>0.14000000000000001</v>
      </c>
      <c r="K50" s="20">
        <f t="shared" si="7"/>
        <v>0</v>
      </c>
    </row>
    <row r="51" spans="1:12" ht="17" hidden="1" x14ac:dyDescent="0.2">
      <c r="A51" s="160" t="s">
        <v>94</v>
      </c>
      <c r="B51" s="159" t="s">
        <v>95</v>
      </c>
      <c r="C51" s="111"/>
      <c r="D51" s="113"/>
      <c r="E51" s="117">
        <f t="shared" si="4"/>
        <v>0</v>
      </c>
      <c r="F51" s="115"/>
      <c r="G51" s="117">
        <f t="shared" si="5"/>
        <v>0</v>
      </c>
      <c r="H51" s="326"/>
      <c r="I51" s="117">
        <f t="shared" si="6"/>
        <v>0</v>
      </c>
      <c r="J51" s="357">
        <v>0.14000000000000001</v>
      </c>
      <c r="K51" s="20">
        <f t="shared" si="7"/>
        <v>0</v>
      </c>
    </row>
    <row r="52" spans="1:12" s="272" customFormat="1" ht="17" x14ac:dyDescent="0.2">
      <c r="A52" s="179" t="s">
        <v>129</v>
      </c>
      <c r="B52" s="159" t="s">
        <v>95</v>
      </c>
      <c r="C52" s="111">
        <v>4782</v>
      </c>
      <c r="D52" s="113">
        <v>0.25</v>
      </c>
      <c r="E52" s="117">
        <f t="shared" si="4"/>
        <v>1195.5</v>
      </c>
      <c r="F52" s="115"/>
      <c r="G52" s="117">
        <f t="shared" si="5"/>
        <v>1195.5</v>
      </c>
      <c r="H52" s="326">
        <v>50</v>
      </c>
      <c r="I52" s="117">
        <f t="shared" si="6"/>
        <v>1145.5</v>
      </c>
      <c r="J52" s="357">
        <v>0.13</v>
      </c>
      <c r="K52" s="372">
        <f t="shared" si="7"/>
        <v>155.41499999999999</v>
      </c>
    </row>
    <row r="53" spans="1:12" s="272" customFormat="1" ht="17" x14ac:dyDescent="0.2">
      <c r="A53" s="160" t="s">
        <v>181</v>
      </c>
      <c r="B53" s="159" t="s">
        <v>95</v>
      </c>
      <c r="C53" s="111">
        <v>2198</v>
      </c>
      <c r="D53" s="113">
        <v>0.25</v>
      </c>
      <c r="E53" s="117">
        <f t="shared" si="4"/>
        <v>549.5</v>
      </c>
      <c r="F53" s="115">
        <v>100</v>
      </c>
      <c r="G53" s="117">
        <f t="shared" si="5"/>
        <v>649.5</v>
      </c>
      <c r="H53" s="326">
        <v>260</v>
      </c>
      <c r="I53" s="117">
        <f t="shared" si="6"/>
        <v>389.5</v>
      </c>
      <c r="J53" s="357">
        <v>0.14000000000000001</v>
      </c>
      <c r="K53" s="372">
        <f t="shared" si="7"/>
        <v>76.930000000000007</v>
      </c>
    </row>
    <row r="54" spans="1:12" s="272" customFormat="1" ht="17" x14ac:dyDescent="0.2">
      <c r="A54" s="179" t="s">
        <v>182</v>
      </c>
      <c r="B54" s="159" t="s">
        <v>183</v>
      </c>
      <c r="C54" s="111">
        <v>2198</v>
      </c>
      <c r="D54" s="113">
        <v>0.25</v>
      </c>
      <c r="E54" s="117">
        <f t="shared" si="4"/>
        <v>549.5</v>
      </c>
      <c r="F54" s="115">
        <v>100</v>
      </c>
      <c r="G54" s="117">
        <f t="shared" si="5"/>
        <v>649.5</v>
      </c>
      <c r="H54" s="326">
        <v>260</v>
      </c>
      <c r="I54" s="117">
        <f t="shared" si="6"/>
        <v>389.5</v>
      </c>
      <c r="J54" s="357">
        <v>0.13</v>
      </c>
      <c r="K54" s="372">
        <f t="shared" si="7"/>
        <v>71.435000000000002</v>
      </c>
    </row>
    <row r="55" spans="1:12" ht="17" hidden="1" x14ac:dyDescent="0.2">
      <c r="A55" s="139" t="s">
        <v>69</v>
      </c>
      <c r="B55" s="159" t="s">
        <v>70</v>
      </c>
      <c r="C55" s="111"/>
      <c r="D55" s="113"/>
      <c r="E55" s="117">
        <f t="shared" si="4"/>
        <v>0</v>
      </c>
      <c r="F55" s="115"/>
      <c r="G55" s="117">
        <f t="shared" si="5"/>
        <v>0</v>
      </c>
      <c r="H55" s="326"/>
      <c r="I55" s="117">
        <f t="shared" si="6"/>
        <v>0</v>
      </c>
      <c r="J55" s="357">
        <v>0.14000000000000001</v>
      </c>
      <c r="K55" s="20">
        <f t="shared" si="7"/>
        <v>0</v>
      </c>
    </row>
    <row r="56" spans="1:12" ht="19" hidden="1" customHeight="1" x14ac:dyDescent="0.2">
      <c r="A56" s="124" t="s">
        <v>60</v>
      </c>
      <c r="B56" s="159" t="s">
        <v>61</v>
      </c>
      <c r="C56" s="111"/>
      <c r="D56" s="113"/>
      <c r="E56" s="117">
        <f t="shared" si="4"/>
        <v>0</v>
      </c>
      <c r="F56" s="115"/>
      <c r="G56" s="117">
        <f t="shared" si="5"/>
        <v>0</v>
      </c>
      <c r="H56" s="326"/>
      <c r="I56" s="117">
        <f t="shared" si="6"/>
        <v>0</v>
      </c>
      <c r="J56" s="357">
        <v>0.14000000000000001</v>
      </c>
      <c r="K56" s="20">
        <f t="shared" si="7"/>
        <v>0</v>
      </c>
    </row>
    <row r="57" spans="1:12" ht="17" hidden="1" x14ac:dyDescent="0.2">
      <c r="A57" s="139" t="s">
        <v>46</v>
      </c>
      <c r="B57" s="159" t="s">
        <v>29</v>
      </c>
      <c r="C57" s="111"/>
      <c r="D57" s="113"/>
      <c r="E57" s="117">
        <f t="shared" si="4"/>
        <v>0</v>
      </c>
      <c r="F57" s="115"/>
      <c r="G57" s="117">
        <f t="shared" si="5"/>
        <v>0</v>
      </c>
      <c r="H57" s="326"/>
      <c r="I57" s="117">
        <f t="shared" si="6"/>
        <v>0</v>
      </c>
      <c r="J57" s="357">
        <v>0.14000000000000001</v>
      </c>
      <c r="K57" s="20">
        <f t="shared" si="7"/>
        <v>0</v>
      </c>
    </row>
    <row r="58" spans="1:12" ht="17" x14ac:dyDescent="0.2">
      <c r="A58" s="90" t="s">
        <v>176</v>
      </c>
      <c r="B58" s="159" t="s">
        <v>177</v>
      </c>
      <c r="C58" s="111">
        <v>3511</v>
      </c>
      <c r="D58" s="113">
        <v>0.38</v>
      </c>
      <c r="E58" s="117">
        <f t="shared" si="4"/>
        <v>1334.18</v>
      </c>
      <c r="F58" s="115">
        <v>100</v>
      </c>
      <c r="G58" s="117">
        <f t="shared" si="5"/>
        <v>1434.18</v>
      </c>
      <c r="H58" s="326">
        <v>50</v>
      </c>
      <c r="I58" s="117">
        <f t="shared" si="6"/>
        <v>1384.18</v>
      </c>
      <c r="J58" s="357">
        <v>0.13</v>
      </c>
      <c r="K58" s="372">
        <f t="shared" si="7"/>
        <v>173.44340000000003</v>
      </c>
      <c r="L58" s="3"/>
    </row>
    <row r="59" spans="1:12" s="272" customFormat="1" ht="17" hidden="1" x14ac:dyDescent="0.2">
      <c r="A59" s="90" t="s">
        <v>127</v>
      </c>
      <c r="B59" s="159" t="s">
        <v>128</v>
      </c>
      <c r="C59" s="111"/>
      <c r="D59" s="113"/>
      <c r="E59" s="117">
        <f t="shared" si="4"/>
        <v>0</v>
      </c>
      <c r="F59" s="115"/>
      <c r="G59" s="117">
        <f t="shared" si="5"/>
        <v>0</v>
      </c>
      <c r="H59" s="326"/>
      <c r="I59" s="117">
        <f t="shared" si="6"/>
        <v>0</v>
      </c>
      <c r="J59" s="357">
        <v>0.13</v>
      </c>
      <c r="K59" s="20">
        <f t="shared" si="7"/>
        <v>0</v>
      </c>
      <c r="L59" s="118"/>
    </row>
    <row r="60" spans="1:12" ht="17" x14ac:dyDescent="0.2">
      <c r="A60" s="179" t="s">
        <v>172</v>
      </c>
      <c r="B60" s="159" t="s">
        <v>175</v>
      </c>
      <c r="C60" s="111">
        <v>4782</v>
      </c>
      <c r="D60" s="113">
        <v>0.24</v>
      </c>
      <c r="E60" s="117">
        <f t="shared" si="4"/>
        <v>1147.68</v>
      </c>
      <c r="F60" s="115"/>
      <c r="G60" s="117">
        <f t="shared" si="5"/>
        <v>1147.68</v>
      </c>
      <c r="H60" s="326">
        <v>160</v>
      </c>
      <c r="I60" s="117">
        <f t="shared" si="6"/>
        <v>987.68000000000006</v>
      </c>
      <c r="J60" s="357">
        <v>0.13</v>
      </c>
      <c r="K60" s="372">
        <f t="shared" si="7"/>
        <v>149.19840000000002</v>
      </c>
    </row>
    <row r="61" spans="1:12" s="272" customFormat="1" ht="17" hidden="1" x14ac:dyDescent="0.2">
      <c r="A61" s="90" t="s">
        <v>108</v>
      </c>
      <c r="B61" s="159" t="s">
        <v>111</v>
      </c>
      <c r="C61" s="111"/>
      <c r="D61" s="113"/>
      <c r="E61" s="117">
        <f t="shared" si="4"/>
        <v>0</v>
      </c>
      <c r="F61" s="115"/>
      <c r="G61" s="117">
        <f t="shared" si="5"/>
        <v>0</v>
      </c>
      <c r="H61" s="326"/>
      <c r="I61" s="117">
        <f t="shared" si="6"/>
        <v>0</v>
      </c>
      <c r="J61" s="357">
        <v>0.13</v>
      </c>
      <c r="K61" s="20">
        <f t="shared" si="7"/>
        <v>0</v>
      </c>
    </row>
    <row r="62" spans="1:12" ht="17" x14ac:dyDescent="0.2">
      <c r="A62" s="90" t="s">
        <v>52</v>
      </c>
      <c r="B62" s="159" t="s">
        <v>53</v>
      </c>
      <c r="C62" s="111">
        <v>3765</v>
      </c>
      <c r="D62" s="113">
        <v>0.39</v>
      </c>
      <c r="E62" s="117">
        <f t="shared" si="4"/>
        <v>1468.3500000000001</v>
      </c>
      <c r="F62" s="115">
        <v>73.400000000000006</v>
      </c>
      <c r="G62" s="117">
        <f t="shared" si="5"/>
        <v>1541.7500000000002</v>
      </c>
      <c r="H62" s="326">
        <v>165</v>
      </c>
      <c r="I62" s="117">
        <f t="shared" si="6"/>
        <v>1376.7500000000002</v>
      </c>
      <c r="J62" s="357">
        <v>0.13</v>
      </c>
      <c r="K62" s="372">
        <f t="shared" si="7"/>
        <v>190.88550000000004</v>
      </c>
    </row>
    <row r="63" spans="1:12" ht="17" hidden="1" x14ac:dyDescent="0.2">
      <c r="A63" s="90" t="s">
        <v>52</v>
      </c>
      <c r="B63" s="159" t="s">
        <v>53</v>
      </c>
      <c r="C63" s="111"/>
      <c r="D63" s="113"/>
      <c r="E63" s="117">
        <f t="shared" si="4"/>
        <v>0</v>
      </c>
      <c r="F63" s="115"/>
      <c r="G63" s="117">
        <f t="shared" si="5"/>
        <v>0</v>
      </c>
      <c r="H63" s="326"/>
      <c r="I63" s="117">
        <f t="shared" si="6"/>
        <v>0</v>
      </c>
      <c r="J63" s="357">
        <v>0.13</v>
      </c>
      <c r="K63" s="20">
        <f t="shared" si="7"/>
        <v>0</v>
      </c>
    </row>
    <row r="64" spans="1:12" ht="17" x14ac:dyDescent="0.2">
      <c r="A64" s="90" t="s">
        <v>173</v>
      </c>
      <c r="B64" s="159" t="s">
        <v>167</v>
      </c>
      <c r="C64" s="111">
        <v>1433</v>
      </c>
      <c r="D64" s="113">
        <v>0.38</v>
      </c>
      <c r="E64" s="117">
        <f t="shared" si="4"/>
        <v>544.54</v>
      </c>
      <c r="F64" s="115">
        <v>50</v>
      </c>
      <c r="G64" s="117">
        <f t="shared" si="5"/>
        <v>594.54</v>
      </c>
      <c r="H64" s="326">
        <v>110</v>
      </c>
      <c r="I64" s="117">
        <f t="shared" si="6"/>
        <v>484.53999999999996</v>
      </c>
      <c r="J64" s="357">
        <v>0.13</v>
      </c>
      <c r="K64" s="20">
        <f t="shared" si="7"/>
        <v>70.790199999999999</v>
      </c>
    </row>
    <row r="65" spans="1:11" ht="17" hidden="1" x14ac:dyDescent="0.2">
      <c r="A65" s="208" t="s">
        <v>90</v>
      </c>
      <c r="B65" s="159" t="s">
        <v>79</v>
      </c>
      <c r="C65" s="111"/>
      <c r="D65" s="113"/>
      <c r="E65" s="117">
        <f t="shared" si="4"/>
        <v>0</v>
      </c>
      <c r="F65" s="115"/>
      <c r="G65" s="117">
        <f t="shared" si="5"/>
        <v>0</v>
      </c>
      <c r="H65" s="326"/>
      <c r="I65" s="117">
        <f t="shared" si="6"/>
        <v>0</v>
      </c>
      <c r="J65" s="357">
        <v>0.14000000000000001</v>
      </c>
      <c r="K65" s="20">
        <f t="shared" si="7"/>
        <v>0</v>
      </c>
    </row>
    <row r="66" spans="1:11" ht="17" hidden="1" x14ac:dyDescent="0.2">
      <c r="A66" s="90" t="s">
        <v>154</v>
      </c>
      <c r="B66" s="159" t="s">
        <v>155</v>
      </c>
      <c r="C66" s="111"/>
      <c r="D66" s="113"/>
      <c r="E66" s="117">
        <f t="shared" ref="E66:E97" si="8">C66*D66</f>
        <v>0</v>
      </c>
      <c r="F66" s="115"/>
      <c r="G66" s="117">
        <f t="shared" ref="G66:G97" si="9">E66+F66</f>
        <v>0</v>
      </c>
      <c r="H66" s="326"/>
      <c r="I66" s="117">
        <f t="shared" ref="I66:I97" si="10">+G66-H66</f>
        <v>0</v>
      </c>
      <c r="J66" s="357">
        <v>0.13</v>
      </c>
      <c r="K66" s="20">
        <f t="shared" ref="K66:K97" si="11">E66*J66</f>
        <v>0</v>
      </c>
    </row>
    <row r="67" spans="1:11" ht="17" x14ac:dyDescent="0.2">
      <c r="A67" s="90" t="s">
        <v>154</v>
      </c>
      <c r="B67" s="159" t="s">
        <v>155</v>
      </c>
      <c r="C67" s="111">
        <v>6535</v>
      </c>
      <c r="D67" s="113">
        <v>0.24</v>
      </c>
      <c r="E67" s="117">
        <f t="shared" si="8"/>
        <v>1568.3999999999999</v>
      </c>
      <c r="F67" s="115"/>
      <c r="G67" s="117">
        <f t="shared" si="9"/>
        <v>1568.3999999999999</v>
      </c>
      <c r="H67" s="326"/>
      <c r="I67" s="117">
        <f t="shared" si="10"/>
        <v>1568.3999999999999</v>
      </c>
      <c r="J67" s="357">
        <v>0.13</v>
      </c>
      <c r="K67" s="20">
        <f t="shared" si="11"/>
        <v>203.892</v>
      </c>
    </row>
    <row r="68" spans="1:11" ht="17" x14ac:dyDescent="0.2">
      <c r="A68" s="90" t="s">
        <v>156</v>
      </c>
      <c r="B68" s="159" t="s">
        <v>155</v>
      </c>
      <c r="C68" s="111">
        <v>6535</v>
      </c>
      <c r="D68" s="113">
        <v>0.25</v>
      </c>
      <c r="E68" s="117">
        <f t="shared" si="8"/>
        <v>1633.75</v>
      </c>
      <c r="F68" s="115">
        <v>40.729999999999997</v>
      </c>
      <c r="G68" s="117">
        <f t="shared" si="9"/>
        <v>1674.48</v>
      </c>
      <c r="H68" s="326">
        <v>50</v>
      </c>
      <c r="I68" s="117">
        <f t="shared" si="10"/>
        <v>1624.48</v>
      </c>
      <c r="J68" s="357">
        <v>0.13</v>
      </c>
      <c r="K68" s="20">
        <f t="shared" si="11"/>
        <v>212.38750000000002</v>
      </c>
    </row>
    <row r="69" spans="1:11" ht="17" hidden="1" x14ac:dyDescent="0.2">
      <c r="A69" s="90" t="s">
        <v>156</v>
      </c>
      <c r="B69" s="366" t="s">
        <v>155</v>
      </c>
      <c r="C69" s="300"/>
      <c r="D69" s="301"/>
      <c r="E69" s="304">
        <f t="shared" si="8"/>
        <v>0</v>
      </c>
      <c r="F69" s="305"/>
      <c r="G69" s="304">
        <f t="shared" si="9"/>
        <v>0</v>
      </c>
      <c r="H69" s="367"/>
      <c r="I69" s="304">
        <f t="shared" si="10"/>
        <v>0</v>
      </c>
      <c r="J69" s="368">
        <v>0.13</v>
      </c>
      <c r="K69" s="369">
        <f t="shared" si="11"/>
        <v>0</v>
      </c>
    </row>
    <row r="70" spans="1:11" ht="17" hidden="1" x14ac:dyDescent="0.2">
      <c r="A70" s="90" t="s">
        <v>104</v>
      </c>
      <c r="B70" s="159" t="s">
        <v>105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0.13</v>
      </c>
      <c r="K70" s="20">
        <f t="shared" si="11"/>
        <v>0</v>
      </c>
    </row>
    <row r="71" spans="1:11" ht="17" x14ac:dyDescent="0.2">
      <c r="A71" s="90" t="s">
        <v>161</v>
      </c>
      <c r="B71" s="159" t="s">
        <v>162</v>
      </c>
      <c r="C71" s="111">
        <v>3714</v>
      </c>
      <c r="D71" s="113">
        <v>0.38</v>
      </c>
      <c r="E71" s="117">
        <f t="shared" si="8"/>
        <v>1411.32</v>
      </c>
      <c r="F71" s="115"/>
      <c r="G71" s="117">
        <f t="shared" si="9"/>
        <v>1411.32</v>
      </c>
      <c r="H71" s="326">
        <v>220</v>
      </c>
      <c r="I71" s="117">
        <f t="shared" si="10"/>
        <v>1191.32</v>
      </c>
      <c r="J71" s="357">
        <v>0.13</v>
      </c>
      <c r="K71" s="20">
        <f t="shared" si="11"/>
        <v>183.4716</v>
      </c>
    </row>
    <row r="72" spans="1:11" ht="17" hidden="1" x14ac:dyDescent="0.2">
      <c r="A72" s="90" t="s">
        <v>100</v>
      </c>
      <c r="B72" s="159" t="s">
        <v>101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0.13</v>
      </c>
      <c r="K72" s="20">
        <f t="shared" si="11"/>
        <v>0</v>
      </c>
    </row>
    <row r="73" spans="1:11" ht="17" hidden="1" x14ac:dyDescent="0.2">
      <c r="A73" s="194" t="s">
        <v>85</v>
      </c>
      <c r="B73" s="159" t="s">
        <v>86</v>
      </c>
      <c r="C73" s="111"/>
      <c r="D73" s="113"/>
      <c r="E73" s="117">
        <f t="shared" si="8"/>
        <v>0</v>
      </c>
      <c r="F73" s="115"/>
      <c r="G73" s="117">
        <f t="shared" si="9"/>
        <v>0</v>
      </c>
      <c r="H73" s="326"/>
      <c r="I73" s="117">
        <f t="shared" si="10"/>
        <v>0</v>
      </c>
      <c r="J73" s="357">
        <v>0.14000000000000001</v>
      </c>
      <c r="K73" s="20">
        <f t="shared" si="11"/>
        <v>0</v>
      </c>
    </row>
    <row r="74" spans="1:11" ht="17" hidden="1" x14ac:dyDescent="0.2">
      <c r="A74" s="194" t="s">
        <v>85</v>
      </c>
      <c r="B74" s="159" t="s">
        <v>86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0.14000000000000001</v>
      </c>
      <c r="K74" s="20">
        <f t="shared" si="11"/>
        <v>0</v>
      </c>
    </row>
    <row r="75" spans="1:11" ht="17" x14ac:dyDescent="0.2">
      <c r="A75" s="208" t="s">
        <v>179</v>
      </c>
      <c r="B75" s="159" t="s">
        <v>180</v>
      </c>
      <c r="C75" s="111">
        <v>3337</v>
      </c>
      <c r="D75" s="113">
        <v>0.38</v>
      </c>
      <c r="E75" s="117">
        <f t="shared" si="8"/>
        <v>1268.06</v>
      </c>
      <c r="F75" s="115">
        <v>12.5</v>
      </c>
      <c r="G75" s="117">
        <f t="shared" si="9"/>
        <v>1280.56</v>
      </c>
      <c r="H75" s="326"/>
      <c r="I75" s="117">
        <f t="shared" si="10"/>
        <v>1280.56</v>
      </c>
      <c r="J75" s="357">
        <v>0.14000000000000001</v>
      </c>
      <c r="K75" s="20">
        <f t="shared" si="11"/>
        <v>177.5284</v>
      </c>
    </row>
    <row r="76" spans="1:11" ht="17" hidden="1" x14ac:dyDescent="0.2">
      <c r="A76" s="194" t="s">
        <v>83</v>
      </c>
      <c r="B76" s="159" t="s">
        <v>84</v>
      </c>
      <c r="C76" s="111"/>
      <c r="D76" s="113"/>
      <c r="E76" s="117">
        <f t="shared" si="8"/>
        <v>0</v>
      </c>
      <c r="F76" s="115"/>
      <c r="G76" s="117">
        <f t="shared" si="9"/>
        <v>0</v>
      </c>
      <c r="H76" s="326"/>
      <c r="I76" s="117">
        <f t="shared" si="10"/>
        <v>0</v>
      </c>
      <c r="J76" s="357">
        <v>0.14000000000000001</v>
      </c>
      <c r="K76" s="20">
        <f t="shared" si="11"/>
        <v>0</v>
      </c>
    </row>
    <row r="77" spans="1:11" s="272" customFormat="1" ht="17" x14ac:dyDescent="0.2">
      <c r="A77" s="90" t="s">
        <v>193</v>
      </c>
      <c r="B77" s="216" t="s">
        <v>84</v>
      </c>
      <c r="C77" s="166">
        <v>2005</v>
      </c>
      <c r="D77" s="168">
        <v>0.22</v>
      </c>
      <c r="E77" s="117">
        <f t="shared" si="8"/>
        <v>441.1</v>
      </c>
      <c r="F77" s="115"/>
      <c r="G77" s="117">
        <f t="shared" si="9"/>
        <v>441.1</v>
      </c>
      <c r="H77" s="326">
        <v>215</v>
      </c>
      <c r="I77" s="117">
        <f t="shared" si="10"/>
        <v>226.10000000000002</v>
      </c>
      <c r="J77" s="357">
        <v>0.13</v>
      </c>
      <c r="K77" s="20">
        <f t="shared" si="11"/>
        <v>57.343000000000004</v>
      </c>
    </row>
    <row r="78" spans="1:11" ht="17" hidden="1" x14ac:dyDescent="0.2">
      <c r="A78" s="90" t="s">
        <v>106</v>
      </c>
      <c r="B78" s="159" t="s">
        <v>107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0.13</v>
      </c>
      <c r="K78" s="20">
        <f t="shared" si="11"/>
        <v>0</v>
      </c>
    </row>
    <row r="79" spans="1:11" ht="17" hidden="1" x14ac:dyDescent="0.2">
      <c r="A79" s="90" t="s">
        <v>106</v>
      </c>
      <c r="B79" s="159" t="s">
        <v>107</v>
      </c>
      <c r="C79" s="111"/>
      <c r="D79" s="113"/>
      <c r="E79" s="117">
        <f t="shared" si="8"/>
        <v>0</v>
      </c>
      <c r="F79" s="115"/>
      <c r="G79" s="117">
        <f t="shared" si="9"/>
        <v>0</v>
      </c>
      <c r="H79" s="326"/>
      <c r="I79" s="117">
        <f t="shared" si="10"/>
        <v>0</v>
      </c>
      <c r="J79" s="357">
        <v>0.13</v>
      </c>
      <c r="K79" s="20">
        <f t="shared" si="11"/>
        <v>0</v>
      </c>
    </row>
    <row r="80" spans="1:11" s="272" customFormat="1" ht="17" x14ac:dyDescent="0.2">
      <c r="A80" s="90" t="s">
        <v>134</v>
      </c>
      <c r="B80" s="216" t="s">
        <v>194</v>
      </c>
      <c r="C80" s="166">
        <v>2060</v>
      </c>
      <c r="D80" s="168">
        <v>0.25</v>
      </c>
      <c r="E80" s="117">
        <f t="shared" si="8"/>
        <v>515</v>
      </c>
      <c r="F80" s="115"/>
      <c r="G80" s="117">
        <f t="shared" si="9"/>
        <v>515</v>
      </c>
      <c r="H80" s="326">
        <v>50</v>
      </c>
      <c r="I80" s="117">
        <f t="shared" si="10"/>
        <v>465</v>
      </c>
      <c r="J80" s="357">
        <v>0.13</v>
      </c>
      <c r="K80" s="20">
        <f t="shared" si="11"/>
        <v>66.95</v>
      </c>
    </row>
    <row r="81" spans="1:11" ht="14.5" customHeight="1" x14ac:dyDescent="0.2">
      <c r="A81" s="90" t="s">
        <v>152</v>
      </c>
      <c r="B81" s="159" t="s">
        <v>153</v>
      </c>
      <c r="C81" s="111">
        <v>2286</v>
      </c>
      <c r="D81" s="113">
        <v>0.38</v>
      </c>
      <c r="E81" s="117">
        <f t="shared" si="8"/>
        <v>868.68000000000006</v>
      </c>
      <c r="F81" s="115"/>
      <c r="G81" s="117">
        <f t="shared" si="9"/>
        <v>868.68000000000006</v>
      </c>
      <c r="H81" s="326"/>
      <c r="I81" s="117">
        <f t="shared" si="10"/>
        <v>868.68000000000006</v>
      </c>
      <c r="J81" s="357">
        <v>0.13</v>
      </c>
      <c r="K81" s="20">
        <f t="shared" si="11"/>
        <v>112.92840000000001</v>
      </c>
    </row>
    <row r="82" spans="1:11" ht="17" x14ac:dyDescent="0.2">
      <c r="A82" s="90" t="s">
        <v>152</v>
      </c>
      <c r="B82" s="159" t="s">
        <v>153</v>
      </c>
      <c r="C82" s="111">
        <v>2081</v>
      </c>
      <c r="D82" s="113">
        <v>0.24</v>
      </c>
      <c r="E82" s="117">
        <f t="shared" si="8"/>
        <v>499.44</v>
      </c>
      <c r="F82" s="115"/>
      <c r="G82" s="117">
        <f t="shared" si="9"/>
        <v>499.44</v>
      </c>
      <c r="H82" s="326">
        <v>220</v>
      </c>
      <c r="I82" s="117">
        <f t="shared" si="10"/>
        <v>279.44</v>
      </c>
      <c r="J82" s="357">
        <v>0.13</v>
      </c>
      <c r="K82" s="20">
        <f t="shared" si="11"/>
        <v>64.927199999999999</v>
      </c>
    </row>
    <row r="83" spans="1:11" s="272" customFormat="1" ht="17" x14ac:dyDescent="0.2">
      <c r="A83" s="90" t="s">
        <v>184</v>
      </c>
      <c r="B83" s="159" t="s">
        <v>185</v>
      </c>
      <c r="C83" s="111">
        <v>4403</v>
      </c>
      <c r="D83" s="113">
        <v>0.38</v>
      </c>
      <c r="E83" s="117">
        <f t="shared" si="8"/>
        <v>1673.14</v>
      </c>
      <c r="F83" s="115">
        <v>20</v>
      </c>
      <c r="G83" s="117">
        <f t="shared" si="9"/>
        <v>1693.14</v>
      </c>
      <c r="H83" s="326">
        <v>50</v>
      </c>
      <c r="I83" s="117">
        <f t="shared" si="10"/>
        <v>1643.14</v>
      </c>
      <c r="J83" s="357">
        <v>0.13</v>
      </c>
      <c r="K83" s="20">
        <f t="shared" si="11"/>
        <v>217.50820000000002</v>
      </c>
    </row>
    <row r="84" spans="1:11" s="272" customFormat="1" ht="17" hidden="1" x14ac:dyDescent="0.2">
      <c r="A84" s="208" t="s">
        <v>159</v>
      </c>
      <c r="B84" s="159" t="s">
        <v>160</v>
      </c>
      <c r="C84" s="111"/>
      <c r="D84" s="113"/>
      <c r="E84" s="117">
        <f t="shared" si="8"/>
        <v>0</v>
      </c>
      <c r="F84" s="115"/>
      <c r="G84" s="117">
        <f t="shared" si="9"/>
        <v>0</v>
      </c>
      <c r="H84" s="326"/>
      <c r="I84" s="117">
        <f t="shared" si="10"/>
        <v>0</v>
      </c>
      <c r="J84" s="357">
        <v>0.14000000000000001</v>
      </c>
      <c r="K84" s="20">
        <f t="shared" si="11"/>
        <v>0</v>
      </c>
    </row>
    <row r="85" spans="1:11" ht="17" x14ac:dyDescent="0.2">
      <c r="A85" s="90" t="s">
        <v>98</v>
      </c>
      <c r="B85" s="159" t="s">
        <v>171</v>
      </c>
      <c r="C85" s="111">
        <v>2233</v>
      </c>
      <c r="D85" s="113">
        <v>0.37</v>
      </c>
      <c r="E85" s="117">
        <f t="shared" si="8"/>
        <v>826.21</v>
      </c>
      <c r="F85" s="115"/>
      <c r="G85" s="117">
        <f t="shared" si="9"/>
        <v>826.21</v>
      </c>
      <c r="H85" s="326"/>
      <c r="I85" s="117">
        <f t="shared" si="10"/>
        <v>826.21</v>
      </c>
      <c r="J85" s="357">
        <v>0.13</v>
      </c>
      <c r="K85" s="20">
        <f t="shared" si="11"/>
        <v>107.40730000000001</v>
      </c>
    </row>
    <row r="86" spans="1:11" ht="17" hidden="1" x14ac:dyDescent="0.2">
      <c r="A86" s="90" t="s">
        <v>98</v>
      </c>
      <c r="B86" s="331" t="s">
        <v>171</v>
      </c>
      <c r="C86" s="332"/>
      <c r="D86" s="99"/>
      <c r="E86" s="103">
        <f t="shared" si="8"/>
        <v>0</v>
      </c>
      <c r="F86" s="100"/>
      <c r="G86" s="103">
        <f t="shared" si="9"/>
        <v>0</v>
      </c>
      <c r="H86" s="336"/>
      <c r="I86" s="103">
        <f t="shared" si="10"/>
        <v>0</v>
      </c>
      <c r="J86" s="370">
        <v>0.13</v>
      </c>
      <c r="K86" s="371">
        <f t="shared" si="11"/>
        <v>0</v>
      </c>
    </row>
    <row r="87" spans="1:11" ht="17" hidden="1" x14ac:dyDescent="0.2">
      <c r="A87" s="94" t="s">
        <v>58</v>
      </c>
      <c r="B87" s="159" t="s">
        <v>59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0.14000000000000001</v>
      </c>
      <c r="K87" s="20">
        <f t="shared" si="11"/>
        <v>0</v>
      </c>
    </row>
    <row r="88" spans="1:11" ht="17" x14ac:dyDescent="0.2">
      <c r="A88" s="160" t="s">
        <v>65</v>
      </c>
      <c r="B88" s="159" t="s">
        <v>59</v>
      </c>
      <c r="C88" s="111">
        <v>3851</v>
      </c>
      <c r="D88" s="113">
        <v>0.4</v>
      </c>
      <c r="E88" s="117">
        <f t="shared" si="8"/>
        <v>1540.4</v>
      </c>
      <c r="F88" s="115"/>
      <c r="G88" s="117">
        <f t="shared" si="9"/>
        <v>1540.4</v>
      </c>
      <c r="H88" s="326">
        <v>110</v>
      </c>
      <c r="I88" s="117">
        <f t="shared" si="10"/>
        <v>1430.4</v>
      </c>
      <c r="J88" s="357">
        <v>0.14000000000000001</v>
      </c>
      <c r="K88" s="372">
        <f t="shared" si="11"/>
        <v>215.65600000000003</v>
      </c>
    </row>
    <row r="89" spans="1:11" s="272" customFormat="1" ht="17" x14ac:dyDescent="0.2">
      <c r="A89" s="90" t="s">
        <v>168</v>
      </c>
      <c r="B89" s="159" t="s">
        <v>59</v>
      </c>
      <c r="C89" s="111">
        <v>6693</v>
      </c>
      <c r="D89" s="113">
        <v>0.24</v>
      </c>
      <c r="E89" s="117">
        <f t="shared" si="8"/>
        <v>1606.32</v>
      </c>
      <c r="F89" s="115"/>
      <c r="G89" s="117">
        <f t="shared" si="9"/>
        <v>1606.32</v>
      </c>
      <c r="H89" s="326"/>
      <c r="I89" s="117">
        <f t="shared" si="10"/>
        <v>1606.32</v>
      </c>
      <c r="J89" s="357">
        <v>0.13</v>
      </c>
      <c r="K89" s="20">
        <f t="shared" si="11"/>
        <v>208.82159999999999</v>
      </c>
    </row>
    <row r="90" spans="1:11" s="272" customFormat="1" ht="17" hidden="1" x14ac:dyDescent="0.2">
      <c r="A90" s="90" t="s">
        <v>168</v>
      </c>
      <c r="B90" s="159" t="s">
        <v>59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0.13</v>
      </c>
      <c r="K90" s="20">
        <f t="shared" si="11"/>
        <v>0</v>
      </c>
    </row>
    <row r="91" spans="1:11" s="272" customFormat="1" ht="17" x14ac:dyDescent="0.2">
      <c r="A91" s="90" t="s">
        <v>186</v>
      </c>
      <c r="B91" s="159" t="s">
        <v>59</v>
      </c>
      <c r="C91" s="111">
        <v>6693</v>
      </c>
      <c r="D91" s="113">
        <v>0.24</v>
      </c>
      <c r="E91" s="117">
        <f t="shared" si="8"/>
        <v>1606.32</v>
      </c>
      <c r="F91" s="115">
        <v>198.1</v>
      </c>
      <c r="G91" s="117">
        <f t="shared" si="9"/>
        <v>1804.4199999999998</v>
      </c>
      <c r="H91" s="326">
        <v>310</v>
      </c>
      <c r="I91" s="117">
        <f t="shared" si="10"/>
        <v>1494.4199999999998</v>
      </c>
      <c r="J91" s="357">
        <v>0.13</v>
      </c>
      <c r="K91" s="20">
        <f t="shared" si="11"/>
        <v>208.82159999999999</v>
      </c>
    </row>
    <row r="92" spans="1:11" ht="17" hidden="1" x14ac:dyDescent="0.2">
      <c r="A92" s="90" t="s">
        <v>63</v>
      </c>
      <c r="B92" s="159" t="s">
        <v>64</v>
      </c>
      <c r="C92" s="111"/>
      <c r="D92" s="113"/>
      <c r="E92" s="117">
        <f t="shared" si="8"/>
        <v>0</v>
      </c>
      <c r="F92" s="115"/>
      <c r="G92" s="117">
        <f t="shared" si="9"/>
        <v>0</v>
      </c>
      <c r="H92" s="326"/>
      <c r="I92" s="117">
        <f t="shared" si="10"/>
        <v>0</v>
      </c>
      <c r="J92" s="357">
        <v>0.13</v>
      </c>
      <c r="K92" s="20">
        <f t="shared" si="11"/>
        <v>0</v>
      </c>
    </row>
    <row r="93" spans="1:11" ht="17" x14ac:dyDescent="0.2">
      <c r="A93" s="90" t="s">
        <v>134</v>
      </c>
      <c r="B93" s="159" t="s">
        <v>135</v>
      </c>
      <c r="C93" s="111">
        <v>3655</v>
      </c>
      <c r="D93" s="113">
        <v>0.38</v>
      </c>
      <c r="E93" s="117">
        <f t="shared" si="8"/>
        <v>1388.9</v>
      </c>
      <c r="F93" s="115"/>
      <c r="G93" s="117">
        <f t="shared" si="9"/>
        <v>1388.9</v>
      </c>
      <c r="H93" s="326"/>
      <c r="I93" s="117">
        <f t="shared" si="10"/>
        <v>1388.9</v>
      </c>
      <c r="J93" s="357">
        <v>0.13</v>
      </c>
      <c r="K93" s="20">
        <f t="shared" si="11"/>
        <v>180.55700000000002</v>
      </c>
    </row>
    <row r="94" spans="1:11" ht="17" hidden="1" x14ac:dyDescent="0.2">
      <c r="A94" s="90" t="s">
        <v>114</v>
      </c>
      <c r="B94" s="159" t="s">
        <v>115</v>
      </c>
      <c r="C94" s="111"/>
      <c r="D94" s="113"/>
      <c r="E94" s="117">
        <f t="shared" si="8"/>
        <v>0</v>
      </c>
      <c r="F94" s="115"/>
      <c r="G94" s="117">
        <f t="shared" si="9"/>
        <v>0</v>
      </c>
      <c r="H94" s="326"/>
      <c r="I94" s="117">
        <f t="shared" si="10"/>
        <v>0</v>
      </c>
      <c r="J94" s="357">
        <v>0.13</v>
      </c>
      <c r="K94" s="20">
        <f t="shared" si="11"/>
        <v>0</v>
      </c>
    </row>
    <row r="95" spans="1:11" ht="17" hidden="1" x14ac:dyDescent="0.2">
      <c r="A95" s="90" t="s">
        <v>114</v>
      </c>
      <c r="B95" s="159" t="s">
        <v>115</v>
      </c>
      <c r="C95" s="111"/>
      <c r="D95" s="113"/>
      <c r="E95" s="117">
        <f t="shared" si="8"/>
        <v>0</v>
      </c>
      <c r="F95" s="115"/>
      <c r="G95" s="117">
        <f t="shared" si="9"/>
        <v>0</v>
      </c>
      <c r="H95" s="326"/>
      <c r="I95" s="117">
        <f t="shared" si="10"/>
        <v>0</v>
      </c>
      <c r="J95" s="357">
        <v>0.13</v>
      </c>
      <c r="K95" s="20">
        <f t="shared" si="11"/>
        <v>0</v>
      </c>
    </row>
    <row r="96" spans="1:11" ht="17" hidden="1" x14ac:dyDescent="0.2">
      <c r="A96" s="90" t="s">
        <v>109</v>
      </c>
      <c r="B96" s="159" t="s">
        <v>110</v>
      </c>
      <c r="C96" s="111"/>
      <c r="D96" s="113"/>
      <c r="E96" s="117">
        <f t="shared" si="8"/>
        <v>0</v>
      </c>
      <c r="F96" s="115"/>
      <c r="G96" s="117">
        <f t="shared" si="9"/>
        <v>0</v>
      </c>
      <c r="H96" s="326"/>
      <c r="I96" s="117">
        <f t="shared" si="10"/>
        <v>0</v>
      </c>
      <c r="J96" s="357">
        <v>0.13</v>
      </c>
      <c r="K96" s="20">
        <f t="shared" si="11"/>
        <v>0</v>
      </c>
    </row>
    <row r="97" spans="1:12" ht="17" hidden="1" x14ac:dyDescent="0.2">
      <c r="A97" s="90" t="s">
        <v>109</v>
      </c>
      <c r="B97" s="159" t="s">
        <v>110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0.13</v>
      </c>
      <c r="K97" s="20">
        <f t="shared" si="11"/>
        <v>0</v>
      </c>
    </row>
    <row r="98" spans="1:12" ht="17" x14ac:dyDescent="0.2">
      <c r="A98" s="90" t="s">
        <v>187</v>
      </c>
      <c r="B98" s="159" t="s">
        <v>188</v>
      </c>
      <c r="C98" s="111">
        <v>4094</v>
      </c>
      <c r="D98" s="113">
        <v>0.38</v>
      </c>
      <c r="E98" s="117">
        <f t="shared" ref="E98:E107" si="12">C98*D98</f>
        <v>1555.72</v>
      </c>
      <c r="F98" s="115"/>
      <c r="G98" s="117">
        <f t="shared" ref="G98:G107" si="13">E98+F98</f>
        <v>1555.72</v>
      </c>
      <c r="H98" s="326">
        <v>88</v>
      </c>
      <c r="I98" s="117">
        <f t="shared" ref="I98:I107" si="14">+G98-H98</f>
        <v>1467.72</v>
      </c>
      <c r="J98" s="357">
        <v>0.13</v>
      </c>
      <c r="K98" s="20">
        <f t="shared" ref="K98:K107" si="15">E98*J98</f>
        <v>202.24360000000001</v>
      </c>
    </row>
    <row r="99" spans="1:12" ht="17" hidden="1" x14ac:dyDescent="0.2">
      <c r="A99" s="90" t="s">
        <v>74</v>
      </c>
      <c r="B99" s="159" t="s">
        <v>75</v>
      </c>
      <c r="C99" s="111"/>
      <c r="D99" s="113"/>
      <c r="E99" s="117">
        <f t="shared" si="12"/>
        <v>0</v>
      </c>
      <c r="F99" s="115"/>
      <c r="G99" s="117">
        <f t="shared" si="13"/>
        <v>0</v>
      </c>
      <c r="H99" s="326"/>
      <c r="I99" s="117">
        <f t="shared" si="14"/>
        <v>0</v>
      </c>
      <c r="J99" s="357">
        <v>0.13</v>
      </c>
      <c r="K99" s="20">
        <f t="shared" si="15"/>
        <v>0</v>
      </c>
    </row>
    <row r="100" spans="1:12" ht="17" x14ac:dyDescent="0.2">
      <c r="A100" s="90" t="s">
        <v>152</v>
      </c>
      <c r="B100" s="159" t="s">
        <v>169</v>
      </c>
      <c r="C100" s="111">
        <v>4530</v>
      </c>
      <c r="D100" s="113">
        <v>0.38</v>
      </c>
      <c r="E100" s="117">
        <f t="shared" si="12"/>
        <v>1721.4</v>
      </c>
      <c r="F100" s="115">
        <v>11.76</v>
      </c>
      <c r="G100" s="117">
        <f t="shared" si="13"/>
        <v>1733.16</v>
      </c>
      <c r="H100" s="326">
        <v>108.82</v>
      </c>
      <c r="I100" s="117">
        <f t="shared" si="14"/>
        <v>1624.3400000000001</v>
      </c>
      <c r="J100" s="357">
        <v>0.13</v>
      </c>
      <c r="K100" s="20">
        <f t="shared" si="15"/>
        <v>223.78200000000001</v>
      </c>
    </row>
    <row r="101" spans="1:12" s="272" customFormat="1" ht="17" hidden="1" x14ac:dyDescent="0.2">
      <c r="A101" s="209" t="s">
        <v>91</v>
      </c>
      <c r="B101" s="159" t="s">
        <v>92</v>
      </c>
      <c r="C101" s="111"/>
      <c r="D101" s="113"/>
      <c r="E101" s="117">
        <f t="shared" si="12"/>
        <v>0</v>
      </c>
      <c r="F101" s="115"/>
      <c r="G101" s="117">
        <f t="shared" si="13"/>
        <v>0</v>
      </c>
      <c r="H101" s="326"/>
      <c r="I101" s="117">
        <f t="shared" si="14"/>
        <v>0</v>
      </c>
      <c r="J101" s="357">
        <v>0.14000000000000001</v>
      </c>
      <c r="K101" s="20">
        <f t="shared" si="15"/>
        <v>0</v>
      </c>
    </row>
    <row r="102" spans="1:12" hidden="1" x14ac:dyDescent="0.2">
      <c r="A102" s="316" t="s">
        <v>145</v>
      </c>
      <c r="B102" s="350" t="s">
        <v>146</v>
      </c>
      <c r="C102" s="111"/>
      <c r="D102" s="171"/>
      <c r="E102" s="117">
        <f t="shared" si="12"/>
        <v>0</v>
      </c>
      <c r="F102" s="116"/>
      <c r="G102" s="117">
        <f t="shared" si="13"/>
        <v>0</v>
      </c>
      <c r="H102" s="116"/>
      <c r="I102" s="117">
        <f t="shared" si="14"/>
        <v>0</v>
      </c>
      <c r="J102" s="357">
        <v>0.14000000000000001</v>
      </c>
      <c r="K102" s="20">
        <f t="shared" si="15"/>
        <v>0</v>
      </c>
    </row>
    <row r="103" spans="1:12" s="272" customFormat="1" hidden="1" x14ac:dyDescent="0.2">
      <c r="A103" s="90" t="s">
        <v>139</v>
      </c>
      <c r="B103" s="321" t="s">
        <v>140</v>
      </c>
      <c r="C103" s="176"/>
      <c r="D103" s="170"/>
      <c r="E103" s="117">
        <f t="shared" si="12"/>
        <v>0</v>
      </c>
      <c r="F103" s="261"/>
      <c r="G103" s="117">
        <f t="shared" si="13"/>
        <v>0</v>
      </c>
      <c r="H103" s="261"/>
      <c r="I103" s="117">
        <f t="shared" si="14"/>
        <v>0</v>
      </c>
      <c r="J103" s="357">
        <v>0.13</v>
      </c>
      <c r="K103" s="20">
        <f t="shared" si="15"/>
        <v>0</v>
      </c>
    </row>
    <row r="104" spans="1:12" s="272" customFormat="1" hidden="1" x14ac:dyDescent="0.2">
      <c r="A104" s="90" t="s">
        <v>141</v>
      </c>
      <c r="B104" s="321" t="s">
        <v>140</v>
      </c>
      <c r="C104" s="176"/>
      <c r="D104" s="170"/>
      <c r="E104" s="117">
        <f t="shared" si="12"/>
        <v>0</v>
      </c>
      <c r="F104" s="261"/>
      <c r="G104" s="117">
        <f t="shared" si="13"/>
        <v>0</v>
      </c>
      <c r="H104" s="261"/>
      <c r="I104" s="117">
        <f t="shared" si="14"/>
        <v>0</v>
      </c>
      <c r="J104" s="357">
        <v>0.13</v>
      </c>
      <c r="K104" s="20">
        <f t="shared" si="15"/>
        <v>0</v>
      </c>
    </row>
    <row r="105" spans="1:12" hidden="1" x14ac:dyDescent="0.2">
      <c r="A105" s="90" t="s">
        <v>118</v>
      </c>
      <c r="B105" s="238" t="s">
        <v>119</v>
      </c>
      <c r="C105" s="176"/>
      <c r="D105" s="170"/>
      <c r="E105" s="117">
        <f t="shared" si="12"/>
        <v>0</v>
      </c>
      <c r="F105" s="261"/>
      <c r="G105" s="117">
        <f t="shared" si="13"/>
        <v>0</v>
      </c>
      <c r="H105" s="261"/>
      <c r="I105" s="117">
        <f t="shared" si="14"/>
        <v>0</v>
      </c>
      <c r="J105" s="357">
        <v>0.13</v>
      </c>
      <c r="K105" s="20">
        <f t="shared" si="15"/>
        <v>0</v>
      </c>
    </row>
    <row r="106" spans="1:12" hidden="1" x14ac:dyDescent="0.2">
      <c r="A106" s="92" t="s">
        <v>54</v>
      </c>
      <c r="B106" s="196" t="s">
        <v>55</v>
      </c>
      <c r="C106" s="197"/>
      <c r="D106" s="198"/>
      <c r="E106" s="117">
        <f t="shared" si="12"/>
        <v>0</v>
      </c>
      <c r="F106" s="203"/>
      <c r="G106" s="117">
        <f t="shared" si="13"/>
        <v>0</v>
      </c>
      <c r="H106" s="203"/>
      <c r="I106" s="117">
        <f t="shared" si="14"/>
        <v>0</v>
      </c>
      <c r="J106" s="357">
        <v>0.14000000000000001</v>
      </c>
      <c r="K106" s="20">
        <f t="shared" si="15"/>
        <v>0</v>
      </c>
    </row>
    <row r="107" spans="1:12" hidden="1" x14ac:dyDescent="0.2">
      <c r="A107" s="90" t="s">
        <v>87</v>
      </c>
      <c r="B107" s="234" t="s">
        <v>88</v>
      </c>
      <c r="C107" s="114"/>
      <c r="D107" s="172"/>
      <c r="E107" s="117">
        <f t="shared" si="12"/>
        <v>0</v>
      </c>
      <c r="F107" s="116"/>
      <c r="G107" s="117">
        <f t="shared" si="13"/>
        <v>0</v>
      </c>
      <c r="H107" s="116"/>
      <c r="I107" s="117">
        <f t="shared" si="14"/>
        <v>0</v>
      </c>
      <c r="J107" s="357">
        <v>0.13</v>
      </c>
      <c r="K107" s="20">
        <f t="shared" si="15"/>
        <v>0</v>
      </c>
    </row>
    <row r="108" spans="1:12" ht="16" customHeight="1" x14ac:dyDescent="0.2">
      <c r="A108" s="75"/>
      <c r="C108" s="79">
        <f>SUM(C2:C107)</f>
        <v>133604</v>
      </c>
      <c r="D108" s="79"/>
      <c r="E108" s="80">
        <f>SUM(E2:E107)</f>
        <v>39525.680000000008</v>
      </c>
      <c r="F108" s="80">
        <f>SUM(F2:F107)</f>
        <v>1076.8899999999999</v>
      </c>
      <c r="G108" s="80">
        <f>SUM(G2:G107)</f>
        <v>40602.570000000007</v>
      </c>
      <c r="H108" s="80">
        <f>SUM(H2:H107)</f>
        <v>4283.0199999999995</v>
      </c>
      <c r="I108" s="80">
        <f>SUM(I2:I107)</f>
        <v>36319.550000000003</v>
      </c>
      <c r="J108" s="80"/>
      <c r="K108" s="3">
        <f>SUM(K2:K107)</f>
        <v>5221.0457999999999</v>
      </c>
      <c r="L108" s="3"/>
    </row>
    <row r="109" spans="1:12" x14ac:dyDescent="0.2">
      <c r="D109" s="81"/>
      <c r="I109" s="162"/>
      <c r="K109" s="165"/>
    </row>
    <row r="110" spans="1:12" x14ac:dyDescent="0.2">
      <c r="B110" s="247" t="s">
        <v>47</v>
      </c>
      <c r="D110" s="13"/>
      <c r="F110" s="13"/>
      <c r="G110" s="13"/>
      <c r="H110" t="s">
        <v>10</v>
      </c>
      <c r="I110" s="12">
        <f>+K108</f>
        <v>5221.0457999999999</v>
      </c>
    </row>
    <row r="111" spans="1:12" x14ac:dyDescent="0.2">
      <c r="B111" s="363">
        <v>0.13</v>
      </c>
      <c r="C111" s="41" t="s">
        <v>170</v>
      </c>
      <c r="D111" s="14"/>
      <c r="F111" s="13"/>
      <c r="G111" s="13"/>
      <c r="H111" t="s">
        <v>12</v>
      </c>
      <c r="I111" s="207">
        <f>+I108+I110</f>
        <v>41540.595800000003</v>
      </c>
    </row>
    <row r="112" spans="1:12" x14ac:dyDescent="0.2">
      <c r="A112" s="361"/>
      <c r="B112" s="364">
        <v>0.14000000000000001</v>
      </c>
      <c r="C112" s="41" t="s">
        <v>51</v>
      </c>
      <c r="D112" s="14"/>
      <c r="E112" s="15"/>
    </row>
    <row r="113" spans="1:9" x14ac:dyDescent="0.2">
      <c r="A113" s="362"/>
      <c r="D113" s="14"/>
      <c r="E113" s="15"/>
      <c r="F113" s="3"/>
    </row>
    <row r="114" spans="1:9" x14ac:dyDescent="0.2">
      <c r="A114" s="361"/>
      <c r="D114" s="14"/>
      <c r="E114" s="15"/>
      <c r="I114" s="3"/>
    </row>
    <row r="115" spans="1:9" x14ac:dyDescent="0.2">
      <c r="A115" s="361"/>
    </row>
    <row r="117" spans="1:9" x14ac:dyDescent="0.2">
      <c r="H117" s="3"/>
    </row>
    <row r="126" spans="1:9" x14ac:dyDescent="0.2">
      <c r="I126">
        <v>53.47</v>
      </c>
    </row>
  </sheetData>
  <autoFilter ref="A1:K108" xr:uid="{00000000-0009-0000-0000-000069000000}">
    <filterColumn colId="8">
      <filters>
        <filter val="1,060.17"/>
        <filter val="1,128.67"/>
        <filter val="1,145.50"/>
        <filter val="1,191.32"/>
        <filter val="1,280.56"/>
        <filter val="1,333.50"/>
        <filter val="1,376.75"/>
        <filter val="1,384.18"/>
        <filter val="1,388.90"/>
        <filter val="1,430.40"/>
        <filter val="1,467.72"/>
        <filter val="1,494.42"/>
        <filter val="1,568.40"/>
        <filter val="1,606.32"/>
        <filter val="1,624.34"/>
        <filter val="1,624.48"/>
        <filter val="1,643.14"/>
        <filter val="2,200.23"/>
        <filter val="226.10"/>
        <filter val="265.10"/>
        <filter val="270.06"/>
        <filter val="279.44"/>
        <filter val="36,319.55"/>
        <filter val="389.50"/>
        <filter val="451.87"/>
        <filter val="465.00"/>
        <filter val="484.54"/>
        <filter val="500.37"/>
        <filter val="515.66"/>
        <filter val="667.54"/>
        <filter val="676.00"/>
        <filter val="773.80"/>
        <filter val="826.21"/>
        <filter val="868.68"/>
        <filter val="987.68"/>
      </filters>
    </filterColumn>
  </autoFilter>
  <sortState xmlns:xlrd2="http://schemas.microsoft.com/office/spreadsheetml/2017/richdata2" ref="A2:K107">
    <sortCondition ref="B2:B107"/>
  </sortState>
  <pageMargins left="0.7" right="0.7" top="0.75" bottom="0.75" header="0.3" footer="0.3"/>
  <pageSetup orientation="portrait" horizontalDpi="4294967295" verticalDpi="4294967295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filterMode="1"/>
  <dimension ref="A1:L126"/>
  <sheetViews>
    <sheetView topLeftCell="A75" zoomScale="86" zoomScaleNormal="60" workbookViewId="0">
      <selection activeCell="I111" sqref="I111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5" si="0">C2*D2</f>
        <v>0</v>
      </c>
      <c r="F2" s="115"/>
      <c r="G2" s="117">
        <f t="shared" ref="G2:G65" si="1">E2+F2</f>
        <v>0</v>
      </c>
      <c r="H2" s="319"/>
      <c r="I2" s="117">
        <f t="shared" ref="I2:I65" si="2">+G2-H2</f>
        <v>0</v>
      </c>
      <c r="J2" s="357">
        <v>0.13</v>
      </c>
      <c r="K2" s="20">
        <f t="shared" ref="K2:K65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3385</v>
      </c>
      <c r="D5" s="113">
        <v>0.38</v>
      </c>
      <c r="E5" s="117">
        <f t="shared" si="0"/>
        <v>1286.3</v>
      </c>
      <c r="F5" s="115">
        <v>116.05</v>
      </c>
      <c r="G5" s="117">
        <f t="shared" si="1"/>
        <v>1402.35</v>
      </c>
      <c r="H5" s="326"/>
      <c r="I5" s="117">
        <f t="shared" si="2"/>
        <v>1402.35</v>
      </c>
      <c r="J5" s="357">
        <v>0.13</v>
      </c>
      <c r="K5" s="372">
        <f t="shared" si="3"/>
        <v>167.21899999999999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5609</v>
      </c>
      <c r="D7" s="113">
        <v>0.25</v>
      </c>
      <c r="E7" s="117">
        <f t="shared" si="0"/>
        <v>1402.25</v>
      </c>
      <c r="F7" s="115">
        <v>85.58</v>
      </c>
      <c r="G7" s="117">
        <f t="shared" si="1"/>
        <v>1487.83</v>
      </c>
      <c r="H7" s="326">
        <v>210</v>
      </c>
      <c r="I7" s="117">
        <f t="shared" si="2"/>
        <v>1277.83</v>
      </c>
      <c r="J7" s="357">
        <v>0.13</v>
      </c>
      <c r="K7" s="372">
        <f t="shared" si="3"/>
        <v>182.29250000000002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 t="shared" si="3"/>
        <v>0</v>
      </c>
    </row>
    <row r="9" spans="1:11" s="272" customFormat="1" ht="17" x14ac:dyDescent="0.2">
      <c r="A9" s="179" t="s">
        <v>151</v>
      </c>
      <c r="B9" s="159" t="s">
        <v>150</v>
      </c>
      <c r="C9" s="111">
        <v>5609</v>
      </c>
      <c r="D9" s="113">
        <v>0.25</v>
      </c>
      <c r="E9" s="117">
        <f t="shared" si="0"/>
        <v>1402.25</v>
      </c>
      <c r="F9" s="115"/>
      <c r="G9" s="117">
        <f t="shared" si="1"/>
        <v>1402.25</v>
      </c>
      <c r="H9" s="326">
        <v>110</v>
      </c>
      <c r="I9" s="117">
        <f t="shared" si="2"/>
        <v>1292.25</v>
      </c>
      <c r="J9" s="357">
        <v>0.13</v>
      </c>
      <c r="K9" s="372">
        <f t="shared" si="3"/>
        <v>182.29250000000002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t="17" hidden="1" x14ac:dyDescent="0.2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t="17" hidden="1" x14ac:dyDescent="0.2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s="272" customFormat="1" ht="17" x14ac:dyDescent="0.2">
      <c r="A17" s="160" t="s">
        <v>189</v>
      </c>
      <c r="B17" s="159" t="s">
        <v>190</v>
      </c>
      <c r="C17" s="111">
        <v>6067</v>
      </c>
      <c r="D17" s="113">
        <v>0.25</v>
      </c>
      <c r="E17" s="117">
        <f t="shared" si="0"/>
        <v>1516.75</v>
      </c>
      <c r="F17" s="115"/>
      <c r="G17" s="117">
        <f t="shared" si="1"/>
        <v>1516.75</v>
      </c>
      <c r="H17" s="326"/>
      <c r="I17" s="117">
        <f t="shared" si="2"/>
        <v>1516.75</v>
      </c>
      <c r="J17" s="357">
        <v>0.14000000000000001</v>
      </c>
      <c r="K17" s="372">
        <f t="shared" si="3"/>
        <v>212.34500000000003</v>
      </c>
    </row>
    <row r="18" spans="1:11" s="272" customFormat="1" ht="17" x14ac:dyDescent="0.2">
      <c r="A18" s="160" t="s">
        <v>189</v>
      </c>
      <c r="B18" s="331" t="s">
        <v>190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0.14000000000000001</v>
      </c>
      <c r="K18" s="371">
        <f t="shared" si="3"/>
        <v>0</v>
      </c>
    </row>
    <row r="19" spans="1:11" ht="17" hidden="1" x14ac:dyDescent="0.2">
      <c r="A19" s="179" t="s">
        <v>131</v>
      </c>
      <c r="B19" s="366" t="s">
        <v>132</v>
      </c>
      <c r="C19" s="300"/>
      <c r="D19" s="301"/>
      <c r="E19" s="304">
        <f t="shared" si="0"/>
        <v>0</v>
      </c>
      <c r="F19" s="305"/>
      <c r="G19" s="304">
        <f t="shared" si="1"/>
        <v>0</v>
      </c>
      <c r="H19" s="367"/>
      <c r="I19" s="304">
        <f t="shared" si="2"/>
        <v>0</v>
      </c>
      <c r="J19" s="368">
        <v>0.13</v>
      </c>
      <c r="K19" s="369">
        <f t="shared" si="3"/>
        <v>0</v>
      </c>
    </row>
    <row r="20" spans="1:11" ht="17" x14ac:dyDescent="0.2">
      <c r="A20" s="179" t="s">
        <v>131</v>
      </c>
      <c r="B20" s="159" t="s">
        <v>132</v>
      </c>
      <c r="C20" s="111">
        <v>4410</v>
      </c>
      <c r="D20" s="113">
        <v>0.39</v>
      </c>
      <c r="E20" s="117">
        <f t="shared" si="0"/>
        <v>1719.9</v>
      </c>
      <c r="F20" s="115"/>
      <c r="G20" s="117">
        <f t="shared" si="1"/>
        <v>1719.9</v>
      </c>
      <c r="H20" s="326">
        <v>440</v>
      </c>
      <c r="I20" s="117">
        <f t="shared" si="2"/>
        <v>1279.9000000000001</v>
      </c>
      <c r="J20" s="357">
        <v>0.13</v>
      </c>
      <c r="K20" s="372">
        <f t="shared" si="3"/>
        <v>223.58700000000002</v>
      </c>
    </row>
    <row r="21" spans="1:11" ht="17" hidden="1" x14ac:dyDescent="0.2">
      <c r="A21" s="179" t="s">
        <v>133</v>
      </c>
      <c r="B21" s="159" t="s">
        <v>132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79" t="s">
        <v>133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79" t="s">
        <v>102</v>
      </c>
      <c r="B24" s="159" t="s">
        <v>103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72</v>
      </c>
      <c r="B25" s="159" t="s">
        <v>73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s="272" customFormat="1" ht="17" hidden="1" x14ac:dyDescent="0.2">
      <c r="A26" s="160" t="s">
        <v>67</v>
      </c>
      <c r="B26" s="159" t="s">
        <v>68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t="17" x14ac:dyDescent="0.2">
      <c r="A27" s="179" t="s">
        <v>191</v>
      </c>
      <c r="B27" s="159" t="s">
        <v>192</v>
      </c>
      <c r="C27" s="374">
        <v>4361</v>
      </c>
      <c r="D27" s="113">
        <v>0.23</v>
      </c>
      <c r="E27" s="117">
        <f t="shared" si="0"/>
        <v>1003.0300000000001</v>
      </c>
      <c r="F27" s="115">
        <v>25</v>
      </c>
      <c r="G27" s="117">
        <f t="shared" si="1"/>
        <v>1028.0300000000002</v>
      </c>
      <c r="H27" s="326">
        <v>220</v>
      </c>
      <c r="I27" s="117">
        <f t="shared" si="2"/>
        <v>808.0300000000002</v>
      </c>
      <c r="J27" s="357">
        <v>0.13</v>
      </c>
      <c r="K27" s="372">
        <f t="shared" si="3"/>
        <v>130.3939</v>
      </c>
    </row>
    <row r="28" spans="1:11" ht="17" hidden="1" x14ac:dyDescent="0.2">
      <c r="A28" s="179" t="s">
        <v>157</v>
      </c>
      <c r="B28" s="159" t="s">
        <v>158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147</v>
      </c>
      <c r="B29" s="159" t="s">
        <v>148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65</v>
      </c>
      <c r="B31" s="159" t="s">
        <v>93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hidden="1" x14ac:dyDescent="0.2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60" t="s">
        <v>116</v>
      </c>
      <c r="B33" s="159" t="s">
        <v>117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x14ac:dyDescent="0.2">
      <c r="A34" s="160" t="s">
        <v>122</v>
      </c>
      <c r="B34" s="159" t="s">
        <v>123</v>
      </c>
      <c r="C34" s="111">
        <v>1852</v>
      </c>
      <c r="D34" s="113">
        <v>0.27</v>
      </c>
      <c r="E34" s="117">
        <f t="shared" si="0"/>
        <v>500.04</v>
      </c>
      <c r="F34" s="115"/>
      <c r="G34" s="117">
        <f t="shared" si="1"/>
        <v>500.04</v>
      </c>
      <c r="H34" s="326"/>
      <c r="I34" s="117">
        <f t="shared" si="2"/>
        <v>500.04</v>
      </c>
      <c r="J34" s="357">
        <v>0.14000000000000001</v>
      </c>
      <c r="K34" s="372">
        <f t="shared" si="3"/>
        <v>70.005600000000015</v>
      </c>
    </row>
    <row r="35" spans="1:11" ht="17" hidden="1" x14ac:dyDescent="0.2">
      <c r="A35" s="160" t="s">
        <v>124</v>
      </c>
      <c r="B35" s="159" t="s">
        <v>123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49" t="s">
        <v>65</v>
      </c>
      <c r="B36" s="159" t="s">
        <v>66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79" t="s">
        <v>81</v>
      </c>
      <c r="B37" s="159" t="s">
        <v>82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x14ac:dyDescent="0.2">
      <c r="A38" s="160" t="s">
        <v>125</v>
      </c>
      <c r="B38" s="159" t="s">
        <v>126</v>
      </c>
      <c r="C38" s="111">
        <v>2784</v>
      </c>
      <c r="D38" s="113">
        <v>0.26</v>
      </c>
      <c r="E38" s="117">
        <f t="shared" si="0"/>
        <v>723.84</v>
      </c>
      <c r="F38" s="115"/>
      <c r="G38" s="117">
        <f t="shared" si="1"/>
        <v>723.84</v>
      </c>
      <c r="H38" s="326"/>
      <c r="I38" s="117">
        <f t="shared" si="2"/>
        <v>723.84</v>
      </c>
      <c r="J38" s="357">
        <v>0.14000000000000001</v>
      </c>
      <c r="K38" s="372">
        <f t="shared" si="3"/>
        <v>101.33760000000001</v>
      </c>
    </row>
    <row r="39" spans="1:11" ht="17" hidden="1" x14ac:dyDescent="0.2">
      <c r="A39" s="24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x14ac:dyDescent="0.2">
      <c r="A40" s="160" t="s">
        <v>136</v>
      </c>
      <c r="B40" s="331" t="s">
        <v>137</v>
      </c>
      <c r="C40" s="332"/>
      <c r="D40" s="99"/>
      <c r="E40" s="103">
        <f t="shared" si="0"/>
        <v>0</v>
      </c>
      <c r="F40" s="100"/>
      <c r="G40" s="103">
        <f t="shared" si="1"/>
        <v>0</v>
      </c>
      <c r="H40" s="336"/>
      <c r="I40" s="103">
        <f t="shared" si="2"/>
        <v>0</v>
      </c>
      <c r="J40" s="370">
        <v>0.14000000000000001</v>
      </c>
      <c r="K40" s="371">
        <f t="shared" si="3"/>
        <v>0</v>
      </c>
    </row>
    <row r="41" spans="1:11" ht="17" hidden="1" x14ac:dyDescent="0.2">
      <c r="A41" s="240" t="s">
        <v>136</v>
      </c>
      <c r="B41" s="159" t="s">
        <v>137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t="17" hidden="1" x14ac:dyDescent="0.2">
      <c r="A42" s="179" t="s">
        <v>76</v>
      </c>
      <c r="B42" s="159" t="s">
        <v>77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0.13</v>
      </c>
      <c r="K42" s="20">
        <f t="shared" si="3"/>
        <v>0</v>
      </c>
    </row>
    <row r="43" spans="1:11" ht="17" x14ac:dyDescent="0.2">
      <c r="A43" s="179" t="s">
        <v>31</v>
      </c>
      <c r="B43" s="331" t="s">
        <v>178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0.13</v>
      </c>
      <c r="K43" s="371">
        <f t="shared" si="3"/>
        <v>0</v>
      </c>
    </row>
    <row r="44" spans="1:11" ht="17" hidden="1" x14ac:dyDescent="0.2">
      <c r="A44" s="191" t="s">
        <v>96</v>
      </c>
      <c r="B44" s="159" t="s">
        <v>97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x14ac:dyDescent="0.2">
      <c r="A45" s="160" t="s">
        <v>65</v>
      </c>
      <c r="B45" s="159" t="s">
        <v>138</v>
      </c>
      <c r="C45" s="111">
        <v>5674</v>
      </c>
      <c r="D45" s="113">
        <v>0.4</v>
      </c>
      <c r="E45" s="117">
        <f t="shared" si="0"/>
        <v>2269.6</v>
      </c>
      <c r="F45" s="115"/>
      <c r="G45" s="117">
        <f t="shared" si="1"/>
        <v>2269.6</v>
      </c>
      <c r="H45" s="326">
        <v>220</v>
      </c>
      <c r="I45" s="117">
        <f t="shared" si="2"/>
        <v>2049.6</v>
      </c>
      <c r="J45" s="357">
        <v>0.14000000000000001</v>
      </c>
      <c r="K45" s="372">
        <f t="shared" si="3"/>
        <v>317.74400000000003</v>
      </c>
    </row>
    <row r="46" spans="1:11" ht="17" hidden="1" x14ac:dyDescent="0.2">
      <c r="A46" s="208" t="s">
        <v>65</v>
      </c>
      <c r="B46" s="159" t="s">
        <v>138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91" t="s">
        <v>44</v>
      </c>
      <c r="B47" s="159" t="s">
        <v>45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hidden="1" x14ac:dyDescent="0.2">
      <c r="A48" s="208" t="s">
        <v>89</v>
      </c>
      <c r="B48" s="159" t="s">
        <v>45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t="17" x14ac:dyDescent="0.2">
      <c r="A49" s="179" t="s">
        <v>98</v>
      </c>
      <c r="B49" s="159" t="s">
        <v>45</v>
      </c>
      <c r="C49" s="111">
        <v>4073</v>
      </c>
      <c r="D49" s="113">
        <v>0.4</v>
      </c>
      <c r="E49" s="117">
        <f t="shared" si="0"/>
        <v>1629.2</v>
      </c>
      <c r="F49" s="115"/>
      <c r="G49" s="117">
        <f t="shared" si="1"/>
        <v>1629.2</v>
      </c>
      <c r="H49" s="326"/>
      <c r="I49" s="117">
        <f t="shared" si="2"/>
        <v>1629.2</v>
      </c>
      <c r="J49" s="357">
        <v>0.13</v>
      </c>
      <c r="K49" s="372">
        <f t="shared" si="3"/>
        <v>211.79600000000002</v>
      </c>
    </row>
    <row r="50" spans="1:12" ht="17" hidden="1" x14ac:dyDescent="0.2">
      <c r="A50" s="160" t="s">
        <v>94</v>
      </c>
      <c r="B50" s="159" t="s">
        <v>95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ht="17" hidden="1" x14ac:dyDescent="0.2">
      <c r="A51" s="160" t="s">
        <v>94</v>
      </c>
      <c r="B51" s="159" t="s">
        <v>95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s="272" customFormat="1" ht="17" x14ac:dyDescent="0.2">
      <c r="A52" s="179" t="s">
        <v>129</v>
      </c>
      <c r="B52" s="159" t="s">
        <v>95</v>
      </c>
      <c r="C52" s="111">
        <v>6204</v>
      </c>
      <c r="D52" s="113">
        <v>0.25</v>
      </c>
      <c r="E52" s="117">
        <f t="shared" si="0"/>
        <v>1551</v>
      </c>
      <c r="F52" s="115"/>
      <c r="G52" s="117">
        <f t="shared" si="1"/>
        <v>1551</v>
      </c>
      <c r="H52" s="326">
        <v>270</v>
      </c>
      <c r="I52" s="117">
        <f t="shared" si="2"/>
        <v>1281</v>
      </c>
      <c r="J52" s="357">
        <v>0.13</v>
      </c>
      <c r="K52" s="372">
        <f t="shared" si="3"/>
        <v>201.63</v>
      </c>
    </row>
    <row r="53" spans="1:12" s="272" customFormat="1" ht="17" x14ac:dyDescent="0.2">
      <c r="A53" s="160" t="s">
        <v>181</v>
      </c>
      <c r="B53" s="159" t="s">
        <v>95</v>
      </c>
      <c r="C53" s="111">
        <v>2313</v>
      </c>
      <c r="D53" s="113">
        <v>0.25</v>
      </c>
      <c r="E53" s="117">
        <f t="shared" si="0"/>
        <v>578.25</v>
      </c>
      <c r="F53" s="115">
        <v>50</v>
      </c>
      <c r="G53" s="117">
        <f t="shared" si="1"/>
        <v>628.25</v>
      </c>
      <c r="H53" s="326">
        <v>110</v>
      </c>
      <c r="I53" s="117">
        <f t="shared" si="2"/>
        <v>518.25</v>
      </c>
      <c r="J53" s="357">
        <v>0.14000000000000001</v>
      </c>
      <c r="K53" s="372">
        <f t="shared" si="3"/>
        <v>80.955000000000013</v>
      </c>
    </row>
    <row r="54" spans="1:12" s="272" customFormat="1" ht="17" x14ac:dyDescent="0.2">
      <c r="A54" s="179" t="s">
        <v>182</v>
      </c>
      <c r="B54" s="159" t="s">
        <v>183</v>
      </c>
      <c r="C54" s="111">
        <v>2313</v>
      </c>
      <c r="D54" s="113">
        <v>0.25</v>
      </c>
      <c r="E54" s="117">
        <f t="shared" si="0"/>
        <v>578.25</v>
      </c>
      <c r="F54" s="115">
        <v>50</v>
      </c>
      <c r="G54" s="117">
        <f t="shared" si="1"/>
        <v>628.25</v>
      </c>
      <c r="H54" s="326">
        <v>110</v>
      </c>
      <c r="I54" s="117">
        <f t="shared" si="2"/>
        <v>518.25</v>
      </c>
      <c r="J54" s="357">
        <v>0.13</v>
      </c>
      <c r="K54" s="372">
        <f t="shared" si="3"/>
        <v>75.172499999999999</v>
      </c>
    </row>
    <row r="55" spans="1:12" ht="17" hidden="1" x14ac:dyDescent="0.2">
      <c r="A55" s="139" t="s">
        <v>69</v>
      </c>
      <c r="B55" s="159" t="s">
        <v>70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2" ht="19" hidden="1" customHeight="1" x14ac:dyDescent="0.2">
      <c r="A56" s="124" t="s">
        <v>60</v>
      </c>
      <c r="B56" s="159" t="s">
        <v>61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2" ht="17" hidden="1" x14ac:dyDescent="0.2">
      <c r="A57" s="139" t="s">
        <v>46</v>
      </c>
      <c r="B57" s="159" t="s">
        <v>29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2" ht="17" x14ac:dyDescent="0.2">
      <c r="A58" s="90" t="s">
        <v>176</v>
      </c>
      <c r="B58" s="159" t="s">
        <v>177</v>
      </c>
      <c r="C58" s="111">
        <v>3224</v>
      </c>
      <c r="D58" s="113">
        <v>0.38</v>
      </c>
      <c r="E58" s="117">
        <f t="shared" si="0"/>
        <v>1225.1200000000001</v>
      </c>
      <c r="F58" s="115"/>
      <c r="G58" s="117">
        <f t="shared" si="1"/>
        <v>1225.1200000000001</v>
      </c>
      <c r="H58" s="326">
        <v>50</v>
      </c>
      <c r="I58" s="117">
        <f t="shared" si="2"/>
        <v>1175.1200000000001</v>
      </c>
      <c r="J58" s="357">
        <v>0.13</v>
      </c>
      <c r="K58" s="372">
        <f t="shared" si="3"/>
        <v>159.26560000000003</v>
      </c>
      <c r="L58" s="3"/>
    </row>
    <row r="59" spans="1:12" s="272" customFormat="1" ht="17" hidden="1" x14ac:dyDescent="0.2">
      <c r="A59" s="90" t="s">
        <v>127</v>
      </c>
      <c r="B59" s="159" t="s">
        <v>128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0.13</v>
      </c>
      <c r="K59" s="20">
        <f t="shared" si="3"/>
        <v>0</v>
      </c>
      <c r="L59" s="118"/>
    </row>
    <row r="60" spans="1:12" ht="17" x14ac:dyDescent="0.2">
      <c r="A60" s="179" t="s">
        <v>172</v>
      </c>
      <c r="B60" s="159" t="s">
        <v>175</v>
      </c>
      <c r="C60" s="111">
        <v>6204</v>
      </c>
      <c r="D60" s="113">
        <v>0.24</v>
      </c>
      <c r="E60" s="117">
        <f t="shared" si="0"/>
        <v>1488.96</v>
      </c>
      <c r="F60" s="115"/>
      <c r="G60" s="117">
        <f t="shared" si="1"/>
        <v>1488.96</v>
      </c>
      <c r="H60" s="326">
        <v>270</v>
      </c>
      <c r="I60" s="117">
        <f t="shared" si="2"/>
        <v>1218.96</v>
      </c>
      <c r="J60" s="357">
        <v>0.13</v>
      </c>
      <c r="K60" s="372">
        <f t="shared" si="3"/>
        <v>193.56480000000002</v>
      </c>
    </row>
    <row r="61" spans="1:12" s="272" customFormat="1" ht="17" hidden="1" x14ac:dyDescent="0.2">
      <c r="A61" s="90" t="s">
        <v>108</v>
      </c>
      <c r="B61" s="159" t="s">
        <v>111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</row>
    <row r="62" spans="1:12" ht="17" x14ac:dyDescent="0.2">
      <c r="A62" s="90" t="s">
        <v>52</v>
      </c>
      <c r="B62" s="159" t="s">
        <v>53</v>
      </c>
      <c r="C62" s="111">
        <v>3861</v>
      </c>
      <c r="D62" s="113">
        <v>0.4</v>
      </c>
      <c r="E62" s="117">
        <f t="shared" si="0"/>
        <v>1544.4</v>
      </c>
      <c r="F62" s="115"/>
      <c r="G62" s="117">
        <f t="shared" si="1"/>
        <v>1544.4</v>
      </c>
      <c r="H62" s="326">
        <v>110</v>
      </c>
      <c r="I62" s="117">
        <f t="shared" si="2"/>
        <v>1434.4</v>
      </c>
      <c r="J62" s="357">
        <v>0.13</v>
      </c>
      <c r="K62" s="372">
        <f t="shared" si="3"/>
        <v>200.77200000000002</v>
      </c>
    </row>
    <row r="63" spans="1:12" ht="17" hidden="1" x14ac:dyDescent="0.2">
      <c r="A63" s="90" t="s">
        <v>52</v>
      </c>
      <c r="B63" s="159" t="s">
        <v>53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ht="17" x14ac:dyDescent="0.2">
      <c r="A64" s="90" t="s">
        <v>173</v>
      </c>
      <c r="B64" s="331" t="s">
        <v>167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1" ht="17" hidden="1" x14ac:dyDescent="0.2">
      <c r="A65" s="208" t="s">
        <v>90</v>
      </c>
      <c r="B65" s="159" t="s">
        <v>79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1" ht="17" hidden="1" x14ac:dyDescent="0.2">
      <c r="A66" s="90" t="s">
        <v>154</v>
      </c>
      <c r="B66" s="159" t="s">
        <v>155</v>
      </c>
      <c r="C66" s="111"/>
      <c r="D66" s="113"/>
      <c r="E66" s="117">
        <f t="shared" ref="E66:E107" si="4">C66*D66</f>
        <v>0</v>
      </c>
      <c r="F66" s="115"/>
      <c r="G66" s="117">
        <f t="shared" ref="G66:G107" si="5">E66+F66</f>
        <v>0</v>
      </c>
      <c r="H66" s="326"/>
      <c r="I66" s="117">
        <f t="shared" ref="I66:I107" si="6">+G66-H66</f>
        <v>0</v>
      </c>
      <c r="J66" s="357">
        <v>0.13</v>
      </c>
      <c r="K66" s="20">
        <f t="shared" ref="K66:K107" si="7">E66*J66</f>
        <v>0</v>
      </c>
    </row>
    <row r="67" spans="1:11" ht="17" x14ac:dyDescent="0.2">
      <c r="A67" s="90" t="s">
        <v>154</v>
      </c>
      <c r="B67" s="159" t="s">
        <v>155</v>
      </c>
      <c r="C67" s="111">
        <v>7013</v>
      </c>
      <c r="D67" s="113">
        <v>0.24</v>
      </c>
      <c r="E67" s="117">
        <f t="shared" si="4"/>
        <v>1683.12</v>
      </c>
      <c r="F67" s="115"/>
      <c r="G67" s="117">
        <f t="shared" si="5"/>
        <v>1683.12</v>
      </c>
      <c r="H67" s="326"/>
      <c r="I67" s="117">
        <f t="shared" si="6"/>
        <v>1683.12</v>
      </c>
      <c r="J67" s="357">
        <v>0.13</v>
      </c>
      <c r="K67" s="20">
        <f t="shared" si="7"/>
        <v>218.8056</v>
      </c>
    </row>
    <row r="68" spans="1:11" ht="17" x14ac:dyDescent="0.2">
      <c r="A68" s="90" t="s">
        <v>156</v>
      </c>
      <c r="B68" s="159" t="s">
        <v>155</v>
      </c>
      <c r="C68" s="111">
        <v>7013</v>
      </c>
      <c r="D68" s="113">
        <v>0.25</v>
      </c>
      <c r="E68" s="117">
        <f t="shared" si="4"/>
        <v>1753.25</v>
      </c>
      <c r="F68" s="115"/>
      <c r="G68" s="117">
        <f t="shared" si="5"/>
        <v>1753.25</v>
      </c>
      <c r="H68" s="326"/>
      <c r="I68" s="117">
        <f t="shared" si="6"/>
        <v>1753.25</v>
      </c>
      <c r="J68" s="357">
        <v>0.13</v>
      </c>
      <c r="K68" s="20">
        <f t="shared" si="7"/>
        <v>227.92250000000001</v>
      </c>
    </row>
    <row r="69" spans="1:11" ht="17" hidden="1" x14ac:dyDescent="0.2">
      <c r="A69" s="90" t="s">
        <v>156</v>
      </c>
      <c r="B69" s="366" t="s">
        <v>155</v>
      </c>
      <c r="C69" s="300"/>
      <c r="D69" s="301"/>
      <c r="E69" s="304">
        <f t="shared" si="4"/>
        <v>0</v>
      </c>
      <c r="F69" s="305"/>
      <c r="G69" s="304">
        <f t="shared" si="5"/>
        <v>0</v>
      </c>
      <c r="H69" s="367"/>
      <c r="I69" s="304">
        <f t="shared" si="6"/>
        <v>0</v>
      </c>
      <c r="J69" s="368">
        <v>0.13</v>
      </c>
      <c r="K69" s="369">
        <f t="shared" si="7"/>
        <v>0</v>
      </c>
    </row>
    <row r="70" spans="1:11" ht="17" hidden="1" x14ac:dyDescent="0.2">
      <c r="A70" s="90" t="s">
        <v>104</v>
      </c>
      <c r="B70" s="159" t="s">
        <v>105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0.13</v>
      </c>
      <c r="K70" s="20">
        <f t="shared" si="7"/>
        <v>0</v>
      </c>
    </row>
    <row r="71" spans="1:11" ht="17" x14ac:dyDescent="0.2">
      <c r="A71" s="90" t="s">
        <v>161</v>
      </c>
      <c r="B71" s="159" t="s">
        <v>162</v>
      </c>
      <c r="C71" s="111">
        <v>2058</v>
      </c>
      <c r="D71" s="113">
        <v>0.38</v>
      </c>
      <c r="E71" s="117">
        <f t="shared" si="4"/>
        <v>782.04</v>
      </c>
      <c r="F71" s="115"/>
      <c r="G71" s="117">
        <f t="shared" si="5"/>
        <v>782.04</v>
      </c>
      <c r="H71" s="326"/>
      <c r="I71" s="117">
        <f t="shared" si="6"/>
        <v>782.04</v>
      </c>
      <c r="J71" s="357">
        <v>0.13</v>
      </c>
      <c r="K71" s="20">
        <f t="shared" si="7"/>
        <v>101.6652</v>
      </c>
    </row>
    <row r="72" spans="1:11" ht="17" hidden="1" x14ac:dyDescent="0.2">
      <c r="A72" s="90" t="s">
        <v>100</v>
      </c>
      <c r="B72" s="159" t="s">
        <v>101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1" ht="17" hidden="1" x14ac:dyDescent="0.2">
      <c r="A73" s="194" t="s">
        <v>85</v>
      </c>
      <c r="B73" s="159" t="s">
        <v>86</v>
      </c>
      <c r="C73" s="111"/>
      <c r="D73" s="113"/>
      <c r="E73" s="117">
        <f t="shared" si="4"/>
        <v>0</v>
      </c>
      <c r="F73" s="115"/>
      <c r="G73" s="117">
        <f t="shared" si="5"/>
        <v>0</v>
      </c>
      <c r="H73" s="326"/>
      <c r="I73" s="117">
        <f t="shared" si="6"/>
        <v>0</v>
      </c>
      <c r="J73" s="357">
        <v>0.14000000000000001</v>
      </c>
      <c r="K73" s="20">
        <f t="shared" si="7"/>
        <v>0</v>
      </c>
    </row>
    <row r="74" spans="1:11" ht="17" hidden="1" x14ac:dyDescent="0.2">
      <c r="A74" s="194" t="s">
        <v>85</v>
      </c>
      <c r="B74" s="159" t="s">
        <v>86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0.14000000000000001</v>
      </c>
      <c r="K74" s="20">
        <f t="shared" si="7"/>
        <v>0</v>
      </c>
    </row>
    <row r="75" spans="1:11" ht="17" x14ac:dyDescent="0.2">
      <c r="A75" s="208" t="s">
        <v>179</v>
      </c>
      <c r="B75" s="159" t="s">
        <v>180</v>
      </c>
      <c r="C75" s="111">
        <v>3404</v>
      </c>
      <c r="D75" s="113">
        <v>0.38</v>
      </c>
      <c r="E75" s="117">
        <f t="shared" si="4"/>
        <v>1293.52</v>
      </c>
      <c r="F75" s="115"/>
      <c r="G75" s="117">
        <f t="shared" si="5"/>
        <v>1293.52</v>
      </c>
      <c r="H75" s="326">
        <v>110</v>
      </c>
      <c r="I75" s="117">
        <f t="shared" si="6"/>
        <v>1183.52</v>
      </c>
      <c r="J75" s="357">
        <v>0.14000000000000001</v>
      </c>
      <c r="K75" s="20">
        <f t="shared" si="7"/>
        <v>181.09280000000001</v>
      </c>
    </row>
    <row r="76" spans="1:11" ht="17" hidden="1" x14ac:dyDescent="0.2">
      <c r="A76" s="194" t="s">
        <v>83</v>
      </c>
      <c r="B76" s="159" t="s">
        <v>84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0.14000000000000001</v>
      </c>
      <c r="K76" s="20">
        <f t="shared" si="7"/>
        <v>0</v>
      </c>
    </row>
    <row r="77" spans="1:11" s="272" customFormat="1" ht="17" x14ac:dyDescent="0.2">
      <c r="A77" s="90" t="s">
        <v>193</v>
      </c>
      <c r="B77" s="159" t="s">
        <v>84</v>
      </c>
      <c r="C77" s="111">
        <v>6067</v>
      </c>
      <c r="D77" s="113">
        <v>0.25</v>
      </c>
      <c r="E77" s="117">
        <f t="shared" si="4"/>
        <v>1516.75</v>
      </c>
      <c r="F77" s="115"/>
      <c r="G77" s="117">
        <f t="shared" si="5"/>
        <v>1516.75</v>
      </c>
      <c r="H77" s="326">
        <v>50</v>
      </c>
      <c r="I77" s="117">
        <f t="shared" si="6"/>
        <v>1466.75</v>
      </c>
      <c r="J77" s="357">
        <v>0.13</v>
      </c>
      <c r="K77" s="20">
        <f t="shared" si="7"/>
        <v>197.17750000000001</v>
      </c>
    </row>
    <row r="78" spans="1:11" ht="17" hidden="1" x14ac:dyDescent="0.2">
      <c r="A78" s="90" t="s">
        <v>106</v>
      </c>
      <c r="B78" s="159" t="s">
        <v>107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20">
        <f t="shared" si="7"/>
        <v>0</v>
      </c>
    </row>
    <row r="79" spans="1:11" ht="17" hidden="1" x14ac:dyDescent="0.2">
      <c r="A79" s="90" t="s">
        <v>106</v>
      </c>
      <c r="B79" s="159" t="s">
        <v>107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20">
        <f t="shared" si="7"/>
        <v>0</v>
      </c>
    </row>
    <row r="80" spans="1:11" s="272" customFormat="1" ht="17" x14ac:dyDescent="0.2">
      <c r="A80" s="90" t="s">
        <v>134</v>
      </c>
      <c r="B80" s="159" t="s">
        <v>194</v>
      </c>
      <c r="C80" s="111">
        <v>1852</v>
      </c>
      <c r="D80" s="113">
        <v>0.27</v>
      </c>
      <c r="E80" s="117">
        <f t="shared" si="4"/>
        <v>500.04</v>
      </c>
      <c r="F80" s="115"/>
      <c r="G80" s="117">
        <f t="shared" si="5"/>
        <v>500.04</v>
      </c>
      <c r="H80" s="326">
        <v>50</v>
      </c>
      <c r="I80" s="117">
        <f t="shared" si="6"/>
        <v>450.04</v>
      </c>
      <c r="J80" s="357">
        <v>0.13</v>
      </c>
      <c r="K80" s="20">
        <f t="shared" si="7"/>
        <v>65.005200000000002</v>
      </c>
    </row>
    <row r="81" spans="1:11" ht="14.5" customHeight="1" x14ac:dyDescent="0.2">
      <c r="A81" s="90" t="s">
        <v>152</v>
      </c>
      <c r="B81" s="331" t="s">
        <v>153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t="17" x14ac:dyDescent="0.2">
      <c r="A82" s="90" t="s">
        <v>152</v>
      </c>
      <c r="B82" s="331" t="s">
        <v>153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s="272" customFormat="1" ht="17" x14ac:dyDescent="0.2">
      <c r="A83" s="90" t="s">
        <v>184</v>
      </c>
      <c r="B83" s="159" t="s">
        <v>185</v>
      </c>
      <c r="C83" s="111">
        <v>5575</v>
      </c>
      <c r="D83" s="113">
        <v>0.38</v>
      </c>
      <c r="E83" s="117">
        <f t="shared" si="4"/>
        <v>2118.5</v>
      </c>
      <c r="F83" s="115"/>
      <c r="G83" s="117">
        <f t="shared" si="5"/>
        <v>2118.5</v>
      </c>
      <c r="H83" s="326">
        <v>600</v>
      </c>
      <c r="I83" s="117">
        <f t="shared" si="6"/>
        <v>1518.5</v>
      </c>
      <c r="J83" s="357">
        <v>0.13</v>
      </c>
      <c r="K83" s="20">
        <f t="shared" si="7"/>
        <v>275.40500000000003</v>
      </c>
    </row>
    <row r="84" spans="1:11" s="272" customFormat="1" ht="17" hidden="1" x14ac:dyDescent="0.2">
      <c r="A84" s="208" t="s">
        <v>159</v>
      </c>
      <c r="B84" s="159" t="s">
        <v>160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t="17" x14ac:dyDescent="0.2">
      <c r="A85" s="90" t="s">
        <v>98</v>
      </c>
      <c r="B85" s="159" t="s">
        <v>171</v>
      </c>
      <c r="C85" s="111">
        <v>4907</v>
      </c>
      <c r="D85" s="113">
        <v>0.37</v>
      </c>
      <c r="E85" s="117">
        <f t="shared" si="4"/>
        <v>1815.59</v>
      </c>
      <c r="F85" s="115"/>
      <c r="G85" s="117">
        <f t="shared" si="5"/>
        <v>1815.59</v>
      </c>
      <c r="H85" s="326"/>
      <c r="I85" s="117">
        <f t="shared" si="6"/>
        <v>1815.59</v>
      </c>
      <c r="J85" s="357">
        <v>0.13</v>
      </c>
      <c r="K85" s="20">
        <f t="shared" si="7"/>
        <v>236.02670000000001</v>
      </c>
    </row>
    <row r="86" spans="1:11" ht="17" hidden="1" x14ac:dyDescent="0.2">
      <c r="A86" s="90" t="s">
        <v>98</v>
      </c>
      <c r="B86" s="331" t="s">
        <v>171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t="17" hidden="1" x14ac:dyDescent="0.2">
      <c r="A87" s="94" t="s">
        <v>58</v>
      </c>
      <c r="B87" s="159" t="s">
        <v>59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ht="17" x14ac:dyDescent="0.2">
      <c r="A88" s="160" t="s">
        <v>65</v>
      </c>
      <c r="B88" s="159" t="s">
        <v>59</v>
      </c>
      <c r="C88" s="111">
        <v>4240</v>
      </c>
      <c r="D88" s="113">
        <v>0.4</v>
      </c>
      <c r="E88" s="117">
        <f t="shared" si="4"/>
        <v>1696</v>
      </c>
      <c r="F88" s="115"/>
      <c r="G88" s="117">
        <f t="shared" si="5"/>
        <v>1696</v>
      </c>
      <c r="H88" s="326">
        <v>220</v>
      </c>
      <c r="I88" s="117">
        <f t="shared" si="6"/>
        <v>1476</v>
      </c>
      <c r="J88" s="357">
        <v>0.14000000000000001</v>
      </c>
      <c r="K88" s="372">
        <f t="shared" si="7"/>
        <v>237.44000000000003</v>
      </c>
    </row>
    <row r="89" spans="1:11" s="272" customFormat="1" ht="17" x14ac:dyDescent="0.2">
      <c r="A89" s="90" t="s">
        <v>168</v>
      </c>
      <c r="B89" s="159" t="s">
        <v>59</v>
      </c>
      <c r="C89" s="111">
        <v>5564</v>
      </c>
      <c r="D89" s="113">
        <v>0.24</v>
      </c>
      <c r="E89" s="117">
        <f t="shared" si="4"/>
        <v>1335.36</v>
      </c>
      <c r="F89" s="115"/>
      <c r="G89" s="117">
        <f t="shared" si="5"/>
        <v>1335.36</v>
      </c>
      <c r="H89" s="326">
        <v>110</v>
      </c>
      <c r="I89" s="117">
        <f t="shared" si="6"/>
        <v>1225.3599999999999</v>
      </c>
      <c r="J89" s="357">
        <v>0.13</v>
      </c>
      <c r="K89" s="20">
        <f t="shared" si="7"/>
        <v>173.5968</v>
      </c>
    </row>
    <row r="90" spans="1:11" s="272" customFormat="1" ht="17" hidden="1" x14ac:dyDescent="0.2">
      <c r="A90" s="90" t="s">
        <v>168</v>
      </c>
      <c r="B90" s="159" t="s">
        <v>59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s="272" customFormat="1" ht="17" x14ac:dyDescent="0.2">
      <c r="A91" s="90" t="s">
        <v>186</v>
      </c>
      <c r="B91" s="159" t="s">
        <v>59</v>
      </c>
      <c r="C91" s="111">
        <v>5564</v>
      </c>
      <c r="D91" s="113">
        <v>0.24</v>
      </c>
      <c r="E91" s="117">
        <f t="shared" si="4"/>
        <v>1335.36</v>
      </c>
      <c r="F91" s="115"/>
      <c r="G91" s="117">
        <f t="shared" si="5"/>
        <v>1335.36</v>
      </c>
      <c r="H91" s="326">
        <v>110</v>
      </c>
      <c r="I91" s="117">
        <f t="shared" si="6"/>
        <v>1225.3599999999999</v>
      </c>
      <c r="J91" s="357">
        <v>0.13</v>
      </c>
      <c r="K91" s="20">
        <f t="shared" si="7"/>
        <v>173.5968</v>
      </c>
    </row>
    <row r="92" spans="1:11" ht="17" hidden="1" x14ac:dyDescent="0.2">
      <c r="A92" s="90" t="s">
        <v>63</v>
      </c>
      <c r="B92" s="159" t="s">
        <v>64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0.13</v>
      </c>
      <c r="K92" s="20">
        <f t="shared" si="7"/>
        <v>0</v>
      </c>
    </row>
    <row r="93" spans="1:11" ht="17" x14ac:dyDescent="0.2">
      <c r="A93" s="90" t="s">
        <v>134</v>
      </c>
      <c r="B93" s="159" t="s">
        <v>135</v>
      </c>
      <c r="C93" s="111">
        <v>3650</v>
      </c>
      <c r="D93" s="113">
        <v>0.39</v>
      </c>
      <c r="E93" s="117">
        <f t="shared" si="4"/>
        <v>1423.5</v>
      </c>
      <c r="F93" s="115"/>
      <c r="G93" s="117">
        <f t="shared" si="5"/>
        <v>1423.5</v>
      </c>
      <c r="H93" s="326"/>
      <c r="I93" s="117">
        <f t="shared" si="6"/>
        <v>1423.5</v>
      </c>
      <c r="J93" s="357">
        <v>0.13</v>
      </c>
      <c r="K93" s="20">
        <f t="shared" si="7"/>
        <v>185.05500000000001</v>
      </c>
    </row>
    <row r="94" spans="1:11" ht="17" hidden="1" x14ac:dyDescent="0.2">
      <c r="A94" s="90" t="s">
        <v>114</v>
      </c>
      <c r="B94" s="159" t="s">
        <v>115</v>
      </c>
      <c r="C94" s="111"/>
      <c r="D94" s="113"/>
      <c r="E94" s="117">
        <f t="shared" si="4"/>
        <v>0</v>
      </c>
      <c r="F94" s="115"/>
      <c r="G94" s="117">
        <f t="shared" si="5"/>
        <v>0</v>
      </c>
      <c r="H94" s="326"/>
      <c r="I94" s="117">
        <f t="shared" si="6"/>
        <v>0</v>
      </c>
      <c r="J94" s="357">
        <v>0.13</v>
      </c>
      <c r="K94" s="20">
        <f t="shared" si="7"/>
        <v>0</v>
      </c>
    </row>
    <row r="95" spans="1:11" ht="17" hidden="1" x14ac:dyDescent="0.2">
      <c r="A95" s="90" t="s">
        <v>114</v>
      </c>
      <c r="B95" s="159" t="s">
        <v>115</v>
      </c>
      <c r="C95" s="111"/>
      <c r="D95" s="113"/>
      <c r="E95" s="117">
        <f t="shared" si="4"/>
        <v>0</v>
      </c>
      <c r="F95" s="115"/>
      <c r="G95" s="117">
        <f t="shared" si="5"/>
        <v>0</v>
      </c>
      <c r="H95" s="326"/>
      <c r="I95" s="117">
        <f t="shared" si="6"/>
        <v>0</v>
      </c>
      <c r="J95" s="357">
        <v>0.13</v>
      </c>
      <c r="K95" s="20">
        <f t="shared" si="7"/>
        <v>0</v>
      </c>
    </row>
    <row r="96" spans="1:11" ht="17" hidden="1" x14ac:dyDescent="0.2">
      <c r="A96" s="90" t="s">
        <v>109</v>
      </c>
      <c r="B96" s="159" t="s">
        <v>110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0.13</v>
      </c>
      <c r="K96" s="20">
        <f t="shared" si="7"/>
        <v>0</v>
      </c>
    </row>
    <row r="97" spans="1:12" ht="17" hidden="1" x14ac:dyDescent="0.2">
      <c r="A97" s="90" t="s">
        <v>109</v>
      </c>
      <c r="B97" s="159" t="s">
        <v>110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0.13</v>
      </c>
      <c r="K97" s="20">
        <f t="shared" si="7"/>
        <v>0</v>
      </c>
    </row>
    <row r="98" spans="1:12" ht="17" x14ac:dyDescent="0.2">
      <c r="A98" s="90" t="s">
        <v>187</v>
      </c>
      <c r="B98" s="159" t="s">
        <v>188</v>
      </c>
      <c r="C98" s="111">
        <v>1890</v>
      </c>
      <c r="D98" s="113">
        <v>0.38</v>
      </c>
      <c r="E98" s="117">
        <f t="shared" si="4"/>
        <v>718.2</v>
      </c>
      <c r="F98" s="115">
        <v>12.5</v>
      </c>
      <c r="G98" s="117">
        <f t="shared" si="5"/>
        <v>730.7</v>
      </c>
      <c r="H98" s="326">
        <v>44</v>
      </c>
      <c r="I98" s="117">
        <f t="shared" si="6"/>
        <v>686.7</v>
      </c>
      <c r="J98" s="357">
        <v>0.13</v>
      </c>
      <c r="K98" s="20">
        <f t="shared" si="7"/>
        <v>93.366000000000014</v>
      </c>
    </row>
    <row r="99" spans="1:12" ht="17" hidden="1" x14ac:dyDescent="0.2">
      <c r="A99" s="90" t="s">
        <v>74</v>
      </c>
      <c r="B99" s="159" t="s">
        <v>75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0.13</v>
      </c>
      <c r="K99" s="20">
        <f t="shared" si="7"/>
        <v>0</v>
      </c>
    </row>
    <row r="100" spans="1:12" ht="17" x14ac:dyDescent="0.2">
      <c r="A100" s="90" t="s">
        <v>152</v>
      </c>
      <c r="B100" s="159" t="s">
        <v>169</v>
      </c>
      <c r="C100" s="111">
        <v>4164</v>
      </c>
      <c r="D100" s="113">
        <v>0.38</v>
      </c>
      <c r="E100" s="117">
        <f t="shared" si="4"/>
        <v>1582.32</v>
      </c>
      <c r="F100" s="115"/>
      <c r="G100" s="117">
        <f t="shared" si="5"/>
        <v>1582.32</v>
      </c>
      <c r="H100" s="326">
        <v>110</v>
      </c>
      <c r="I100" s="117">
        <f t="shared" si="6"/>
        <v>1472.32</v>
      </c>
      <c r="J100" s="357">
        <v>0.13</v>
      </c>
      <c r="K100" s="20">
        <f t="shared" si="7"/>
        <v>205.70159999999998</v>
      </c>
    </row>
    <row r="101" spans="1:12" s="272" customFormat="1" ht="17" hidden="1" x14ac:dyDescent="0.2">
      <c r="A101" s="209" t="s">
        <v>91</v>
      </c>
      <c r="B101" s="159" t="s">
        <v>92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0.14000000000000001</v>
      </c>
      <c r="K101" s="20">
        <f t="shared" si="7"/>
        <v>0</v>
      </c>
    </row>
    <row r="102" spans="1:12" hidden="1" x14ac:dyDescent="0.2">
      <c r="A102" s="316" t="s">
        <v>145</v>
      </c>
      <c r="B102" s="350" t="s">
        <v>146</v>
      </c>
      <c r="C102" s="111"/>
      <c r="D102" s="171"/>
      <c r="E102" s="117">
        <f t="shared" si="4"/>
        <v>0</v>
      </c>
      <c r="F102" s="116"/>
      <c r="G102" s="117">
        <f t="shared" si="5"/>
        <v>0</v>
      </c>
      <c r="H102" s="116"/>
      <c r="I102" s="117">
        <f t="shared" si="6"/>
        <v>0</v>
      </c>
      <c r="J102" s="357">
        <v>0.14000000000000001</v>
      </c>
      <c r="K102" s="20">
        <f t="shared" si="7"/>
        <v>0</v>
      </c>
    </row>
    <row r="103" spans="1:12" s="272" customFormat="1" hidden="1" x14ac:dyDescent="0.2">
      <c r="A103" s="90" t="s">
        <v>139</v>
      </c>
      <c r="B103" s="321" t="s">
        <v>140</v>
      </c>
      <c r="C103" s="176"/>
      <c r="D103" s="170"/>
      <c r="E103" s="117">
        <f t="shared" si="4"/>
        <v>0</v>
      </c>
      <c r="F103" s="261"/>
      <c r="G103" s="117">
        <f t="shared" si="5"/>
        <v>0</v>
      </c>
      <c r="H103" s="261"/>
      <c r="I103" s="117">
        <f t="shared" si="6"/>
        <v>0</v>
      </c>
      <c r="J103" s="357">
        <v>0.13</v>
      </c>
      <c r="K103" s="20">
        <f t="shared" si="7"/>
        <v>0</v>
      </c>
    </row>
    <row r="104" spans="1:12" s="272" customFormat="1" hidden="1" x14ac:dyDescent="0.2">
      <c r="A104" s="90" t="s">
        <v>141</v>
      </c>
      <c r="B104" s="321" t="s">
        <v>140</v>
      </c>
      <c r="C104" s="176"/>
      <c r="D104" s="170"/>
      <c r="E104" s="117">
        <f t="shared" si="4"/>
        <v>0</v>
      </c>
      <c r="F104" s="261"/>
      <c r="G104" s="117">
        <f t="shared" si="5"/>
        <v>0</v>
      </c>
      <c r="H104" s="261"/>
      <c r="I104" s="117">
        <f t="shared" si="6"/>
        <v>0</v>
      </c>
      <c r="J104" s="357">
        <v>0.13</v>
      </c>
      <c r="K104" s="20">
        <f t="shared" si="7"/>
        <v>0</v>
      </c>
    </row>
    <row r="105" spans="1:12" hidden="1" x14ac:dyDescent="0.2">
      <c r="A105" s="90" t="s">
        <v>118</v>
      </c>
      <c r="B105" s="238" t="s">
        <v>119</v>
      </c>
      <c r="C105" s="176"/>
      <c r="D105" s="170"/>
      <c r="E105" s="117">
        <f t="shared" si="4"/>
        <v>0</v>
      </c>
      <c r="F105" s="261"/>
      <c r="G105" s="117">
        <f t="shared" si="5"/>
        <v>0</v>
      </c>
      <c r="H105" s="261"/>
      <c r="I105" s="117">
        <f t="shared" si="6"/>
        <v>0</v>
      </c>
      <c r="J105" s="357">
        <v>0.13</v>
      </c>
      <c r="K105" s="20">
        <f t="shared" si="7"/>
        <v>0</v>
      </c>
    </row>
    <row r="106" spans="1:12" hidden="1" x14ac:dyDescent="0.2">
      <c r="A106" s="92" t="s">
        <v>54</v>
      </c>
      <c r="B106" s="196" t="s">
        <v>55</v>
      </c>
      <c r="C106" s="197"/>
      <c r="D106" s="198"/>
      <c r="E106" s="117">
        <f t="shared" si="4"/>
        <v>0</v>
      </c>
      <c r="F106" s="203"/>
      <c r="G106" s="117">
        <f t="shared" si="5"/>
        <v>0</v>
      </c>
      <c r="H106" s="203"/>
      <c r="I106" s="117">
        <f t="shared" si="6"/>
        <v>0</v>
      </c>
      <c r="J106" s="357">
        <v>0.14000000000000001</v>
      </c>
      <c r="K106" s="20">
        <f t="shared" si="7"/>
        <v>0</v>
      </c>
    </row>
    <row r="107" spans="1:12" hidden="1" x14ac:dyDescent="0.2">
      <c r="A107" s="90" t="s">
        <v>87</v>
      </c>
      <c r="B107" s="234" t="s">
        <v>88</v>
      </c>
      <c r="C107" s="114"/>
      <c r="D107" s="172"/>
      <c r="E107" s="117">
        <f t="shared" si="4"/>
        <v>0</v>
      </c>
      <c r="F107" s="116"/>
      <c r="G107" s="117">
        <f t="shared" si="5"/>
        <v>0</v>
      </c>
      <c r="H107" s="116"/>
      <c r="I107" s="117">
        <f t="shared" si="6"/>
        <v>0</v>
      </c>
      <c r="J107" s="357">
        <v>0.13</v>
      </c>
      <c r="K107" s="20">
        <f t="shared" si="7"/>
        <v>0</v>
      </c>
    </row>
    <row r="108" spans="1:12" ht="16" customHeight="1" x14ac:dyDescent="0.2">
      <c r="A108" s="75"/>
      <c r="C108" s="79">
        <f>SUM(C2:C107)</f>
        <v>130904</v>
      </c>
      <c r="D108" s="79"/>
      <c r="E108" s="80">
        <f>SUM(E2:E107)</f>
        <v>39972.69</v>
      </c>
      <c r="F108" s="80">
        <f>SUM(F2:F107)</f>
        <v>339.13</v>
      </c>
      <c r="G108" s="80">
        <f>SUM(G2:G107)</f>
        <v>40311.82</v>
      </c>
      <c r="H108" s="80">
        <f>SUM(H2:H107)</f>
        <v>3524</v>
      </c>
      <c r="I108" s="80">
        <f>SUM(I2:I107)</f>
        <v>36787.82</v>
      </c>
      <c r="J108" s="80"/>
      <c r="K108" s="3">
        <f>SUM(K2:K107)</f>
        <v>5282.2297000000017</v>
      </c>
      <c r="L108" s="3"/>
    </row>
    <row r="109" spans="1:12" x14ac:dyDescent="0.2">
      <c r="D109" s="81"/>
      <c r="I109" s="162"/>
      <c r="K109" s="165"/>
    </row>
    <row r="110" spans="1:12" x14ac:dyDescent="0.2">
      <c r="B110" s="247" t="s">
        <v>47</v>
      </c>
      <c r="D110" s="13"/>
      <c r="F110" s="13"/>
      <c r="G110" s="13"/>
      <c r="H110" t="s">
        <v>10</v>
      </c>
      <c r="I110" s="12">
        <f>+K108</f>
        <v>5282.2297000000017</v>
      </c>
    </row>
    <row r="111" spans="1:12" x14ac:dyDescent="0.2">
      <c r="B111" s="363">
        <v>0.13</v>
      </c>
      <c r="C111" s="41" t="s">
        <v>170</v>
      </c>
      <c r="D111" s="14"/>
      <c r="F111" s="13"/>
      <c r="G111" s="13"/>
      <c r="H111" t="s">
        <v>12</v>
      </c>
      <c r="I111" s="207">
        <f>+I108+I110</f>
        <v>42070.049700000003</v>
      </c>
    </row>
    <row r="112" spans="1:12" x14ac:dyDescent="0.2">
      <c r="A112" s="361"/>
      <c r="B112" s="364">
        <v>0.14000000000000001</v>
      </c>
      <c r="C112" s="41" t="s">
        <v>51</v>
      </c>
      <c r="D112" s="14"/>
      <c r="E112" s="15"/>
    </row>
    <row r="113" spans="1:9" x14ac:dyDescent="0.2">
      <c r="A113" s="362"/>
      <c r="D113" s="14"/>
      <c r="E113" s="15"/>
      <c r="F113" s="3"/>
    </row>
    <row r="114" spans="1:9" x14ac:dyDescent="0.2">
      <c r="A114" s="361"/>
      <c r="D114" s="14"/>
      <c r="E114" s="15"/>
      <c r="I114" s="3"/>
    </row>
    <row r="115" spans="1:9" x14ac:dyDescent="0.2">
      <c r="A115" s="361"/>
    </row>
    <row r="117" spans="1:9" x14ac:dyDescent="0.2">
      <c r="H117" s="3"/>
    </row>
    <row r="126" spans="1:9" x14ac:dyDescent="0.2">
      <c r="I126">
        <v>53.47</v>
      </c>
    </row>
  </sheetData>
  <autoFilter ref="A1:K108" xr:uid="{00000000-0009-0000-0000-00006A000000}">
    <filterColumn colId="8">
      <filters>
        <filter val="1,060.17"/>
        <filter val="1,128.67"/>
        <filter val="1,145.50"/>
        <filter val="1,191.32"/>
        <filter val="1,280.56"/>
        <filter val="1,333.50"/>
        <filter val="1,376.75"/>
        <filter val="1,384.18"/>
        <filter val="1,388.90"/>
        <filter val="1,430.40"/>
        <filter val="1,467.72"/>
        <filter val="1,494.42"/>
        <filter val="1,568.40"/>
        <filter val="1,606.32"/>
        <filter val="1,624.34"/>
        <filter val="1,624.48"/>
        <filter val="1,643.14"/>
        <filter val="2,200.23"/>
        <filter val="226.10"/>
        <filter val="265.10"/>
        <filter val="270.06"/>
        <filter val="279.44"/>
        <filter val="36,319.55"/>
        <filter val="389.50"/>
        <filter val="451.87"/>
        <filter val="465.00"/>
        <filter val="484.54"/>
        <filter val="500.37"/>
        <filter val="515.66"/>
        <filter val="667.54"/>
        <filter val="676.00"/>
        <filter val="773.80"/>
        <filter val="826.21"/>
        <filter val="868.68"/>
        <filter val="987.6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filterMode="1"/>
  <dimension ref="A1:L128"/>
  <sheetViews>
    <sheetView topLeftCell="A69" zoomScale="86" zoomScaleNormal="60" workbookViewId="0">
      <selection activeCell="I113" sqref="I113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3543</v>
      </c>
      <c r="D5" s="113">
        <v>0.38</v>
      </c>
      <c r="E5" s="117">
        <f t="shared" si="0"/>
        <v>1346.34</v>
      </c>
      <c r="F5" s="115">
        <v>27.97</v>
      </c>
      <c r="G5" s="117">
        <f t="shared" si="1"/>
        <v>1374.31</v>
      </c>
      <c r="H5" s="326">
        <v>110</v>
      </c>
      <c r="I5" s="117">
        <f t="shared" si="2"/>
        <v>1264.31</v>
      </c>
      <c r="J5" s="357">
        <v>0.13</v>
      </c>
      <c r="K5" s="372">
        <f t="shared" si="3"/>
        <v>175.02420000000001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6732</v>
      </c>
      <c r="D7" s="113">
        <v>0.25</v>
      </c>
      <c r="E7" s="117">
        <f t="shared" si="0"/>
        <v>1683</v>
      </c>
      <c r="F7" s="115">
        <v>260</v>
      </c>
      <c r="G7" s="117">
        <f t="shared" si="1"/>
        <v>1943</v>
      </c>
      <c r="H7" s="326">
        <v>110</v>
      </c>
      <c r="I7" s="117">
        <f t="shared" si="2"/>
        <v>1833</v>
      </c>
      <c r="J7" s="357">
        <v>0.13</v>
      </c>
      <c r="K7" s="372">
        <f t="shared" si="3"/>
        <v>218.79000000000002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 t="shared" si="3"/>
        <v>0</v>
      </c>
    </row>
    <row r="9" spans="1:11" s="272" customFormat="1" ht="17" x14ac:dyDescent="0.2">
      <c r="A9" s="179" t="s">
        <v>151</v>
      </c>
      <c r="B9" s="159" t="s">
        <v>150</v>
      </c>
      <c r="C9" s="111">
        <v>6732</v>
      </c>
      <c r="D9" s="113">
        <v>0.25</v>
      </c>
      <c r="E9" s="117">
        <f t="shared" si="0"/>
        <v>1683</v>
      </c>
      <c r="F9" s="115">
        <v>260</v>
      </c>
      <c r="G9" s="117">
        <f t="shared" si="1"/>
        <v>1943</v>
      </c>
      <c r="H9" s="326">
        <v>110</v>
      </c>
      <c r="I9" s="117">
        <f t="shared" si="2"/>
        <v>1833</v>
      </c>
      <c r="J9" s="357">
        <v>0.13</v>
      </c>
      <c r="K9" s="372">
        <f t="shared" si="3"/>
        <v>218.79000000000002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t="17" hidden="1" x14ac:dyDescent="0.2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t="17" hidden="1" x14ac:dyDescent="0.2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s="272" customFormat="1" ht="17" x14ac:dyDescent="0.2">
      <c r="A17" s="160" t="s">
        <v>189</v>
      </c>
      <c r="B17" s="159" t="s">
        <v>190</v>
      </c>
      <c r="C17" s="111">
        <v>4277</v>
      </c>
      <c r="D17" s="113">
        <v>0.25</v>
      </c>
      <c r="E17" s="117">
        <f t="shared" si="0"/>
        <v>1069.25</v>
      </c>
      <c r="F17" s="115">
        <v>7.68</v>
      </c>
      <c r="G17" s="117">
        <f t="shared" si="1"/>
        <v>1076.93</v>
      </c>
      <c r="H17" s="326">
        <v>220</v>
      </c>
      <c r="I17" s="117">
        <f t="shared" si="2"/>
        <v>856.93000000000006</v>
      </c>
      <c r="J17" s="357">
        <v>0.14000000000000001</v>
      </c>
      <c r="K17" s="372">
        <f t="shared" si="3"/>
        <v>149.69500000000002</v>
      </c>
    </row>
    <row r="18" spans="1:11" s="272" customFormat="1" ht="17" hidden="1" x14ac:dyDescent="0.2">
      <c r="A18" s="160" t="s">
        <v>189</v>
      </c>
      <c r="B18" s="331" t="s">
        <v>190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0.14000000000000001</v>
      </c>
      <c r="K18" s="371">
        <f t="shared" si="3"/>
        <v>0</v>
      </c>
    </row>
    <row r="19" spans="1:11" ht="17" hidden="1" x14ac:dyDescent="0.2">
      <c r="A19" s="179" t="s">
        <v>131</v>
      </c>
      <c r="B19" s="366" t="s">
        <v>132</v>
      </c>
      <c r="C19" s="300"/>
      <c r="D19" s="301"/>
      <c r="E19" s="304">
        <f t="shared" si="0"/>
        <v>0</v>
      </c>
      <c r="F19" s="305"/>
      <c r="G19" s="304">
        <f t="shared" si="1"/>
        <v>0</v>
      </c>
      <c r="H19" s="367"/>
      <c r="I19" s="304">
        <f t="shared" si="2"/>
        <v>0</v>
      </c>
      <c r="J19" s="368">
        <v>0.13</v>
      </c>
      <c r="K19" s="369">
        <f t="shared" si="3"/>
        <v>0</v>
      </c>
    </row>
    <row r="20" spans="1:11" ht="17" hidden="1" x14ac:dyDescent="0.2">
      <c r="A20" s="179" t="s">
        <v>131</v>
      </c>
      <c r="B20" s="331" t="s">
        <v>132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ht="17" x14ac:dyDescent="0.2">
      <c r="A21" s="179" t="s">
        <v>133</v>
      </c>
      <c r="B21" s="159" t="s">
        <v>132</v>
      </c>
      <c r="C21" s="111">
        <v>4507</v>
      </c>
      <c r="D21" s="113">
        <v>0.39</v>
      </c>
      <c r="E21" s="117">
        <f t="shared" si="0"/>
        <v>1757.73</v>
      </c>
      <c r="F21" s="115"/>
      <c r="G21" s="117">
        <f t="shared" si="1"/>
        <v>1757.73</v>
      </c>
      <c r="H21" s="326">
        <v>330</v>
      </c>
      <c r="I21" s="117">
        <f t="shared" si="2"/>
        <v>1427.73</v>
      </c>
      <c r="J21" s="357">
        <v>0.13</v>
      </c>
      <c r="K21" s="20">
        <f t="shared" si="3"/>
        <v>228.50490000000002</v>
      </c>
    </row>
    <row r="22" spans="1:11" ht="17" hidden="1" x14ac:dyDescent="0.2">
      <c r="A22" s="179" t="s">
        <v>133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79" t="s">
        <v>102</v>
      </c>
      <c r="B24" s="159" t="s">
        <v>103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72</v>
      </c>
      <c r="B25" s="159" t="s">
        <v>73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s="272" customFormat="1" ht="17" hidden="1" x14ac:dyDescent="0.2">
      <c r="A26" s="160" t="s">
        <v>67</v>
      </c>
      <c r="B26" s="159" t="s">
        <v>68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t="17" x14ac:dyDescent="0.2">
      <c r="A27" s="179" t="s">
        <v>191</v>
      </c>
      <c r="B27" s="159" t="s">
        <v>192</v>
      </c>
      <c r="C27" s="374">
        <v>6775</v>
      </c>
      <c r="D27" s="113">
        <v>0.23</v>
      </c>
      <c r="E27" s="117">
        <f t="shared" si="0"/>
        <v>1558.25</v>
      </c>
      <c r="F27" s="115">
        <v>12.41</v>
      </c>
      <c r="G27" s="117">
        <f t="shared" si="1"/>
        <v>1570.66</v>
      </c>
      <c r="H27" s="326">
        <v>220</v>
      </c>
      <c r="I27" s="117">
        <f t="shared" si="2"/>
        <v>1350.66</v>
      </c>
      <c r="J27" s="357">
        <v>0.13</v>
      </c>
      <c r="K27" s="372">
        <f t="shared" si="3"/>
        <v>202.57250000000002</v>
      </c>
    </row>
    <row r="28" spans="1:11" ht="17" hidden="1" x14ac:dyDescent="0.2">
      <c r="A28" s="179" t="s">
        <v>157</v>
      </c>
      <c r="B28" s="159" t="s">
        <v>158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147</v>
      </c>
      <c r="B29" s="159" t="s">
        <v>148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65</v>
      </c>
      <c r="B31" s="159" t="s">
        <v>93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hidden="1" x14ac:dyDescent="0.2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60" t="s">
        <v>116</v>
      </c>
      <c r="B33" s="159" t="s">
        <v>117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x14ac:dyDescent="0.2">
      <c r="A34" s="160" t="s">
        <v>122</v>
      </c>
      <c r="B34" s="159" t="s">
        <v>123</v>
      </c>
      <c r="C34" s="111">
        <v>1852</v>
      </c>
      <c r="D34" s="113">
        <v>0.27</v>
      </c>
      <c r="E34" s="117">
        <f t="shared" si="0"/>
        <v>500.04</v>
      </c>
      <c r="F34" s="115"/>
      <c r="G34" s="117">
        <f t="shared" si="1"/>
        <v>500.04</v>
      </c>
      <c r="H34" s="326"/>
      <c r="I34" s="117">
        <f t="shared" si="2"/>
        <v>500.04</v>
      </c>
      <c r="J34" s="357">
        <v>0.14000000000000001</v>
      </c>
      <c r="K34" s="372">
        <f t="shared" si="3"/>
        <v>70.005600000000015</v>
      </c>
    </row>
    <row r="35" spans="1:11" ht="17" hidden="1" x14ac:dyDescent="0.2">
      <c r="A35" s="160" t="s">
        <v>124</v>
      </c>
      <c r="B35" s="159" t="s">
        <v>123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49" t="s">
        <v>65</v>
      </c>
      <c r="B36" s="159" t="s">
        <v>66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79" t="s">
        <v>81</v>
      </c>
      <c r="B37" s="159" t="s">
        <v>82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x14ac:dyDescent="0.2">
      <c r="A38" s="160" t="s">
        <v>125</v>
      </c>
      <c r="B38" s="159" t="s">
        <v>126</v>
      </c>
      <c r="C38" s="111">
        <v>3851</v>
      </c>
      <c r="D38" s="113">
        <v>0.26</v>
      </c>
      <c r="E38" s="117">
        <f t="shared" si="0"/>
        <v>1001.26</v>
      </c>
      <c r="F38" s="115"/>
      <c r="G38" s="117">
        <f t="shared" si="1"/>
        <v>1001.26</v>
      </c>
      <c r="H38" s="326"/>
      <c r="I38" s="117">
        <f t="shared" si="2"/>
        <v>1001.26</v>
      </c>
      <c r="J38" s="357">
        <v>0.14000000000000001</v>
      </c>
      <c r="K38" s="372">
        <f t="shared" si="3"/>
        <v>140.1764</v>
      </c>
    </row>
    <row r="39" spans="1:11" ht="17" hidden="1" x14ac:dyDescent="0.2">
      <c r="A39" s="24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x14ac:dyDescent="0.2">
      <c r="A40" s="160" t="s">
        <v>136</v>
      </c>
      <c r="B40" s="331" t="s">
        <v>137</v>
      </c>
      <c r="C40" s="332">
        <v>2294</v>
      </c>
      <c r="D40" s="99">
        <v>0.38</v>
      </c>
      <c r="E40" s="103">
        <f t="shared" si="0"/>
        <v>871.72</v>
      </c>
      <c r="F40" s="100">
        <v>12.5</v>
      </c>
      <c r="G40" s="103">
        <f t="shared" si="1"/>
        <v>884.22</v>
      </c>
      <c r="H40" s="336"/>
      <c r="I40" s="103">
        <f t="shared" si="2"/>
        <v>884.22</v>
      </c>
      <c r="J40" s="370">
        <v>0.14000000000000001</v>
      </c>
      <c r="K40" s="371">
        <f t="shared" si="3"/>
        <v>122.04080000000002</v>
      </c>
    </row>
    <row r="41" spans="1:11" ht="17" hidden="1" x14ac:dyDescent="0.2">
      <c r="A41" s="240" t="s">
        <v>136</v>
      </c>
      <c r="B41" s="159" t="s">
        <v>137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t="17" hidden="1" x14ac:dyDescent="0.2">
      <c r="A42" s="179" t="s">
        <v>76</v>
      </c>
      <c r="B42" s="159" t="s">
        <v>77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0.13</v>
      </c>
      <c r="K42" s="20">
        <f t="shared" si="3"/>
        <v>0</v>
      </c>
    </row>
    <row r="43" spans="1:11" ht="17" hidden="1" x14ac:dyDescent="0.2">
      <c r="A43" s="179" t="s">
        <v>31</v>
      </c>
      <c r="B43" s="331" t="s">
        <v>178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0.13</v>
      </c>
      <c r="K43" s="371">
        <f t="shared" si="3"/>
        <v>0</v>
      </c>
    </row>
    <row r="44" spans="1:11" ht="17" x14ac:dyDescent="0.2">
      <c r="A44" s="179" t="s">
        <v>195</v>
      </c>
      <c r="B44" s="216" t="s">
        <v>178</v>
      </c>
      <c r="C44" s="166">
        <v>2034</v>
      </c>
      <c r="D44" s="168">
        <v>0.25</v>
      </c>
      <c r="E44" s="117">
        <f t="shared" ref="E44" si="4">C44*D44</f>
        <v>508.5</v>
      </c>
      <c r="F44" s="115"/>
      <c r="G44" s="117">
        <f t="shared" ref="G44" si="5">E44+F44</f>
        <v>508.5</v>
      </c>
      <c r="H44" s="326"/>
      <c r="I44" s="117">
        <f t="shared" ref="I44" si="6">+G44-H44</f>
        <v>508.5</v>
      </c>
      <c r="J44" s="357">
        <v>0.13</v>
      </c>
      <c r="K44" s="20">
        <f t="shared" ref="K44" si="7">E44*J44</f>
        <v>66.105000000000004</v>
      </c>
    </row>
    <row r="45" spans="1:11" ht="17" hidden="1" x14ac:dyDescent="0.2">
      <c r="A45" s="191" t="s">
        <v>96</v>
      </c>
      <c r="B45" s="159" t="s">
        <v>97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t="17" x14ac:dyDescent="0.2">
      <c r="A46" s="160" t="s">
        <v>65</v>
      </c>
      <c r="B46" s="159" t="s">
        <v>138</v>
      </c>
      <c r="C46" s="111">
        <v>4241</v>
      </c>
      <c r="D46" s="113">
        <v>0.4</v>
      </c>
      <c r="E46" s="117">
        <f t="shared" si="0"/>
        <v>1696.4</v>
      </c>
      <c r="F46" s="115">
        <v>250</v>
      </c>
      <c r="G46" s="117">
        <f t="shared" si="1"/>
        <v>1946.4</v>
      </c>
      <c r="H46" s="326">
        <v>110</v>
      </c>
      <c r="I46" s="117">
        <f t="shared" si="2"/>
        <v>1836.4</v>
      </c>
      <c r="J46" s="357">
        <v>0.14000000000000001</v>
      </c>
      <c r="K46" s="372">
        <f t="shared" si="3"/>
        <v>237.49600000000004</v>
      </c>
    </row>
    <row r="47" spans="1:11" ht="17" hidden="1" x14ac:dyDescent="0.2">
      <c r="A47" s="208" t="s">
        <v>65</v>
      </c>
      <c r="B47" s="159" t="s">
        <v>138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hidden="1" x14ac:dyDescent="0.2">
      <c r="A48" s="191" t="s">
        <v>44</v>
      </c>
      <c r="B48" s="159" t="s">
        <v>45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t="17" hidden="1" x14ac:dyDescent="0.2">
      <c r="A49" s="208" t="s">
        <v>89</v>
      </c>
      <c r="B49" s="159" t="s">
        <v>45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t="17" x14ac:dyDescent="0.2">
      <c r="A50" s="179" t="s">
        <v>98</v>
      </c>
      <c r="B50" s="159" t="s">
        <v>45</v>
      </c>
      <c r="C50" s="111">
        <v>4691</v>
      </c>
      <c r="D50" s="113">
        <v>0.2</v>
      </c>
      <c r="E50" s="117">
        <f t="shared" si="0"/>
        <v>938.2</v>
      </c>
      <c r="F50" s="115"/>
      <c r="G50" s="117">
        <f t="shared" si="1"/>
        <v>938.2</v>
      </c>
      <c r="H50" s="326"/>
      <c r="I50" s="117">
        <f t="shared" si="2"/>
        <v>938.2</v>
      </c>
      <c r="J50" s="357">
        <v>0.13</v>
      </c>
      <c r="K50" s="372">
        <f t="shared" si="3"/>
        <v>121.96600000000001</v>
      </c>
    </row>
    <row r="51" spans="1:12" ht="17" hidden="1" x14ac:dyDescent="0.2">
      <c r="A51" s="160" t="s">
        <v>94</v>
      </c>
      <c r="B51" s="159" t="s">
        <v>95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ht="17" hidden="1" x14ac:dyDescent="0.2">
      <c r="A52" s="160" t="s">
        <v>94</v>
      </c>
      <c r="B52" s="159" t="s">
        <v>95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s="272" customFormat="1" ht="17" hidden="1" x14ac:dyDescent="0.2">
      <c r="A53" s="179" t="s">
        <v>129</v>
      </c>
      <c r="B53" s="331" t="s">
        <v>95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0.13</v>
      </c>
      <c r="K53" s="371">
        <f t="shared" si="3"/>
        <v>0</v>
      </c>
    </row>
    <row r="54" spans="1:12" s="272" customFormat="1" ht="17" x14ac:dyDescent="0.2">
      <c r="A54" s="160" t="s">
        <v>181</v>
      </c>
      <c r="B54" s="159" t="s">
        <v>95</v>
      </c>
      <c r="C54" s="111">
        <v>5015</v>
      </c>
      <c r="D54" s="113">
        <v>0.38</v>
      </c>
      <c r="E54" s="117">
        <f t="shared" si="0"/>
        <v>1905.7</v>
      </c>
      <c r="F54" s="115">
        <v>40</v>
      </c>
      <c r="G54" s="117">
        <f t="shared" si="1"/>
        <v>1945.7</v>
      </c>
      <c r="H54" s="326">
        <v>270</v>
      </c>
      <c r="I54" s="117">
        <f t="shared" si="2"/>
        <v>1675.7</v>
      </c>
      <c r="J54" s="357">
        <v>0.14000000000000001</v>
      </c>
      <c r="K54" s="372">
        <f t="shared" si="3"/>
        <v>266.79800000000006</v>
      </c>
    </row>
    <row r="55" spans="1:12" s="272" customFormat="1" ht="17" x14ac:dyDescent="0.2">
      <c r="A55" s="179" t="s">
        <v>182</v>
      </c>
      <c r="B55" s="159" t="s">
        <v>183</v>
      </c>
      <c r="C55" s="111">
        <v>6700</v>
      </c>
      <c r="D55" s="113">
        <v>0.25</v>
      </c>
      <c r="E55" s="117">
        <f t="shared" si="0"/>
        <v>1675</v>
      </c>
      <c r="F55" s="115"/>
      <c r="G55" s="117">
        <f t="shared" si="1"/>
        <v>1675</v>
      </c>
      <c r="H55" s="326">
        <v>270</v>
      </c>
      <c r="I55" s="117">
        <f t="shared" si="2"/>
        <v>1405</v>
      </c>
      <c r="J55" s="357">
        <v>0.13</v>
      </c>
      <c r="K55" s="372">
        <f t="shared" si="3"/>
        <v>217.75</v>
      </c>
    </row>
    <row r="56" spans="1:12" ht="17" hidden="1" x14ac:dyDescent="0.2">
      <c r="A56" s="139" t="s">
        <v>69</v>
      </c>
      <c r="B56" s="159" t="s">
        <v>70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2" ht="19" hidden="1" customHeight="1" x14ac:dyDescent="0.2">
      <c r="A57" s="124" t="s">
        <v>60</v>
      </c>
      <c r="B57" s="159" t="s">
        <v>61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2" ht="17" hidden="1" x14ac:dyDescent="0.2">
      <c r="A58" s="139" t="s">
        <v>46</v>
      </c>
      <c r="B58" s="159" t="s">
        <v>29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2" ht="17" x14ac:dyDescent="0.2">
      <c r="A59" s="90" t="s">
        <v>176</v>
      </c>
      <c r="B59" s="159" t="s">
        <v>177</v>
      </c>
      <c r="C59" s="111">
        <v>3256</v>
      </c>
      <c r="D59" s="113">
        <v>0.38</v>
      </c>
      <c r="E59" s="117">
        <f t="shared" si="0"/>
        <v>1237.28</v>
      </c>
      <c r="F59" s="115"/>
      <c r="G59" s="117">
        <f t="shared" si="1"/>
        <v>1237.28</v>
      </c>
      <c r="H59" s="326">
        <v>50</v>
      </c>
      <c r="I59" s="117">
        <f t="shared" si="2"/>
        <v>1187.28</v>
      </c>
      <c r="J59" s="357">
        <v>0.13</v>
      </c>
      <c r="K59" s="372">
        <f t="shared" si="3"/>
        <v>160.84639999999999</v>
      </c>
      <c r="L59" s="3"/>
    </row>
    <row r="60" spans="1:12" s="272" customFormat="1" ht="17" hidden="1" x14ac:dyDescent="0.2">
      <c r="A60" s="90" t="s">
        <v>127</v>
      </c>
      <c r="B60" s="159" t="s">
        <v>128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  <c r="L60" s="118"/>
    </row>
    <row r="61" spans="1:12" ht="17" x14ac:dyDescent="0.2">
      <c r="A61" s="179" t="s">
        <v>172</v>
      </c>
      <c r="B61" s="159" t="s">
        <v>175</v>
      </c>
      <c r="C61" s="111">
        <v>6700</v>
      </c>
      <c r="D61" s="113">
        <v>0.28000000000000003</v>
      </c>
      <c r="E61" s="117">
        <f t="shared" si="0"/>
        <v>1876.0000000000002</v>
      </c>
      <c r="F61" s="115"/>
      <c r="G61" s="117">
        <f t="shared" si="1"/>
        <v>1876.0000000000002</v>
      </c>
      <c r="H61" s="326">
        <v>160</v>
      </c>
      <c r="I61" s="117">
        <f t="shared" si="2"/>
        <v>1716.0000000000002</v>
      </c>
      <c r="J61" s="357">
        <v>0.13</v>
      </c>
      <c r="K61" s="372">
        <f t="shared" si="3"/>
        <v>243.88000000000002</v>
      </c>
    </row>
    <row r="62" spans="1:12" s="272" customFormat="1" ht="17" hidden="1" x14ac:dyDescent="0.2">
      <c r="A62" s="90" t="s">
        <v>108</v>
      </c>
      <c r="B62" s="159" t="s">
        <v>111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20">
        <f t="shared" si="3"/>
        <v>0</v>
      </c>
    </row>
    <row r="63" spans="1:12" ht="17" x14ac:dyDescent="0.2">
      <c r="A63" s="90" t="s">
        <v>52</v>
      </c>
      <c r="B63" s="159" t="s">
        <v>53</v>
      </c>
      <c r="C63" s="111">
        <v>4036</v>
      </c>
      <c r="D63" s="113">
        <v>0.4</v>
      </c>
      <c r="E63" s="117">
        <f t="shared" si="0"/>
        <v>1614.4</v>
      </c>
      <c r="F63" s="115"/>
      <c r="G63" s="117">
        <f t="shared" si="1"/>
        <v>1614.4</v>
      </c>
      <c r="H63" s="326">
        <v>110</v>
      </c>
      <c r="I63" s="117">
        <f t="shared" si="2"/>
        <v>1504.4</v>
      </c>
      <c r="J63" s="357">
        <v>0.13</v>
      </c>
      <c r="K63" s="372">
        <f t="shared" si="3"/>
        <v>209.87200000000001</v>
      </c>
    </row>
    <row r="64" spans="1:12" ht="17" hidden="1" x14ac:dyDescent="0.2">
      <c r="A64" s="90" t="s">
        <v>52</v>
      </c>
      <c r="B64" s="159" t="s">
        <v>53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</row>
    <row r="65" spans="1:11" ht="17" hidden="1" x14ac:dyDescent="0.2">
      <c r="A65" s="90" t="s">
        <v>173</v>
      </c>
      <c r="B65" s="331" t="s">
        <v>167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1" ht="17" hidden="1" x14ac:dyDescent="0.2">
      <c r="A66" s="208" t="s">
        <v>90</v>
      </c>
      <c r="B66" s="159" t="s">
        <v>79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1" ht="17" hidden="1" x14ac:dyDescent="0.2">
      <c r="A67" s="90" t="s">
        <v>154</v>
      </c>
      <c r="B67" s="159" t="s">
        <v>155</v>
      </c>
      <c r="C67" s="111"/>
      <c r="D67" s="113"/>
      <c r="E67" s="117">
        <f t="shared" ref="E67:E109" si="8">C67*D67</f>
        <v>0</v>
      </c>
      <c r="F67" s="115"/>
      <c r="G67" s="117">
        <f t="shared" ref="G67:G109" si="9">E67+F67</f>
        <v>0</v>
      </c>
      <c r="H67" s="326"/>
      <c r="I67" s="117">
        <f t="shared" ref="I67:I109" si="10">+G67-H67</f>
        <v>0</v>
      </c>
      <c r="J67" s="357">
        <v>0.13</v>
      </c>
      <c r="K67" s="20">
        <f t="shared" ref="K67:K109" si="11">E67*J67</f>
        <v>0</v>
      </c>
    </row>
    <row r="68" spans="1:11" ht="17" x14ac:dyDescent="0.2">
      <c r="A68" s="90" t="s">
        <v>154</v>
      </c>
      <c r="B68" s="159" t="s">
        <v>155</v>
      </c>
      <c r="C68" s="111">
        <v>6237</v>
      </c>
      <c r="D68" s="113">
        <v>0.24</v>
      </c>
      <c r="E68" s="117">
        <f t="shared" si="8"/>
        <v>1496.8799999999999</v>
      </c>
      <c r="F68" s="115">
        <v>150</v>
      </c>
      <c r="G68" s="117">
        <f t="shared" si="9"/>
        <v>1646.8799999999999</v>
      </c>
      <c r="H68" s="326"/>
      <c r="I68" s="117">
        <f t="shared" si="10"/>
        <v>1646.8799999999999</v>
      </c>
      <c r="J68" s="357">
        <v>0.13</v>
      </c>
      <c r="K68" s="20">
        <f t="shared" si="11"/>
        <v>194.59439999999998</v>
      </c>
    </row>
    <row r="69" spans="1:11" ht="17" x14ac:dyDescent="0.2">
      <c r="A69" s="90" t="s">
        <v>156</v>
      </c>
      <c r="B69" s="159" t="s">
        <v>155</v>
      </c>
      <c r="C69" s="111">
        <v>6237</v>
      </c>
      <c r="D69" s="113">
        <v>0.25</v>
      </c>
      <c r="E69" s="117">
        <f t="shared" si="8"/>
        <v>1559.25</v>
      </c>
      <c r="F69" s="115">
        <v>250</v>
      </c>
      <c r="G69" s="117">
        <f t="shared" si="9"/>
        <v>1809.25</v>
      </c>
      <c r="H69" s="326"/>
      <c r="I69" s="117">
        <f t="shared" si="10"/>
        <v>1809.25</v>
      </c>
      <c r="J69" s="357">
        <v>0.13</v>
      </c>
      <c r="K69" s="20">
        <f t="shared" si="11"/>
        <v>202.70250000000001</v>
      </c>
    </row>
    <row r="70" spans="1:11" ht="17" hidden="1" x14ac:dyDescent="0.2">
      <c r="A70" s="90" t="s">
        <v>156</v>
      </c>
      <c r="B70" s="366" t="s">
        <v>155</v>
      </c>
      <c r="C70" s="300"/>
      <c r="D70" s="301"/>
      <c r="E70" s="304">
        <f t="shared" si="8"/>
        <v>0</v>
      </c>
      <c r="F70" s="305"/>
      <c r="G70" s="304">
        <f t="shared" si="9"/>
        <v>0</v>
      </c>
      <c r="H70" s="367"/>
      <c r="I70" s="304">
        <f t="shared" si="10"/>
        <v>0</v>
      </c>
      <c r="J70" s="368">
        <v>0.13</v>
      </c>
      <c r="K70" s="369">
        <f t="shared" si="11"/>
        <v>0</v>
      </c>
    </row>
    <row r="71" spans="1:11" ht="17" hidden="1" x14ac:dyDescent="0.2">
      <c r="A71" s="90" t="s">
        <v>104</v>
      </c>
      <c r="B71" s="159" t="s">
        <v>105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0.13</v>
      </c>
      <c r="K71" s="20">
        <f t="shared" si="11"/>
        <v>0</v>
      </c>
    </row>
    <row r="72" spans="1:11" ht="17" x14ac:dyDescent="0.2">
      <c r="A72" s="90" t="s">
        <v>161</v>
      </c>
      <c r="B72" s="159" t="s">
        <v>162</v>
      </c>
      <c r="C72" s="111">
        <v>5203</v>
      </c>
      <c r="D72" s="113">
        <v>0.38</v>
      </c>
      <c r="E72" s="117">
        <f t="shared" si="8"/>
        <v>1977.14</v>
      </c>
      <c r="F72" s="115"/>
      <c r="G72" s="117">
        <f t="shared" si="9"/>
        <v>1977.14</v>
      </c>
      <c r="H72" s="326">
        <v>220</v>
      </c>
      <c r="I72" s="117">
        <f t="shared" si="10"/>
        <v>1757.14</v>
      </c>
      <c r="J72" s="357">
        <v>0.13</v>
      </c>
      <c r="K72" s="20">
        <f t="shared" si="11"/>
        <v>257.02820000000003</v>
      </c>
    </row>
    <row r="73" spans="1:11" ht="17" hidden="1" x14ac:dyDescent="0.2">
      <c r="A73" s="90" t="s">
        <v>100</v>
      </c>
      <c r="B73" s="159" t="s">
        <v>101</v>
      </c>
      <c r="C73" s="111"/>
      <c r="D73" s="113"/>
      <c r="E73" s="117">
        <f t="shared" si="8"/>
        <v>0</v>
      </c>
      <c r="F73" s="115"/>
      <c r="G73" s="117">
        <f t="shared" si="9"/>
        <v>0</v>
      </c>
      <c r="H73" s="326"/>
      <c r="I73" s="117">
        <f t="shared" si="10"/>
        <v>0</v>
      </c>
      <c r="J73" s="357">
        <v>0.13</v>
      </c>
      <c r="K73" s="20">
        <f t="shared" si="11"/>
        <v>0</v>
      </c>
    </row>
    <row r="74" spans="1:11" ht="17" hidden="1" x14ac:dyDescent="0.2">
      <c r="A74" s="194" t="s">
        <v>85</v>
      </c>
      <c r="B74" s="159" t="s">
        <v>86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0.14000000000000001</v>
      </c>
      <c r="K74" s="20">
        <f t="shared" si="11"/>
        <v>0</v>
      </c>
    </row>
    <row r="75" spans="1:11" ht="17" hidden="1" x14ac:dyDescent="0.2">
      <c r="A75" s="194" t="s">
        <v>85</v>
      </c>
      <c r="B75" s="159" t="s">
        <v>86</v>
      </c>
      <c r="C75" s="111"/>
      <c r="D75" s="113"/>
      <c r="E75" s="117">
        <f t="shared" si="8"/>
        <v>0</v>
      </c>
      <c r="F75" s="115"/>
      <c r="G75" s="117">
        <f t="shared" si="9"/>
        <v>0</v>
      </c>
      <c r="H75" s="326"/>
      <c r="I75" s="117">
        <f t="shared" si="10"/>
        <v>0</v>
      </c>
      <c r="J75" s="357">
        <v>0.14000000000000001</v>
      </c>
      <c r="K75" s="20">
        <f t="shared" si="11"/>
        <v>0</v>
      </c>
    </row>
    <row r="76" spans="1:11" ht="17" x14ac:dyDescent="0.2">
      <c r="A76" s="208" t="s">
        <v>179</v>
      </c>
      <c r="B76" s="159" t="s">
        <v>180</v>
      </c>
      <c r="C76" s="111">
        <v>1545</v>
      </c>
      <c r="D76" s="113">
        <v>0.38</v>
      </c>
      <c r="E76" s="117">
        <f t="shared" si="8"/>
        <v>587.1</v>
      </c>
      <c r="F76" s="115">
        <v>13.5</v>
      </c>
      <c r="G76" s="117">
        <f t="shared" si="9"/>
        <v>600.6</v>
      </c>
      <c r="H76" s="326">
        <v>110</v>
      </c>
      <c r="I76" s="117">
        <f t="shared" si="10"/>
        <v>490.6</v>
      </c>
      <c r="J76" s="357">
        <v>0.14000000000000001</v>
      </c>
      <c r="K76" s="20">
        <f t="shared" si="11"/>
        <v>82.194000000000017</v>
      </c>
    </row>
    <row r="77" spans="1:11" ht="17" x14ac:dyDescent="0.2">
      <c r="A77" s="208" t="s">
        <v>179</v>
      </c>
      <c r="B77" s="159" t="s">
        <v>180</v>
      </c>
      <c r="C77" s="111">
        <v>2034</v>
      </c>
      <c r="D77" s="113">
        <v>0.25</v>
      </c>
      <c r="E77" s="117">
        <f t="shared" ref="E77" si="12">C77*D77</f>
        <v>508.5</v>
      </c>
      <c r="F77" s="115"/>
      <c r="G77" s="117">
        <f t="shared" ref="G77" si="13">E77+F77</f>
        <v>508.5</v>
      </c>
      <c r="H77" s="326"/>
      <c r="I77" s="117">
        <f t="shared" ref="I77" si="14">+G77-H77</f>
        <v>508.5</v>
      </c>
      <c r="J77" s="357">
        <v>0.14000000000000001</v>
      </c>
      <c r="K77" s="20">
        <f t="shared" ref="K77" si="15">E77*J77</f>
        <v>71.190000000000012</v>
      </c>
    </row>
    <row r="78" spans="1:11" ht="17" hidden="1" x14ac:dyDescent="0.2">
      <c r="A78" s="194" t="s">
        <v>83</v>
      </c>
      <c r="B78" s="159" t="s">
        <v>84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0.14000000000000001</v>
      </c>
      <c r="K78" s="20">
        <f t="shared" si="11"/>
        <v>0</v>
      </c>
    </row>
    <row r="79" spans="1:11" s="272" customFormat="1" ht="17" x14ac:dyDescent="0.2">
      <c r="A79" s="90" t="s">
        <v>193</v>
      </c>
      <c r="B79" s="159" t="s">
        <v>84</v>
      </c>
      <c r="C79" s="111">
        <v>4277</v>
      </c>
      <c r="D79" s="113">
        <v>0.25</v>
      </c>
      <c r="E79" s="117">
        <f t="shared" si="8"/>
        <v>1069.25</v>
      </c>
      <c r="F79" s="115"/>
      <c r="G79" s="117">
        <f t="shared" si="9"/>
        <v>1069.25</v>
      </c>
      <c r="H79" s="326">
        <v>160</v>
      </c>
      <c r="I79" s="117">
        <f t="shared" si="10"/>
        <v>909.25</v>
      </c>
      <c r="J79" s="357">
        <v>0.13</v>
      </c>
      <c r="K79" s="20">
        <f t="shared" si="11"/>
        <v>139.0025</v>
      </c>
    </row>
    <row r="80" spans="1:11" ht="17" hidden="1" x14ac:dyDescent="0.2">
      <c r="A80" s="90" t="s">
        <v>106</v>
      </c>
      <c r="B80" s="159" t="s">
        <v>107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0.13</v>
      </c>
      <c r="K80" s="20">
        <f t="shared" si="11"/>
        <v>0</v>
      </c>
    </row>
    <row r="81" spans="1:11" ht="17" hidden="1" x14ac:dyDescent="0.2">
      <c r="A81" s="90" t="s">
        <v>106</v>
      </c>
      <c r="B81" s="159" t="s">
        <v>107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0.13</v>
      </c>
      <c r="K81" s="20">
        <f t="shared" si="11"/>
        <v>0</v>
      </c>
    </row>
    <row r="82" spans="1:11" s="272" customFormat="1" ht="17" x14ac:dyDescent="0.2">
      <c r="A82" s="90" t="s">
        <v>134</v>
      </c>
      <c r="B82" s="159" t="s">
        <v>194</v>
      </c>
      <c r="C82" s="111">
        <v>1852</v>
      </c>
      <c r="D82" s="113">
        <v>0.27</v>
      </c>
      <c r="E82" s="117">
        <f t="shared" si="8"/>
        <v>500.04</v>
      </c>
      <c r="F82" s="115"/>
      <c r="G82" s="117">
        <f t="shared" si="9"/>
        <v>500.04</v>
      </c>
      <c r="H82" s="326"/>
      <c r="I82" s="117">
        <f t="shared" si="10"/>
        <v>500.04</v>
      </c>
      <c r="J82" s="357">
        <v>0.13</v>
      </c>
      <c r="K82" s="20">
        <f t="shared" si="11"/>
        <v>65.005200000000002</v>
      </c>
    </row>
    <row r="83" spans="1:11" ht="14.5" hidden="1" customHeight="1" x14ac:dyDescent="0.2">
      <c r="A83" s="90" t="s">
        <v>152</v>
      </c>
      <c r="B83" s="331" t="s">
        <v>153</v>
      </c>
      <c r="C83" s="332"/>
      <c r="D83" s="99"/>
      <c r="E83" s="103">
        <f t="shared" si="8"/>
        <v>0</v>
      </c>
      <c r="F83" s="100"/>
      <c r="G83" s="103">
        <f t="shared" si="9"/>
        <v>0</v>
      </c>
      <c r="H83" s="336"/>
      <c r="I83" s="103">
        <f t="shared" si="10"/>
        <v>0</v>
      </c>
      <c r="J83" s="370">
        <v>0.13</v>
      </c>
      <c r="K83" s="371">
        <f t="shared" si="11"/>
        <v>0</v>
      </c>
    </row>
    <row r="84" spans="1:11" ht="17" hidden="1" x14ac:dyDescent="0.2">
      <c r="A84" s="90" t="s">
        <v>152</v>
      </c>
      <c r="B84" s="331" t="s">
        <v>153</v>
      </c>
      <c r="C84" s="332"/>
      <c r="D84" s="99"/>
      <c r="E84" s="103">
        <f t="shared" si="8"/>
        <v>0</v>
      </c>
      <c r="F84" s="100"/>
      <c r="G84" s="103">
        <f t="shared" si="9"/>
        <v>0</v>
      </c>
      <c r="H84" s="336"/>
      <c r="I84" s="103">
        <f t="shared" si="10"/>
        <v>0</v>
      </c>
      <c r="J84" s="370">
        <v>0.13</v>
      </c>
      <c r="K84" s="371">
        <f t="shared" si="11"/>
        <v>0</v>
      </c>
    </row>
    <row r="85" spans="1:11" s="272" customFormat="1" ht="17" x14ac:dyDescent="0.2">
      <c r="A85" s="90" t="s">
        <v>184</v>
      </c>
      <c r="B85" s="159" t="s">
        <v>185</v>
      </c>
      <c r="C85" s="111">
        <v>4102</v>
      </c>
      <c r="D85" s="113">
        <v>0.38</v>
      </c>
      <c r="E85" s="117">
        <f t="shared" si="8"/>
        <v>1558.76</v>
      </c>
      <c r="F85" s="115">
        <v>12.5</v>
      </c>
      <c r="G85" s="117">
        <f t="shared" si="9"/>
        <v>1571.26</v>
      </c>
      <c r="H85" s="326">
        <v>50</v>
      </c>
      <c r="I85" s="117">
        <f t="shared" si="10"/>
        <v>1521.26</v>
      </c>
      <c r="J85" s="357">
        <v>0.13</v>
      </c>
      <c r="K85" s="20">
        <f t="shared" si="11"/>
        <v>202.6388</v>
      </c>
    </row>
    <row r="86" spans="1:11" s="272" customFormat="1" ht="17" hidden="1" x14ac:dyDescent="0.2">
      <c r="A86" s="208" t="s">
        <v>159</v>
      </c>
      <c r="B86" s="159" t="s">
        <v>160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0.14000000000000001</v>
      </c>
      <c r="K86" s="20">
        <f t="shared" si="11"/>
        <v>0</v>
      </c>
    </row>
    <row r="87" spans="1:11" ht="17" x14ac:dyDescent="0.2">
      <c r="A87" s="90" t="s">
        <v>98</v>
      </c>
      <c r="B87" s="159" t="s">
        <v>171</v>
      </c>
      <c r="C87" s="111">
        <v>2444</v>
      </c>
      <c r="D87" s="113">
        <v>0.37</v>
      </c>
      <c r="E87" s="117">
        <f t="shared" si="8"/>
        <v>904.28</v>
      </c>
      <c r="F87" s="115">
        <v>114</v>
      </c>
      <c r="G87" s="117">
        <f t="shared" si="9"/>
        <v>1018.28</v>
      </c>
      <c r="H87" s="326"/>
      <c r="I87" s="117">
        <f t="shared" si="10"/>
        <v>1018.28</v>
      </c>
      <c r="J87" s="357">
        <v>0.13</v>
      </c>
      <c r="K87" s="20">
        <f t="shared" si="11"/>
        <v>117.5564</v>
      </c>
    </row>
    <row r="88" spans="1:11" ht="17" hidden="1" x14ac:dyDescent="0.2">
      <c r="A88" s="90" t="s">
        <v>98</v>
      </c>
      <c r="B88" s="331" t="s">
        <v>171</v>
      </c>
      <c r="C88" s="332"/>
      <c r="D88" s="99"/>
      <c r="E88" s="103">
        <f t="shared" si="8"/>
        <v>0</v>
      </c>
      <c r="F88" s="100"/>
      <c r="G88" s="103">
        <f t="shared" si="9"/>
        <v>0</v>
      </c>
      <c r="H88" s="336"/>
      <c r="I88" s="103">
        <f t="shared" si="10"/>
        <v>0</v>
      </c>
      <c r="J88" s="370">
        <v>0.13</v>
      </c>
      <c r="K88" s="371">
        <f t="shared" si="11"/>
        <v>0</v>
      </c>
    </row>
    <row r="89" spans="1:11" ht="17" hidden="1" x14ac:dyDescent="0.2">
      <c r="A89" s="94" t="s">
        <v>58</v>
      </c>
      <c r="B89" s="159" t="s">
        <v>59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0.14000000000000001</v>
      </c>
      <c r="K89" s="20">
        <f t="shared" si="11"/>
        <v>0</v>
      </c>
    </row>
    <row r="90" spans="1:11" ht="17" x14ac:dyDescent="0.2">
      <c r="A90" s="160" t="s">
        <v>65</v>
      </c>
      <c r="B90" s="159" t="s">
        <v>59</v>
      </c>
      <c r="C90" s="111">
        <v>3760</v>
      </c>
      <c r="D90" s="113">
        <v>0.4</v>
      </c>
      <c r="E90" s="117">
        <f t="shared" si="8"/>
        <v>1504</v>
      </c>
      <c r="F90" s="115"/>
      <c r="G90" s="117">
        <f t="shared" si="9"/>
        <v>1504</v>
      </c>
      <c r="H90" s="326"/>
      <c r="I90" s="117">
        <f t="shared" si="10"/>
        <v>1504</v>
      </c>
      <c r="J90" s="357">
        <v>0.14000000000000001</v>
      </c>
      <c r="K90" s="372">
        <f t="shared" si="11"/>
        <v>210.56000000000003</v>
      </c>
    </row>
    <row r="91" spans="1:11" s="272" customFormat="1" ht="17" x14ac:dyDescent="0.2">
      <c r="A91" s="90" t="s">
        <v>168</v>
      </c>
      <c r="B91" s="159" t="s">
        <v>59</v>
      </c>
      <c r="C91" s="111">
        <v>2070</v>
      </c>
      <c r="D91" s="113">
        <v>0.38</v>
      </c>
      <c r="E91" s="117">
        <f t="shared" si="8"/>
        <v>786.6</v>
      </c>
      <c r="F91" s="115">
        <v>25</v>
      </c>
      <c r="G91" s="117">
        <f t="shared" si="9"/>
        <v>811.6</v>
      </c>
      <c r="H91" s="326"/>
      <c r="I91" s="117">
        <f t="shared" si="10"/>
        <v>811.6</v>
      </c>
      <c r="J91" s="357">
        <v>0.13</v>
      </c>
      <c r="K91" s="20">
        <f t="shared" si="11"/>
        <v>102.25800000000001</v>
      </c>
    </row>
    <row r="92" spans="1:11" s="272" customFormat="1" ht="17" x14ac:dyDescent="0.2">
      <c r="A92" s="90" t="s">
        <v>168</v>
      </c>
      <c r="B92" s="159" t="s">
        <v>59</v>
      </c>
      <c r="C92" s="111">
        <v>5250</v>
      </c>
      <c r="D92" s="113">
        <v>0.24</v>
      </c>
      <c r="E92" s="117">
        <f t="shared" si="8"/>
        <v>1260</v>
      </c>
      <c r="F92" s="115"/>
      <c r="G92" s="117">
        <f t="shared" si="9"/>
        <v>1260</v>
      </c>
      <c r="H92" s="326">
        <v>110</v>
      </c>
      <c r="I92" s="117">
        <f t="shared" si="10"/>
        <v>1150</v>
      </c>
      <c r="J92" s="357">
        <v>0.13</v>
      </c>
      <c r="K92" s="20">
        <f t="shared" si="11"/>
        <v>163.80000000000001</v>
      </c>
    </row>
    <row r="93" spans="1:11" s="272" customFormat="1" ht="17" x14ac:dyDescent="0.2">
      <c r="A93" s="90" t="s">
        <v>186</v>
      </c>
      <c r="B93" s="159" t="s">
        <v>59</v>
      </c>
      <c r="C93" s="111">
        <v>5250</v>
      </c>
      <c r="D93" s="113">
        <v>0.24</v>
      </c>
      <c r="E93" s="117">
        <f t="shared" si="8"/>
        <v>1260</v>
      </c>
      <c r="F93" s="115">
        <v>23.08</v>
      </c>
      <c r="G93" s="117">
        <f t="shared" si="9"/>
        <v>1283.08</v>
      </c>
      <c r="H93" s="326"/>
      <c r="I93" s="117">
        <f t="shared" si="10"/>
        <v>1283.08</v>
      </c>
      <c r="J93" s="357">
        <v>0.13</v>
      </c>
      <c r="K93" s="20">
        <f t="shared" si="11"/>
        <v>163.80000000000001</v>
      </c>
    </row>
    <row r="94" spans="1:11" ht="17" hidden="1" x14ac:dyDescent="0.2">
      <c r="A94" s="90" t="s">
        <v>63</v>
      </c>
      <c r="B94" s="159" t="s">
        <v>64</v>
      </c>
      <c r="C94" s="111"/>
      <c r="D94" s="113"/>
      <c r="E94" s="117">
        <f t="shared" si="8"/>
        <v>0</v>
      </c>
      <c r="F94" s="115"/>
      <c r="G94" s="117">
        <f t="shared" si="9"/>
        <v>0</v>
      </c>
      <c r="H94" s="326"/>
      <c r="I94" s="117">
        <f t="shared" si="10"/>
        <v>0</v>
      </c>
      <c r="J94" s="357">
        <v>0.13</v>
      </c>
      <c r="K94" s="20">
        <f t="shared" si="11"/>
        <v>0</v>
      </c>
    </row>
    <row r="95" spans="1:11" ht="17" x14ac:dyDescent="0.2">
      <c r="A95" s="90" t="s">
        <v>134</v>
      </c>
      <c r="B95" s="159" t="s">
        <v>135</v>
      </c>
      <c r="C95" s="111">
        <v>4690</v>
      </c>
      <c r="D95" s="113">
        <v>0.39</v>
      </c>
      <c r="E95" s="117">
        <f t="shared" si="8"/>
        <v>1829.1000000000001</v>
      </c>
      <c r="F95" s="115"/>
      <c r="G95" s="117">
        <f t="shared" si="9"/>
        <v>1829.1000000000001</v>
      </c>
      <c r="H95" s="326">
        <v>214.74</v>
      </c>
      <c r="I95" s="117">
        <f t="shared" si="10"/>
        <v>1614.3600000000001</v>
      </c>
      <c r="J95" s="357">
        <v>0.13</v>
      </c>
      <c r="K95" s="20">
        <f t="shared" si="11"/>
        <v>237.78300000000002</v>
      </c>
    </row>
    <row r="96" spans="1:11" ht="17" hidden="1" x14ac:dyDescent="0.2">
      <c r="A96" s="90" t="s">
        <v>114</v>
      </c>
      <c r="B96" s="159" t="s">
        <v>115</v>
      </c>
      <c r="C96" s="111"/>
      <c r="D96" s="113"/>
      <c r="E96" s="117">
        <f t="shared" si="8"/>
        <v>0</v>
      </c>
      <c r="F96" s="115"/>
      <c r="G96" s="117">
        <f t="shared" si="9"/>
        <v>0</v>
      </c>
      <c r="H96" s="326"/>
      <c r="I96" s="117">
        <f t="shared" si="10"/>
        <v>0</v>
      </c>
      <c r="J96" s="357">
        <v>0.13</v>
      </c>
      <c r="K96" s="20">
        <f t="shared" si="11"/>
        <v>0</v>
      </c>
    </row>
    <row r="97" spans="1:12" ht="17" hidden="1" x14ac:dyDescent="0.2">
      <c r="A97" s="90" t="s">
        <v>114</v>
      </c>
      <c r="B97" s="159" t="s">
        <v>115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0.13</v>
      </c>
      <c r="K97" s="20">
        <f t="shared" si="11"/>
        <v>0</v>
      </c>
    </row>
    <row r="98" spans="1:12" ht="17" hidden="1" x14ac:dyDescent="0.2">
      <c r="A98" s="90" t="s">
        <v>109</v>
      </c>
      <c r="B98" s="159" t="s">
        <v>110</v>
      </c>
      <c r="C98" s="111"/>
      <c r="D98" s="113"/>
      <c r="E98" s="117">
        <f t="shared" si="8"/>
        <v>0</v>
      </c>
      <c r="F98" s="115"/>
      <c r="G98" s="117">
        <f t="shared" si="9"/>
        <v>0</v>
      </c>
      <c r="H98" s="326"/>
      <c r="I98" s="117">
        <f t="shared" si="10"/>
        <v>0</v>
      </c>
      <c r="J98" s="357">
        <v>0.13</v>
      </c>
      <c r="K98" s="20">
        <f t="shared" si="11"/>
        <v>0</v>
      </c>
    </row>
    <row r="99" spans="1:12" ht="17" hidden="1" x14ac:dyDescent="0.2">
      <c r="A99" s="90" t="s">
        <v>109</v>
      </c>
      <c r="B99" s="159" t="s">
        <v>110</v>
      </c>
      <c r="C99" s="111"/>
      <c r="D99" s="113"/>
      <c r="E99" s="117">
        <f t="shared" si="8"/>
        <v>0</v>
      </c>
      <c r="F99" s="115"/>
      <c r="G99" s="117">
        <f t="shared" si="9"/>
        <v>0</v>
      </c>
      <c r="H99" s="326"/>
      <c r="I99" s="117">
        <f t="shared" si="10"/>
        <v>0</v>
      </c>
      <c r="J99" s="357">
        <v>0.13</v>
      </c>
      <c r="K99" s="20">
        <f t="shared" si="11"/>
        <v>0</v>
      </c>
    </row>
    <row r="100" spans="1:12" ht="17" x14ac:dyDescent="0.2">
      <c r="A100" s="90" t="s">
        <v>187</v>
      </c>
      <c r="B100" s="159" t="s">
        <v>188</v>
      </c>
      <c r="C100" s="111">
        <v>2726</v>
      </c>
      <c r="D100" s="113">
        <v>0.38</v>
      </c>
      <c r="E100" s="117">
        <f t="shared" si="8"/>
        <v>1035.8800000000001</v>
      </c>
      <c r="F100" s="115"/>
      <c r="G100" s="117">
        <f t="shared" si="9"/>
        <v>1035.8800000000001</v>
      </c>
      <c r="H100" s="326">
        <v>55</v>
      </c>
      <c r="I100" s="117">
        <f t="shared" si="10"/>
        <v>980.88000000000011</v>
      </c>
      <c r="J100" s="357">
        <v>0.13</v>
      </c>
      <c r="K100" s="20">
        <f t="shared" si="11"/>
        <v>134.66440000000003</v>
      </c>
    </row>
    <row r="101" spans="1:12" ht="17" hidden="1" x14ac:dyDescent="0.2">
      <c r="A101" s="90" t="s">
        <v>74</v>
      </c>
      <c r="B101" s="159" t="s">
        <v>75</v>
      </c>
      <c r="C101" s="111"/>
      <c r="D101" s="113"/>
      <c r="E101" s="117">
        <f t="shared" si="8"/>
        <v>0</v>
      </c>
      <c r="F101" s="115"/>
      <c r="G101" s="117">
        <f t="shared" si="9"/>
        <v>0</v>
      </c>
      <c r="H101" s="326"/>
      <c r="I101" s="117">
        <f t="shared" si="10"/>
        <v>0</v>
      </c>
      <c r="J101" s="357">
        <v>0.13</v>
      </c>
      <c r="K101" s="20">
        <f t="shared" si="11"/>
        <v>0</v>
      </c>
    </row>
    <row r="102" spans="1:12" ht="17" x14ac:dyDescent="0.2">
      <c r="A102" s="90" t="s">
        <v>152</v>
      </c>
      <c r="B102" s="159" t="s">
        <v>169</v>
      </c>
      <c r="C102" s="111">
        <v>4766</v>
      </c>
      <c r="D102" s="113">
        <v>0.38</v>
      </c>
      <c r="E102" s="117">
        <f t="shared" si="8"/>
        <v>1811.08</v>
      </c>
      <c r="F102" s="115"/>
      <c r="G102" s="117">
        <f t="shared" si="9"/>
        <v>1811.08</v>
      </c>
      <c r="H102" s="326">
        <v>110</v>
      </c>
      <c r="I102" s="117">
        <f t="shared" si="10"/>
        <v>1701.08</v>
      </c>
      <c r="J102" s="357">
        <v>0.13</v>
      </c>
      <c r="K102" s="20">
        <f t="shared" si="11"/>
        <v>235.44040000000001</v>
      </c>
    </row>
    <row r="103" spans="1:12" s="272" customFormat="1" ht="17" hidden="1" x14ac:dyDescent="0.2">
      <c r="A103" s="209" t="s">
        <v>91</v>
      </c>
      <c r="B103" s="159" t="s">
        <v>92</v>
      </c>
      <c r="C103" s="111"/>
      <c r="D103" s="113"/>
      <c r="E103" s="117">
        <f t="shared" si="8"/>
        <v>0</v>
      </c>
      <c r="F103" s="115"/>
      <c r="G103" s="117">
        <f t="shared" si="9"/>
        <v>0</v>
      </c>
      <c r="H103" s="326"/>
      <c r="I103" s="117">
        <f t="shared" si="10"/>
        <v>0</v>
      </c>
      <c r="J103" s="357">
        <v>0.14000000000000001</v>
      </c>
      <c r="K103" s="20">
        <f t="shared" si="11"/>
        <v>0</v>
      </c>
    </row>
    <row r="104" spans="1:12" hidden="1" x14ac:dyDescent="0.2">
      <c r="A104" s="316" t="s">
        <v>145</v>
      </c>
      <c r="B104" s="350" t="s">
        <v>146</v>
      </c>
      <c r="C104" s="111"/>
      <c r="D104" s="171"/>
      <c r="E104" s="117">
        <f t="shared" si="8"/>
        <v>0</v>
      </c>
      <c r="F104" s="116"/>
      <c r="G104" s="117">
        <f t="shared" si="9"/>
        <v>0</v>
      </c>
      <c r="H104" s="116"/>
      <c r="I104" s="117">
        <f t="shared" si="10"/>
        <v>0</v>
      </c>
      <c r="J104" s="357">
        <v>0.14000000000000001</v>
      </c>
      <c r="K104" s="20">
        <f t="shared" si="11"/>
        <v>0</v>
      </c>
    </row>
    <row r="105" spans="1:12" s="272" customFormat="1" hidden="1" x14ac:dyDescent="0.2">
      <c r="A105" s="90" t="s">
        <v>139</v>
      </c>
      <c r="B105" s="321" t="s">
        <v>140</v>
      </c>
      <c r="C105" s="176"/>
      <c r="D105" s="170"/>
      <c r="E105" s="117">
        <f t="shared" si="8"/>
        <v>0</v>
      </c>
      <c r="F105" s="261"/>
      <c r="G105" s="117">
        <f t="shared" si="9"/>
        <v>0</v>
      </c>
      <c r="H105" s="261"/>
      <c r="I105" s="117">
        <f t="shared" si="10"/>
        <v>0</v>
      </c>
      <c r="J105" s="357">
        <v>0.13</v>
      </c>
      <c r="K105" s="20">
        <f t="shared" si="11"/>
        <v>0</v>
      </c>
    </row>
    <row r="106" spans="1:12" s="272" customFormat="1" hidden="1" x14ac:dyDescent="0.2">
      <c r="A106" s="90" t="s">
        <v>141</v>
      </c>
      <c r="B106" s="321" t="s">
        <v>140</v>
      </c>
      <c r="C106" s="176"/>
      <c r="D106" s="170"/>
      <c r="E106" s="117">
        <f t="shared" si="8"/>
        <v>0</v>
      </c>
      <c r="F106" s="261"/>
      <c r="G106" s="117">
        <f t="shared" si="9"/>
        <v>0</v>
      </c>
      <c r="H106" s="261"/>
      <c r="I106" s="117">
        <f t="shared" si="10"/>
        <v>0</v>
      </c>
      <c r="J106" s="357">
        <v>0.13</v>
      </c>
      <c r="K106" s="20">
        <f t="shared" si="11"/>
        <v>0</v>
      </c>
    </row>
    <row r="107" spans="1:12" hidden="1" x14ac:dyDescent="0.2">
      <c r="A107" s="90" t="s">
        <v>118</v>
      </c>
      <c r="B107" s="238" t="s">
        <v>119</v>
      </c>
      <c r="C107" s="176"/>
      <c r="D107" s="170"/>
      <c r="E107" s="117">
        <f t="shared" si="8"/>
        <v>0</v>
      </c>
      <c r="F107" s="261"/>
      <c r="G107" s="117">
        <f t="shared" si="9"/>
        <v>0</v>
      </c>
      <c r="H107" s="261"/>
      <c r="I107" s="117">
        <f t="shared" si="10"/>
        <v>0</v>
      </c>
      <c r="J107" s="357">
        <v>0.13</v>
      </c>
      <c r="K107" s="20">
        <f t="shared" si="11"/>
        <v>0</v>
      </c>
    </row>
    <row r="108" spans="1:12" hidden="1" x14ac:dyDescent="0.2">
      <c r="A108" s="92" t="s">
        <v>54</v>
      </c>
      <c r="B108" s="196" t="s">
        <v>55</v>
      </c>
      <c r="C108" s="197"/>
      <c r="D108" s="198"/>
      <c r="E108" s="117">
        <f t="shared" si="8"/>
        <v>0</v>
      </c>
      <c r="F108" s="203"/>
      <c r="G108" s="117">
        <f t="shared" si="9"/>
        <v>0</v>
      </c>
      <c r="H108" s="203"/>
      <c r="I108" s="117">
        <f t="shared" si="10"/>
        <v>0</v>
      </c>
      <c r="J108" s="357">
        <v>0.14000000000000001</v>
      </c>
      <c r="K108" s="20">
        <f t="shared" si="11"/>
        <v>0</v>
      </c>
    </row>
    <row r="109" spans="1:12" hidden="1" x14ac:dyDescent="0.2">
      <c r="A109" s="90" t="s">
        <v>87</v>
      </c>
      <c r="B109" s="234" t="s">
        <v>88</v>
      </c>
      <c r="C109" s="114"/>
      <c r="D109" s="172"/>
      <c r="E109" s="117">
        <f t="shared" si="8"/>
        <v>0</v>
      </c>
      <c r="F109" s="116"/>
      <c r="G109" s="117">
        <f t="shared" si="9"/>
        <v>0</v>
      </c>
      <c r="H109" s="116"/>
      <c r="I109" s="117">
        <f t="shared" si="10"/>
        <v>0</v>
      </c>
      <c r="J109" s="357">
        <v>0.13</v>
      </c>
      <c r="K109" s="20">
        <f t="shared" si="11"/>
        <v>0</v>
      </c>
    </row>
    <row r="110" spans="1:12" ht="16" customHeight="1" x14ac:dyDescent="0.2">
      <c r="A110" s="75"/>
      <c r="C110" s="79">
        <f>SUM(C2:C109)</f>
        <v>139679</v>
      </c>
      <c r="D110" s="79"/>
      <c r="E110" s="80">
        <f>SUM(E2:E109)</f>
        <v>42569.929999999993</v>
      </c>
      <c r="F110" s="80">
        <f>SUM(F2:F109)</f>
        <v>1458.6399999999999</v>
      </c>
      <c r="G110" s="80">
        <f>SUM(G2:G109)</f>
        <v>44028.57</v>
      </c>
      <c r="H110" s="80">
        <f>SUM(H2:H109)</f>
        <v>3099.74</v>
      </c>
      <c r="I110" s="80">
        <f>SUM(I2:I109)</f>
        <v>40928.83</v>
      </c>
      <c r="J110" s="80"/>
      <c r="K110" s="3">
        <f>SUM(K2:K109)</f>
        <v>5630.5306000000019</v>
      </c>
      <c r="L110" s="3"/>
    </row>
    <row r="111" spans="1:12" x14ac:dyDescent="0.2">
      <c r="D111" s="81"/>
      <c r="I111" s="162"/>
      <c r="K111" s="165"/>
    </row>
    <row r="112" spans="1:12" x14ac:dyDescent="0.2">
      <c r="B112" s="247" t="s">
        <v>47</v>
      </c>
      <c r="D112" s="13"/>
      <c r="F112" s="13"/>
      <c r="G112" s="13"/>
      <c r="H112" t="s">
        <v>10</v>
      </c>
      <c r="I112" s="12">
        <f>+K110</f>
        <v>5630.5306000000019</v>
      </c>
    </row>
    <row r="113" spans="1:9" x14ac:dyDescent="0.2">
      <c r="B113" s="363">
        <v>0.13</v>
      </c>
      <c r="C113" s="41" t="s">
        <v>170</v>
      </c>
      <c r="D113" s="14"/>
      <c r="F113" s="13"/>
      <c r="G113" s="13"/>
      <c r="H113" t="s">
        <v>12</v>
      </c>
      <c r="I113" s="207">
        <f>+I110+I112</f>
        <v>46559.3606</v>
      </c>
    </row>
    <row r="114" spans="1:9" x14ac:dyDescent="0.2">
      <c r="A114" s="361"/>
      <c r="B114" s="364">
        <v>0.14000000000000001</v>
      </c>
      <c r="C114" s="41" t="s">
        <v>51</v>
      </c>
      <c r="D114" s="14"/>
      <c r="E114" s="15"/>
    </row>
    <row r="115" spans="1:9" x14ac:dyDescent="0.2">
      <c r="A115" s="362"/>
      <c r="D115" s="14"/>
      <c r="E115" s="15"/>
      <c r="F115" s="3"/>
    </row>
    <row r="116" spans="1:9" x14ac:dyDescent="0.2">
      <c r="A116" s="361"/>
      <c r="D116" s="14"/>
      <c r="E116" s="15"/>
      <c r="I116" s="3"/>
    </row>
    <row r="117" spans="1:9" x14ac:dyDescent="0.2">
      <c r="A117" s="361"/>
    </row>
    <row r="119" spans="1:9" x14ac:dyDescent="0.2">
      <c r="H119" s="3"/>
    </row>
    <row r="128" spans="1:9" x14ac:dyDescent="0.2">
      <c r="I128">
        <v>53.47</v>
      </c>
    </row>
  </sheetData>
  <autoFilter ref="A1:K110" xr:uid="{00000000-0009-0000-0000-00006B000000}">
    <filterColumn colId="8">
      <filters>
        <filter val="1,001.26"/>
        <filter val="1,018.28"/>
        <filter val="1,150.00"/>
        <filter val="1,187.28"/>
        <filter val="1,264.31"/>
        <filter val="1,283.08"/>
        <filter val="1,350.66"/>
        <filter val="1,405.00"/>
        <filter val="1,427.73"/>
        <filter val="1,504.00"/>
        <filter val="1,504.40"/>
        <filter val="1,521.26"/>
        <filter val="1,614.36"/>
        <filter val="1,646.88"/>
        <filter val="1,675.70"/>
        <filter val="1,701.08"/>
        <filter val="1,716.00"/>
        <filter val="1,757.14"/>
        <filter val="1,809.25"/>
        <filter val="1,833.00"/>
        <filter val="1,836.40"/>
        <filter val="40,928.83"/>
        <filter val="490.60"/>
        <filter val="500.04"/>
        <filter val="508.50"/>
        <filter val="811.60"/>
        <filter val="856.93"/>
        <filter val="884.22"/>
        <filter val="909.25"/>
        <filter val="938.20"/>
        <filter val="980.8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filterMode="1"/>
  <dimension ref="A1:L129"/>
  <sheetViews>
    <sheetView topLeftCell="A73" zoomScale="86" zoomScaleNormal="60" workbookViewId="0">
      <selection activeCell="I114" sqref="I114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 t="shared" ref="K2:K67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2302</v>
      </c>
      <c r="D5" s="113">
        <v>0.38</v>
      </c>
      <c r="E5" s="117">
        <f t="shared" si="0"/>
        <v>874.76</v>
      </c>
      <c r="F5" s="115"/>
      <c r="G5" s="117">
        <f t="shared" si="1"/>
        <v>874.76</v>
      </c>
      <c r="H5" s="326"/>
      <c r="I5" s="117">
        <f t="shared" si="2"/>
        <v>874.76</v>
      </c>
      <c r="J5" s="357">
        <v>0.13</v>
      </c>
      <c r="K5" s="372">
        <f t="shared" si="3"/>
        <v>113.7188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1353</v>
      </c>
      <c r="D7" s="113">
        <v>0.37</v>
      </c>
      <c r="E7" s="117">
        <f t="shared" si="0"/>
        <v>500.61</v>
      </c>
      <c r="F7" s="115"/>
      <c r="G7" s="117">
        <f t="shared" si="1"/>
        <v>500.61</v>
      </c>
      <c r="H7" s="326"/>
      <c r="I7" s="117">
        <f t="shared" si="2"/>
        <v>500.61</v>
      </c>
      <c r="J7" s="357">
        <v>0.13</v>
      </c>
      <c r="K7" s="372">
        <f t="shared" si="3"/>
        <v>65.079300000000003</v>
      </c>
    </row>
    <row r="8" spans="1:11" s="272" customFormat="1" ht="17" x14ac:dyDescent="0.2">
      <c r="A8" s="179" t="s">
        <v>149</v>
      </c>
      <c r="B8" s="159" t="s">
        <v>150</v>
      </c>
      <c r="C8" s="111">
        <v>3860</v>
      </c>
      <c r="D8" s="113">
        <v>0.25</v>
      </c>
      <c r="E8" s="117">
        <f t="shared" si="0"/>
        <v>965</v>
      </c>
      <c r="F8" s="115">
        <v>354</v>
      </c>
      <c r="G8" s="117">
        <f t="shared" si="1"/>
        <v>1319</v>
      </c>
      <c r="H8" s="326">
        <v>110</v>
      </c>
      <c r="I8" s="117">
        <f t="shared" si="2"/>
        <v>1209</v>
      </c>
      <c r="J8" s="357">
        <v>0.13</v>
      </c>
      <c r="K8" s="20">
        <f t="shared" si="3"/>
        <v>125.45</v>
      </c>
    </row>
    <row r="9" spans="1:11" s="272" customFormat="1" ht="17" x14ac:dyDescent="0.2">
      <c r="A9" s="179" t="s">
        <v>151</v>
      </c>
      <c r="B9" s="159" t="s">
        <v>150</v>
      </c>
      <c r="C9" s="111">
        <v>1356</v>
      </c>
      <c r="D9" s="113">
        <v>0.37</v>
      </c>
      <c r="E9" s="117">
        <f t="shared" si="0"/>
        <v>501.71999999999997</v>
      </c>
      <c r="F9" s="115"/>
      <c r="G9" s="117">
        <f t="shared" si="1"/>
        <v>501.71999999999997</v>
      </c>
      <c r="H9" s="326"/>
      <c r="I9" s="117">
        <f t="shared" si="2"/>
        <v>501.71999999999997</v>
      </c>
      <c r="J9" s="357">
        <v>0.13</v>
      </c>
      <c r="K9" s="372">
        <f t="shared" si="3"/>
        <v>65.223600000000005</v>
      </c>
    </row>
    <row r="10" spans="1:11" s="272" customFormat="1" ht="17" x14ac:dyDescent="0.2">
      <c r="A10" s="179" t="s">
        <v>151</v>
      </c>
      <c r="B10" s="159" t="s">
        <v>150</v>
      </c>
      <c r="C10" s="111">
        <v>3860</v>
      </c>
      <c r="D10" s="113">
        <v>0.25</v>
      </c>
      <c r="E10" s="117">
        <f t="shared" si="0"/>
        <v>965</v>
      </c>
      <c r="F10" s="115">
        <v>354</v>
      </c>
      <c r="G10" s="117">
        <f t="shared" si="1"/>
        <v>1319</v>
      </c>
      <c r="H10" s="326">
        <v>110</v>
      </c>
      <c r="I10" s="117">
        <f t="shared" si="2"/>
        <v>1209</v>
      </c>
      <c r="J10" s="357">
        <v>0.13</v>
      </c>
      <c r="K10" s="20">
        <f t="shared" si="3"/>
        <v>125.45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t="17" hidden="1" x14ac:dyDescent="0.2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t="17" hidden="1" x14ac:dyDescent="0.2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s="272" customFormat="1" ht="17" x14ac:dyDescent="0.2">
      <c r="A17" s="160" t="s">
        <v>189</v>
      </c>
      <c r="B17" s="159" t="s">
        <v>190</v>
      </c>
      <c r="C17" s="111">
        <v>2202</v>
      </c>
      <c r="D17" s="113">
        <v>0.25</v>
      </c>
      <c r="E17" s="117">
        <f t="shared" si="0"/>
        <v>550.5</v>
      </c>
      <c r="F17" s="115"/>
      <c r="G17" s="117">
        <f t="shared" si="1"/>
        <v>550.5</v>
      </c>
      <c r="H17" s="326"/>
      <c r="I17" s="117">
        <f t="shared" si="2"/>
        <v>550.5</v>
      </c>
      <c r="J17" s="357">
        <v>0.14000000000000001</v>
      </c>
      <c r="K17" s="372">
        <f t="shared" si="3"/>
        <v>77.070000000000007</v>
      </c>
    </row>
    <row r="18" spans="1:11" s="272" customFormat="1" ht="17" hidden="1" x14ac:dyDescent="0.2">
      <c r="A18" s="160" t="s">
        <v>189</v>
      </c>
      <c r="B18" s="331" t="s">
        <v>190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0.14000000000000001</v>
      </c>
      <c r="K18" s="371">
        <f t="shared" si="3"/>
        <v>0</v>
      </c>
    </row>
    <row r="19" spans="1:11" ht="17" x14ac:dyDescent="0.2">
      <c r="A19" s="179" t="s">
        <v>131</v>
      </c>
      <c r="B19" s="366" t="s">
        <v>132</v>
      </c>
      <c r="C19" s="300">
        <v>6789</v>
      </c>
      <c r="D19" s="301">
        <v>0.27</v>
      </c>
      <c r="E19" s="304">
        <f t="shared" si="0"/>
        <v>1833.0300000000002</v>
      </c>
      <c r="F19" s="305"/>
      <c r="G19" s="304">
        <f t="shared" si="1"/>
        <v>1833.0300000000002</v>
      </c>
      <c r="H19" s="367">
        <v>320</v>
      </c>
      <c r="I19" s="304">
        <f t="shared" si="2"/>
        <v>1513.0300000000002</v>
      </c>
      <c r="J19" s="368">
        <v>0.13</v>
      </c>
      <c r="K19" s="369">
        <f t="shared" si="3"/>
        <v>238.29390000000004</v>
      </c>
    </row>
    <row r="20" spans="1:11" ht="17" hidden="1" x14ac:dyDescent="0.2">
      <c r="A20" s="179" t="s">
        <v>131</v>
      </c>
      <c r="B20" s="331" t="s">
        <v>132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ht="17" x14ac:dyDescent="0.2">
      <c r="A21" s="179" t="s">
        <v>133</v>
      </c>
      <c r="B21" s="159" t="s">
        <v>132</v>
      </c>
      <c r="C21" s="111">
        <v>6789</v>
      </c>
      <c r="D21" s="113">
        <v>0.27</v>
      </c>
      <c r="E21" s="117">
        <f t="shared" si="0"/>
        <v>1833.0300000000002</v>
      </c>
      <c r="F21" s="115"/>
      <c r="G21" s="117">
        <f t="shared" si="1"/>
        <v>1833.0300000000002</v>
      </c>
      <c r="H21" s="326">
        <v>440</v>
      </c>
      <c r="I21" s="117">
        <f t="shared" si="2"/>
        <v>1393.0300000000002</v>
      </c>
      <c r="J21" s="357">
        <v>0.13</v>
      </c>
      <c r="K21" s="20">
        <f t="shared" si="3"/>
        <v>238.29390000000004</v>
      </c>
    </row>
    <row r="22" spans="1:11" ht="17" hidden="1" x14ac:dyDescent="0.2">
      <c r="A22" s="179" t="s">
        <v>133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79" t="s">
        <v>102</v>
      </c>
      <c r="B24" s="159" t="s">
        <v>103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72</v>
      </c>
      <c r="B25" s="159" t="s">
        <v>73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s="272" customFormat="1" ht="17" hidden="1" x14ac:dyDescent="0.2">
      <c r="A26" s="160" t="s">
        <v>67</v>
      </c>
      <c r="B26" s="159" t="s">
        <v>68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t="17" x14ac:dyDescent="0.2">
      <c r="A27" s="179" t="s">
        <v>191</v>
      </c>
      <c r="B27" s="159" t="s">
        <v>192</v>
      </c>
      <c r="C27" s="374">
        <v>4647</v>
      </c>
      <c r="D27" s="113">
        <v>0.23</v>
      </c>
      <c r="E27" s="117">
        <f t="shared" si="0"/>
        <v>1068.81</v>
      </c>
      <c r="F27" s="115"/>
      <c r="G27" s="117">
        <f t="shared" si="1"/>
        <v>1068.81</v>
      </c>
      <c r="H27" s="326"/>
      <c r="I27" s="117">
        <f t="shared" si="2"/>
        <v>1068.81</v>
      </c>
      <c r="J27" s="357">
        <v>0.13</v>
      </c>
      <c r="K27" s="372">
        <f t="shared" si="3"/>
        <v>138.9453</v>
      </c>
    </row>
    <row r="28" spans="1:11" ht="17" hidden="1" x14ac:dyDescent="0.2">
      <c r="A28" s="179" t="s">
        <v>157</v>
      </c>
      <c r="B28" s="159" t="s">
        <v>158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147</v>
      </c>
      <c r="B29" s="159" t="s">
        <v>148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65</v>
      </c>
      <c r="B31" s="159" t="s">
        <v>93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hidden="1" x14ac:dyDescent="0.2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2" ht="17" hidden="1" x14ac:dyDescent="0.2">
      <c r="A33" s="160" t="s">
        <v>116</v>
      </c>
      <c r="B33" s="159" t="s">
        <v>117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2" ht="17" x14ac:dyDescent="0.2">
      <c r="A34" s="160" t="s">
        <v>122</v>
      </c>
      <c r="B34" s="159" t="s">
        <v>123</v>
      </c>
      <c r="C34" s="111">
        <v>1852</v>
      </c>
      <c r="D34" s="113">
        <v>0.27</v>
      </c>
      <c r="E34" s="117">
        <f t="shared" si="0"/>
        <v>500.04</v>
      </c>
      <c r="F34" s="115"/>
      <c r="G34" s="117">
        <f t="shared" si="1"/>
        <v>500.04</v>
      </c>
      <c r="H34" s="326"/>
      <c r="I34" s="117">
        <f t="shared" si="2"/>
        <v>500.04</v>
      </c>
      <c r="J34" s="357">
        <v>0.14000000000000001</v>
      </c>
      <c r="K34" s="372">
        <f t="shared" si="3"/>
        <v>70.005600000000015</v>
      </c>
    </row>
    <row r="35" spans="1:12" ht="17" hidden="1" x14ac:dyDescent="0.2">
      <c r="A35" s="160" t="s">
        <v>124</v>
      </c>
      <c r="B35" s="159" t="s">
        <v>123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2" ht="17" hidden="1" x14ac:dyDescent="0.2">
      <c r="A36" s="149" t="s">
        <v>65</v>
      </c>
      <c r="B36" s="159" t="s">
        <v>66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2" ht="17" hidden="1" x14ac:dyDescent="0.2">
      <c r="A37" s="179" t="s">
        <v>81</v>
      </c>
      <c r="B37" s="159" t="s">
        <v>82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2" ht="17" x14ac:dyDescent="0.2">
      <c r="A38" s="160" t="s">
        <v>125</v>
      </c>
      <c r="B38" s="159" t="s">
        <v>126</v>
      </c>
      <c r="C38" s="111">
        <v>4172</v>
      </c>
      <c r="D38" s="113">
        <v>0.26</v>
      </c>
      <c r="E38" s="117">
        <f t="shared" si="0"/>
        <v>1084.72</v>
      </c>
      <c r="F38" s="115"/>
      <c r="G38" s="117">
        <f t="shared" si="1"/>
        <v>1084.72</v>
      </c>
      <c r="H38" s="326">
        <v>50</v>
      </c>
      <c r="I38" s="117">
        <f t="shared" si="2"/>
        <v>1034.72</v>
      </c>
      <c r="J38" s="357">
        <v>0.14000000000000001</v>
      </c>
      <c r="K38" s="372">
        <f t="shared" si="3"/>
        <v>151.86080000000001</v>
      </c>
    </row>
    <row r="39" spans="1:12" ht="17" hidden="1" x14ac:dyDescent="0.2">
      <c r="A39" s="24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2" ht="17" x14ac:dyDescent="0.2">
      <c r="A40" s="160" t="s">
        <v>136</v>
      </c>
      <c r="B40" s="331" t="s">
        <v>137</v>
      </c>
      <c r="C40" s="332">
        <v>3769</v>
      </c>
      <c r="D40" s="99">
        <v>0.38</v>
      </c>
      <c r="E40" s="103">
        <f t="shared" si="0"/>
        <v>1432.22</v>
      </c>
      <c r="F40" s="375">
        <v>50</v>
      </c>
      <c r="G40" s="103">
        <f t="shared" si="1"/>
        <v>1482.22</v>
      </c>
      <c r="H40" s="376">
        <v>0</v>
      </c>
      <c r="I40" s="103">
        <f t="shared" si="2"/>
        <v>1482.22</v>
      </c>
      <c r="J40" s="370">
        <v>0.14000000000000001</v>
      </c>
      <c r="K40" s="371">
        <f t="shared" si="3"/>
        <v>200.51080000000002</v>
      </c>
      <c r="L40" t="s">
        <v>197</v>
      </c>
    </row>
    <row r="41" spans="1:12" ht="17" hidden="1" x14ac:dyDescent="0.2">
      <c r="A41" s="240" t="s">
        <v>136</v>
      </c>
      <c r="B41" s="159" t="s">
        <v>137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2" ht="17" hidden="1" x14ac:dyDescent="0.2">
      <c r="A42" s="179" t="s">
        <v>76</v>
      </c>
      <c r="B42" s="159" t="s">
        <v>77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0.13</v>
      </c>
      <c r="K42" s="20">
        <f t="shared" si="3"/>
        <v>0</v>
      </c>
    </row>
    <row r="43" spans="1:12" ht="17" hidden="1" x14ac:dyDescent="0.2">
      <c r="A43" s="179" t="s">
        <v>31</v>
      </c>
      <c r="B43" s="331" t="s">
        <v>178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0.13</v>
      </c>
      <c r="K43" s="371">
        <f t="shared" si="3"/>
        <v>0</v>
      </c>
    </row>
    <row r="44" spans="1:12" ht="17" x14ac:dyDescent="0.2">
      <c r="A44" s="179" t="s">
        <v>195</v>
      </c>
      <c r="B44" s="159" t="s">
        <v>178</v>
      </c>
      <c r="C44" s="111">
        <v>6963</v>
      </c>
      <c r="D44" s="113">
        <v>0.25</v>
      </c>
      <c r="E44" s="117">
        <f t="shared" si="0"/>
        <v>1740.75</v>
      </c>
      <c r="F44" s="115"/>
      <c r="G44" s="117">
        <f t="shared" si="1"/>
        <v>1740.75</v>
      </c>
      <c r="H44" s="326"/>
      <c r="I44" s="117">
        <f t="shared" si="2"/>
        <v>1740.75</v>
      </c>
      <c r="J44" s="357">
        <v>0.13</v>
      </c>
      <c r="K44" s="20">
        <f t="shared" si="3"/>
        <v>226.29750000000001</v>
      </c>
    </row>
    <row r="45" spans="1:12" ht="17" hidden="1" x14ac:dyDescent="0.2">
      <c r="A45" s="191" t="s">
        <v>96</v>
      </c>
      <c r="B45" s="159" t="s">
        <v>97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2" ht="17" x14ac:dyDescent="0.2">
      <c r="A46" s="160" t="s">
        <v>65</v>
      </c>
      <c r="B46" s="159" t="s">
        <v>138</v>
      </c>
      <c r="C46" s="111">
        <v>4252</v>
      </c>
      <c r="D46" s="113">
        <v>0.4</v>
      </c>
      <c r="E46" s="117">
        <f t="shared" si="0"/>
        <v>1700.8000000000002</v>
      </c>
      <c r="F46" s="115"/>
      <c r="G46" s="117">
        <f t="shared" si="1"/>
        <v>1700.8000000000002</v>
      </c>
      <c r="H46" s="326">
        <v>220</v>
      </c>
      <c r="I46" s="117">
        <f t="shared" si="2"/>
        <v>1480.8000000000002</v>
      </c>
      <c r="J46" s="357">
        <v>0.14000000000000001</v>
      </c>
      <c r="K46" s="372">
        <f t="shared" si="3"/>
        <v>238.11200000000005</v>
      </c>
    </row>
    <row r="47" spans="1:12" ht="17" hidden="1" x14ac:dyDescent="0.2">
      <c r="A47" s="208" t="s">
        <v>65</v>
      </c>
      <c r="B47" s="159" t="s">
        <v>138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2" ht="17" hidden="1" x14ac:dyDescent="0.2">
      <c r="A48" s="191" t="s">
        <v>44</v>
      </c>
      <c r="B48" s="159" t="s">
        <v>45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t="17" hidden="1" x14ac:dyDescent="0.2">
      <c r="A49" s="208" t="s">
        <v>89</v>
      </c>
      <c r="B49" s="159" t="s">
        <v>45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t="17" x14ac:dyDescent="0.2">
      <c r="A50" s="179" t="s">
        <v>98</v>
      </c>
      <c r="B50" s="159" t="s">
        <v>45</v>
      </c>
      <c r="C50" s="111">
        <v>4965</v>
      </c>
      <c r="D50" s="113">
        <v>0.2</v>
      </c>
      <c r="E50" s="117">
        <f t="shared" si="0"/>
        <v>993</v>
      </c>
      <c r="F50" s="115"/>
      <c r="G50" s="117">
        <f t="shared" si="1"/>
        <v>993</v>
      </c>
      <c r="H50" s="326"/>
      <c r="I50" s="117">
        <f t="shared" si="2"/>
        <v>993</v>
      </c>
      <c r="J50" s="357">
        <v>0.13</v>
      </c>
      <c r="K50" s="372">
        <f t="shared" si="3"/>
        <v>129.09</v>
      </c>
    </row>
    <row r="51" spans="1:12" ht="17" hidden="1" x14ac:dyDescent="0.2">
      <c r="A51" s="160" t="s">
        <v>94</v>
      </c>
      <c r="B51" s="159" t="s">
        <v>95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ht="17" hidden="1" x14ac:dyDescent="0.2">
      <c r="A52" s="160" t="s">
        <v>94</v>
      </c>
      <c r="B52" s="159" t="s">
        <v>95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s="272" customFormat="1" ht="17" hidden="1" x14ac:dyDescent="0.2">
      <c r="A53" s="179" t="s">
        <v>129</v>
      </c>
      <c r="B53" s="331" t="s">
        <v>95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0.13</v>
      </c>
      <c r="K53" s="371">
        <f t="shared" si="3"/>
        <v>0</v>
      </c>
    </row>
    <row r="54" spans="1:12" s="272" customFormat="1" ht="17" x14ac:dyDescent="0.2">
      <c r="A54" s="160" t="s">
        <v>181</v>
      </c>
      <c r="B54" s="159" t="s">
        <v>95</v>
      </c>
      <c r="C54" s="111">
        <v>1507</v>
      </c>
      <c r="D54" s="113">
        <v>0.38</v>
      </c>
      <c r="E54" s="117">
        <f t="shared" si="0"/>
        <v>572.66</v>
      </c>
      <c r="F54" s="115"/>
      <c r="G54" s="117">
        <f t="shared" si="1"/>
        <v>572.66</v>
      </c>
      <c r="H54" s="326"/>
      <c r="I54" s="117">
        <f t="shared" si="2"/>
        <v>572.66</v>
      </c>
      <c r="J54" s="357">
        <v>0.14000000000000001</v>
      </c>
      <c r="K54" s="372">
        <f t="shared" si="3"/>
        <v>80.172399999999996</v>
      </c>
    </row>
    <row r="55" spans="1:12" s="272" customFormat="1" ht="17" x14ac:dyDescent="0.2">
      <c r="A55" s="179" t="s">
        <v>196</v>
      </c>
      <c r="B55" s="216" t="s">
        <v>95</v>
      </c>
      <c r="C55" s="166">
        <v>2322</v>
      </c>
      <c r="D55" s="168">
        <v>0.38</v>
      </c>
      <c r="E55" s="117">
        <f t="shared" si="0"/>
        <v>882.36</v>
      </c>
      <c r="F55" s="115"/>
      <c r="G55" s="117">
        <f t="shared" si="1"/>
        <v>882.36</v>
      </c>
      <c r="H55" s="326">
        <v>330</v>
      </c>
      <c r="I55" s="117">
        <f t="shared" si="2"/>
        <v>552.36</v>
      </c>
      <c r="J55" s="357">
        <v>0.13</v>
      </c>
      <c r="K55" s="372">
        <f t="shared" si="3"/>
        <v>114.7068</v>
      </c>
    </row>
    <row r="56" spans="1:12" s="272" customFormat="1" ht="17" x14ac:dyDescent="0.2">
      <c r="A56" s="179" t="s">
        <v>182</v>
      </c>
      <c r="B56" s="159" t="s">
        <v>183</v>
      </c>
      <c r="C56" s="111">
        <v>5578</v>
      </c>
      <c r="D56" s="113">
        <v>0.25</v>
      </c>
      <c r="E56" s="117">
        <f t="shared" si="0"/>
        <v>1394.5</v>
      </c>
      <c r="F56" s="115"/>
      <c r="G56" s="117">
        <f t="shared" si="1"/>
        <v>1394.5</v>
      </c>
      <c r="H56" s="326">
        <v>270</v>
      </c>
      <c r="I56" s="117">
        <f t="shared" si="2"/>
        <v>1124.5</v>
      </c>
      <c r="J56" s="357">
        <v>0.13</v>
      </c>
      <c r="K56" s="372">
        <f t="shared" si="3"/>
        <v>181.285</v>
      </c>
    </row>
    <row r="57" spans="1:12" ht="17" hidden="1" x14ac:dyDescent="0.2">
      <c r="A57" s="139" t="s">
        <v>69</v>
      </c>
      <c r="B57" s="159" t="s">
        <v>70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2" ht="19" hidden="1" customHeight="1" x14ac:dyDescent="0.2">
      <c r="A58" s="124" t="s">
        <v>60</v>
      </c>
      <c r="B58" s="159" t="s">
        <v>61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2" ht="17" hidden="1" x14ac:dyDescent="0.2">
      <c r="A59" s="139" t="s">
        <v>46</v>
      </c>
      <c r="B59" s="159" t="s">
        <v>29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2" ht="17" hidden="1" x14ac:dyDescent="0.2">
      <c r="A60" s="90" t="s">
        <v>176</v>
      </c>
      <c r="B60" s="331" t="s">
        <v>177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  <c r="L60" s="3"/>
    </row>
    <row r="61" spans="1:12" s="272" customFormat="1" ht="17" hidden="1" x14ac:dyDescent="0.2">
      <c r="A61" s="90" t="s">
        <v>127</v>
      </c>
      <c r="B61" s="159" t="s">
        <v>128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  <c r="L61" s="118"/>
    </row>
    <row r="62" spans="1:12" ht="17" x14ac:dyDescent="0.2">
      <c r="A62" s="179" t="s">
        <v>172</v>
      </c>
      <c r="B62" s="159" t="s">
        <v>175</v>
      </c>
      <c r="C62" s="111">
        <v>5578</v>
      </c>
      <c r="D62" s="113">
        <v>0.28000000000000003</v>
      </c>
      <c r="E62" s="117">
        <f t="shared" si="0"/>
        <v>1561.8400000000001</v>
      </c>
      <c r="F62" s="115"/>
      <c r="G62" s="117">
        <f t="shared" si="1"/>
        <v>1561.8400000000001</v>
      </c>
      <c r="H62" s="326">
        <v>220</v>
      </c>
      <c r="I62" s="117">
        <f t="shared" si="2"/>
        <v>1341.8400000000001</v>
      </c>
      <c r="J62" s="357">
        <v>0.13</v>
      </c>
      <c r="K62" s="372">
        <f t="shared" si="3"/>
        <v>203.03920000000002</v>
      </c>
    </row>
    <row r="63" spans="1:12" s="272" customFormat="1" ht="17" hidden="1" x14ac:dyDescent="0.2">
      <c r="A63" s="90" t="s">
        <v>108</v>
      </c>
      <c r="B63" s="159" t="s">
        <v>111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ht="17" x14ac:dyDescent="0.2">
      <c r="A64" s="90" t="s">
        <v>52</v>
      </c>
      <c r="B64" s="159" t="s">
        <v>53</v>
      </c>
      <c r="C64" s="111">
        <v>3800</v>
      </c>
      <c r="D64" s="113">
        <v>0.42</v>
      </c>
      <c r="E64" s="117">
        <f t="shared" si="0"/>
        <v>1596</v>
      </c>
      <c r="F64" s="115">
        <v>100</v>
      </c>
      <c r="G64" s="117">
        <f t="shared" si="1"/>
        <v>1696</v>
      </c>
      <c r="H64" s="326">
        <v>110</v>
      </c>
      <c r="I64" s="117">
        <f t="shared" si="2"/>
        <v>1586</v>
      </c>
      <c r="J64" s="357">
        <v>0.13</v>
      </c>
      <c r="K64" s="372">
        <f t="shared" si="3"/>
        <v>207.48000000000002</v>
      </c>
    </row>
    <row r="65" spans="1:11" ht="17" hidden="1" x14ac:dyDescent="0.2">
      <c r="A65" s="90" t="s">
        <v>52</v>
      </c>
      <c r="B65" s="159" t="s">
        <v>53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t="17" x14ac:dyDescent="0.2">
      <c r="A66" s="90" t="s">
        <v>173</v>
      </c>
      <c r="B66" s="331" t="s">
        <v>167</v>
      </c>
      <c r="C66" s="332">
        <v>1952</v>
      </c>
      <c r="D66" s="99">
        <v>0.38</v>
      </c>
      <c r="E66" s="103">
        <f t="shared" si="0"/>
        <v>741.76</v>
      </c>
      <c r="F66" s="100">
        <v>50</v>
      </c>
      <c r="G66" s="103">
        <f t="shared" si="1"/>
        <v>791.76</v>
      </c>
      <c r="H66" s="336">
        <v>220</v>
      </c>
      <c r="I66" s="103">
        <f t="shared" si="2"/>
        <v>571.76</v>
      </c>
      <c r="J66" s="370">
        <v>0.13</v>
      </c>
      <c r="K66" s="371">
        <f t="shared" si="3"/>
        <v>96.428799999999995</v>
      </c>
    </row>
    <row r="67" spans="1:11" ht="17" hidden="1" x14ac:dyDescent="0.2">
      <c r="A67" s="208" t="s">
        <v>90</v>
      </c>
      <c r="B67" s="159" t="s">
        <v>79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1" ht="17" hidden="1" x14ac:dyDescent="0.2">
      <c r="A68" s="90" t="s">
        <v>154</v>
      </c>
      <c r="B68" s="159" t="s">
        <v>155</v>
      </c>
      <c r="C68" s="111"/>
      <c r="D68" s="113"/>
      <c r="E68" s="117">
        <f t="shared" ref="E68:E110" si="4">C68*D68</f>
        <v>0</v>
      </c>
      <c r="F68" s="115"/>
      <c r="G68" s="117">
        <f t="shared" ref="G68:G110" si="5">E68+F68</f>
        <v>0</v>
      </c>
      <c r="H68" s="326"/>
      <c r="I68" s="117">
        <f t="shared" ref="I68:I110" si="6">+G68-H68</f>
        <v>0</v>
      </c>
      <c r="J68" s="357">
        <v>0.13</v>
      </c>
      <c r="K68" s="20">
        <f t="shared" ref="K68:K110" si="7">E68*J68</f>
        <v>0</v>
      </c>
    </row>
    <row r="69" spans="1:11" ht="17" x14ac:dyDescent="0.2">
      <c r="A69" s="90" t="s">
        <v>154</v>
      </c>
      <c r="B69" s="159" t="s">
        <v>155</v>
      </c>
      <c r="C69" s="111">
        <v>8096</v>
      </c>
      <c r="D69" s="113">
        <v>0.24</v>
      </c>
      <c r="E69" s="117">
        <f t="shared" si="4"/>
        <v>1943.04</v>
      </c>
      <c r="F69" s="115">
        <v>100</v>
      </c>
      <c r="G69" s="117">
        <f t="shared" si="5"/>
        <v>2043.04</v>
      </c>
      <c r="H69" s="326"/>
      <c r="I69" s="117">
        <f t="shared" si="6"/>
        <v>2043.04</v>
      </c>
      <c r="J69" s="357">
        <v>0.13</v>
      </c>
      <c r="K69" s="20">
        <f t="shared" si="7"/>
        <v>252.59520000000001</v>
      </c>
    </row>
    <row r="70" spans="1:11" ht="17" x14ac:dyDescent="0.2">
      <c r="A70" s="90" t="s">
        <v>156</v>
      </c>
      <c r="B70" s="159" t="s">
        <v>155</v>
      </c>
      <c r="C70" s="111">
        <v>8096</v>
      </c>
      <c r="D70" s="113">
        <v>0.25</v>
      </c>
      <c r="E70" s="117">
        <f t="shared" si="4"/>
        <v>2024</v>
      </c>
      <c r="F70" s="115">
        <v>200</v>
      </c>
      <c r="G70" s="117">
        <f t="shared" si="5"/>
        <v>2224</v>
      </c>
      <c r="H70" s="326"/>
      <c r="I70" s="117">
        <f t="shared" si="6"/>
        <v>2224</v>
      </c>
      <c r="J70" s="357">
        <v>0.13</v>
      </c>
      <c r="K70" s="20">
        <f t="shared" si="7"/>
        <v>263.12</v>
      </c>
    </row>
    <row r="71" spans="1:11" ht="17" hidden="1" x14ac:dyDescent="0.2">
      <c r="A71" s="90" t="s">
        <v>156</v>
      </c>
      <c r="B71" s="366" t="s">
        <v>155</v>
      </c>
      <c r="C71" s="300"/>
      <c r="D71" s="301"/>
      <c r="E71" s="304">
        <f t="shared" si="4"/>
        <v>0</v>
      </c>
      <c r="F71" s="305"/>
      <c r="G71" s="304">
        <f t="shared" si="5"/>
        <v>0</v>
      </c>
      <c r="H71" s="367"/>
      <c r="I71" s="304">
        <f t="shared" si="6"/>
        <v>0</v>
      </c>
      <c r="J71" s="368">
        <v>0.13</v>
      </c>
      <c r="K71" s="369">
        <f t="shared" si="7"/>
        <v>0</v>
      </c>
    </row>
    <row r="72" spans="1:11" ht="17" hidden="1" x14ac:dyDescent="0.2">
      <c r="A72" s="90" t="s">
        <v>104</v>
      </c>
      <c r="B72" s="159" t="s">
        <v>105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1" ht="17" x14ac:dyDescent="0.2">
      <c r="A73" s="90" t="s">
        <v>161</v>
      </c>
      <c r="B73" s="159" t="s">
        <v>162</v>
      </c>
      <c r="C73" s="111">
        <v>1747</v>
      </c>
      <c r="D73" s="113">
        <v>0.38</v>
      </c>
      <c r="E73" s="117">
        <f t="shared" si="4"/>
        <v>663.86</v>
      </c>
      <c r="F73" s="115"/>
      <c r="G73" s="117">
        <f t="shared" si="5"/>
        <v>663.86</v>
      </c>
      <c r="H73" s="326">
        <v>220</v>
      </c>
      <c r="I73" s="117">
        <f t="shared" si="6"/>
        <v>443.86</v>
      </c>
      <c r="J73" s="357">
        <v>0.13</v>
      </c>
      <c r="K73" s="20">
        <f t="shared" si="7"/>
        <v>86.3018</v>
      </c>
    </row>
    <row r="74" spans="1:11" ht="17" hidden="1" x14ac:dyDescent="0.2">
      <c r="A74" s="90" t="s">
        <v>100</v>
      </c>
      <c r="B74" s="159" t="s">
        <v>101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1" ht="17" hidden="1" x14ac:dyDescent="0.2">
      <c r="A75" s="194" t="s">
        <v>85</v>
      </c>
      <c r="B75" s="159" t="s">
        <v>86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0.14000000000000001</v>
      </c>
      <c r="K75" s="20">
        <f t="shared" si="7"/>
        <v>0</v>
      </c>
    </row>
    <row r="76" spans="1:11" ht="17" hidden="1" x14ac:dyDescent="0.2">
      <c r="A76" s="194" t="s">
        <v>85</v>
      </c>
      <c r="B76" s="159" t="s">
        <v>86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0.14000000000000001</v>
      </c>
      <c r="K76" s="20">
        <f t="shared" si="7"/>
        <v>0</v>
      </c>
    </row>
    <row r="77" spans="1:11" ht="17" x14ac:dyDescent="0.2">
      <c r="A77" s="208" t="s">
        <v>179</v>
      </c>
      <c r="B77" s="159" t="s">
        <v>180</v>
      </c>
      <c r="C77" s="111">
        <v>6963</v>
      </c>
      <c r="D77" s="113">
        <v>0.25</v>
      </c>
      <c r="E77" s="117">
        <f t="shared" si="4"/>
        <v>1740.75</v>
      </c>
      <c r="F77" s="115"/>
      <c r="G77" s="117">
        <f t="shared" si="5"/>
        <v>1740.75</v>
      </c>
      <c r="H77" s="326">
        <v>110</v>
      </c>
      <c r="I77" s="117">
        <f t="shared" si="6"/>
        <v>1630.75</v>
      </c>
      <c r="J77" s="357">
        <v>0.14000000000000001</v>
      </c>
      <c r="K77" s="20">
        <f t="shared" si="7"/>
        <v>243.70500000000001</v>
      </c>
    </row>
    <row r="78" spans="1:11" ht="17" hidden="1" x14ac:dyDescent="0.2">
      <c r="A78" s="208" t="s">
        <v>179</v>
      </c>
      <c r="B78" s="331" t="s">
        <v>180</v>
      </c>
      <c r="C78" s="332"/>
      <c r="D78" s="99"/>
      <c r="E78" s="103">
        <f t="shared" si="4"/>
        <v>0</v>
      </c>
      <c r="F78" s="100"/>
      <c r="G78" s="103">
        <f t="shared" si="5"/>
        <v>0</v>
      </c>
      <c r="H78" s="336"/>
      <c r="I78" s="103">
        <f t="shared" si="6"/>
        <v>0</v>
      </c>
      <c r="J78" s="370">
        <v>0.14000000000000001</v>
      </c>
      <c r="K78" s="371">
        <f t="shared" si="7"/>
        <v>0</v>
      </c>
    </row>
    <row r="79" spans="1:11" ht="17" hidden="1" x14ac:dyDescent="0.2">
      <c r="A79" s="194" t="s">
        <v>83</v>
      </c>
      <c r="B79" s="159" t="s">
        <v>84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0.14000000000000001</v>
      </c>
      <c r="K79" s="20">
        <f t="shared" si="7"/>
        <v>0</v>
      </c>
    </row>
    <row r="80" spans="1:11" s="272" customFormat="1" ht="17" x14ac:dyDescent="0.2">
      <c r="A80" s="90" t="s">
        <v>193</v>
      </c>
      <c r="B80" s="159" t="s">
        <v>84</v>
      </c>
      <c r="C80" s="111">
        <v>2202</v>
      </c>
      <c r="D80" s="113">
        <v>0.25</v>
      </c>
      <c r="E80" s="117">
        <f t="shared" si="4"/>
        <v>550.5</v>
      </c>
      <c r="F80" s="115"/>
      <c r="G80" s="117">
        <f t="shared" si="5"/>
        <v>550.5</v>
      </c>
      <c r="H80" s="326">
        <v>50</v>
      </c>
      <c r="I80" s="117">
        <f t="shared" si="6"/>
        <v>500.5</v>
      </c>
      <c r="J80" s="357">
        <v>0.13</v>
      </c>
      <c r="K80" s="20">
        <f t="shared" si="7"/>
        <v>71.564999999999998</v>
      </c>
    </row>
    <row r="81" spans="1:12" ht="17" x14ac:dyDescent="0.2">
      <c r="A81" s="90" t="s">
        <v>198</v>
      </c>
      <c r="B81" s="377" t="s">
        <v>107</v>
      </c>
      <c r="C81" s="378">
        <v>1712</v>
      </c>
      <c r="D81" s="236">
        <v>0.4</v>
      </c>
      <c r="E81" s="258">
        <f t="shared" si="4"/>
        <v>684.80000000000007</v>
      </c>
      <c r="F81" s="375"/>
      <c r="G81" s="258">
        <f t="shared" si="5"/>
        <v>684.80000000000007</v>
      </c>
      <c r="H81" s="376">
        <v>110</v>
      </c>
      <c r="I81" s="258">
        <f t="shared" si="6"/>
        <v>574.80000000000007</v>
      </c>
      <c r="J81" s="379">
        <v>0.13</v>
      </c>
      <c r="K81" s="380">
        <f t="shared" si="7"/>
        <v>89.024000000000015</v>
      </c>
      <c r="L81" t="s">
        <v>199</v>
      </c>
    </row>
    <row r="82" spans="1:12" ht="17" hidden="1" x14ac:dyDescent="0.2">
      <c r="A82" s="90" t="s">
        <v>106</v>
      </c>
      <c r="B82" s="159" t="s">
        <v>107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20">
        <f t="shared" si="7"/>
        <v>0</v>
      </c>
    </row>
    <row r="83" spans="1:12" s="272" customFormat="1" ht="17" x14ac:dyDescent="0.2">
      <c r="A83" s="90" t="s">
        <v>134</v>
      </c>
      <c r="B83" s="159" t="s">
        <v>194</v>
      </c>
      <c r="C83" s="111">
        <v>1852</v>
      </c>
      <c r="D83" s="113">
        <v>0.27</v>
      </c>
      <c r="E83" s="117">
        <f t="shared" si="4"/>
        <v>500.04</v>
      </c>
      <c r="F83" s="115"/>
      <c r="G83" s="117">
        <f t="shared" si="5"/>
        <v>500.04</v>
      </c>
      <c r="H83" s="326"/>
      <c r="I83" s="117">
        <f t="shared" si="6"/>
        <v>500.04</v>
      </c>
      <c r="J83" s="357">
        <v>0.13</v>
      </c>
      <c r="K83" s="20">
        <f t="shared" si="7"/>
        <v>65.005200000000002</v>
      </c>
    </row>
    <row r="84" spans="1:12" ht="14.5" hidden="1" customHeight="1" x14ac:dyDescent="0.2">
      <c r="A84" s="90" t="s">
        <v>152</v>
      </c>
      <c r="B84" s="331" t="s">
        <v>153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2" ht="17" hidden="1" x14ac:dyDescent="0.2">
      <c r="A85" s="90" t="s">
        <v>152</v>
      </c>
      <c r="B85" s="331" t="s">
        <v>153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2" s="272" customFormat="1" ht="17" x14ac:dyDescent="0.2">
      <c r="A86" s="90" t="s">
        <v>184</v>
      </c>
      <c r="B86" s="159" t="s">
        <v>185</v>
      </c>
      <c r="C86" s="111">
        <v>2199</v>
      </c>
      <c r="D86" s="113">
        <v>0.38</v>
      </c>
      <c r="E86" s="117">
        <f t="shared" si="4"/>
        <v>835.62</v>
      </c>
      <c r="F86" s="115">
        <v>10</v>
      </c>
      <c r="G86" s="117">
        <f t="shared" si="5"/>
        <v>845.62</v>
      </c>
      <c r="H86" s="326">
        <v>50</v>
      </c>
      <c r="I86" s="117">
        <f t="shared" si="6"/>
        <v>795.62</v>
      </c>
      <c r="J86" s="357">
        <v>0.13</v>
      </c>
      <c r="K86" s="20">
        <f t="shared" si="7"/>
        <v>108.6306</v>
      </c>
    </row>
    <row r="87" spans="1:12" s="272" customFormat="1" ht="17" hidden="1" x14ac:dyDescent="0.2">
      <c r="A87" s="208" t="s">
        <v>159</v>
      </c>
      <c r="B87" s="159" t="s">
        <v>160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2" ht="17" x14ac:dyDescent="0.2">
      <c r="A88" s="90" t="s">
        <v>98</v>
      </c>
      <c r="B88" s="159" t="s">
        <v>171</v>
      </c>
      <c r="C88" s="111">
        <v>4997</v>
      </c>
      <c r="D88" s="113">
        <v>0.37</v>
      </c>
      <c r="E88" s="117">
        <f t="shared" si="4"/>
        <v>1848.8899999999999</v>
      </c>
      <c r="F88" s="115"/>
      <c r="G88" s="117">
        <f t="shared" si="5"/>
        <v>1848.8899999999999</v>
      </c>
      <c r="H88" s="326"/>
      <c r="I88" s="117">
        <f t="shared" si="6"/>
        <v>1848.8899999999999</v>
      </c>
      <c r="J88" s="357">
        <v>0.13</v>
      </c>
      <c r="K88" s="20">
        <f t="shared" si="7"/>
        <v>240.35569999999998</v>
      </c>
    </row>
    <row r="89" spans="1:12" ht="17" hidden="1" x14ac:dyDescent="0.2">
      <c r="A89" s="90" t="s">
        <v>98</v>
      </c>
      <c r="B89" s="331" t="s">
        <v>171</v>
      </c>
      <c r="C89" s="332"/>
      <c r="D89" s="99"/>
      <c r="E89" s="103">
        <f t="shared" si="4"/>
        <v>0</v>
      </c>
      <c r="F89" s="100"/>
      <c r="G89" s="103">
        <f t="shared" si="5"/>
        <v>0</v>
      </c>
      <c r="H89" s="336"/>
      <c r="I89" s="103">
        <f t="shared" si="6"/>
        <v>0</v>
      </c>
      <c r="J89" s="370">
        <v>0.13</v>
      </c>
      <c r="K89" s="371">
        <f t="shared" si="7"/>
        <v>0</v>
      </c>
    </row>
    <row r="90" spans="1:12" ht="17" hidden="1" x14ac:dyDescent="0.2">
      <c r="A90" s="94" t="s">
        <v>58</v>
      </c>
      <c r="B90" s="159" t="s">
        <v>59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2" ht="17" x14ac:dyDescent="0.2">
      <c r="A91" s="160" t="s">
        <v>65</v>
      </c>
      <c r="B91" s="159" t="s">
        <v>59</v>
      </c>
      <c r="C91" s="111">
        <v>4381</v>
      </c>
      <c r="D91" s="113">
        <v>0.4</v>
      </c>
      <c r="E91" s="117">
        <f t="shared" si="4"/>
        <v>1752.4</v>
      </c>
      <c r="F91" s="115"/>
      <c r="G91" s="117">
        <f t="shared" si="5"/>
        <v>1752.4</v>
      </c>
      <c r="H91" s="326">
        <v>110</v>
      </c>
      <c r="I91" s="117">
        <f t="shared" si="6"/>
        <v>1642.4</v>
      </c>
      <c r="J91" s="357">
        <v>0.14000000000000001</v>
      </c>
      <c r="K91" s="372">
        <f t="shared" si="7"/>
        <v>245.33600000000004</v>
      </c>
    </row>
    <row r="92" spans="1:12" s="272" customFormat="1" ht="17" x14ac:dyDescent="0.2">
      <c r="A92" s="90" t="s">
        <v>168</v>
      </c>
      <c r="B92" s="159" t="s">
        <v>59</v>
      </c>
      <c r="C92" s="111">
        <v>3709</v>
      </c>
      <c r="D92" s="113">
        <v>0.38</v>
      </c>
      <c r="E92" s="117">
        <f t="shared" si="4"/>
        <v>1409.42</v>
      </c>
      <c r="F92" s="115"/>
      <c r="G92" s="117">
        <f t="shared" si="5"/>
        <v>1409.42</v>
      </c>
      <c r="H92" s="326">
        <v>110</v>
      </c>
      <c r="I92" s="117">
        <f t="shared" si="6"/>
        <v>1299.42</v>
      </c>
      <c r="J92" s="357">
        <v>0.13</v>
      </c>
      <c r="K92" s="20">
        <f t="shared" si="7"/>
        <v>183.22460000000001</v>
      </c>
    </row>
    <row r="93" spans="1:12" s="272" customFormat="1" ht="17" hidden="1" x14ac:dyDescent="0.2">
      <c r="A93" s="90" t="s">
        <v>168</v>
      </c>
      <c r="B93" s="331" t="s">
        <v>59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2" s="272" customFormat="1" ht="17" hidden="1" x14ac:dyDescent="0.2">
      <c r="A94" s="90" t="s">
        <v>186</v>
      </c>
      <c r="B94" s="331" t="s">
        <v>59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0.13</v>
      </c>
      <c r="K94" s="371">
        <f t="shared" si="7"/>
        <v>0</v>
      </c>
    </row>
    <row r="95" spans="1:12" ht="17" hidden="1" x14ac:dyDescent="0.2">
      <c r="A95" s="90" t="s">
        <v>63</v>
      </c>
      <c r="B95" s="159" t="s">
        <v>64</v>
      </c>
      <c r="C95" s="111"/>
      <c r="D95" s="113"/>
      <c r="E95" s="117">
        <f t="shared" si="4"/>
        <v>0</v>
      </c>
      <c r="F95" s="115"/>
      <c r="G95" s="117">
        <f t="shared" si="5"/>
        <v>0</v>
      </c>
      <c r="H95" s="326"/>
      <c r="I95" s="117">
        <f t="shared" si="6"/>
        <v>0</v>
      </c>
      <c r="J95" s="357">
        <v>0.13</v>
      </c>
      <c r="K95" s="20">
        <f t="shared" si="7"/>
        <v>0</v>
      </c>
    </row>
    <row r="96" spans="1:12" ht="17" x14ac:dyDescent="0.2">
      <c r="A96" s="90" t="s">
        <v>134</v>
      </c>
      <c r="B96" s="159" t="s">
        <v>135</v>
      </c>
      <c r="C96" s="111">
        <v>3161</v>
      </c>
      <c r="D96" s="113">
        <v>0.39</v>
      </c>
      <c r="E96" s="117">
        <f t="shared" si="4"/>
        <v>1232.79</v>
      </c>
      <c r="F96" s="115"/>
      <c r="G96" s="117">
        <f t="shared" si="5"/>
        <v>1232.79</v>
      </c>
      <c r="H96" s="326"/>
      <c r="I96" s="117">
        <f t="shared" si="6"/>
        <v>1232.79</v>
      </c>
      <c r="J96" s="357">
        <v>0.13</v>
      </c>
      <c r="K96" s="20">
        <f t="shared" si="7"/>
        <v>160.2627</v>
      </c>
    </row>
    <row r="97" spans="1:12" ht="17" hidden="1" x14ac:dyDescent="0.2">
      <c r="A97" s="90" t="s">
        <v>114</v>
      </c>
      <c r="B97" s="159" t="s">
        <v>115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0.13</v>
      </c>
      <c r="K97" s="20">
        <f t="shared" si="7"/>
        <v>0</v>
      </c>
    </row>
    <row r="98" spans="1:12" ht="17" hidden="1" x14ac:dyDescent="0.2">
      <c r="A98" s="90" t="s">
        <v>114</v>
      </c>
      <c r="B98" s="159" t="s">
        <v>115</v>
      </c>
      <c r="C98" s="111"/>
      <c r="D98" s="113"/>
      <c r="E98" s="117">
        <f t="shared" si="4"/>
        <v>0</v>
      </c>
      <c r="F98" s="115"/>
      <c r="G98" s="117">
        <f t="shared" si="5"/>
        <v>0</v>
      </c>
      <c r="H98" s="326"/>
      <c r="I98" s="117">
        <f t="shared" si="6"/>
        <v>0</v>
      </c>
      <c r="J98" s="357">
        <v>0.13</v>
      </c>
      <c r="K98" s="20">
        <f t="shared" si="7"/>
        <v>0</v>
      </c>
    </row>
    <row r="99" spans="1:12" ht="17" hidden="1" x14ac:dyDescent="0.2">
      <c r="A99" s="90" t="s">
        <v>109</v>
      </c>
      <c r="B99" s="159" t="s">
        <v>110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0.13</v>
      </c>
      <c r="K99" s="20">
        <f t="shared" si="7"/>
        <v>0</v>
      </c>
    </row>
    <row r="100" spans="1:12" ht="17" hidden="1" x14ac:dyDescent="0.2">
      <c r="A100" s="90" t="s">
        <v>109</v>
      </c>
      <c r="B100" s="159" t="s">
        <v>110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0.13</v>
      </c>
      <c r="K100" s="20">
        <f t="shared" si="7"/>
        <v>0</v>
      </c>
    </row>
    <row r="101" spans="1:12" ht="17" x14ac:dyDescent="0.2">
      <c r="A101" s="90" t="s">
        <v>187</v>
      </c>
      <c r="B101" s="159" t="s">
        <v>188</v>
      </c>
      <c r="C101" s="111">
        <v>4198</v>
      </c>
      <c r="D101" s="113">
        <v>0.38</v>
      </c>
      <c r="E101" s="117">
        <f t="shared" si="4"/>
        <v>1595.24</v>
      </c>
      <c r="F101" s="115"/>
      <c r="G101" s="117">
        <f t="shared" si="5"/>
        <v>1595.24</v>
      </c>
      <c r="H101" s="326">
        <v>77</v>
      </c>
      <c r="I101" s="117">
        <f t="shared" si="6"/>
        <v>1518.24</v>
      </c>
      <c r="J101" s="357">
        <v>0.13</v>
      </c>
      <c r="K101" s="20">
        <f t="shared" si="7"/>
        <v>207.38120000000001</v>
      </c>
    </row>
    <row r="102" spans="1:12" ht="17" hidden="1" x14ac:dyDescent="0.2">
      <c r="A102" s="90" t="s">
        <v>74</v>
      </c>
      <c r="B102" s="159" t="s">
        <v>75</v>
      </c>
      <c r="C102" s="111"/>
      <c r="D102" s="113"/>
      <c r="E102" s="117">
        <f t="shared" si="4"/>
        <v>0</v>
      </c>
      <c r="F102" s="115"/>
      <c r="G102" s="117">
        <f t="shared" si="5"/>
        <v>0</v>
      </c>
      <c r="H102" s="326"/>
      <c r="I102" s="117">
        <f t="shared" si="6"/>
        <v>0</v>
      </c>
      <c r="J102" s="357">
        <v>0.13</v>
      </c>
      <c r="K102" s="20">
        <f t="shared" si="7"/>
        <v>0</v>
      </c>
    </row>
    <row r="103" spans="1:12" ht="17" x14ac:dyDescent="0.2">
      <c r="A103" s="90" t="s">
        <v>152</v>
      </c>
      <c r="B103" s="159" t="s">
        <v>169</v>
      </c>
      <c r="C103" s="111">
        <v>3116</v>
      </c>
      <c r="D103" s="113">
        <v>0.38</v>
      </c>
      <c r="E103" s="117">
        <f t="shared" si="4"/>
        <v>1184.08</v>
      </c>
      <c r="F103" s="115"/>
      <c r="G103" s="117">
        <f t="shared" si="5"/>
        <v>1184.08</v>
      </c>
      <c r="H103" s="326">
        <v>110</v>
      </c>
      <c r="I103" s="117">
        <f t="shared" si="6"/>
        <v>1074.08</v>
      </c>
      <c r="J103" s="357">
        <v>0.13</v>
      </c>
      <c r="K103" s="20">
        <f t="shared" si="7"/>
        <v>153.93039999999999</v>
      </c>
    </row>
    <row r="104" spans="1:12" s="272" customFormat="1" ht="17" hidden="1" x14ac:dyDescent="0.2">
      <c r="A104" s="209" t="s">
        <v>91</v>
      </c>
      <c r="B104" s="159" t="s">
        <v>92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0.14000000000000001</v>
      </c>
      <c r="K104" s="20">
        <f t="shared" si="7"/>
        <v>0</v>
      </c>
    </row>
    <row r="105" spans="1:12" hidden="1" x14ac:dyDescent="0.2">
      <c r="A105" s="316" t="s">
        <v>145</v>
      </c>
      <c r="B105" s="350" t="s">
        <v>146</v>
      </c>
      <c r="C105" s="111"/>
      <c r="D105" s="171"/>
      <c r="E105" s="117">
        <f t="shared" si="4"/>
        <v>0</v>
      </c>
      <c r="F105" s="116"/>
      <c r="G105" s="117">
        <f t="shared" si="5"/>
        <v>0</v>
      </c>
      <c r="H105" s="116"/>
      <c r="I105" s="117">
        <f t="shared" si="6"/>
        <v>0</v>
      </c>
      <c r="J105" s="357">
        <v>0.14000000000000001</v>
      </c>
      <c r="K105" s="20">
        <f t="shared" si="7"/>
        <v>0</v>
      </c>
    </row>
    <row r="106" spans="1:12" s="272" customFormat="1" hidden="1" x14ac:dyDescent="0.2">
      <c r="A106" s="90" t="s">
        <v>139</v>
      </c>
      <c r="B106" s="321" t="s">
        <v>140</v>
      </c>
      <c r="C106" s="176"/>
      <c r="D106" s="170"/>
      <c r="E106" s="117">
        <f t="shared" si="4"/>
        <v>0</v>
      </c>
      <c r="F106" s="261"/>
      <c r="G106" s="117">
        <f t="shared" si="5"/>
        <v>0</v>
      </c>
      <c r="H106" s="261"/>
      <c r="I106" s="117">
        <f t="shared" si="6"/>
        <v>0</v>
      </c>
      <c r="J106" s="357">
        <v>0.13</v>
      </c>
      <c r="K106" s="20">
        <f t="shared" si="7"/>
        <v>0</v>
      </c>
    </row>
    <row r="107" spans="1:12" s="272" customFormat="1" hidden="1" x14ac:dyDescent="0.2">
      <c r="A107" s="90" t="s">
        <v>141</v>
      </c>
      <c r="B107" s="321" t="s">
        <v>140</v>
      </c>
      <c r="C107" s="176"/>
      <c r="D107" s="170"/>
      <c r="E107" s="117">
        <f t="shared" si="4"/>
        <v>0</v>
      </c>
      <c r="F107" s="261"/>
      <c r="G107" s="117">
        <f t="shared" si="5"/>
        <v>0</v>
      </c>
      <c r="H107" s="261"/>
      <c r="I107" s="117">
        <f t="shared" si="6"/>
        <v>0</v>
      </c>
      <c r="J107" s="357">
        <v>0.13</v>
      </c>
      <c r="K107" s="20">
        <f t="shared" si="7"/>
        <v>0</v>
      </c>
    </row>
    <row r="108" spans="1:12" hidden="1" x14ac:dyDescent="0.2">
      <c r="A108" s="90" t="s">
        <v>118</v>
      </c>
      <c r="B108" s="238" t="s">
        <v>119</v>
      </c>
      <c r="C108" s="176"/>
      <c r="D108" s="170"/>
      <c r="E108" s="117">
        <f t="shared" si="4"/>
        <v>0</v>
      </c>
      <c r="F108" s="261"/>
      <c r="G108" s="117">
        <f t="shared" si="5"/>
        <v>0</v>
      </c>
      <c r="H108" s="261"/>
      <c r="I108" s="117">
        <f t="shared" si="6"/>
        <v>0</v>
      </c>
      <c r="J108" s="357">
        <v>0.13</v>
      </c>
      <c r="K108" s="20">
        <f t="shared" si="7"/>
        <v>0</v>
      </c>
    </row>
    <row r="109" spans="1:12" hidden="1" x14ac:dyDescent="0.2">
      <c r="A109" s="92" t="s">
        <v>54</v>
      </c>
      <c r="B109" s="196" t="s">
        <v>55</v>
      </c>
      <c r="C109" s="197"/>
      <c r="D109" s="198"/>
      <c r="E109" s="117">
        <f t="shared" si="4"/>
        <v>0</v>
      </c>
      <c r="F109" s="203"/>
      <c r="G109" s="117">
        <f t="shared" si="5"/>
        <v>0</v>
      </c>
      <c r="H109" s="203"/>
      <c r="I109" s="117">
        <f t="shared" si="6"/>
        <v>0</v>
      </c>
      <c r="J109" s="357">
        <v>0.14000000000000001</v>
      </c>
      <c r="K109" s="20">
        <f t="shared" si="7"/>
        <v>0</v>
      </c>
    </row>
    <row r="110" spans="1:12" hidden="1" x14ac:dyDescent="0.2">
      <c r="A110" s="90" t="s">
        <v>87</v>
      </c>
      <c r="B110" s="234" t="s">
        <v>88</v>
      </c>
      <c r="C110" s="114"/>
      <c r="D110" s="172"/>
      <c r="E110" s="117">
        <f t="shared" si="4"/>
        <v>0</v>
      </c>
      <c r="F110" s="116"/>
      <c r="G110" s="117">
        <f t="shared" si="5"/>
        <v>0</v>
      </c>
      <c r="H110" s="116"/>
      <c r="I110" s="117">
        <f t="shared" si="6"/>
        <v>0</v>
      </c>
      <c r="J110" s="357">
        <v>0.13</v>
      </c>
      <c r="K110" s="20">
        <f t="shared" si="7"/>
        <v>0</v>
      </c>
    </row>
    <row r="111" spans="1:12" ht="16" customHeight="1" x14ac:dyDescent="0.2">
      <c r="A111" s="75"/>
      <c r="C111" s="79">
        <f>SUM(C2:C110)</f>
        <v>136297</v>
      </c>
      <c r="D111" s="79"/>
      <c r="E111" s="80">
        <f>SUM(E2:E110)</f>
        <v>41258.54</v>
      </c>
      <c r="F111" s="80">
        <f>SUM(F2:F110)</f>
        <v>1218</v>
      </c>
      <c r="G111" s="80">
        <f>SUM(G2:G110)</f>
        <v>42476.54</v>
      </c>
      <c r="H111" s="80">
        <f>SUM(H2:H110)</f>
        <v>3347</v>
      </c>
      <c r="I111" s="80">
        <f>SUM(I2:I110)</f>
        <v>39129.54</v>
      </c>
      <c r="J111" s="80"/>
      <c r="K111" s="3">
        <f>SUM(K2:K110)</f>
        <v>5456.951100000002</v>
      </c>
      <c r="L111" s="3"/>
    </row>
    <row r="112" spans="1:12" x14ac:dyDescent="0.2">
      <c r="D112" s="81"/>
      <c r="I112" s="162"/>
      <c r="K112" s="165"/>
    </row>
    <row r="113" spans="1:9" x14ac:dyDescent="0.2">
      <c r="B113" s="247" t="s">
        <v>47</v>
      </c>
      <c r="D113" s="13"/>
      <c r="F113" s="13"/>
      <c r="G113" s="13"/>
      <c r="H113" t="s">
        <v>10</v>
      </c>
      <c r="I113" s="12">
        <f>+K111</f>
        <v>5456.951100000002</v>
      </c>
    </row>
    <row r="114" spans="1:9" x14ac:dyDescent="0.2">
      <c r="B114" s="363">
        <v>0.13</v>
      </c>
      <c r="C114" s="41" t="s">
        <v>170</v>
      </c>
      <c r="D114" s="14"/>
      <c r="F114" s="13"/>
      <c r="G114" s="13"/>
      <c r="H114" t="s">
        <v>12</v>
      </c>
      <c r="I114" s="207">
        <f>+I111+I113</f>
        <v>44586.491099999999</v>
      </c>
    </row>
    <row r="115" spans="1:9" x14ac:dyDescent="0.2">
      <c r="A115" s="361"/>
      <c r="B115" s="364">
        <v>0.14000000000000001</v>
      </c>
      <c r="C115" s="41" t="s">
        <v>51</v>
      </c>
      <c r="D115" s="14"/>
      <c r="E115" s="15"/>
    </row>
    <row r="116" spans="1:9" x14ac:dyDescent="0.2">
      <c r="A116" s="362"/>
      <c r="D116" s="14"/>
      <c r="E116" s="15"/>
      <c r="F116" s="3"/>
    </row>
    <row r="117" spans="1:9" x14ac:dyDescent="0.2">
      <c r="A117" s="361"/>
      <c r="D117" s="14"/>
      <c r="E117" s="15"/>
      <c r="I117" s="3"/>
    </row>
    <row r="118" spans="1:9" x14ac:dyDescent="0.2">
      <c r="A118" s="361"/>
    </row>
    <row r="120" spans="1:9" x14ac:dyDescent="0.2">
      <c r="H120" s="3"/>
    </row>
    <row r="129" spans="9:9" x14ac:dyDescent="0.2">
      <c r="I129">
        <v>53.47</v>
      </c>
    </row>
  </sheetData>
  <autoFilter ref="A1:K111" xr:uid="{00000000-0009-0000-0000-00006C000000}">
    <filterColumn colId="8">
      <filters>
        <filter val="1,034.72"/>
        <filter val="1,068.81"/>
        <filter val="1,074.08"/>
        <filter val="1,124.50"/>
        <filter val="1,209.00"/>
        <filter val="1,232.79"/>
        <filter val="1,299.42"/>
        <filter val="1,341.84"/>
        <filter val="1,393.03"/>
        <filter val="1,480.80"/>
        <filter val="1,482.22"/>
        <filter val="1,513.03"/>
        <filter val="1,518.24"/>
        <filter val="1,586.00"/>
        <filter val="1,630.75"/>
        <filter val="1,642.40"/>
        <filter val="1,740.75"/>
        <filter val="1,848.89"/>
        <filter val="2,043.04"/>
        <filter val="2,224.00"/>
        <filter val="39,129.54"/>
        <filter val="443.86"/>
        <filter val="500.04"/>
        <filter val="500.50"/>
        <filter val="500.61"/>
        <filter val="501.72"/>
        <filter val="550.50"/>
        <filter val="552.36"/>
        <filter val="571.76"/>
        <filter val="572.66"/>
        <filter val="574.80"/>
        <filter val="795.62"/>
        <filter val="874.76"/>
        <filter val="993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"/>
  <sheetViews>
    <sheetView zoomScale="90" zoomScaleNormal="90" workbookViewId="0">
      <selection activeCell="I10" sqref="I10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46" t="s">
        <v>31</v>
      </c>
      <c r="B2" s="46" t="s">
        <v>32</v>
      </c>
      <c r="C2" s="47">
        <v>2898</v>
      </c>
      <c r="D2" s="10">
        <v>0.33</v>
      </c>
      <c r="E2" s="12">
        <f>C2*D2</f>
        <v>956.34</v>
      </c>
      <c r="F2" s="12">
        <v>220</v>
      </c>
      <c r="G2" s="12">
        <f>E2+F2</f>
        <v>1176.3400000000001</v>
      </c>
      <c r="H2" s="12"/>
      <c r="I2" s="20">
        <f>G2-H2</f>
        <v>1176.3400000000001</v>
      </c>
    </row>
    <row r="3" spans="1:9" x14ac:dyDescent="0.2">
      <c r="E3" s="38"/>
      <c r="F3" s="38"/>
      <c r="G3" s="38"/>
      <c r="H3" s="38"/>
      <c r="I3" s="38"/>
    </row>
    <row r="4" spans="1:9" x14ac:dyDescent="0.2">
      <c r="B4" t="s">
        <v>37</v>
      </c>
      <c r="C4" s="41">
        <f>SUM(C2:C3)</f>
        <v>2898</v>
      </c>
      <c r="D4" s="41"/>
      <c r="E4" s="41">
        <f t="shared" ref="E4:H4" si="0">SUM(E2:E3)</f>
        <v>956.34</v>
      </c>
      <c r="F4" s="41">
        <f t="shared" si="0"/>
        <v>220</v>
      </c>
      <c r="G4" s="41">
        <f t="shared" si="0"/>
        <v>1176.3400000000001</v>
      </c>
      <c r="H4" s="41">
        <f t="shared" si="0"/>
        <v>0</v>
      </c>
      <c r="I4" s="45">
        <f>SUM(I2:I3)</f>
        <v>1176.3400000000001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133.88760000000002</v>
      </c>
    </row>
    <row r="7" spans="1:9" x14ac:dyDescent="0.2">
      <c r="G7" t="s">
        <v>40</v>
      </c>
      <c r="I7" s="3">
        <f>+I6</f>
        <v>133.88760000000002</v>
      </c>
    </row>
    <row r="8" spans="1:9" x14ac:dyDescent="0.2">
      <c r="G8" t="s">
        <v>41</v>
      </c>
      <c r="I8" s="42">
        <f>+I4+I7</f>
        <v>1310.2276000000002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filterMode="1"/>
  <dimension ref="A1:L131"/>
  <sheetViews>
    <sheetView topLeftCell="A67" zoomScale="86" zoomScaleNormal="60" workbookViewId="0">
      <selection activeCell="C20" sqref="C20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69" si="2">+G2-H2</f>
        <v>0</v>
      </c>
      <c r="J2" s="357">
        <v>0.13</v>
      </c>
      <c r="K2" s="20">
        <f t="shared" ref="K2:K69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hidden="1" x14ac:dyDescent="0.2">
      <c r="A5" s="179" t="s">
        <v>46</v>
      </c>
      <c r="B5" s="159" t="s">
        <v>165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26"/>
      <c r="I5" s="117">
        <f t="shared" si="2"/>
        <v>0</v>
      </c>
      <c r="J5" s="357">
        <v>0.13</v>
      </c>
      <c r="K5" s="372">
        <f t="shared" si="3"/>
        <v>0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2400</v>
      </c>
      <c r="D7" s="113">
        <v>0.39</v>
      </c>
      <c r="E7" s="117">
        <f t="shared" si="0"/>
        <v>936</v>
      </c>
      <c r="F7" s="115">
        <v>72</v>
      </c>
      <c r="G7" s="117">
        <f t="shared" si="1"/>
        <v>1008</v>
      </c>
      <c r="H7" s="326"/>
      <c r="I7" s="117">
        <f t="shared" si="2"/>
        <v>1008</v>
      </c>
      <c r="J7" s="357">
        <v>0.13</v>
      </c>
      <c r="K7" s="372">
        <f t="shared" si="3"/>
        <v>121.68</v>
      </c>
    </row>
    <row r="8" spans="1:11" s="272" customFormat="1" ht="17" x14ac:dyDescent="0.2">
      <c r="A8" s="179" t="s">
        <v>149</v>
      </c>
      <c r="B8" s="159" t="s">
        <v>150</v>
      </c>
      <c r="C8" s="111">
        <v>2903</v>
      </c>
      <c r="D8" s="113">
        <v>0.25</v>
      </c>
      <c r="E8" s="117">
        <f t="shared" si="0"/>
        <v>725.75</v>
      </c>
      <c r="F8" s="115"/>
      <c r="G8" s="117">
        <f t="shared" si="1"/>
        <v>725.75</v>
      </c>
      <c r="H8" s="326"/>
      <c r="I8" s="117">
        <f t="shared" si="2"/>
        <v>725.75</v>
      </c>
      <c r="J8" s="357">
        <v>0.13</v>
      </c>
      <c r="K8" s="372">
        <f t="shared" si="3"/>
        <v>94.347499999999997</v>
      </c>
    </row>
    <row r="9" spans="1:11" s="272" customFormat="1" ht="17" x14ac:dyDescent="0.2">
      <c r="A9" s="179" t="s">
        <v>151</v>
      </c>
      <c r="B9" s="159" t="s">
        <v>150</v>
      </c>
      <c r="C9" s="111">
        <v>2189</v>
      </c>
      <c r="D9" s="113">
        <v>0.39</v>
      </c>
      <c r="E9" s="117">
        <f t="shared" si="0"/>
        <v>853.71</v>
      </c>
      <c r="F9" s="115"/>
      <c r="G9" s="117">
        <f t="shared" si="1"/>
        <v>853.71</v>
      </c>
      <c r="H9" s="326"/>
      <c r="I9" s="117">
        <f t="shared" si="2"/>
        <v>853.71</v>
      </c>
      <c r="J9" s="357">
        <v>0.13</v>
      </c>
      <c r="K9" s="372">
        <f t="shared" si="3"/>
        <v>110.98230000000001</v>
      </c>
    </row>
    <row r="10" spans="1:11" s="272" customFormat="1" ht="17" x14ac:dyDescent="0.2">
      <c r="A10" s="179" t="s">
        <v>151</v>
      </c>
      <c r="B10" s="159" t="s">
        <v>150</v>
      </c>
      <c r="C10" s="111">
        <v>2903</v>
      </c>
      <c r="D10" s="113">
        <v>0.25</v>
      </c>
      <c r="E10" s="117">
        <f t="shared" si="0"/>
        <v>725.75</v>
      </c>
      <c r="F10" s="115"/>
      <c r="G10" s="117">
        <f t="shared" si="1"/>
        <v>725.75</v>
      </c>
      <c r="H10" s="326"/>
      <c r="I10" s="117">
        <f t="shared" si="2"/>
        <v>725.75</v>
      </c>
      <c r="J10" s="357">
        <v>0.13</v>
      </c>
      <c r="K10" s="372">
        <f t="shared" si="3"/>
        <v>94.347499999999997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t="17" hidden="1" x14ac:dyDescent="0.2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t="17" x14ac:dyDescent="0.2">
      <c r="A16" s="179" t="s">
        <v>200</v>
      </c>
      <c r="B16" s="216" t="s">
        <v>144</v>
      </c>
      <c r="C16" s="166">
        <v>7390</v>
      </c>
      <c r="D16" s="168">
        <v>0.27</v>
      </c>
      <c r="E16" s="117">
        <f t="shared" ref="E16" si="4">C16*D16</f>
        <v>1995.3000000000002</v>
      </c>
      <c r="F16" s="115"/>
      <c r="G16" s="117">
        <f t="shared" ref="G16" si="5">E16+F16</f>
        <v>1995.3000000000002</v>
      </c>
      <c r="H16" s="326">
        <v>110</v>
      </c>
      <c r="I16" s="117">
        <f t="shared" ref="I16" si="6">+G16-H16</f>
        <v>1885.3000000000002</v>
      </c>
      <c r="J16" s="357">
        <v>0.13</v>
      </c>
      <c r="K16" s="20">
        <f t="shared" ref="K16" si="7">E16*J16</f>
        <v>259.38900000000001</v>
      </c>
    </row>
    <row r="17" spans="1:11" s="272" customFormat="1" ht="17" x14ac:dyDescent="0.2">
      <c r="A17" s="179" t="s">
        <v>31</v>
      </c>
      <c r="B17" s="159" t="s">
        <v>144</v>
      </c>
      <c r="C17" s="111">
        <v>4737</v>
      </c>
      <c r="D17" s="113">
        <v>0.25</v>
      </c>
      <c r="E17" s="117">
        <f t="shared" si="0"/>
        <v>1184.25</v>
      </c>
      <c r="F17" s="115"/>
      <c r="G17" s="117">
        <f t="shared" si="1"/>
        <v>1184.25</v>
      </c>
      <c r="H17" s="326"/>
      <c r="I17" s="117">
        <f t="shared" si="2"/>
        <v>1184.25</v>
      </c>
      <c r="J17" s="357">
        <v>0.13</v>
      </c>
      <c r="K17" s="20">
        <f t="shared" si="3"/>
        <v>153.95250000000001</v>
      </c>
    </row>
    <row r="18" spans="1:11" s="272" customFormat="1" ht="17" x14ac:dyDescent="0.2">
      <c r="A18" s="160" t="s">
        <v>189</v>
      </c>
      <c r="B18" s="159" t="s">
        <v>190</v>
      </c>
      <c r="C18" s="111">
        <v>4003</v>
      </c>
      <c r="D18" s="113">
        <v>0.25</v>
      </c>
      <c r="E18" s="117">
        <f t="shared" si="0"/>
        <v>1000.75</v>
      </c>
      <c r="F18" s="115"/>
      <c r="G18" s="117">
        <f t="shared" si="1"/>
        <v>1000.75</v>
      </c>
      <c r="H18" s="326"/>
      <c r="I18" s="117">
        <f t="shared" si="2"/>
        <v>1000.75</v>
      </c>
      <c r="J18" s="357">
        <v>0.14000000000000001</v>
      </c>
      <c r="K18" s="372">
        <f t="shared" si="3"/>
        <v>140.10500000000002</v>
      </c>
    </row>
    <row r="19" spans="1:11" s="272" customFormat="1" ht="17" hidden="1" x14ac:dyDescent="0.2">
      <c r="A19" s="160" t="s">
        <v>189</v>
      </c>
      <c r="B19" s="331" t="s">
        <v>190</v>
      </c>
      <c r="C19" s="332"/>
      <c r="D19" s="99"/>
      <c r="E19" s="103">
        <f t="shared" si="0"/>
        <v>0</v>
      </c>
      <c r="F19" s="100"/>
      <c r="G19" s="103">
        <f t="shared" si="1"/>
        <v>0</v>
      </c>
      <c r="H19" s="336"/>
      <c r="I19" s="103">
        <f t="shared" si="2"/>
        <v>0</v>
      </c>
      <c r="J19" s="370">
        <v>0.14000000000000001</v>
      </c>
      <c r="K19" s="371">
        <f t="shared" si="3"/>
        <v>0</v>
      </c>
    </row>
    <row r="20" spans="1:11" ht="17" x14ac:dyDescent="0.2">
      <c r="A20" s="179" t="s">
        <v>131</v>
      </c>
      <c r="B20" s="159" t="s">
        <v>132</v>
      </c>
      <c r="C20" s="111">
        <v>6879</v>
      </c>
      <c r="D20" s="113">
        <v>0.27</v>
      </c>
      <c r="E20" s="117">
        <f t="shared" si="0"/>
        <v>1857.3300000000002</v>
      </c>
      <c r="F20" s="115">
        <v>50</v>
      </c>
      <c r="G20" s="117">
        <f t="shared" si="1"/>
        <v>1907.3300000000002</v>
      </c>
      <c r="H20" s="326">
        <v>220</v>
      </c>
      <c r="I20" s="117">
        <f t="shared" si="2"/>
        <v>1687.3300000000002</v>
      </c>
      <c r="J20" s="357">
        <v>0.13</v>
      </c>
      <c r="K20" s="372">
        <f t="shared" si="3"/>
        <v>241.45290000000003</v>
      </c>
    </row>
    <row r="21" spans="1:11" ht="17" hidden="1" x14ac:dyDescent="0.2">
      <c r="A21" s="179" t="s">
        <v>131</v>
      </c>
      <c r="B21" s="331" t="s">
        <v>132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ht="17" x14ac:dyDescent="0.2">
      <c r="A22" s="179" t="s">
        <v>133</v>
      </c>
      <c r="B22" s="159" t="s">
        <v>132</v>
      </c>
      <c r="C22" s="111">
        <v>6879</v>
      </c>
      <c r="D22" s="113">
        <v>0.27</v>
      </c>
      <c r="E22" s="117">
        <f t="shared" si="0"/>
        <v>1857.3300000000002</v>
      </c>
      <c r="F22" s="115">
        <v>50</v>
      </c>
      <c r="G22" s="117">
        <f t="shared" si="1"/>
        <v>1907.3300000000002</v>
      </c>
      <c r="H22" s="326">
        <v>440</v>
      </c>
      <c r="I22" s="117">
        <f t="shared" si="2"/>
        <v>1467.3300000000002</v>
      </c>
      <c r="J22" s="357">
        <v>0.13</v>
      </c>
      <c r="K22" s="372">
        <f t="shared" si="3"/>
        <v>241.45290000000003</v>
      </c>
    </row>
    <row r="23" spans="1:11" ht="17" hidden="1" x14ac:dyDescent="0.2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102</v>
      </c>
      <c r="B25" s="159" t="s">
        <v>103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72</v>
      </c>
      <c r="B26" s="159" t="s">
        <v>73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s="272" customFormat="1" ht="17" hidden="1" x14ac:dyDescent="0.2">
      <c r="A27" s="160" t="s">
        <v>67</v>
      </c>
      <c r="B27" s="159" t="s">
        <v>68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t="17" x14ac:dyDescent="0.2">
      <c r="A28" s="179" t="s">
        <v>191</v>
      </c>
      <c r="B28" s="159" t="s">
        <v>192</v>
      </c>
      <c r="C28" s="374">
        <v>4923</v>
      </c>
      <c r="D28" s="113">
        <v>0.38</v>
      </c>
      <c r="E28" s="117">
        <f t="shared" si="0"/>
        <v>1870.74</v>
      </c>
      <c r="F28" s="115"/>
      <c r="G28" s="117">
        <f t="shared" si="1"/>
        <v>1870.74</v>
      </c>
      <c r="H28" s="326">
        <v>220</v>
      </c>
      <c r="I28" s="117">
        <f t="shared" si="2"/>
        <v>1650.74</v>
      </c>
      <c r="J28" s="357">
        <v>0.13</v>
      </c>
      <c r="K28" s="372">
        <f t="shared" si="3"/>
        <v>243.1962</v>
      </c>
    </row>
    <row r="29" spans="1:11" ht="17" hidden="1" x14ac:dyDescent="0.2">
      <c r="A29" s="179" t="s">
        <v>157</v>
      </c>
      <c r="B29" s="159" t="s">
        <v>158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hidden="1" x14ac:dyDescent="0.2">
      <c r="A34" s="160" t="s">
        <v>116</v>
      </c>
      <c r="B34" s="159" t="s">
        <v>117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x14ac:dyDescent="0.2">
      <c r="A35" s="160" t="s">
        <v>122</v>
      </c>
      <c r="B35" s="159" t="s">
        <v>123</v>
      </c>
      <c r="C35" s="111">
        <v>1852</v>
      </c>
      <c r="D35" s="113">
        <v>0.27</v>
      </c>
      <c r="E35" s="117">
        <f t="shared" si="0"/>
        <v>500.04</v>
      </c>
      <c r="F35" s="115"/>
      <c r="G35" s="117">
        <f t="shared" si="1"/>
        <v>500.04</v>
      </c>
      <c r="H35" s="326"/>
      <c r="I35" s="117">
        <f t="shared" si="2"/>
        <v>500.04</v>
      </c>
      <c r="J35" s="357">
        <v>0.14000000000000001</v>
      </c>
      <c r="K35" s="372">
        <f t="shared" si="3"/>
        <v>70.005600000000015</v>
      </c>
    </row>
    <row r="36" spans="1:11" ht="17" hidden="1" x14ac:dyDescent="0.2">
      <c r="A36" s="160" t="s">
        <v>124</v>
      </c>
      <c r="B36" s="159" t="s">
        <v>123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49" t="s">
        <v>65</v>
      </c>
      <c r="B37" s="159" t="s">
        <v>66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79" t="s">
        <v>81</v>
      </c>
      <c r="B38" s="159" t="s">
        <v>82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t="17" hidden="1" x14ac:dyDescent="0.2">
      <c r="A39" s="16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372">
        <f t="shared" si="3"/>
        <v>0</v>
      </c>
    </row>
    <row r="40" spans="1:11" ht="17" hidden="1" x14ac:dyDescent="0.2">
      <c r="A40" s="240" t="s">
        <v>125</v>
      </c>
      <c r="B40" s="159" t="s">
        <v>126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x14ac:dyDescent="0.2">
      <c r="A41" s="160" t="s">
        <v>136</v>
      </c>
      <c r="B41" s="159" t="s">
        <v>137</v>
      </c>
      <c r="C41" s="111">
        <v>4425</v>
      </c>
      <c r="D41" s="113">
        <v>0.38</v>
      </c>
      <c r="E41" s="117">
        <f t="shared" si="0"/>
        <v>1681.5</v>
      </c>
      <c r="F41" s="115"/>
      <c r="G41" s="117">
        <f t="shared" si="1"/>
        <v>1681.5</v>
      </c>
      <c r="H41" s="326"/>
      <c r="I41" s="117">
        <f t="shared" si="2"/>
        <v>1681.5</v>
      </c>
      <c r="J41" s="357">
        <v>0.14000000000000001</v>
      </c>
      <c r="K41" s="372">
        <f t="shared" si="3"/>
        <v>235.41000000000003</v>
      </c>
    </row>
    <row r="42" spans="1:11" ht="17" hidden="1" x14ac:dyDescent="0.2">
      <c r="A42" s="240" t="s">
        <v>136</v>
      </c>
      <c r="B42" s="159" t="s">
        <v>137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79" t="s">
        <v>76</v>
      </c>
      <c r="B43" s="159" t="s">
        <v>77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0.13</v>
      </c>
      <c r="K43" s="20">
        <f t="shared" si="3"/>
        <v>0</v>
      </c>
    </row>
    <row r="44" spans="1:11" ht="17" hidden="1" x14ac:dyDescent="0.2">
      <c r="A44" s="179" t="s">
        <v>31</v>
      </c>
      <c r="B44" s="331" t="s">
        <v>178</v>
      </c>
      <c r="C44" s="332"/>
      <c r="D44" s="99"/>
      <c r="E44" s="103">
        <f t="shared" si="0"/>
        <v>0</v>
      </c>
      <c r="F44" s="100"/>
      <c r="G44" s="103">
        <f t="shared" si="1"/>
        <v>0</v>
      </c>
      <c r="H44" s="336"/>
      <c r="I44" s="103">
        <f t="shared" si="2"/>
        <v>0</v>
      </c>
      <c r="J44" s="370">
        <v>0.13</v>
      </c>
      <c r="K44" s="371">
        <f t="shared" si="3"/>
        <v>0</v>
      </c>
    </row>
    <row r="45" spans="1:11" ht="17" x14ac:dyDescent="0.2">
      <c r="A45" s="179" t="s">
        <v>195</v>
      </c>
      <c r="B45" s="159" t="s">
        <v>178</v>
      </c>
      <c r="C45" s="111">
        <v>7814</v>
      </c>
      <c r="D45" s="113">
        <v>0.25</v>
      </c>
      <c r="E45" s="117">
        <f t="shared" si="0"/>
        <v>1953.5</v>
      </c>
      <c r="F45" s="115">
        <v>150</v>
      </c>
      <c r="G45" s="117">
        <f t="shared" si="1"/>
        <v>2103.5</v>
      </c>
      <c r="H45" s="326">
        <v>88</v>
      </c>
      <c r="I45" s="117">
        <f t="shared" si="2"/>
        <v>2015.5</v>
      </c>
      <c r="J45" s="357">
        <v>0.13</v>
      </c>
      <c r="K45" s="372">
        <f t="shared" si="3"/>
        <v>253.95500000000001</v>
      </c>
    </row>
    <row r="46" spans="1:11" ht="17" hidden="1" x14ac:dyDescent="0.2">
      <c r="A46" s="191" t="s">
        <v>96</v>
      </c>
      <c r="B46" s="159" t="s">
        <v>97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x14ac:dyDescent="0.2">
      <c r="A47" s="160" t="s">
        <v>65</v>
      </c>
      <c r="B47" s="159" t="s">
        <v>138</v>
      </c>
      <c r="C47" s="111">
        <v>7390</v>
      </c>
      <c r="D47" s="113">
        <v>0.28000000000000003</v>
      </c>
      <c r="E47" s="117">
        <f t="shared" si="0"/>
        <v>2069.2000000000003</v>
      </c>
      <c r="F47" s="115"/>
      <c r="G47" s="117">
        <f t="shared" si="1"/>
        <v>2069.2000000000003</v>
      </c>
      <c r="H47" s="326"/>
      <c r="I47" s="117">
        <f t="shared" si="2"/>
        <v>2069.2000000000003</v>
      </c>
      <c r="J47" s="357">
        <v>0.14000000000000001</v>
      </c>
      <c r="K47" s="372">
        <f t="shared" si="3"/>
        <v>289.68800000000005</v>
      </c>
    </row>
    <row r="48" spans="1:11" ht="17" hidden="1" x14ac:dyDescent="0.2">
      <c r="A48" s="208" t="s">
        <v>65</v>
      </c>
      <c r="B48" s="159" t="s">
        <v>138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t="17" hidden="1" x14ac:dyDescent="0.2">
      <c r="A49" s="191" t="s">
        <v>44</v>
      </c>
      <c r="B49" s="159" t="s">
        <v>45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t="17" hidden="1" x14ac:dyDescent="0.2">
      <c r="A50" s="208" t="s">
        <v>89</v>
      </c>
      <c r="B50" s="159" t="s">
        <v>45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ht="17" x14ac:dyDescent="0.2">
      <c r="A51" s="179" t="s">
        <v>98</v>
      </c>
      <c r="B51" s="159" t="s">
        <v>45</v>
      </c>
      <c r="C51" s="111">
        <v>4153</v>
      </c>
      <c r="D51" s="113">
        <v>0.2</v>
      </c>
      <c r="E51" s="117">
        <f t="shared" si="0"/>
        <v>830.6</v>
      </c>
      <c r="F51" s="115"/>
      <c r="G51" s="117">
        <f t="shared" si="1"/>
        <v>830.6</v>
      </c>
      <c r="H51" s="326">
        <v>61.88</v>
      </c>
      <c r="I51" s="117">
        <f t="shared" si="2"/>
        <v>768.72</v>
      </c>
      <c r="J51" s="357">
        <v>0.13</v>
      </c>
      <c r="K51" s="372">
        <f t="shared" si="3"/>
        <v>107.97800000000001</v>
      </c>
    </row>
    <row r="52" spans="1:12" ht="17" hidden="1" x14ac:dyDescent="0.2">
      <c r="A52" s="160" t="s">
        <v>94</v>
      </c>
      <c r="B52" s="159" t="s">
        <v>95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ht="17" hidden="1" x14ac:dyDescent="0.2">
      <c r="A53" s="160" t="s">
        <v>94</v>
      </c>
      <c r="B53" s="159" t="s">
        <v>95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s="272" customFormat="1" ht="17" hidden="1" x14ac:dyDescent="0.2">
      <c r="A54" s="179" t="s">
        <v>129</v>
      </c>
      <c r="B54" s="331" t="s">
        <v>95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0.13</v>
      </c>
      <c r="K54" s="371">
        <f t="shared" si="3"/>
        <v>0</v>
      </c>
    </row>
    <row r="55" spans="1:12" s="272" customFormat="1" ht="17" x14ac:dyDescent="0.2">
      <c r="A55" s="179" t="s">
        <v>201</v>
      </c>
      <c r="B55" s="216" t="s">
        <v>95</v>
      </c>
      <c r="C55" s="166">
        <v>1422</v>
      </c>
      <c r="D55" s="168">
        <v>0.37</v>
      </c>
      <c r="E55" s="117">
        <f t="shared" ref="E55" si="8">C55*D55</f>
        <v>526.14</v>
      </c>
      <c r="F55" s="115"/>
      <c r="G55" s="117">
        <f t="shared" ref="G55" si="9">E55+F55</f>
        <v>526.14</v>
      </c>
      <c r="H55" s="326">
        <v>235</v>
      </c>
      <c r="I55" s="117">
        <f t="shared" ref="I55" si="10">+G55-H55</f>
        <v>291.14</v>
      </c>
      <c r="J55" s="357">
        <v>0.13</v>
      </c>
      <c r="K55" s="20">
        <f t="shared" ref="K55" si="11">E55*J55</f>
        <v>68.398200000000003</v>
      </c>
    </row>
    <row r="56" spans="1:12" s="272" customFormat="1" ht="17" hidden="1" x14ac:dyDescent="0.2">
      <c r="A56" s="160" t="s">
        <v>181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372">
        <f t="shared" si="3"/>
        <v>0</v>
      </c>
    </row>
    <row r="57" spans="1:12" s="272" customFormat="1" ht="17" x14ac:dyDescent="0.2">
      <c r="A57" s="179" t="s">
        <v>196</v>
      </c>
      <c r="B57" s="159" t="s">
        <v>95</v>
      </c>
      <c r="C57" s="111">
        <v>2555</v>
      </c>
      <c r="D57" s="113">
        <v>0.38</v>
      </c>
      <c r="E57" s="117">
        <f t="shared" si="0"/>
        <v>970.9</v>
      </c>
      <c r="F57" s="115"/>
      <c r="G57" s="117">
        <f t="shared" si="1"/>
        <v>970.9</v>
      </c>
      <c r="H57" s="326">
        <v>585</v>
      </c>
      <c r="I57" s="117">
        <f t="shared" si="2"/>
        <v>385.9</v>
      </c>
      <c r="J57" s="357">
        <v>0.13</v>
      </c>
      <c r="K57" s="372">
        <f t="shared" si="3"/>
        <v>126.217</v>
      </c>
    </row>
    <row r="58" spans="1:12" s="272" customFormat="1" ht="17" x14ac:dyDescent="0.2">
      <c r="A58" s="179" t="s">
        <v>182</v>
      </c>
      <c r="B58" s="159" t="s">
        <v>183</v>
      </c>
      <c r="C58" s="111">
        <v>6434</v>
      </c>
      <c r="D58" s="113">
        <v>0.25</v>
      </c>
      <c r="E58" s="117">
        <f t="shared" si="0"/>
        <v>1608.5</v>
      </c>
      <c r="F58" s="115"/>
      <c r="G58" s="117">
        <f t="shared" si="1"/>
        <v>1608.5</v>
      </c>
      <c r="H58" s="326">
        <v>313.10000000000002</v>
      </c>
      <c r="I58" s="117">
        <f t="shared" si="2"/>
        <v>1295.4000000000001</v>
      </c>
      <c r="J58" s="357">
        <v>0.13</v>
      </c>
      <c r="K58" s="372">
        <f t="shared" si="3"/>
        <v>209.10500000000002</v>
      </c>
    </row>
    <row r="59" spans="1:12" ht="17" hidden="1" x14ac:dyDescent="0.2">
      <c r="A59" s="139" t="s">
        <v>69</v>
      </c>
      <c r="B59" s="159" t="s">
        <v>70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2" ht="19" hidden="1" customHeight="1" x14ac:dyDescent="0.2">
      <c r="A60" s="124" t="s">
        <v>60</v>
      </c>
      <c r="B60" s="159" t="s">
        <v>61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2" ht="17" hidden="1" x14ac:dyDescent="0.2">
      <c r="A61" s="139" t="s">
        <v>46</v>
      </c>
      <c r="B61" s="159" t="s">
        <v>29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2" ht="17" hidden="1" x14ac:dyDescent="0.2">
      <c r="A62" s="90" t="s">
        <v>176</v>
      </c>
      <c r="B62" s="331" t="s">
        <v>177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  <c r="L62" s="3"/>
    </row>
    <row r="63" spans="1:12" s="272" customFormat="1" ht="17" hidden="1" x14ac:dyDescent="0.2">
      <c r="A63" s="90" t="s">
        <v>127</v>
      </c>
      <c r="B63" s="159" t="s">
        <v>128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  <c r="L63" s="118"/>
    </row>
    <row r="64" spans="1:12" ht="17" x14ac:dyDescent="0.2">
      <c r="A64" s="179" t="s">
        <v>172</v>
      </c>
      <c r="B64" s="159" t="s">
        <v>175</v>
      </c>
      <c r="C64" s="111">
        <v>6434</v>
      </c>
      <c r="D64" s="113">
        <v>0.28000000000000003</v>
      </c>
      <c r="E64" s="117">
        <f t="shared" si="0"/>
        <v>1801.5200000000002</v>
      </c>
      <c r="F64" s="115"/>
      <c r="G64" s="117">
        <f t="shared" si="1"/>
        <v>1801.5200000000002</v>
      </c>
      <c r="H64" s="326">
        <v>220</v>
      </c>
      <c r="I64" s="117">
        <f t="shared" si="2"/>
        <v>1581.5200000000002</v>
      </c>
      <c r="J64" s="357">
        <v>0.13</v>
      </c>
      <c r="K64" s="372">
        <f t="shared" si="3"/>
        <v>234.19760000000002</v>
      </c>
    </row>
    <row r="65" spans="1:11" s="272" customFormat="1" ht="17" hidden="1" x14ac:dyDescent="0.2">
      <c r="A65" s="90" t="s">
        <v>108</v>
      </c>
      <c r="B65" s="159" t="s">
        <v>111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t="17" x14ac:dyDescent="0.2">
      <c r="A66" s="90" t="s">
        <v>52</v>
      </c>
      <c r="B66" s="159" t="s">
        <v>53</v>
      </c>
      <c r="C66" s="111">
        <v>1720</v>
      </c>
      <c r="D66" s="113">
        <v>0.4</v>
      </c>
      <c r="E66" s="117">
        <f t="shared" si="0"/>
        <v>688</v>
      </c>
      <c r="F66" s="115"/>
      <c r="G66" s="117">
        <f t="shared" si="1"/>
        <v>688</v>
      </c>
      <c r="H66" s="326">
        <v>110</v>
      </c>
      <c r="I66" s="117">
        <f t="shared" si="2"/>
        <v>578</v>
      </c>
      <c r="J66" s="357">
        <v>0.13</v>
      </c>
      <c r="K66" s="372">
        <f t="shared" si="3"/>
        <v>89.44</v>
      </c>
    </row>
    <row r="67" spans="1:11" ht="17" x14ac:dyDescent="0.2">
      <c r="A67" s="90" t="s">
        <v>52</v>
      </c>
      <c r="B67" s="159" t="s">
        <v>53</v>
      </c>
      <c r="C67" s="111">
        <v>4402</v>
      </c>
      <c r="D67" s="113">
        <v>0.27</v>
      </c>
      <c r="E67" s="117">
        <f t="shared" si="0"/>
        <v>1188.5400000000002</v>
      </c>
      <c r="F67" s="115">
        <v>50</v>
      </c>
      <c r="G67" s="117">
        <f t="shared" si="1"/>
        <v>1238.5400000000002</v>
      </c>
      <c r="H67" s="326">
        <v>220</v>
      </c>
      <c r="I67" s="117">
        <f t="shared" si="2"/>
        <v>1018.5400000000002</v>
      </c>
      <c r="J67" s="357">
        <v>0.13</v>
      </c>
      <c r="K67" s="20">
        <f t="shared" si="3"/>
        <v>154.51020000000003</v>
      </c>
    </row>
    <row r="68" spans="1:11" ht="17" x14ac:dyDescent="0.2">
      <c r="A68" s="90" t="s">
        <v>173</v>
      </c>
      <c r="B68" s="159" t="s">
        <v>167</v>
      </c>
      <c r="C68" s="111">
        <v>3667</v>
      </c>
      <c r="D68" s="113">
        <v>0.38</v>
      </c>
      <c r="E68" s="117">
        <f t="shared" si="0"/>
        <v>1393.46</v>
      </c>
      <c r="F68" s="115">
        <v>24.99</v>
      </c>
      <c r="G68" s="117">
        <f t="shared" si="1"/>
        <v>1418.45</v>
      </c>
      <c r="H68" s="326">
        <v>220</v>
      </c>
      <c r="I68" s="117">
        <f t="shared" si="2"/>
        <v>1198.45</v>
      </c>
      <c r="J68" s="357">
        <v>0.13</v>
      </c>
      <c r="K68" s="372">
        <f t="shared" si="3"/>
        <v>181.1498</v>
      </c>
    </row>
    <row r="69" spans="1:11" ht="17" hidden="1" x14ac:dyDescent="0.2">
      <c r="A69" s="208" t="s">
        <v>90</v>
      </c>
      <c r="B69" s="159" t="s">
        <v>79</v>
      </c>
      <c r="C69" s="111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0.14000000000000001</v>
      </c>
      <c r="K69" s="20">
        <f t="shared" si="3"/>
        <v>0</v>
      </c>
    </row>
    <row r="70" spans="1:11" ht="17" x14ac:dyDescent="0.2">
      <c r="A70" s="90" t="s">
        <v>154</v>
      </c>
      <c r="B70" s="159" t="s">
        <v>155</v>
      </c>
      <c r="C70" s="111">
        <v>6255</v>
      </c>
      <c r="D70" s="113">
        <v>0.24</v>
      </c>
      <c r="E70" s="117">
        <f t="shared" ref="E70:E112" si="12">C70*D70</f>
        <v>1501.2</v>
      </c>
      <c r="F70" s="115">
        <v>165.12</v>
      </c>
      <c r="G70" s="117">
        <f t="shared" ref="G70:G112" si="13">E70+F70</f>
        <v>1666.3200000000002</v>
      </c>
      <c r="H70" s="326"/>
      <c r="I70" s="117">
        <f t="shared" ref="I70:I112" si="14">+G70-H70</f>
        <v>1666.3200000000002</v>
      </c>
      <c r="J70" s="357">
        <v>0.13</v>
      </c>
      <c r="K70" s="20">
        <f t="shared" ref="K70:K112" si="15">E70*J70</f>
        <v>195.15600000000001</v>
      </c>
    </row>
    <row r="71" spans="1:11" ht="17" x14ac:dyDescent="0.2">
      <c r="A71" s="90" t="s">
        <v>154</v>
      </c>
      <c r="B71" s="159" t="s">
        <v>155</v>
      </c>
      <c r="C71" s="111">
        <v>804</v>
      </c>
      <c r="D71" s="113">
        <v>0.39</v>
      </c>
      <c r="E71" s="117">
        <f t="shared" si="12"/>
        <v>313.56</v>
      </c>
      <c r="F71" s="115"/>
      <c r="G71" s="117">
        <f t="shared" si="13"/>
        <v>313.56</v>
      </c>
      <c r="H71" s="326"/>
      <c r="I71" s="117">
        <f t="shared" si="14"/>
        <v>313.56</v>
      </c>
      <c r="J71" s="357">
        <v>0.13</v>
      </c>
      <c r="K71" s="372">
        <f t="shared" si="15"/>
        <v>40.762799999999999</v>
      </c>
    </row>
    <row r="72" spans="1:11" ht="17" x14ac:dyDescent="0.2">
      <c r="A72" s="90" t="s">
        <v>156</v>
      </c>
      <c r="B72" s="159" t="s">
        <v>155</v>
      </c>
      <c r="C72" s="111">
        <v>804</v>
      </c>
      <c r="D72" s="113">
        <v>0.39</v>
      </c>
      <c r="E72" s="117">
        <f t="shared" si="12"/>
        <v>313.56</v>
      </c>
      <c r="F72" s="115"/>
      <c r="G72" s="117">
        <f t="shared" si="13"/>
        <v>313.56</v>
      </c>
      <c r="H72" s="326"/>
      <c r="I72" s="117">
        <f t="shared" si="14"/>
        <v>313.56</v>
      </c>
      <c r="J72" s="357">
        <v>0.13</v>
      </c>
      <c r="K72" s="372">
        <f t="shared" si="15"/>
        <v>40.762799999999999</v>
      </c>
    </row>
    <row r="73" spans="1:11" ht="17" x14ac:dyDescent="0.2">
      <c r="A73" s="90" t="s">
        <v>156</v>
      </c>
      <c r="B73" s="159" t="s">
        <v>155</v>
      </c>
      <c r="C73" s="111">
        <v>6255</v>
      </c>
      <c r="D73" s="113">
        <v>0.25</v>
      </c>
      <c r="E73" s="117">
        <f t="shared" si="12"/>
        <v>1563.75</v>
      </c>
      <c r="F73" s="115">
        <v>172</v>
      </c>
      <c r="G73" s="117">
        <f t="shared" si="13"/>
        <v>1735.75</v>
      </c>
      <c r="H73" s="326"/>
      <c r="I73" s="117">
        <f t="shared" si="14"/>
        <v>1735.75</v>
      </c>
      <c r="J73" s="357">
        <v>0.13</v>
      </c>
      <c r="K73" s="372">
        <f t="shared" si="15"/>
        <v>203.28749999999999</v>
      </c>
    </row>
    <row r="74" spans="1:11" ht="17" hidden="1" x14ac:dyDescent="0.2">
      <c r="A74" s="90" t="s">
        <v>104</v>
      </c>
      <c r="B74" s="159" t="s">
        <v>105</v>
      </c>
      <c r="C74" s="111"/>
      <c r="D74" s="113"/>
      <c r="E74" s="117">
        <f t="shared" si="12"/>
        <v>0</v>
      </c>
      <c r="F74" s="115"/>
      <c r="G74" s="117">
        <f t="shared" si="13"/>
        <v>0</v>
      </c>
      <c r="H74" s="326"/>
      <c r="I74" s="117">
        <f t="shared" si="14"/>
        <v>0</v>
      </c>
      <c r="J74" s="357">
        <v>0.13</v>
      </c>
      <c r="K74" s="20">
        <f t="shared" si="15"/>
        <v>0</v>
      </c>
    </row>
    <row r="75" spans="1:11" ht="17" hidden="1" x14ac:dyDescent="0.2">
      <c r="A75" s="90" t="s">
        <v>161</v>
      </c>
      <c r="B75" s="159" t="s">
        <v>162</v>
      </c>
      <c r="C75" s="111"/>
      <c r="D75" s="113"/>
      <c r="E75" s="117">
        <f t="shared" si="12"/>
        <v>0</v>
      </c>
      <c r="F75" s="115"/>
      <c r="G75" s="117">
        <f t="shared" si="13"/>
        <v>0</v>
      </c>
      <c r="H75" s="326"/>
      <c r="I75" s="117">
        <f t="shared" si="14"/>
        <v>0</v>
      </c>
      <c r="J75" s="357">
        <v>0.13</v>
      </c>
      <c r="K75" s="372">
        <f t="shared" si="15"/>
        <v>0</v>
      </c>
    </row>
    <row r="76" spans="1:11" ht="17" hidden="1" x14ac:dyDescent="0.2">
      <c r="A76" s="90" t="s">
        <v>100</v>
      </c>
      <c r="B76" s="159" t="s">
        <v>101</v>
      </c>
      <c r="C76" s="111"/>
      <c r="D76" s="113"/>
      <c r="E76" s="117">
        <f t="shared" si="12"/>
        <v>0</v>
      </c>
      <c r="F76" s="115"/>
      <c r="G76" s="117">
        <f t="shared" si="13"/>
        <v>0</v>
      </c>
      <c r="H76" s="326"/>
      <c r="I76" s="117">
        <f t="shared" si="14"/>
        <v>0</v>
      </c>
      <c r="J76" s="357">
        <v>0.13</v>
      </c>
      <c r="K76" s="20">
        <f t="shared" si="15"/>
        <v>0</v>
      </c>
    </row>
    <row r="77" spans="1:11" ht="17" hidden="1" x14ac:dyDescent="0.2">
      <c r="A77" s="194" t="s">
        <v>85</v>
      </c>
      <c r="B77" s="159" t="s">
        <v>86</v>
      </c>
      <c r="C77" s="111"/>
      <c r="D77" s="113"/>
      <c r="E77" s="117">
        <f t="shared" si="12"/>
        <v>0</v>
      </c>
      <c r="F77" s="115"/>
      <c r="G77" s="117">
        <f t="shared" si="13"/>
        <v>0</v>
      </c>
      <c r="H77" s="326"/>
      <c r="I77" s="117">
        <f t="shared" si="14"/>
        <v>0</v>
      </c>
      <c r="J77" s="357">
        <v>0.14000000000000001</v>
      </c>
      <c r="K77" s="20">
        <f t="shared" si="15"/>
        <v>0</v>
      </c>
    </row>
    <row r="78" spans="1:11" ht="17" hidden="1" x14ac:dyDescent="0.2">
      <c r="A78" s="194" t="s">
        <v>85</v>
      </c>
      <c r="B78" s="159" t="s">
        <v>86</v>
      </c>
      <c r="C78" s="111"/>
      <c r="D78" s="113"/>
      <c r="E78" s="117">
        <f t="shared" si="12"/>
        <v>0</v>
      </c>
      <c r="F78" s="115"/>
      <c r="G78" s="117">
        <f t="shared" si="13"/>
        <v>0</v>
      </c>
      <c r="H78" s="326"/>
      <c r="I78" s="117">
        <f t="shared" si="14"/>
        <v>0</v>
      </c>
      <c r="J78" s="357">
        <v>0.14000000000000001</v>
      </c>
      <c r="K78" s="20">
        <f t="shared" si="15"/>
        <v>0</v>
      </c>
    </row>
    <row r="79" spans="1:11" ht="17" x14ac:dyDescent="0.2">
      <c r="A79" s="208" t="s">
        <v>179</v>
      </c>
      <c r="B79" s="159" t="s">
        <v>180</v>
      </c>
      <c r="C79" s="111">
        <v>7814</v>
      </c>
      <c r="D79" s="113">
        <v>0.25</v>
      </c>
      <c r="E79" s="117">
        <f t="shared" si="12"/>
        <v>1953.5</v>
      </c>
      <c r="F79" s="115">
        <v>150</v>
      </c>
      <c r="G79" s="117">
        <f t="shared" si="13"/>
        <v>2103.5</v>
      </c>
      <c r="H79" s="326">
        <v>176</v>
      </c>
      <c r="I79" s="117">
        <f t="shared" si="14"/>
        <v>1927.5</v>
      </c>
      <c r="J79" s="357">
        <v>0.14000000000000001</v>
      </c>
      <c r="K79" s="372">
        <f t="shared" si="15"/>
        <v>273.49</v>
      </c>
    </row>
    <row r="80" spans="1:11" ht="17" hidden="1" x14ac:dyDescent="0.2">
      <c r="A80" s="208" t="s">
        <v>179</v>
      </c>
      <c r="B80" s="331" t="s">
        <v>180</v>
      </c>
      <c r="C80" s="332"/>
      <c r="D80" s="99"/>
      <c r="E80" s="103">
        <f t="shared" si="12"/>
        <v>0</v>
      </c>
      <c r="F80" s="100"/>
      <c r="G80" s="103">
        <f t="shared" si="13"/>
        <v>0</v>
      </c>
      <c r="H80" s="336"/>
      <c r="I80" s="103">
        <f t="shared" si="14"/>
        <v>0</v>
      </c>
      <c r="J80" s="370">
        <v>0.14000000000000001</v>
      </c>
      <c r="K80" s="371">
        <f t="shared" si="15"/>
        <v>0</v>
      </c>
    </row>
    <row r="81" spans="1:11" ht="17" hidden="1" x14ac:dyDescent="0.2">
      <c r="A81" s="194" t="s">
        <v>83</v>
      </c>
      <c r="B81" s="159" t="s">
        <v>84</v>
      </c>
      <c r="C81" s="111"/>
      <c r="D81" s="113"/>
      <c r="E81" s="117">
        <f t="shared" si="12"/>
        <v>0</v>
      </c>
      <c r="F81" s="115"/>
      <c r="G81" s="117">
        <f t="shared" si="13"/>
        <v>0</v>
      </c>
      <c r="H81" s="326"/>
      <c r="I81" s="117">
        <f t="shared" si="14"/>
        <v>0</v>
      </c>
      <c r="J81" s="357">
        <v>0.14000000000000001</v>
      </c>
      <c r="K81" s="20">
        <f t="shared" si="15"/>
        <v>0</v>
      </c>
    </row>
    <row r="82" spans="1:11" s="272" customFormat="1" ht="17" x14ac:dyDescent="0.2">
      <c r="A82" s="90" t="s">
        <v>193</v>
      </c>
      <c r="B82" s="159" t="s">
        <v>84</v>
      </c>
      <c r="C82" s="111">
        <v>4003</v>
      </c>
      <c r="D82" s="113">
        <v>0.25</v>
      </c>
      <c r="E82" s="117">
        <f t="shared" si="12"/>
        <v>1000.75</v>
      </c>
      <c r="F82" s="115"/>
      <c r="G82" s="117">
        <f t="shared" si="13"/>
        <v>1000.75</v>
      </c>
      <c r="H82" s="326">
        <v>165</v>
      </c>
      <c r="I82" s="117">
        <f t="shared" si="14"/>
        <v>835.75</v>
      </c>
      <c r="J82" s="357">
        <v>0.13</v>
      </c>
      <c r="K82" s="372">
        <f t="shared" si="15"/>
        <v>130.0975</v>
      </c>
    </row>
    <row r="83" spans="1:11" ht="17" x14ac:dyDescent="0.2">
      <c r="A83" s="90" t="s">
        <v>198</v>
      </c>
      <c r="B83" s="159" t="s">
        <v>107</v>
      </c>
      <c r="C83" s="111">
        <v>4402</v>
      </c>
      <c r="D83" s="113">
        <v>0.27</v>
      </c>
      <c r="E83" s="117">
        <f t="shared" si="12"/>
        <v>1188.5400000000002</v>
      </c>
      <c r="F83" s="115">
        <v>50</v>
      </c>
      <c r="G83" s="117">
        <f t="shared" si="13"/>
        <v>1238.5400000000002</v>
      </c>
      <c r="H83" s="326">
        <v>220</v>
      </c>
      <c r="I83" s="117">
        <f t="shared" si="14"/>
        <v>1018.5400000000002</v>
      </c>
      <c r="J83" s="357">
        <v>0.13</v>
      </c>
      <c r="K83" s="372">
        <f t="shared" si="15"/>
        <v>154.51020000000003</v>
      </c>
    </row>
    <row r="84" spans="1:11" ht="17" x14ac:dyDescent="0.2">
      <c r="A84" s="90" t="s">
        <v>198</v>
      </c>
      <c r="B84" s="159" t="s">
        <v>107</v>
      </c>
      <c r="C84" s="111">
        <v>1720</v>
      </c>
      <c r="D84" s="113">
        <v>0.4</v>
      </c>
      <c r="E84" s="117">
        <f t="shared" si="12"/>
        <v>688</v>
      </c>
      <c r="F84" s="115"/>
      <c r="G84" s="117">
        <f t="shared" si="13"/>
        <v>688</v>
      </c>
      <c r="H84" s="326">
        <v>110</v>
      </c>
      <c r="I84" s="117">
        <f t="shared" si="14"/>
        <v>578</v>
      </c>
      <c r="J84" s="357">
        <v>0.13</v>
      </c>
      <c r="K84" s="20">
        <f t="shared" si="15"/>
        <v>89.44</v>
      </c>
    </row>
    <row r="85" spans="1:11" s="272" customFormat="1" ht="17" x14ac:dyDescent="0.2">
      <c r="A85" s="90" t="s">
        <v>134</v>
      </c>
      <c r="B85" s="159" t="s">
        <v>194</v>
      </c>
      <c r="C85" s="111">
        <v>1852</v>
      </c>
      <c r="D85" s="113">
        <v>0.27</v>
      </c>
      <c r="E85" s="117">
        <f t="shared" si="12"/>
        <v>500.04</v>
      </c>
      <c r="F85" s="115"/>
      <c r="G85" s="117">
        <f t="shared" si="13"/>
        <v>500.04</v>
      </c>
      <c r="H85" s="326"/>
      <c r="I85" s="117">
        <f t="shared" si="14"/>
        <v>500.04</v>
      </c>
      <c r="J85" s="357">
        <v>0.13</v>
      </c>
      <c r="K85" s="372">
        <f t="shared" si="15"/>
        <v>65.005200000000002</v>
      </c>
    </row>
    <row r="86" spans="1:11" ht="14.5" hidden="1" customHeight="1" x14ac:dyDescent="0.2">
      <c r="A86" s="90" t="s">
        <v>152</v>
      </c>
      <c r="B86" s="331" t="s">
        <v>153</v>
      </c>
      <c r="C86" s="332"/>
      <c r="D86" s="99"/>
      <c r="E86" s="103">
        <f t="shared" si="12"/>
        <v>0</v>
      </c>
      <c r="F86" s="100"/>
      <c r="G86" s="103">
        <f t="shared" si="13"/>
        <v>0</v>
      </c>
      <c r="H86" s="336"/>
      <c r="I86" s="103">
        <f t="shared" si="14"/>
        <v>0</v>
      </c>
      <c r="J86" s="370">
        <v>0.13</v>
      </c>
      <c r="K86" s="371">
        <f t="shared" si="15"/>
        <v>0</v>
      </c>
    </row>
    <row r="87" spans="1:11" ht="17" hidden="1" x14ac:dyDescent="0.2">
      <c r="A87" s="90" t="s">
        <v>152</v>
      </c>
      <c r="B87" s="331" t="s">
        <v>153</v>
      </c>
      <c r="C87" s="332"/>
      <c r="D87" s="99"/>
      <c r="E87" s="103">
        <f t="shared" si="12"/>
        <v>0</v>
      </c>
      <c r="F87" s="100"/>
      <c r="G87" s="103">
        <f t="shared" si="13"/>
        <v>0</v>
      </c>
      <c r="H87" s="336"/>
      <c r="I87" s="103">
        <f t="shared" si="14"/>
        <v>0</v>
      </c>
      <c r="J87" s="370">
        <v>0.13</v>
      </c>
      <c r="K87" s="371">
        <f t="shared" si="15"/>
        <v>0</v>
      </c>
    </row>
    <row r="88" spans="1:11" s="272" customFormat="1" ht="17" x14ac:dyDescent="0.2">
      <c r="A88" s="90" t="s">
        <v>184</v>
      </c>
      <c r="B88" s="159" t="s">
        <v>185</v>
      </c>
      <c r="C88" s="111">
        <v>4891</v>
      </c>
      <c r="D88" s="113">
        <v>0.39</v>
      </c>
      <c r="E88" s="117">
        <f t="shared" si="12"/>
        <v>1907.49</v>
      </c>
      <c r="F88" s="115"/>
      <c r="G88" s="117">
        <f t="shared" si="13"/>
        <v>1907.49</v>
      </c>
      <c r="H88" s="326">
        <v>220</v>
      </c>
      <c r="I88" s="117">
        <f t="shared" si="14"/>
        <v>1687.49</v>
      </c>
      <c r="J88" s="357">
        <v>0.13</v>
      </c>
      <c r="K88" s="372">
        <f t="shared" si="15"/>
        <v>247.97370000000001</v>
      </c>
    </row>
    <row r="89" spans="1:11" s="272" customFormat="1" ht="17" hidden="1" x14ac:dyDescent="0.2">
      <c r="A89" s="208" t="s">
        <v>159</v>
      </c>
      <c r="B89" s="159" t="s">
        <v>160</v>
      </c>
      <c r="C89" s="111"/>
      <c r="D89" s="113"/>
      <c r="E89" s="117">
        <f t="shared" si="12"/>
        <v>0</v>
      </c>
      <c r="F89" s="115"/>
      <c r="G89" s="117">
        <f t="shared" si="13"/>
        <v>0</v>
      </c>
      <c r="H89" s="326"/>
      <c r="I89" s="117">
        <f t="shared" si="14"/>
        <v>0</v>
      </c>
      <c r="J89" s="357">
        <v>0.14000000000000001</v>
      </c>
      <c r="K89" s="20">
        <f t="shared" si="15"/>
        <v>0</v>
      </c>
    </row>
    <row r="90" spans="1:11" ht="17" x14ac:dyDescent="0.2">
      <c r="A90" s="90" t="s">
        <v>98</v>
      </c>
      <c r="B90" s="159" t="s">
        <v>171</v>
      </c>
      <c r="C90" s="111">
        <v>7148</v>
      </c>
      <c r="D90" s="113">
        <v>0.27</v>
      </c>
      <c r="E90" s="117">
        <f t="shared" si="12"/>
        <v>1929.96</v>
      </c>
      <c r="F90" s="115">
        <v>10</v>
      </c>
      <c r="G90" s="117">
        <f t="shared" si="13"/>
        <v>1939.96</v>
      </c>
      <c r="H90" s="326"/>
      <c r="I90" s="117">
        <f t="shared" si="14"/>
        <v>1939.96</v>
      </c>
      <c r="J90" s="357">
        <v>0.13</v>
      </c>
      <c r="K90" s="372">
        <f t="shared" si="15"/>
        <v>250.8948</v>
      </c>
    </row>
    <row r="91" spans="1:11" ht="17" hidden="1" x14ac:dyDescent="0.2">
      <c r="A91" s="90" t="s">
        <v>98</v>
      </c>
      <c r="B91" s="331" t="s">
        <v>171</v>
      </c>
      <c r="C91" s="332"/>
      <c r="D91" s="99"/>
      <c r="E91" s="103">
        <f t="shared" si="12"/>
        <v>0</v>
      </c>
      <c r="F91" s="100"/>
      <c r="G91" s="103">
        <f t="shared" si="13"/>
        <v>0</v>
      </c>
      <c r="H91" s="336"/>
      <c r="I91" s="103">
        <f t="shared" si="14"/>
        <v>0</v>
      </c>
      <c r="J91" s="370">
        <v>0.13</v>
      </c>
      <c r="K91" s="371">
        <f t="shared" si="15"/>
        <v>0</v>
      </c>
    </row>
    <row r="92" spans="1:11" ht="17" hidden="1" x14ac:dyDescent="0.2">
      <c r="A92" s="94" t="s">
        <v>58</v>
      </c>
      <c r="B92" s="159" t="s">
        <v>59</v>
      </c>
      <c r="C92" s="111"/>
      <c r="D92" s="113"/>
      <c r="E92" s="117">
        <f t="shared" si="12"/>
        <v>0</v>
      </c>
      <c r="F92" s="115"/>
      <c r="G92" s="117">
        <f t="shared" si="13"/>
        <v>0</v>
      </c>
      <c r="H92" s="326"/>
      <c r="I92" s="117">
        <f t="shared" si="14"/>
        <v>0</v>
      </c>
      <c r="J92" s="357">
        <v>0.14000000000000001</v>
      </c>
      <c r="K92" s="20">
        <f t="shared" si="15"/>
        <v>0</v>
      </c>
    </row>
    <row r="93" spans="1:11" ht="17" x14ac:dyDescent="0.2">
      <c r="A93" s="160" t="s">
        <v>65</v>
      </c>
      <c r="B93" s="159" t="s">
        <v>59</v>
      </c>
      <c r="C93" s="111">
        <v>2949</v>
      </c>
      <c r="D93" s="113">
        <v>0.4</v>
      </c>
      <c r="E93" s="117">
        <f t="shared" si="12"/>
        <v>1179.6000000000001</v>
      </c>
      <c r="F93" s="115"/>
      <c r="G93" s="117">
        <f t="shared" si="13"/>
        <v>1179.6000000000001</v>
      </c>
      <c r="H93" s="326">
        <v>220</v>
      </c>
      <c r="I93" s="117">
        <f t="shared" si="14"/>
        <v>959.60000000000014</v>
      </c>
      <c r="J93" s="357">
        <v>0.14000000000000001</v>
      </c>
      <c r="K93" s="372">
        <f t="shared" si="15"/>
        <v>165.14400000000003</v>
      </c>
    </row>
    <row r="94" spans="1:11" s="272" customFormat="1" ht="17" x14ac:dyDescent="0.2">
      <c r="A94" s="90" t="s">
        <v>168</v>
      </c>
      <c r="B94" s="159" t="s">
        <v>59</v>
      </c>
      <c r="C94" s="111">
        <v>2007</v>
      </c>
      <c r="D94" s="113">
        <v>0.38</v>
      </c>
      <c r="E94" s="117">
        <f t="shared" si="12"/>
        <v>762.66</v>
      </c>
      <c r="F94" s="115"/>
      <c r="G94" s="117">
        <f t="shared" si="13"/>
        <v>762.66</v>
      </c>
      <c r="H94" s="326"/>
      <c r="I94" s="117">
        <f t="shared" si="14"/>
        <v>762.66</v>
      </c>
      <c r="J94" s="357">
        <v>0.13</v>
      </c>
      <c r="K94" s="372">
        <f t="shared" si="15"/>
        <v>99.145799999999994</v>
      </c>
    </row>
    <row r="95" spans="1:11" s="272" customFormat="1" ht="17" x14ac:dyDescent="0.2">
      <c r="A95" s="90" t="s">
        <v>168</v>
      </c>
      <c r="B95" s="159" t="s">
        <v>59</v>
      </c>
      <c r="C95" s="111">
        <v>5669</v>
      </c>
      <c r="D95" s="113">
        <v>0.24</v>
      </c>
      <c r="E95" s="117">
        <f t="shared" si="12"/>
        <v>1360.56</v>
      </c>
      <c r="F95" s="115"/>
      <c r="G95" s="117">
        <f t="shared" si="13"/>
        <v>1360.56</v>
      </c>
      <c r="H95" s="326"/>
      <c r="I95" s="117">
        <f t="shared" si="14"/>
        <v>1360.56</v>
      </c>
      <c r="J95" s="357">
        <v>0.13</v>
      </c>
      <c r="K95" s="372">
        <f t="shared" si="15"/>
        <v>176.87280000000001</v>
      </c>
    </row>
    <row r="96" spans="1:11" s="272" customFormat="1" ht="17" x14ac:dyDescent="0.2">
      <c r="A96" s="90" t="s">
        <v>186</v>
      </c>
      <c r="B96" s="159" t="s">
        <v>59</v>
      </c>
      <c r="C96" s="111">
        <v>5669</v>
      </c>
      <c r="D96" s="113">
        <v>0.24</v>
      </c>
      <c r="E96" s="117">
        <f t="shared" si="12"/>
        <v>1360.56</v>
      </c>
      <c r="F96" s="115"/>
      <c r="G96" s="117">
        <f t="shared" si="13"/>
        <v>1360.56</v>
      </c>
      <c r="H96" s="326"/>
      <c r="I96" s="117">
        <f t="shared" si="14"/>
        <v>1360.56</v>
      </c>
      <c r="J96" s="357">
        <v>0.13</v>
      </c>
      <c r="K96" s="372">
        <f t="shared" si="15"/>
        <v>176.87280000000001</v>
      </c>
    </row>
    <row r="97" spans="1:11" ht="17" hidden="1" x14ac:dyDescent="0.2">
      <c r="A97" s="90" t="s">
        <v>63</v>
      </c>
      <c r="B97" s="159" t="s">
        <v>64</v>
      </c>
      <c r="C97" s="111"/>
      <c r="D97" s="113"/>
      <c r="E97" s="117">
        <f t="shared" si="12"/>
        <v>0</v>
      </c>
      <c r="F97" s="115"/>
      <c r="G97" s="117">
        <f t="shared" si="13"/>
        <v>0</v>
      </c>
      <c r="H97" s="326"/>
      <c r="I97" s="117">
        <f t="shared" si="14"/>
        <v>0</v>
      </c>
      <c r="J97" s="357">
        <v>0.13</v>
      </c>
      <c r="K97" s="20">
        <f t="shared" si="15"/>
        <v>0</v>
      </c>
    </row>
    <row r="98" spans="1:11" ht="17" hidden="1" x14ac:dyDescent="0.2">
      <c r="A98" s="90" t="s">
        <v>134</v>
      </c>
      <c r="B98" s="159" t="s">
        <v>135</v>
      </c>
      <c r="C98" s="111"/>
      <c r="D98" s="113"/>
      <c r="E98" s="117">
        <f t="shared" si="12"/>
        <v>0</v>
      </c>
      <c r="F98" s="115"/>
      <c r="G98" s="117">
        <f t="shared" si="13"/>
        <v>0</v>
      </c>
      <c r="H98" s="326"/>
      <c r="I98" s="117">
        <f t="shared" si="14"/>
        <v>0</v>
      </c>
      <c r="J98" s="357">
        <v>0.13</v>
      </c>
      <c r="K98" s="372">
        <f t="shared" si="15"/>
        <v>0</v>
      </c>
    </row>
    <row r="99" spans="1:11" ht="17" hidden="1" x14ac:dyDescent="0.2">
      <c r="A99" s="90" t="s">
        <v>114</v>
      </c>
      <c r="B99" s="159" t="s">
        <v>115</v>
      </c>
      <c r="C99" s="111"/>
      <c r="D99" s="113"/>
      <c r="E99" s="117">
        <f t="shared" si="12"/>
        <v>0</v>
      </c>
      <c r="F99" s="115"/>
      <c r="G99" s="117">
        <f t="shared" si="13"/>
        <v>0</v>
      </c>
      <c r="H99" s="326"/>
      <c r="I99" s="117">
        <f t="shared" si="14"/>
        <v>0</v>
      </c>
      <c r="J99" s="357">
        <v>0.13</v>
      </c>
      <c r="K99" s="20">
        <f t="shared" si="15"/>
        <v>0</v>
      </c>
    </row>
    <row r="100" spans="1:11" ht="17" hidden="1" x14ac:dyDescent="0.2">
      <c r="A100" s="90" t="s">
        <v>114</v>
      </c>
      <c r="B100" s="159" t="s">
        <v>115</v>
      </c>
      <c r="C100" s="111"/>
      <c r="D100" s="113"/>
      <c r="E100" s="117">
        <f t="shared" si="12"/>
        <v>0</v>
      </c>
      <c r="F100" s="115"/>
      <c r="G100" s="117">
        <f t="shared" si="13"/>
        <v>0</v>
      </c>
      <c r="H100" s="326"/>
      <c r="I100" s="117">
        <f t="shared" si="14"/>
        <v>0</v>
      </c>
      <c r="J100" s="357">
        <v>0.13</v>
      </c>
      <c r="K100" s="20">
        <f t="shared" si="15"/>
        <v>0</v>
      </c>
    </row>
    <row r="101" spans="1:11" ht="17" hidden="1" x14ac:dyDescent="0.2">
      <c r="A101" s="90" t="s">
        <v>109</v>
      </c>
      <c r="B101" s="159" t="s">
        <v>110</v>
      </c>
      <c r="C101" s="111"/>
      <c r="D101" s="113"/>
      <c r="E101" s="117">
        <f t="shared" si="12"/>
        <v>0</v>
      </c>
      <c r="F101" s="115"/>
      <c r="G101" s="117">
        <f t="shared" si="13"/>
        <v>0</v>
      </c>
      <c r="H101" s="326"/>
      <c r="I101" s="117">
        <f t="shared" si="14"/>
        <v>0</v>
      </c>
      <c r="J101" s="357">
        <v>0.13</v>
      </c>
      <c r="K101" s="20">
        <f t="shared" si="15"/>
        <v>0</v>
      </c>
    </row>
    <row r="102" spans="1:11" ht="17" hidden="1" x14ac:dyDescent="0.2">
      <c r="A102" s="90" t="s">
        <v>109</v>
      </c>
      <c r="B102" s="159" t="s">
        <v>110</v>
      </c>
      <c r="C102" s="111"/>
      <c r="D102" s="113"/>
      <c r="E102" s="117">
        <f t="shared" si="12"/>
        <v>0</v>
      </c>
      <c r="F102" s="115"/>
      <c r="G102" s="117">
        <f t="shared" si="13"/>
        <v>0</v>
      </c>
      <c r="H102" s="326"/>
      <c r="I102" s="117">
        <f t="shared" si="14"/>
        <v>0</v>
      </c>
      <c r="J102" s="357">
        <v>0.13</v>
      </c>
      <c r="K102" s="20">
        <f t="shared" si="15"/>
        <v>0</v>
      </c>
    </row>
    <row r="103" spans="1:11" ht="17" x14ac:dyDescent="0.2">
      <c r="A103" s="90" t="s">
        <v>187</v>
      </c>
      <c r="B103" s="159" t="s">
        <v>188</v>
      </c>
      <c r="C103" s="111">
        <v>5504</v>
      </c>
      <c r="D103" s="113">
        <v>0.38</v>
      </c>
      <c r="E103" s="117">
        <f t="shared" si="12"/>
        <v>2091.52</v>
      </c>
      <c r="F103" s="115"/>
      <c r="G103" s="117">
        <f t="shared" si="13"/>
        <v>2091.52</v>
      </c>
      <c r="H103" s="326">
        <v>110</v>
      </c>
      <c r="I103" s="117">
        <f t="shared" si="14"/>
        <v>1981.52</v>
      </c>
      <c r="J103" s="357">
        <v>0.13</v>
      </c>
      <c r="K103" s="372">
        <f t="shared" si="15"/>
        <v>271.89760000000001</v>
      </c>
    </row>
    <row r="104" spans="1:11" ht="17" hidden="1" x14ac:dyDescent="0.2">
      <c r="A104" s="90" t="s">
        <v>74</v>
      </c>
      <c r="B104" s="159" t="s">
        <v>75</v>
      </c>
      <c r="C104" s="111"/>
      <c r="D104" s="113"/>
      <c r="E104" s="117">
        <f t="shared" si="12"/>
        <v>0</v>
      </c>
      <c r="F104" s="115"/>
      <c r="G104" s="117">
        <f t="shared" si="13"/>
        <v>0</v>
      </c>
      <c r="H104" s="326"/>
      <c r="I104" s="117">
        <f t="shared" si="14"/>
        <v>0</v>
      </c>
      <c r="J104" s="357">
        <v>0.13</v>
      </c>
      <c r="K104" s="20">
        <f t="shared" si="15"/>
        <v>0</v>
      </c>
    </row>
    <row r="105" spans="1:11" ht="17" x14ac:dyDescent="0.2">
      <c r="A105" s="90" t="s">
        <v>152</v>
      </c>
      <c r="B105" s="159" t="s">
        <v>169</v>
      </c>
      <c r="C105" s="111">
        <v>1923</v>
      </c>
      <c r="D105" s="113">
        <v>0.38</v>
      </c>
      <c r="E105" s="117">
        <f t="shared" si="12"/>
        <v>730.74</v>
      </c>
      <c r="F105" s="115"/>
      <c r="G105" s="117">
        <f t="shared" si="13"/>
        <v>730.74</v>
      </c>
      <c r="H105" s="326">
        <v>110</v>
      </c>
      <c r="I105" s="117">
        <f t="shared" si="14"/>
        <v>620.74</v>
      </c>
      <c r="J105" s="357">
        <v>0.13</v>
      </c>
      <c r="K105" s="372">
        <f t="shared" si="15"/>
        <v>94.996200000000002</v>
      </c>
    </row>
    <row r="106" spans="1:11" s="272" customFormat="1" ht="17" hidden="1" x14ac:dyDescent="0.2">
      <c r="A106" s="209" t="s">
        <v>91</v>
      </c>
      <c r="B106" s="159" t="s">
        <v>92</v>
      </c>
      <c r="C106" s="111"/>
      <c r="D106" s="113"/>
      <c r="E106" s="117">
        <f t="shared" si="12"/>
        <v>0</v>
      </c>
      <c r="F106" s="115"/>
      <c r="G106" s="117">
        <f t="shared" si="13"/>
        <v>0</v>
      </c>
      <c r="H106" s="326"/>
      <c r="I106" s="117">
        <f t="shared" si="14"/>
        <v>0</v>
      </c>
      <c r="J106" s="357">
        <v>0.14000000000000001</v>
      </c>
      <c r="K106" s="20">
        <f t="shared" si="15"/>
        <v>0</v>
      </c>
    </row>
    <row r="107" spans="1:11" hidden="1" x14ac:dyDescent="0.2">
      <c r="A107" s="316" t="s">
        <v>145</v>
      </c>
      <c r="B107" s="350" t="s">
        <v>146</v>
      </c>
      <c r="C107" s="111"/>
      <c r="D107" s="171"/>
      <c r="E107" s="117">
        <f t="shared" si="12"/>
        <v>0</v>
      </c>
      <c r="F107" s="116"/>
      <c r="G107" s="117">
        <f t="shared" si="13"/>
        <v>0</v>
      </c>
      <c r="H107" s="116"/>
      <c r="I107" s="117">
        <f t="shared" si="14"/>
        <v>0</v>
      </c>
      <c r="J107" s="357">
        <v>0.14000000000000001</v>
      </c>
      <c r="K107" s="20">
        <f t="shared" si="15"/>
        <v>0</v>
      </c>
    </row>
    <row r="108" spans="1:11" s="272" customFormat="1" hidden="1" x14ac:dyDescent="0.2">
      <c r="A108" s="90" t="s">
        <v>139</v>
      </c>
      <c r="B108" s="321" t="s">
        <v>140</v>
      </c>
      <c r="C108" s="176"/>
      <c r="D108" s="170"/>
      <c r="E108" s="117">
        <f t="shared" si="12"/>
        <v>0</v>
      </c>
      <c r="F108" s="261"/>
      <c r="G108" s="117">
        <f t="shared" si="13"/>
        <v>0</v>
      </c>
      <c r="H108" s="261"/>
      <c r="I108" s="117">
        <f t="shared" si="14"/>
        <v>0</v>
      </c>
      <c r="J108" s="357">
        <v>0.13</v>
      </c>
      <c r="K108" s="20">
        <f t="shared" si="15"/>
        <v>0</v>
      </c>
    </row>
    <row r="109" spans="1:11" s="272" customFormat="1" hidden="1" x14ac:dyDescent="0.2">
      <c r="A109" s="90" t="s">
        <v>141</v>
      </c>
      <c r="B109" s="321" t="s">
        <v>140</v>
      </c>
      <c r="C109" s="176"/>
      <c r="D109" s="170"/>
      <c r="E109" s="117">
        <f t="shared" si="12"/>
        <v>0</v>
      </c>
      <c r="F109" s="261"/>
      <c r="G109" s="117">
        <f t="shared" si="13"/>
        <v>0</v>
      </c>
      <c r="H109" s="261"/>
      <c r="I109" s="117">
        <f t="shared" si="14"/>
        <v>0</v>
      </c>
      <c r="J109" s="357">
        <v>0.13</v>
      </c>
      <c r="K109" s="20">
        <f t="shared" si="15"/>
        <v>0</v>
      </c>
    </row>
    <row r="110" spans="1:11" hidden="1" x14ac:dyDescent="0.2">
      <c r="A110" s="90" t="s">
        <v>118</v>
      </c>
      <c r="B110" s="238" t="s">
        <v>119</v>
      </c>
      <c r="C110" s="176"/>
      <c r="D110" s="170"/>
      <c r="E110" s="117">
        <f t="shared" si="12"/>
        <v>0</v>
      </c>
      <c r="F110" s="261"/>
      <c r="G110" s="117">
        <f t="shared" si="13"/>
        <v>0</v>
      </c>
      <c r="H110" s="261"/>
      <c r="I110" s="117">
        <f t="shared" si="14"/>
        <v>0</v>
      </c>
      <c r="J110" s="357">
        <v>0.13</v>
      </c>
      <c r="K110" s="20">
        <f t="shared" si="15"/>
        <v>0</v>
      </c>
    </row>
    <row r="111" spans="1:11" hidden="1" x14ac:dyDescent="0.2">
      <c r="A111" s="92" t="s">
        <v>54</v>
      </c>
      <c r="B111" s="196" t="s">
        <v>55</v>
      </c>
      <c r="C111" s="197"/>
      <c r="D111" s="198"/>
      <c r="E111" s="117">
        <f t="shared" si="12"/>
        <v>0</v>
      </c>
      <c r="F111" s="203"/>
      <c r="G111" s="117">
        <f t="shared" si="13"/>
        <v>0</v>
      </c>
      <c r="H111" s="203"/>
      <c r="I111" s="117">
        <f t="shared" si="14"/>
        <v>0</v>
      </c>
      <c r="J111" s="357">
        <v>0.14000000000000001</v>
      </c>
      <c r="K111" s="20">
        <f t="shared" si="15"/>
        <v>0</v>
      </c>
    </row>
    <row r="112" spans="1:11" hidden="1" x14ac:dyDescent="0.2">
      <c r="A112" s="90" t="s">
        <v>87</v>
      </c>
      <c r="B112" s="234" t="s">
        <v>88</v>
      </c>
      <c r="C112" s="114"/>
      <c r="D112" s="172"/>
      <c r="E112" s="117">
        <f t="shared" si="12"/>
        <v>0</v>
      </c>
      <c r="F112" s="116"/>
      <c r="G112" s="117">
        <f t="shared" si="13"/>
        <v>0</v>
      </c>
      <c r="H112" s="116"/>
      <c r="I112" s="117">
        <f t="shared" si="14"/>
        <v>0</v>
      </c>
      <c r="J112" s="357">
        <v>0.13</v>
      </c>
      <c r="K112" s="20">
        <f t="shared" si="15"/>
        <v>0</v>
      </c>
    </row>
    <row r="113" spans="1:12" ht="16" customHeight="1" x14ac:dyDescent="0.2">
      <c r="A113" s="75"/>
      <c r="C113" s="79">
        <f>SUM(C2:C112)</f>
        <v>167143</v>
      </c>
      <c r="D113" s="79"/>
      <c r="E113" s="80">
        <f>SUM(E2:E112)</f>
        <v>48564.799999999996</v>
      </c>
      <c r="F113" s="80">
        <f>SUM(F2:F112)</f>
        <v>944.11</v>
      </c>
      <c r="G113" s="80">
        <f>SUM(G2:G112)</f>
        <v>49508.909999999996</v>
      </c>
      <c r="H113" s="80">
        <f>SUM(H2:H112)</f>
        <v>4373.9799999999996</v>
      </c>
      <c r="I113" s="80">
        <f>SUM(I2:I112)</f>
        <v>45134.93</v>
      </c>
      <c r="J113" s="80"/>
      <c r="K113" s="3">
        <f>SUM(K2:K112)</f>
        <v>6397.2698999999993</v>
      </c>
      <c r="L113" s="3"/>
    </row>
    <row r="114" spans="1:12" x14ac:dyDescent="0.2">
      <c r="D114" s="81"/>
      <c r="I114" s="162"/>
      <c r="K114" s="165"/>
    </row>
    <row r="115" spans="1:12" x14ac:dyDescent="0.2">
      <c r="B115" s="247" t="s">
        <v>47</v>
      </c>
      <c r="D115" s="13"/>
      <c r="F115" s="13"/>
      <c r="G115" s="13"/>
      <c r="H115" t="s">
        <v>10</v>
      </c>
      <c r="I115" s="12">
        <f>+K113</f>
        <v>6397.2698999999993</v>
      </c>
    </row>
    <row r="116" spans="1:12" x14ac:dyDescent="0.2">
      <c r="B116" s="363">
        <v>0.13</v>
      </c>
      <c r="C116" s="41" t="s">
        <v>170</v>
      </c>
      <c r="D116" s="14"/>
      <c r="F116" s="13"/>
      <c r="G116" s="13"/>
      <c r="H116" t="s">
        <v>12</v>
      </c>
      <c r="I116" s="207">
        <f>+I113+I115</f>
        <v>51532.1999</v>
      </c>
    </row>
    <row r="117" spans="1:12" x14ac:dyDescent="0.2">
      <c r="A117" s="361"/>
      <c r="B117" s="364">
        <v>0.14000000000000001</v>
      </c>
      <c r="C117" s="41" t="s">
        <v>51</v>
      </c>
      <c r="D117" s="14"/>
      <c r="E117" s="15"/>
    </row>
    <row r="118" spans="1:12" x14ac:dyDescent="0.2">
      <c r="A118" s="362"/>
      <c r="D118" s="14"/>
      <c r="E118" s="15"/>
      <c r="F118" s="3"/>
    </row>
    <row r="119" spans="1:12" x14ac:dyDescent="0.2">
      <c r="A119" s="361"/>
      <c r="D119" s="14"/>
      <c r="E119" s="15"/>
      <c r="I119" s="3"/>
    </row>
    <row r="120" spans="1:12" x14ac:dyDescent="0.2">
      <c r="A120" s="361"/>
    </row>
    <row r="122" spans="1:12" x14ac:dyDescent="0.2">
      <c r="H122" s="3"/>
    </row>
    <row r="131" spans="9:9" x14ac:dyDescent="0.2">
      <c r="I131">
        <v>53.47</v>
      </c>
    </row>
  </sheetData>
  <autoFilter ref="A1:K113" xr:uid="{00000000-0009-0000-0000-00006D000000}">
    <filterColumn colId="8">
      <filters>
        <filter val="1,000.75"/>
        <filter val="1,008.00"/>
        <filter val="1,018.54"/>
        <filter val="1,184.25"/>
        <filter val="1,198.45"/>
        <filter val="1,295.40"/>
        <filter val="1,360.56"/>
        <filter val="1,467.33"/>
        <filter val="1,581.52"/>
        <filter val="1,650.74"/>
        <filter val="1,666.32"/>
        <filter val="1,681.50"/>
        <filter val="1,687.33"/>
        <filter val="1,687.49"/>
        <filter val="1,735.75"/>
        <filter val="1,885.30"/>
        <filter val="1,927.50"/>
        <filter val="1,939.96"/>
        <filter val="1,981.52"/>
        <filter val="2,015.50"/>
        <filter val="2,069.20"/>
        <filter val="291.14"/>
        <filter val="313.56"/>
        <filter val="385.90"/>
        <filter val="45,134.93"/>
        <filter val="500.04"/>
        <filter val="578.00"/>
        <filter val="620.74"/>
        <filter val="725.75"/>
        <filter val="762.66"/>
        <filter val="768.72"/>
        <filter val="835.75"/>
        <filter val="853.71"/>
        <filter val="959.6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filterMode="1"/>
  <dimension ref="A1:L133"/>
  <sheetViews>
    <sheetView zoomScale="86" zoomScaleNormal="60" workbookViewId="0">
      <selection activeCell="I120" sqref="I120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70" si="0">C2*D2</f>
        <v>0</v>
      </c>
      <c r="F2" s="115"/>
      <c r="G2" s="117">
        <f t="shared" ref="G2:G70" si="1">E2+F2</f>
        <v>0</v>
      </c>
      <c r="H2" s="319"/>
      <c r="I2" s="117">
        <f t="shared" ref="I2:I70" si="2">+G2-H2</f>
        <v>0</v>
      </c>
      <c r="J2" s="357">
        <v>0.13</v>
      </c>
      <c r="K2" s="20">
        <f t="shared" ref="K2:K70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3931</v>
      </c>
      <c r="D5" s="113">
        <v>0.38</v>
      </c>
      <c r="E5" s="117">
        <f t="shared" si="0"/>
        <v>1493.78</v>
      </c>
      <c r="F5" s="115">
        <v>12.5</v>
      </c>
      <c r="G5" s="117">
        <f t="shared" si="1"/>
        <v>1506.28</v>
      </c>
      <c r="H5" s="326">
        <v>110</v>
      </c>
      <c r="I5" s="117">
        <f t="shared" si="2"/>
        <v>1396.28</v>
      </c>
      <c r="J5" s="357">
        <v>0.13</v>
      </c>
      <c r="K5" s="372">
        <f t="shared" si="3"/>
        <v>194.19140000000002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5974</v>
      </c>
      <c r="D7" s="113">
        <v>0.25</v>
      </c>
      <c r="E7" s="117">
        <f t="shared" si="0"/>
        <v>1493.5</v>
      </c>
      <c r="F7" s="115"/>
      <c r="G7" s="117">
        <f t="shared" si="1"/>
        <v>1493.5</v>
      </c>
      <c r="H7" s="326"/>
      <c r="I7" s="117">
        <f t="shared" si="2"/>
        <v>1493.5</v>
      </c>
      <c r="J7" s="357">
        <v>0.13</v>
      </c>
      <c r="K7" s="372">
        <f t="shared" si="3"/>
        <v>194.155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372">
        <f t="shared" si="3"/>
        <v>0</v>
      </c>
    </row>
    <row r="9" spans="1:11" s="272" customFormat="1" ht="17" x14ac:dyDescent="0.2">
      <c r="A9" s="179" t="s">
        <v>151</v>
      </c>
      <c r="B9" s="159" t="s">
        <v>150</v>
      </c>
      <c r="C9" s="111">
        <v>5974</v>
      </c>
      <c r="D9" s="113">
        <v>0.25</v>
      </c>
      <c r="E9" s="117">
        <f t="shared" si="0"/>
        <v>1493.5</v>
      </c>
      <c r="F9" s="115"/>
      <c r="G9" s="117">
        <f t="shared" si="1"/>
        <v>1493.5</v>
      </c>
      <c r="H9" s="326"/>
      <c r="I9" s="117">
        <f t="shared" si="2"/>
        <v>1493.5</v>
      </c>
      <c r="J9" s="357">
        <v>0.13</v>
      </c>
      <c r="K9" s="372">
        <f t="shared" si="3"/>
        <v>194.155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t="17" hidden="1" x14ac:dyDescent="0.2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t="17" x14ac:dyDescent="0.2">
      <c r="A16" s="179" t="s">
        <v>200</v>
      </c>
      <c r="B16" s="159" t="s">
        <v>144</v>
      </c>
      <c r="C16" s="111">
        <v>4469</v>
      </c>
      <c r="D16" s="113">
        <v>0.27</v>
      </c>
      <c r="E16" s="117">
        <f t="shared" si="0"/>
        <v>1206.6300000000001</v>
      </c>
      <c r="F16" s="115">
        <v>10</v>
      </c>
      <c r="G16" s="117">
        <f t="shared" si="1"/>
        <v>1216.6300000000001</v>
      </c>
      <c r="H16" s="326"/>
      <c r="I16" s="117">
        <f t="shared" si="2"/>
        <v>1216.6300000000001</v>
      </c>
      <c r="J16" s="357">
        <v>0.13</v>
      </c>
      <c r="K16" s="20">
        <f t="shared" si="3"/>
        <v>156.86190000000002</v>
      </c>
    </row>
    <row r="17" spans="1:11" s="272" customFormat="1" ht="17" hidden="1" x14ac:dyDescent="0.2">
      <c r="A17" s="179" t="s">
        <v>31</v>
      </c>
      <c r="B17" s="159" t="s">
        <v>144</v>
      </c>
      <c r="C17" s="111"/>
      <c r="D17" s="113"/>
      <c r="E17" s="117">
        <f t="shared" si="0"/>
        <v>0</v>
      </c>
      <c r="F17" s="115"/>
      <c r="G17" s="117">
        <f t="shared" si="1"/>
        <v>0</v>
      </c>
      <c r="H17" s="326"/>
      <c r="I17" s="117">
        <f t="shared" si="2"/>
        <v>0</v>
      </c>
      <c r="J17" s="357">
        <v>0.13</v>
      </c>
      <c r="K17" s="20">
        <f t="shared" si="3"/>
        <v>0</v>
      </c>
    </row>
    <row r="18" spans="1:11" s="272" customFormat="1" ht="17" x14ac:dyDescent="0.2">
      <c r="A18" s="160" t="s">
        <v>189</v>
      </c>
      <c r="B18" s="159" t="s">
        <v>190</v>
      </c>
      <c r="C18" s="111">
        <v>6693</v>
      </c>
      <c r="D18" s="113">
        <v>0.25</v>
      </c>
      <c r="E18" s="117">
        <f t="shared" si="0"/>
        <v>1673.25</v>
      </c>
      <c r="F18" s="115"/>
      <c r="G18" s="117">
        <f t="shared" si="1"/>
        <v>1673.25</v>
      </c>
      <c r="H18" s="326">
        <v>110</v>
      </c>
      <c r="I18" s="117">
        <f t="shared" si="2"/>
        <v>1563.25</v>
      </c>
      <c r="J18" s="357">
        <v>0.14000000000000001</v>
      </c>
      <c r="K18" s="372">
        <f t="shared" si="3"/>
        <v>234.25500000000002</v>
      </c>
    </row>
    <row r="19" spans="1:11" s="272" customFormat="1" ht="17" hidden="1" x14ac:dyDescent="0.2">
      <c r="A19" s="160" t="s">
        <v>189</v>
      </c>
      <c r="B19" s="331" t="s">
        <v>190</v>
      </c>
      <c r="C19" s="332"/>
      <c r="D19" s="99"/>
      <c r="E19" s="103">
        <f t="shared" si="0"/>
        <v>0</v>
      </c>
      <c r="F19" s="100"/>
      <c r="G19" s="103">
        <f t="shared" si="1"/>
        <v>0</v>
      </c>
      <c r="H19" s="336"/>
      <c r="I19" s="103">
        <f t="shared" si="2"/>
        <v>0</v>
      </c>
      <c r="J19" s="370">
        <v>0.14000000000000001</v>
      </c>
      <c r="K19" s="371">
        <f t="shared" si="3"/>
        <v>0</v>
      </c>
    </row>
    <row r="20" spans="1:11" ht="17" x14ac:dyDescent="0.2">
      <c r="A20" s="179" t="s">
        <v>131</v>
      </c>
      <c r="B20" s="159" t="s">
        <v>132</v>
      </c>
      <c r="C20" s="111">
        <v>4543</v>
      </c>
      <c r="D20" s="113">
        <v>0.27</v>
      </c>
      <c r="E20" s="117">
        <f t="shared" si="0"/>
        <v>1226.6100000000001</v>
      </c>
      <c r="F20" s="115">
        <v>26</v>
      </c>
      <c r="G20" s="117">
        <f t="shared" si="1"/>
        <v>1252.6100000000001</v>
      </c>
      <c r="H20" s="326"/>
      <c r="I20" s="117">
        <f t="shared" si="2"/>
        <v>1252.6100000000001</v>
      </c>
      <c r="J20" s="357">
        <v>0.13</v>
      </c>
      <c r="K20" s="372">
        <f t="shared" si="3"/>
        <v>159.45930000000001</v>
      </c>
    </row>
    <row r="21" spans="1:11" ht="17" hidden="1" x14ac:dyDescent="0.2">
      <c r="A21" s="179" t="s">
        <v>131</v>
      </c>
      <c r="B21" s="331" t="s">
        <v>132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ht="17" x14ac:dyDescent="0.2">
      <c r="A22" s="179" t="s">
        <v>133</v>
      </c>
      <c r="B22" s="159" t="s">
        <v>132</v>
      </c>
      <c r="C22" s="111">
        <v>4543</v>
      </c>
      <c r="D22" s="113">
        <v>0.27</v>
      </c>
      <c r="E22" s="117">
        <f t="shared" si="0"/>
        <v>1226.6100000000001</v>
      </c>
      <c r="F22" s="115"/>
      <c r="G22" s="117">
        <f t="shared" si="1"/>
        <v>1226.6100000000001</v>
      </c>
      <c r="H22" s="326">
        <v>220</v>
      </c>
      <c r="I22" s="117">
        <f t="shared" si="2"/>
        <v>1006.6100000000001</v>
      </c>
      <c r="J22" s="357">
        <v>0.13</v>
      </c>
      <c r="K22" s="372">
        <f t="shared" si="3"/>
        <v>159.45930000000001</v>
      </c>
    </row>
    <row r="23" spans="1:11" ht="17" hidden="1" x14ac:dyDescent="0.2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102</v>
      </c>
      <c r="B25" s="159" t="s">
        <v>103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72</v>
      </c>
      <c r="B26" s="159" t="s">
        <v>73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s="272" customFormat="1" ht="17" hidden="1" x14ac:dyDescent="0.2">
      <c r="A27" s="160" t="s">
        <v>67</v>
      </c>
      <c r="B27" s="159" t="s">
        <v>68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t="17" x14ac:dyDescent="0.2">
      <c r="A28" s="179" t="s">
        <v>191</v>
      </c>
      <c r="B28" s="159" t="s">
        <v>192</v>
      </c>
      <c r="C28" s="374">
        <v>2908</v>
      </c>
      <c r="D28" s="113">
        <v>0.38</v>
      </c>
      <c r="E28" s="117">
        <f t="shared" si="0"/>
        <v>1105.04</v>
      </c>
      <c r="F28" s="115"/>
      <c r="G28" s="117">
        <f t="shared" si="1"/>
        <v>1105.04</v>
      </c>
      <c r="H28" s="326">
        <v>220</v>
      </c>
      <c r="I28" s="117">
        <f t="shared" si="2"/>
        <v>885.04</v>
      </c>
      <c r="J28" s="357">
        <v>0.13</v>
      </c>
      <c r="K28" s="372">
        <f t="shared" si="3"/>
        <v>143.65520000000001</v>
      </c>
    </row>
    <row r="29" spans="1:11" ht="17" hidden="1" x14ac:dyDescent="0.2">
      <c r="A29" s="179" t="s">
        <v>157</v>
      </c>
      <c r="B29" s="159" t="s">
        <v>158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hidden="1" x14ac:dyDescent="0.2">
      <c r="A34" s="160" t="s">
        <v>116</v>
      </c>
      <c r="B34" s="159" t="s">
        <v>117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x14ac:dyDescent="0.2">
      <c r="A35" s="160" t="s">
        <v>122</v>
      </c>
      <c r="B35" s="159" t="s">
        <v>123</v>
      </c>
      <c r="C35" s="111">
        <v>1852</v>
      </c>
      <c r="D35" s="113">
        <v>0.27</v>
      </c>
      <c r="E35" s="117">
        <f t="shared" si="0"/>
        <v>500.04</v>
      </c>
      <c r="F35" s="115"/>
      <c r="G35" s="117">
        <f t="shared" si="1"/>
        <v>500.04</v>
      </c>
      <c r="H35" s="326"/>
      <c r="I35" s="117">
        <f t="shared" si="2"/>
        <v>500.04</v>
      </c>
      <c r="J35" s="357">
        <v>0.14000000000000001</v>
      </c>
      <c r="K35" s="372">
        <f t="shared" si="3"/>
        <v>70.005600000000015</v>
      </c>
    </row>
    <row r="36" spans="1:11" ht="17" hidden="1" x14ac:dyDescent="0.2">
      <c r="A36" s="160" t="s">
        <v>124</v>
      </c>
      <c r="B36" s="159" t="s">
        <v>123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49" t="s">
        <v>65</v>
      </c>
      <c r="B37" s="159" t="s">
        <v>66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79" t="s">
        <v>81</v>
      </c>
      <c r="B38" s="159" t="s">
        <v>82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t="17" hidden="1" x14ac:dyDescent="0.2">
      <c r="A39" s="16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372">
        <f t="shared" si="3"/>
        <v>0</v>
      </c>
    </row>
    <row r="40" spans="1:11" ht="17" hidden="1" x14ac:dyDescent="0.2">
      <c r="A40" s="240" t="s">
        <v>125</v>
      </c>
      <c r="B40" s="159" t="s">
        <v>126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x14ac:dyDescent="0.2">
      <c r="A41" s="160" t="s">
        <v>136</v>
      </c>
      <c r="B41" s="159" t="s">
        <v>137</v>
      </c>
      <c r="C41" s="111">
        <v>1362</v>
      </c>
      <c r="D41" s="113">
        <v>0.38</v>
      </c>
      <c r="E41" s="117">
        <f t="shared" si="0"/>
        <v>517.56000000000006</v>
      </c>
      <c r="F41" s="115">
        <v>248.52</v>
      </c>
      <c r="G41" s="117">
        <f t="shared" si="1"/>
        <v>766.08</v>
      </c>
      <c r="H41" s="326"/>
      <c r="I41" s="117">
        <f t="shared" si="2"/>
        <v>766.08</v>
      </c>
      <c r="J41" s="357">
        <v>0.14000000000000001</v>
      </c>
      <c r="K41" s="372">
        <f t="shared" si="3"/>
        <v>72.458400000000012</v>
      </c>
    </row>
    <row r="42" spans="1:11" ht="17" hidden="1" x14ac:dyDescent="0.2">
      <c r="A42" s="240" t="s">
        <v>136</v>
      </c>
      <c r="B42" s="159" t="s">
        <v>137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79" t="s">
        <v>76</v>
      </c>
      <c r="B43" s="159" t="s">
        <v>77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0.13</v>
      </c>
      <c r="K43" s="20">
        <f t="shared" si="3"/>
        <v>0</v>
      </c>
    </row>
    <row r="44" spans="1:11" ht="17" hidden="1" x14ac:dyDescent="0.2">
      <c r="A44" s="179" t="s">
        <v>31</v>
      </c>
      <c r="B44" s="331" t="s">
        <v>178</v>
      </c>
      <c r="C44" s="332"/>
      <c r="D44" s="99"/>
      <c r="E44" s="103">
        <f t="shared" si="0"/>
        <v>0</v>
      </c>
      <c r="F44" s="100"/>
      <c r="G44" s="103">
        <f t="shared" si="1"/>
        <v>0</v>
      </c>
      <c r="H44" s="336"/>
      <c r="I44" s="103">
        <f t="shared" si="2"/>
        <v>0</v>
      </c>
      <c r="J44" s="370">
        <v>0.13</v>
      </c>
      <c r="K44" s="371">
        <f t="shared" si="3"/>
        <v>0</v>
      </c>
    </row>
    <row r="45" spans="1:11" ht="17" x14ac:dyDescent="0.2">
      <c r="A45" s="179" t="s">
        <v>195</v>
      </c>
      <c r="B45" s="159" t="s">
        <v>178</v>
      </c>
      <c r="C45" s="111">
        <v>4412</v>
      </c>
      <c r="D45" s="113">
        <v>0.25</v>
      </c>
      <c r="E45" s="117">
        <f t="shared" si="0"/>
        <v>1103</v>
      </c>
      <c r="F45" s="115">
        <v>45</v>
      </c>
      <c r="G45" s="117">
        <f t="shared" si="1"/>
        <v>1148</v>
      </c>
      <c r="H45" s="326">
        <v>110</v>
      </c>
      <c r="I45" s="117">
        <f t="shared" si="2"/>
        <v>1038</v>
      </c>
      <c r="J45" s="357">
        <v>0.13</v>
      </c>
      <c r="K45" s="372">
        <f t="shared" si="3"/>
        <v>143.39000000000001</v>
      </c>
    </row>
    <row r="46" spans="1:11" ht="17" hidden="1" x14ac:dyDescent="0.2">
      <c r="A46" s="191" t="s">
        <v>96</v>
      </c>
      <c r="B46" s="159" t="s">
        <v>97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x14ac:dyDescent="0.2">
      <c r="A47" s="160" t="s">
        <v>65</v>
      </c>
      <c r="B47" s="159" t="s">
        <v>138</v>
      </c>
      <c r="C47" s="111">
        <v>2345</v>
      </c>
      <c r="D47" s="113">
        <v>0.28000000000000003</v>
      </c>
      <c r="E47" s="117">
        <f t="shared" si="0"/>
        <v>656.6</v>
      </c>
      <c r="F47" s="115">
        <v>410</v>
      </c>
      <c r="G47" s="117">
        <f t="shared" si="1"/>
        <v>1066.5999999999999</v>
      </c>
      <c r="H47" s="326">
        <v>364.88</v>
      </c>
      <c r="I47" s="117">
        <f t="shared" si="2"/>
        <v>701.71999999999991</v>
      </c>
      <c r="J47" s="357">
        <v>0.14000000000000001</v>
      </c>
      <c r="K47" s="372">
        <f t="shared" si="3"/>
        <v>91.924000000000007</v>
      </c>
    </row>
    <row r="48" spans="1:11" ht="17" hidden="1" x14ac:dyDescent="0.2">
      <c r="A48" s="208" t="s">
        <v>65</v>
      </c>
      <c r="B48" s="159" t="s">
        <v>138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t="17" hidden="1" x14ac:dyDescent="0.2">
      <c r="A49" s="191" t="s">
        <v>44</v>
      </c>
      <c r="B49" s="159" t="s">
        <v>45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s="272" customFormat="1" ht="17" x14ac:dyDescent="0.2">
      <c r="A50" s="160" t="s">
        <v>202</v>
      </c>
      <c r="B50" s="216" t="s">
        <v>138</v>
      </c>
      <c r="C50" s="166">
        <v>1793</v>
      </c>
      <c r="D50" s="168">
        <v>0.36</v>
      </c>
      <c r="E50" s="117">
        <f t="shared" ref="E50" si="4">C50*D50</f>
        <v>645.48</v>
      </c>
      <c r="F50" s="115"/>
      <c r="G50" s="117">
        <f t="shared" ref="G50" si="5">E50+F50</f>
        <v>645.48</v>
      </c>
      <c r="H50" s="326">
        <v>618</v>
      </c>
      <c r="I50" s="117">
        <f t="shared" ref="I50" si="6">+G50-H50</f>
        <v>27.480000000000018</v>
      </c>
      <c r="J50" s="357">
        <v>0.14000000000000001</v>
      </c>
      <c r="K50" s="20">
        <f t="shared" ref="K50" si="7">E50*J50</f>
        <v>90.367200000000011</v>
      </c>
    </row>
    <row r="51" spans="1:12" ht="17" hidden="1" x14ac:dyDescent="0.2">
      <c r="A51" s="208" t="s">
        <v>89</v>
      </c>
      <c r="B51" s="159" t="s">
        <v>45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ht="17" x14ac:dyDescent="0.2">
      <c r="A52" s="179" t="s">
        <v>98</v>
      </c>
      <c r="B52" s="159" t="s">
        <v>45</v>
      </c>
      <c r="C52" s="111">
        <v>4451</v>
      </c>
      <c r="D52" s="113">
        <v>0.2</v>
      </c>
      <c r="E52" s="117">
        <f t="shared" si="0"/>
        <v>890.2</v>
      </c>
      <c r="F52" s="115"/>
      <c r="G52" s="117">
        <f t="shared" si="1"/>
        <v>890.2</v>
      </c>
      <c r="H52" s="326"/>
      <c r="I52" s="117">
        <f t="shared" si="2"/>
        <v>890.2</v>
      </c>
      <c r="J52" s="357">
        <v>0.13</v>
      </c>
      <c r="K52" s="372">
        <f t="shared" si="3"/>
        <v>115.72600000000001</v>
      </c>
    </row>
    <row r="53" spans="1:12" ht="17" hidden="1" x14ac:dyDescent="0.2">
      <c r="A53" s="160" t="s">
        <v>94</v>
      </c>
      <c r="B53" s="159" t="s">
        <v>95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ht="17" hidden="1" x14ac:dyDescent="0.2">
      <c r="A54" s="160" t="s">
        <v>94</v>
      </c>
      <c r="B54" s="159" t="s">
        <v>95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s="272" customFormat="1" ht="17" hidden="1" x14ac:dyDescent="0.2">
      <c r="A55" s="179" t="s">
        <v>129</v>
      </c>
      <c r="B55" s="331" t="s">
        <v>95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0.13</v>
      </c>
      <c r="K55" s="371">
        <f t="shared" si="3"/>
        <v>0</v>
      </c>
    </row>
    <row r="56" spans="1:12" s="272" customFormat="1" ht="17" x14ac:dyDescent="0.2">
      <c r="A56" s="179" t="s">
        <v>201</v>
      </c>
      <c r="B56" s="159" t="s">
        <v>95</v>
      </c>
      <c r="C56" s="111">
        <v>4420</v>
      </c>
      <c r="D56" s="113">
        <v>0.4</v>
      </c>
      <c r="E56" s="117">
        <f t="shared" si="0"/>
        <v>1768</v>
      </c>
      <c r="F56" s="115">
        <v>74.150000000000006</v>
      </c>
      <c r="G56" s="117">
        <f t="shared" si="1"/>
        <v>1842.15</v>
      </c>
      <c r="H56" s="326">
        <v>235</v>
      </c>
      <c r="I56" s="117">
        <f t="shared" si="2"/>
        <v>1607.15</v>
      </c>
      <c r="J56" s="357">
        <v>0.13</v>
      </c>
      <c r="K56" s="20">
        <f t="shared" si="3"/>
        <v>229.84</v>
      </c>
    </row>
    <row r="57" spans="1:12" s="272" customFormat="1" ht="17" x14ac:dyDescent="0.2">
      <c r="A57" s="160" t="s">
        <v>181</v>
      </c>
      <c r="B57" s="159" t="s">
        <v>95</v>
      </c>
      <c r="C57" s="111">
        <v>2103</v>
      </c>
      <c r="D57" s="113">
        <v>0.38</v>
      </c>
      <c r="E57" s="117">
        <f t="shared" si="0"/>
        <v>799.14</v>
      </c>
      <c r="F57" s="115"/>
      <c r="G57" s="117">
        <f t="shared" si="1"/>
        <v>799.14</v>
      </c>
      <c r="H57" s="326">
        <v>160</v>
      </c>
      <c r="I57" s="117">
        <f t="shared" si="2"/>
        <v>639.14</v>
      </c>
      <c r="J57" s="357">
        <v>0.14000000000000001</v>
      </c>
      <c r="K57" s="372">
        <f t="shared" si="3"/>
        <v>111.87960000000001</v>
      </c>
    </row>
    <row r="58" spans="1:12" s="272" customFormat="1" ht="17" x14ac:dyDescent="0.2">
      <c r="A58" s="179" t="s">
        <v>196</v>
      </c>
      <c r="B58" s="159" t="s">
        <v>95</v>
      </c>
      <c r="C58" s="111">
        <v>3229</v>
      </c>
      <c r="D58" s="113">
        <v>0.38</v>
      </c>
      <c r="E58" s="117">
        <f t="shared" si="0"/>
        <v>1227.02</v>
      </c>
      <c r="F58" s="115">
        <v>46.1</v>
      </c>
      <c r="G58" s="117">
        <f t="shared" si="1"/>
        <v>1273.1199999999999</v>
      </c>
      <c r="H58" s="326">
        <v>220</v>
      </c>
      <c r="I58" s="117">
        <f t="shared" si="2"/>
        <v>1053.1199999999999</v>
      </c>
      <c r="J58" s="357">
        <v>0.13</v>
      </c>
      <c r="K58" s="372">
        <f t="shared" si="3"/>
        <v>159.51259999999999</v>
      </c>
    </row>
    <row r="59" spans="1:12" s="272" customFormat="1" ht="17" x14ac:dyDescent="0.2">
      <c r="A59" s="179" t="s">
        <v>182</v>
      </c>
      <c r="B59" s="159" t="s">
        <v>183</v>
      </c>
      <c r="C59" s="111">
        <v>4666</v>
      </c>
      <c r="D59" s="113">
        <v>0.25</v>
      </c>
      <c r="E59" s="117">
        <f t="shared" si="0"/>
        <v>1166.5</v>
      </c>
      <c r="F59" s="115">
        <v>10</v>
      </c>
      <c r="G59" s="117">
        <f t="shared" si="1"/>
        <v>1176.5</v>
      </c>
      <c r="H59" s="326">
        <v>660</v>
      </c>
      <c r="I59" s="117">
        <f t="shared" si="2"/>
        <v>516.5</v>
      </c>
      <c r="J59" s="357">
        <v>0.13</v>
      </c>
      <c r="K59" s="372">
        <f t="shared" si="3"/>
        <v>151.64500000000001</v>
      </c>
    </row>
    <row r="60" spans="1:12" ht="17" hidden="1" x14ac:dyDescent="0.2">
      <c r="A60" s="139" t="s">
        <v>69</v>
      </c>
      <c r="B60" s="159" t="s">
        <v>70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2" ht="19" hidden="1" customHeight="1" x14ac:dyDescent="0.2">
      <c r="A61" s="124" t="s">
        <v>60</v>
      </c>
      <c r="B61" s="159" t="s">
        <v>61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2" ht="17" hidden="1" x14ac:dyDescent="0.2">
      <c r="A62" s="139" t="s">
        <v>46</v>
      </c>
      <c r="B62" s="159" t="s">
        <v>29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2" ht="17" hidden="1" x14ac:dyDescent="0.2">
      <c r="A63" s="90" t="s">
        <v>176</v>
      </c>
      <c r="B63" s="331" t="s">
        <v>177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  <c r="L63" s="3"/>
    </row>
    <row r="64" spans="1:12" s="272" customFormat="1" ht="17" hidden="1" x14ac:dyDescent="0.2">
      <c r="A64" s="90" t="s">
        <v>127</v>
      </c>
      <c r="B64" s="159" t="s">
        <v>128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  <c r="L64" s="118"/>
    </row>
    <row r="65" spans="1:11" ht="17" x14ac:dyDescent="0.2">
      <c r="A65" s="179" t="s">
        <v>172</v>
      </c>
      <c r="B65" s="159" t="s">
        <v>175</v>
      </c>
      <c r="C65" s="111">
        <v>4666</v>
      </c>
      <c r="D65" s="113">
        <v>0.28000000000000003</v>
      </c>
      <c r="E65" s="117">
        <f t="shared" si="0"/>
        <v>1306.48</v>
      </c>
      <c r="F65" s="115">
        <v>10</v>
      </c>
      <c r="G65" s="117">
        <f t="shared" si="1"/>
        <v>1316.48</v>
      </c>
      <c r="H65" s="326">
        <v>420</v>
      </c>
      <c r="I65" s="117">
        <f t="shared" si="2"/>
        <v>896.48</v>
      </c>
      <c r="J65" s="357">
        <v>0.13</v>
      </c>
      <c r="K65" s="372">
        <f t="shared" si="3"/>
        <v>169.8424</v>
      </c>
    </row>
    <row r="66" spans="1:11" s="272" customFormat="1" ht="17" hidden="1" x14ac:dyDescent="0.2">
      <c r="A66" s="90" t="s">
        <v>108</v>
      </c>
      <c r="B66" s="159" t="s">
        <v>111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0.13</v>
      </c>
      <c r="K66" s="20">
        <f t="shared" si="3"/>
        <v>0</v>
      </c>
    </row>
    <row r="67" spans="1:11" ht="17" x14ac:dyDescent="0.2">
      <c r="A67" s="90" t="s">
        <v>52</v>
      </c>
      <c r="B67" s="159" t="s">
        <v>53</v>
      </c>
      <c r="C67" s="111">
        <v>6095</v>
      </c>
      <c r="D67" s="113">
        <v>0.42</v>
      </c>
      <c r="E67" s="117">
        <f t="shared" si="0"/>
        <v>2559.9</v>
      </c>
      <c r="F67" s="115"/>
      <c r="G67" s="117">
        <f t="shared" si="1"/>
        <v>2559.9</v>
      </c>
      <c r="H67" s="326">
        <v>220</v>
      </c>
      <c r="I67" s="117">
        <f t="shared" si="2"/>
        <v>2339.9</v>
      </c>
      <c r="J67" s="357">
        <v>0.13</v>
      </c>
      <c r="K67" s="372">
        <f t="shared" si="3"/>
        <v>332.78700000000003</v>
      </c>
    </row>
    <row r="68" spans="1:11" ht="17" hidden="1" x14ac:dyDescent="0.2">
      <c r="A68" s="90" t="s">
        <v>52</v>
      </c>
      <c r="B68" s="159" t="s">
        <v>53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20">
        <f t="shared" si="3"/>
        <v>0</v>
      </c>
    </row>
    <row r="69" spans="1:11" ht="17" x14ac:dyDescent="0.2">
      <c r="A69" s="90" t="s">
        <v>173</v>
      </c>
      <c r="B69" s="159" t="s">
        <v>167</v>
      </c>
      <c r="C69" s="111">
        <v>1837</v>
      </c>
      <c r="D69" s="113">
        <v>0.38</v>
      </c>
      <c r="E69" s="117">
        <f t="shared" si="0"/>
        <v>698.06000000000006</v>
      </c>
      <c r="F69" s="115"/>
      <c r="G69" s="117">
        <f t="shared" si="1"/>
        <v>698.06000000000006</v>
      </c>
      <c r="H69" s="326"/>
      <c r="I69" s="117">
        <f t="shared" si="2"/>
        <v>698.06000000000006</v>
      </c>
      <c r="J69" s="357">
        <v>0.13</v>
      </c>
      <c r="K69" s="372">
        <f t="shared" si="3"/>
        <v>90.747800000000012</v>
      </c>
    </row>
    <row r="70" spans="1:11" ht="17" hidden="1" x14ac:dyDescent="0.2">
      <c r="A70" s="208" t="s">
        <v>90</v>
      </c>
      <c r="B70" s="159" t="s">
        <v>79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t="17" hidden="1" x14ac:dyDescent="0.2">
      <c r="A71" s="90" t="s">
        <v>154</v>
      </c>
      <c r="B71" s="159" t="s">
        <v>155</v>
      </c>
      <c r="C71" s="111"/>
      <c r="D71" s="113"/>
      <c r="E71" s="117">
        <f t="shared" ref="E71:E114" si="8">C71*D71</f>
        <v>0</v>
      </c>
      <c r="F71" s="115"/>
      <c r="G71" s="117">
        <f t="shared" ref="G71:G114" si="9">E71+F71</f>
        <v>0</v>
      </c>
      <c r="H71" s="326"/>
      <c r="I71" s="117">
        <f t="shared" ref="I71:I114" si="10">+G71-H71</f>
        <v>0</v>
      </c>
      <c r="J71" s="357">
        <v>0.13</v>
      </c>
      <c r="K71" s="20">
        <f t="shared" ref="K71:K114" si="11">E71*J71</f>
        <v>0</v>
      </c>
    </row>
    <row r="72" spans="1:11" ht="17" x14ac:dyDescent="0.2">
      <c r="A72" s="90" t="s">
        <v>154</v>
      </c>
      <c r="B72" s="159" t="s">
        <v>155</v>
      </c>
      <c r="C72" s="111">
        <v>6559</v>
      </c>
      <c r="D72" s="113">
        <v>0.24</v>
      </c>
      <c r="E72" s="117">
        <f t="shared" si="8"/>
        <v>1574.1599999999999</v>
      </c>
      <c r="F72" s="115"/>
      <c r="G72" s="117">
        <f t="shared" si="9"/>
        <v>1574.1599999999999</v>
      </c>
      <c r="H72" s="326">
        <v>110</v>
      </c>
      <c r="I72" s="117">
        <f t="shared" si="10"/>
        <v>1464.1599999999999</v>
      </c>
      <c r="J72" s="357">
        <v>0.13</v>
      </c>
      <c r="K72" s="372">
        <f t="shared" si="11"/>
        <v>204.64079999999998</v>
      </c>
    </row>
    <row r="73" spans="1:11" ht="17" x14ac:dyDescent="0.2">
      <c r="A73" s="90" t="s">
        <v>156</v>
      </c>
      <c r="B73" s="159" t="s">
        <v>155</v>
      </c>
      <c r="C73" s="111">
        <v>6559</v>
      </c>
      <c r="D73" s="113">
        <v>0.25</v>
      </c>
      <c r="E73" s="117">
        <f t="shared" si="8"/>
        <v>1639.75</v>
      </c>
      <c r="F73" s="115"/>
      <c r="G73" s="117">
        <f t="shared" si="9"/>
        <v>1639.75</v>
      </c>
      <c r="H73" s="326"/>
      <c r="I73" s="117">
        <f t="shared" si="10"/>
        <v>1639.75</v>
      </c>
      <c r="J73" s="357">
        <v>0.13</v>
      </c>
      <c r="K73" s="372">
        <f t="shared" si="11"/>
        <v>213.16750000000002</v>
      </c>
    </row>
    <row r="74" spans="1:11" ht="17" hidden="1" x14ac:dyDescent="0.2">
      <c r="A74" s="90" t="s">
        <v>156</v>
      </c>
      <c r="B74" s="159" t="s">
        <v>155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0.13</v>
      </c>
      <c r="K74" s="372">
        <f t="shared" si="11"/>
        <v>0</v>
      </c>
    </row>
    <row r="75" spans="1:11" ht="17" hidden="1" x14ac:dyDescent="0.2">
      <c r="A75" s="90" t="s">
        <v>104</v>
      </c>
      <c r="B75" s="159" t="s">
        <v>105</v>
      </c>
      <c r="C75" s="111"/>
      <c r="D75" s="113"/>
      <c r="E75" s="117">
        <f t="shared" si="8"/>
        <v>0</v>
      </c>
      <c r="F75" s="115"/>
      <c r="G75" s="117">
        <f t="shared" si="9"/>
        <v>0</v>
      </c>
      <c r="H75" s="326"/>
      <c r="I75" s="117">
        <f t="shared" si="10"/>
        <v>0</v>
      </c>
      <c r="J75" s="357">
        <v>0.13</v>
      </c>
      <c r="K75" s="20">
        <f t="shared" si="11"/>
        <v>0</v>
      </c>
    </row>
    <row r="76" spans="1:11" ht="17" hidden="1" x14ac:dyDescent="0.2">
      <c r="A76" s="90" t="s">
        <v>161</v>
      </c>
      <c r="B76" s="159" t="s">
        <v>162</v>
      </c>
      <c r="C76" s="111"/>
      <c r="D76" s="113"/>
      <c r="E76" s="117">
        <f t="shared" si="8"/>
        <v>0</v>
      </c>
      <c r="F76" s="115"/>
      <c r="G76" s="117">
        <f t="shared" si="9"/>
        <v>0</v>
      </c>
      <c r="H76" s="326"/>
      <c r="I76" s="117">
        <f t="shared" si="10"/>
        <v>0</v>
      </c>
      <c r="J76" s="357">
        <v>0.13</v>
      </c>
      <c r="K76" s="372">
        <f t="shared" si="11"/>
        <v>0</v>
      </c>
    </row>
    <row r="77" spans="1:11" ht="17" hidden="1" x14ac:dyDescent="0.2">
      <c r="A77" s="90" t="s">
        <v>100</v>
      </c>
      <c r="B77" s="159" t="s">
        <v>101</v>
      </c>
      <c r="C77" s="111"/>
      <c r="D77" s="113"/>
      <c r="E77" s="117">
        <f t="shared" si="8"/>
        <v>0</v>
      </c>
      <c r="F77" s="115"/>
      <c r="G77" s="117">
        <f t="shared" si="9"/>
        <v>0</v>
      </c>
      <c r="H77" s="326"/>
      <c r="I77" s="117">
        <f t="shared" si="10"/>
        <v>0</v>
      </c>
      <c r="J77" s="357">
        <v>0.13</v>
      </c>
      <c r="K77" s="20">
        <f t="shared" si="11"/>
        <v>0</v>
      </c>
    </row>
    <row r="78" spans="1:11" ht="17" hidden="1" x14ac:dyDescent="0.2">
      <c r="A78" s="194" t="s">
        <v>85</v>
      </c>
      <c r="B78" s="159" t="s">
        <v>86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0.14000000000000001</v>
      </c>
      <c r="K78" s="20">
        <f t="shared" si="11"/>
        <v>0</v>
      </c>
    </row>
    <row r="79" spans="1:11" ht="17" hidden="1" x14ac:dyDescent="0.2">
      <c r="A79" s="194" t="s">
        <v>85</v>
      </c>
      <c r="B79" s="159" t="s">
        <v>86</v>
      </c>
      <c r="C79" s="111"/>
      <c r="D79" s="113"/>
      <c r="E79" s="117">
        <f t="shared" si="8"/>
        <v>0</v>
      </c>
      <c r="F79" s="115"/>
      <c r="G79" s="117">
        <f t="shared" si="9"/>
        <v>0</v>
      </c>
      <c r="H79" s="326"/>
      <c r="I79" s="117">
        <f t="shared" si="10"/>
        <v>0</v>
      </c>
      <c r="J79" s="357">
        <v>0.14000000000000001</v>
      </c>
      <c r="K79" s="20">
        <f t="shared" si="11"/>
        <v>0</v>
      </c>
    </row>
    <row r="80" spans="1:11" ht="17" x14ac:dyDescent="0.2">
      <c r="A80" s="208" t="s">
        <v>179</v>
      </c>
      <c r="B80" s="159" t="s">
        <v>180</v>
      </c>
      <c r="C80" s="111">
        <v>4412</v>
      </c>
      <c r="D80" s="113">
        <v>0.25</v>
      </c>
      <c r="E80" s="117">
        <f t="shared" si="8"/>
        <v>1103</v>
      </c>
      <c r="F80" s="115">
        <v>45</v>
      </c>
      <c r="G80" s="117">
        <f t="shared" si="9"/>
        <v>1148</v>
      </c>
      <c r="H80" s="326">
        <v>110</v>
      </c>
      <c r="I80" s="117">
        <f t="shared" si="10"/>
        <v>1038</v>
      </c>
      <c r="J80" s="357">
        <v>0.14000000000000001</v>
      </c>
      <c r="K80" s="372">
        <f t="shared" si="11"/>
        <v>154.42000000000002</v>
      </c>
    </row>
    <row r="81" spans="1:11" ht="17" hidden="1" x14ac:dyDescent="0.2">
      <c r="A81" s="208" t="s">
        <v>179</v>
      </c>
      <c r="B81" s="331" t="s">
        <v>180</v>
      </c>
      <c r="C81" s="332"/>
      <c r="D81" s="99"/>
      <c r="E81" s="103">
        <f t="shared" si="8"/>
        <v>0</v>
      </c>
      <c r="F81" s="100"/>
      <c r="G81" s="103">
        <f t="shared" si="9"/>
        <v>0</v>
      </c>
      <c r="H81" s="336"/>
      <c r="I81" s="103">
        <f t="shared" si="10"/>
        <v>0</v>
      </c>
      <c r="J81" s="370">
        <v>0.14000000000000001</v>
      </c>
      <c r="K81" s="371">
        <f t="shared" si="11"/>
        <v>0</v>
      </c>
    </row>
    <row r="82" spans="1:11" ht="17" hidden="1" x14ac:dyDescent="0.2">
      <c r="A82" s="194" t="s">
        <v>83</v>
      </c>
      <c r="B82" s="159" t="s">
        <v>84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0.14000000000000001</v>
      </c>
      <c r="K82" s="20">
        <f t="shared" si="11"/>
        <v>0</v>
      </c>
    </row>
    <row r="83" spans="1:11" s="272" customFormat="1" ht="17" x14ac:dyDescent="0.2">
      <c r="A83" s="90" t="s">
        <v>193</v>
      </c>
      <c r="B83" s="159" t="s">
        <v>84</v>
      </c>
      <c r="C83" s="111">
        <v>6693</v>
      </c>
      <c r="D83" s="113">
        <v>0.25</v>
      </c>
      <c r="E83" s="117">
        <f t="shared" si="8"/>
        <v>1673.25</v>
      </c>
      <c r="F83" s="115"/>
      <c r="G83" s="117">
        <f t="shared" si="9"/>
        <v>1673.25</v>
      </c>
      <c r="H83" s="326"/>
      <c r="I83" s="117">
        <f t="shared" si="10"/>
        <v>1673.25</v>
      </c>
      <c r="J83" s="357">
        <v>0.13</v>
      </c>
      <c r="K83" s="372">
        <f t="shared" si="11"/>
        <v>217.52250000000001</v>
      </c>
    </row>
    <row r="84" spans="1:11" ht="17" x14ac:dyDescent="0.2">
      <c r="A84" s="90" t="s">
        <v>106</v>
      </c>
      <c r="B84" s="159" t="s">
        <v>107</v>
      </c>
      <c r="C84" s="111">
        <v>3573</v>
      </c>
      <c r="D84" s="113">
        <v>0.4</v>
      </c>
      <c r="E84" s="117">
        <f t="shared" si="8"/>
        <v>1429.2</v>
      </c>
      <c r="F84" s="115"/>
      <c r="G84" s="117">
        <f t="shared" si="9"/>
        <v>1429.2</v>
      </c>
      <c r="H84" s="326">
        <v>330</v>
      </c>
      <c r="I84" s="117">
        <f t="shared" si="10"/>
        <v>1099.2</v>
      </c>
      <c r="J84" s="357">
        <v>0.13</v>
      </c>
      <c r="K84" s="372">
        <f t="shared" si="11"/>
        <v>185.79600000000002</v>
      </c>
    </row>
    <row r="85" spans="1:11" ht="17" hidden="1" x14ac:dyDescent="0.2">
      <c r="A85" s="90" t="s">
        <v>198</v>
      </c>
      <c r="B85" s="159" t="s">
        <v>107</v>
      </c>
      <c r="C85" s="111"/>
      <c r="D85" s="113"/>
      <c r="E85" s="117">
        <f t="shared" si="8"/>
        <v>0</v>
      </c>
      <c r="F85" s="115"/>
      <c r="G85" s="117">
        <f t="shared" si="9"/>
        <v>0</v>
      </c>
      <c r="H85" s="326"/>
      <c r="I85" s="117">
        <f t="shared" si="10"/>
        <v>0</v>
      </c>
      <c r="J85" s="357">
        <v>0.13</v>
      </c>
      <c r="K85" s="20">
        <f t="shared" si="11"/>
        <v>0</v>
      </c>
    </row>
    <row r="86" spans="1:11" s="272" customFormat="1" ht="17" x14ac:dyDescent="0.2">
      <c r="A86" s="90" t="s">
        <v>134</v>
      </c>
      <c r="B86" s="159" t="s">
        <v>194</v>
      </c>
      <c r="C86" s="111">
        <v>1852</v>
      </c>
      <c r="D86" s="113">
        <v>0.27</v>
      </c>
      <c r="E86" s="117">
        <f t="shared" si="8"/>
        <v>500.04</v>
      </c>
      <c r="F86" s="115"/>
      <c r="G86" s="117">
        <f t="shared" si="9"/>
        <v>500.04</v>
      </c>
      <c r="H86" s="326"/>
      <c r="I86" s="117">
        <f t="shared" si="10"/>
        <v>500.04</v>
      </c>
      <c r="J86" s="357">
        <v>0.13</v>
      </c>
      <c r="K86" s="372">
        <f t="shared" si="11"/>
        <v>65.005200000000002</v>
      </c>
    </row>
    <row r="87" spans="1:11" ht="14.5" hidden="1" customHeight="1" x14ac:dyDescent="0.2">
      <c r="A87" s="90" t="s">
        <v>152</v>
      </c>
      <c r="B87" s="331" t="s">
        <v>153</v>
      </c>
      <c r="C87" s="332"/>
      <c r="D87" s="99"/>
      <c r="E87" s="103">
        <f t="shared" si="8"/>
        <v>0</v>
      </c>
      <c r="F87" s="100"/>
      <c r="G87" s="103">
        <f t="shared" si="9"/>
        <v>0</v>
      </c>
      <c r="H87" s="336"/>
      <c r="I87" s="103">
        <f t="shared" si="10"/>
        <v>0</v>
      </c>
      <c r="J87" s="370">
        <v>0.13</v>
      </c>
      <c r="K87" s="371">
        <f t="shared" si="11"/>
        <v>0</v>
      </c>
    </row>
    <row r="88" spans="1:11" ht="17" hidden="1" x14ac:dyDescent="0.2">
      <c r="A88" s="90" t="s">
        <v>152</v>
      </c>
      <c r="B88" s="331" t="s">
        <v>153</v>
      </c>
      <c r="C88" s="332"/>
      <c r="D88" s="99"/>
      <c r="E88" s="103">
        <f t="shared" si="8"/>
        <v>0</v>
      </c>
      <c r="F88" s="100"/>
      <c r="G88" s="103">
        <f t="shared" si="9"/>
        <v>0</v>
      </c>
      <c r="H88" s="336"/>
      <c r="I88" s="103">
        <f t="shared" si="10"/>
        <v>0</v>
      </c>
      <c r="J88" s="370">
        <v>0.13</v>
      </c>
      <c r="K88" s="371">
        <f t="shared" si="11"/>
        <v>0</v>
      </c>
    </row>
    <row r="89" spans="1:11" s="272" customFormat="1" ht="17" x14ac:dyDescent="0.2">
      <c r="A89" s="90" t="s">
        <v>184</v>
      </c>
      <c r="B89" s="159" t="s">
        <v>185</v>
      </c>
      <c r="C89" s="111">
        <v>4478</v>
      </c>
      <c r="D89" s="113">
        <v>0.39</v>
      </c>
      <c r="E89" s="117">
        <f t="shared" si="8"/>
        <v>1746.42</v>
      </c>
      <c r="F89" s="115">
        <v>39</v>
      </c>
      <c r="G89" s="117">
        <f t="shared" si="9"/>
        <v>1785.42</v>
      </c>
      <c r="H89" s="326"/>
      <c r="I89" s="117">
        <f t="shared" si="10"/>
        <v>1785.42</v>
      </c>
      <c r="J89" s="357">
        <v>0.13</v>
      </c>
      <c r="K89" s="372">
        <f t="shared" si="11"/>
        <v>227.03460000000001</v>
      </c>
    </row>
    <row r="90" spans="1:11" s="272" customFormat="1" ht="17" x14ac:dyDescent="0.2">
      <c r="A90" s="90" t="s">
        <v>203</v>
      </c>
      <c r="B90" s="216" t="s">
        <v>204</v>
      </c>
      <c r="C90" s="166">
        <v>5391</v>
      </c>
      <c r="D90" s="168">
        <v>0.25</v>
      </c>
      <c r="E90" s="117">
        <f t="shared" ref="E90" si="12">C90*D90</f>
        <v>1347.75</v>
      </c>
      <c r="F90" s="115"/>
      <c r="G90" s="117">
        <f t="shared" ref="G90" si="13">E90+F90</f>
        <v>1347.75</v>
      </c>
      <c r="H90" s="326">
        <v>110</v>
      </c>
      <c r="I90" s="117">
        <f t="shared" ref="I90" si="14">+G90-H90</f>
        <v>1237.75</v>
      </c>
      <c r="J90" s="357">
        <v>0.13</v>
      </c>
      <c r="K90" s="20">
        <f t="shared" ref="K90" si="15">E90*J90</f>
        <v>175.20750000000001</v>
      </c>
    </row>
    <row r="91" spans="1:11" s="272" customFormat="1" ht="17" hidden="1" x14ac:dyDescent="0.2">
      <c r="A91" s="208" t="s">
        <v>159</v>
      </c>
      <c r="B91" s="159" t="s">
        <v>160</v>
      </c>
      <c r="C91" s="111"/>
      <c r="D91" s="113"/>
      <c r="E91" s="117">
        <f t="shared" si="8"/>
        <v>0</v>
      </c>
      <c r="F91" s="115"/>
      <c r="G91" s="117">
        <f t="shared" si="9"/>
        <v>0</v>
      </c>
      <c r="H91" s="326"/>
      <c r="I91" s="117">
        <f t="shared" si="10"/>
        <v>0</v>
      </c>
      <c r="J91" s="357">
        <v>0.14000000000000001</v>
      </c>
      <c r="K91" s="20">
        <f t="shared" si="11"/>
        <v>0</v>
      </c>
    </row>
    <row r="92" spans="1:11" ht="17" x14ac:dyDescent="0.2">
      <c r="A92" s="90" t="s">
        <v>98</v>
      </c>
      <c r="B92" s="159" t="s">
        <v>171</v>
      </c>
      <c r="C92" s="111">
        <v>8044</v>
      </c>
      <c r="D92" s="113">
        <v>0.27</v>
      </c>
      <c r="E92" s="117">
        <f t="shared" si="8"/>
        <v>2171.88</v>
      </c>
      <c r="F92" s="115"/>
      <c r="G92" s="117">
        <f t="shared" si="9"/>
        <v>2171.88</v>
      </c>
      <c r="H92" s="326"/>
      <c r="I92" s="117">
        <f t="shared" si="10"/>
        <v>2171.88</v>
      </c>
      <c r="J92" s="357">
        <v>0.13</v>
      </c>
      <c r="K92" s="372">
        <f t="shared" si="11"/>
        <v>282.34440000000001</v>
      </c>
    </row>
    <row r="93" spans="1:11" ht="17" hidden="1" x14ac:dyDescent="0.2">
      <c r="A93" s="90" t="s">
        <v>98</v>
      </c>
      <c r="B93" s="331" t="s">
        <v>171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0.13</v>
      </c>
      <c r="K93" s="371">
        <f t="shared" si="11"/>
        <v>0</v>
      </c>
    </row>
    <row r="94" spans="1:11" ht="17" hidden="1" x14ac:dyDescent="0.2">
      <c r="A94" s="94" t="s">
        <v>58</v>
      </c>
      <c r="B94" s="159" t="s">
        <v>59</v>
      </c>
      <c r="C94" s="111"/>
      <c r="D94" s="113"/>
      <c r="E94" s="117">
        <f t="shared" si="8"/>
        <v>0</v>
      </c>
      <c r="F94" s="115"/>
      <c r="G94" s="117">
        <f t="shared" si="9"/>
        <v>0</v>
      </c>
      <c r="H94" s="326"/>
      <c r="I94" s="117">
        <f t="shared" si="10"/>
        <v>0</v>
      </c>
      <c r="J94" s="357">
        <v>0.14000000000000001</v>
      </c>
      <c r="K94" s="20">
        <f t="shared" si="11"/>
        <v>0</v>
      </c>
    </row>
    <row r="95" spans="1:11" ht="17" hidden="1" x14ac:dyDescent="0.2">
      <c r="A95" s="160" t="s">
        <v>65</v>
      </c>
      <c r="B95" s="159" t="s">
        <v>59</v>
      </c>
      <c r="C95" s="111"/>
      <c r="D95" s="113"/>
      <c r="E95" s="117">
        <f t="shared" si="8"/>
        <v>0</v>
      </c>
      <c r="F95" s="115"/>
      <c r="G95" s="117">
        <f t="shared" si="9"/>
        <v>0</v>
      </c>
      <c r="H95" s="326"/>
      <c r="I95" s="117">
        <f t="shared" si="10"/>
        <v>0</v>
      </c>
      <c r="J95" s="357">
        <v>0.14000000000000001</v>
      </c>
      <c r="K95" s="372">
        <f t="shared" si="11"/>
        <v>0</v>
      </c>
    </row>
    <row r="96" spans="1:11" s="272" customFormat="1" ht="17" x14ac:dyDescent="0.2">
      <c r="A96" s="90" t="s">
        <v>168</v>
      </c>
      <c r="B96" s="159" t="s">
        <v>59</v>
      </c>
      <c r="C96" s="111">
        <v>1395</v>
      </c>
      <c r="D96" s="113">
        <v>0.24</v>
      </c>
      <c r="E96" s="117">
        <f t="shared" si="8"/>
        <v>334.8</v>
      </c>
      <c r="F96" s="115"/>
      <c r="G96" s="117">
        <f t="shared" si="9"/>
        <v>334.8</v>
      </c>
      <c r="H96" s="326"/>
      <c r="I96" s="117">
        <f t="shared" si="10"/>
        <v>334.8</v>
      </c>
      <c r="J96" s="357">
        <v>0.13</v>
      </c>
      <c r="K96" s="372">
        <f t="shared" si="11"/>
        <v>43.524000000000001</v>
      </c>
    </row>
    <row r="97" spans="1:11" s="272" customFormat="1" ht="17" hidden="1" x14ac:dyDescent="0.2">
      <c r="A97" s="90" t="s">
        <v>168</v>
      </c>
      <c r="B97" s="159" t="s">
        <v>59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0.13</v>
      </c>
      <c r="K97" s="372">
        <f t="shared" si="11"/>
        <v>0</v>
      </c>
    </row>
    <row r="98" spans="1:11" s="272" customFormat="1" ht="17" x14ac:dyDescent="0.2">
      <c r="A98" s="90" t="s">
        <v>186</v>
      </c>
      <c r="B98" s="159" t="s">
        <v>59</v>
      </c>
      <c r="C98" s="111">
        <v>1395</v>
      </c>
      <c r="D98" s="113">
        <v>0.24</v>
      </c>
      <c r="E98" s="117">
        <f t="shared" si="8"/>
        <v>334.8</v>
      </c>
      <c r="F98" s="115"/>
      <c r="G98" s="117">
        <f t="shared" si="9"/>
        <v>334.8</v>
      </c>
      <c r="H98" s="326"/>
      <c r="I98" s="117">
        <f t="shared" si="10"/>
        <v>334.8</v>
      </c>
      <c r="J98" s="357">
        <v>0.13</v>
      </c>
      <c r="K98" s="372">
        <f t="shared" si="11"/>
        <v>43.524000000000001</v>
      </c>
    </row>
    <row r="99" spans="1:11" ht="17" hidden="1" x14ac:dyDescent="0.2">
      <c r="A99" s="90" t="s">
        <v>63</v>
      </c>
      <c r="B99" s="159" t="s">
        <v>64</v>
      </c>
      <c r="C99" s="111"/>
      <c r="D99" s="113"/>
      <c r="E99" s="117">
        <f t="shared" si="8"/>
        <v>0</v>
      </c>
      <c r="F99" s="115"/>
      <c r="G99" s="117">
        <f t="shared" si="9"/>
        <v>0</v>
      </c>
      <c r="H99" s="326"/>
      <c r="I99" s="117">
        <f t="shared" si="10"/>
        <v>0</v>
      </c>
      <c r="J99" s="357">
        <v>0.13</v>
      </c>
      <c r="K99" s="20">
        <f t="shared" si="11"/>
        <v>0</v>
      </c>
    </row>
    <row r="100" spans="1:11" ht="17" x14ac:dyDescent="0.2">
      <c r="A100" s="90" t="s">
        <v>134</v>
      </c>
      <c r="B100" s="159" t="s">
        <v>135</v>
      </c>
      <c r="C100" s="111">
        <v>2088</v>
      </c>
      <c r="D100" s="113">
        <v>0.39</v>
      </c>
      <c r="E100" s="117">
        <f t="shared" si="8"/>
        <v>814.32</v>
      </c>
      <c r="F100" s="115">
        <v>196.05</v>
      </c>
      <c r="G100" s="117">
        <f t="shared" si="9"/>
        <v>1010.3700000000001</v>
      </c>
      <c r="H100" s="326"/>
      <c r="I100" s="117">
        <f t="shared" si="10"/>
        <v>1010.3700000000001</v>
      </c>
      <c r="J100" s="357">
        <v>0.13</v>
      </c>
      <c r="K100" s="372">
        <f t="shared" si="11"/>
        <v>105.86160000000001</v>
      </c>
    </row>
    <row r="101" spans="1:11" ht="17" hidden="1" x14ac:dyDescent="0.2">
      <c r="A101" s="90" t="s">
        <v>114</v>
      </c>
      <c r="B101" s="159" t="s">
        <v>115</v>
      </c>
      <c r="C101" s="111"/>
      <c r="D101" s="113"/>
      <c r="E101" s="117">
        <f t="shared" si="8"/>
        <v>0</v>
      </c>
      <c r="F101" s="115"/>
      <c r="G101" s="117">
        <f t="shared" si="9"/>
        <v>0</v>
      </c>
      <c r="H101" s="326"/>
      <c r="I101" s="117">
        <f t="shared" si="10"/>
        <v>0</v>
      </c>
      <c r="J101" s="357">
        <v>0.13</v>
      </c>
      <c r="K101" s="20">
        <f t="shared" si="11"/>
        <v>0</v>
      </c>
    </row>
    <row r="102" spans="1:11" ht="17" hidden="1" x14ac:dyDescent="0.2">
      <c r="A102" s="90" t="s">
        <v>114</v>
      </c>
      <c r="B102" s="159" t="s">
        <v>115</v>
      </c>
      <c r="C102" s="111"/>
      <c r="D102" s="113"/>
      <c r="E102" s="117">
        <f t="shared" si="8"/>
        <v>0</v>
      </c>
      <c r="F102" s="115"/>
      <c r="G102" s="117">
        <f t="shared" si="9"/>
        <v>0</v>
      </c>
      <c r="H102" s="326"/>
      <c r="I102" s="117">
        <f t="shared" si="10"/>
        <v>0</v>
      </c>
      <c r="J102" s="357">
        <v>0.13</v>
      </c>
      <c r="K102" s="20">
        <f t="shared" si="11"/>
        <v>0</v>
      </c>
    </row>
    <row r="103" spans="1:11" ht="17" x14ac:dyDescent="0.2">
      <c r="A103" s="381" t="s">
        <v>109</v>
      </c>
      <c r="B103" s="377" t="s">
        <v>110</v>
      </c>
      <c r="C103" s="378">
        <v>2027</v>
      </c>
      <c r="D103" s="236">
        <v>0.4</v>
      </c>
      <c r="E103" s="258">
        <f t="shared" si="8"/>
        <v>810.80000000000007</v>
      </c>
      <c r="F103" s="375"/>
      <c r="G103" s="258">
        <f t="shared" si="9"/>
        <v>810.80000000000007</v>
      </c>
      <c r="H103" s="376">
        <v>110</v>
      </c>
      <c r="I103" s="258">
        <f t="shared" si="10"/>
        <v>700.80000000000007</v>
      </c>
      <c r="J103" s="379">
        <v>0.13</v>
      </c>
      <c r="K103" s="380">
        <f t="shared" si="11"/>
        <v>105.40400000000001</v>
      </c>
    </row>
    <row r="104" spans="1:11" ht="17" hidden="1" x14ac:dyDescent="0.2">
      <c r="A104" s="90" t="s">
        <v>109</v>
      </c>
      <c r="B104" s="159" t="s">
        <v>110</v>
      </c>
      <c r="C104" s="111"/>
      <c r="D104" s="113"/>
      <c r="E104" s="117">
        <f t="shared" si="8"/>
        <v>0</v>
      </c>
      <c r="F104" s="115"/>
      <c r="G104" s="117">
        <f t="shared" si="9"/>
        <v>0</v>
      </c>
      <c r="H104" s="326"/>
      <c r="I104" s="117">
        <f t="shared" si="10"/>
        <v>0</v>
      </c>
      <c r="J104" s="357">
        <v>0.13</v>
      </c>
      <c r="K104" s="20">
        <f t="shared" si="11"/>
        <v>0</v>
      </c>
    </row>
    <row r="105" spans="1:11" ht="17" x14ac:dyDescent="0.2">
      <c r="A105" s="90" t="s">
        <v>187</v>
      </c>
      <c r="B105" s="159" t="s">
        <v>188</v>
      </c>
      <c r="C105" s="111">
        <v>4118</v>
      </c>
      <c r="D105" s="113">
        <v>0.38</v>
      </c>
      <c r="E105" s="117">
        <f t="shared" si="8"/>
        <v>1564.84</v>
      </c>
      <c r="F105" s="115"/>
      <c r="G105" s="117">
        <f t="shared" si="9"/>
        <v>1564.84</v>
      </c>
      <c r="H105" s="326">
        <v>55</v>
      </c>
      <c r="I105" s="117">
        <f t="shared" si="10"/>
        <v>1509.84</v>
      </c>
      <c r="J105" s="357">
        <v>0.13</v>
      </c>
      <c r="K105" s="372">
        <f t="shared" si="11"/>
        <v>203.42920000000001</v>
      </c>
    </row>
    <row r="106" spans="1:11" ht="17" hidden="1" x14ac:dyDescent="0.2">
      <c r="A106" s="90" t="s">
        <v>74</v>
      </c>
      <c r="B106" s="159" t="s">
        <v>75</v>
      </c>
      <c r="C106" s="111"/>
      <c r="D106" s="113"/>
      <c r="E106" s="117">
        <f t="shared" si="8"/>
        <v>0</v>
      </c>
      <c r="F106" s="115"/>
      <c r="G106" s="117">
        <f t="shared" si="9"/>
        <v>0</v>
      </c>
      <c r="H106" s="326"/>
      <c r="I106" s="117">
        <f t="shared" si="10"/>
        <v>0</v>
      </c>
      <c r="J106" s="357">
        <v>0.13</v>
      </c>
      <c r="K106" s="20">
        <f t="shared" si="11"/>
        <v>0</v>
      </c>
    </row>
    <row r="107" spans="1:11" ht="17" x14ac:dyDescent="0.2">
      <c r="A107" s="90" t="s">
        <v>152</v>
      </c>
      <c r="B107" s="159" t="s">
        <v>169</v>
      </c>
      <c r="C107" s="111">
        <v>4121</v>
      </c>
      <c r="D107" s="113">
        <v>0.38</v>
      </c>
      <c r="E107" s="117">
        <f t="shared" si="8"/>
        <v>1565.98</v>
      </c>
      <c r="F107" s="115">
        <v>270</v>
      </c>
      <c r="G107" s="117">
        <f t="shared" si="9"/>
        <v>1835.98</v>
      </c>
      <c r="H107" s="326"/>
      <c r="I107" s="117">
        <f t="shared" si="10"/>
        <v>1835.98</v>
      </c>
      <c r="J107" s="357">
        <v>0.13</v>
      </c>
      <c r="K107" s="372">
        <f t="shared" si="11"/>
        <v>203.57740000000001</v>
      </c>
    </row>
    <row r="108" spans="1:11" s="272" customFormat="1" ht="17" hidden="1" x14ac:dyDescent="0.2">
      <c r="A108" s="209" t="s">
        <v>91</v>
      </c>
      <c r="B108" s="159" t="s">
        <v>92</v>
      </c>
      <c r="C108" s="111"/>
      <c r="D108" s="113"/>
      <c r="E108" s="117">
        <f t="shared" si="8"/>
        <v>0</v>
      </c>
      <c r="F108" s="115"/>
      <c r="G108" s="117">
        <f t="shared" si="9"/>
        <v>0</v>
      </c>
      <c r="H108" s="326"/>
      <c r="I108" s="117">
        <f t="shared" si="10"/>
        <v>0</v>
      </c>
      <c r="J108" s="357">
        <v>0.14000000000000001</v>
      </c>
      <c r="K108" s="20">
        <f t="shared" si="11"/>
        <v>0</v>
      </c>
    </row>
    <row r="109" spans="1:11" hidden="1" x14ac:dyDescent="0.2">
      <c r="A109" s="316" t="s">
        <v>145</v>
      </c>
      <c r="B109" s="350" t="s">
        <v>146</v>
      </c>
      <c r="C109" s="111"/>
      <c r="D109" s="171"/>
      <c r="E109" s="117">
        <f t="shared" si="8"/>
        <v>0</v>
      </c>
      <c r="F109" s="116"/>
      <c r="G109" s="117">
        <f t="shared" si="9"/>
        <v>0</v>
      </c>
      <c r="H109" s="116"/>
      <c r="I109" s="117">
        <f t="shared" si="10"/>
        <v>0</v>
      </c>
      <c r="J109" s="357">
        <v>0.14000000000000001</v>
      </c>
      <c r="K109" s="20">
        <f t="shared" si="11"/>
        <v>0</v>
      </c>
    </row>
    <row r="110" spans="1:11" s="272" customFormat="1" hidden="1" x14ac:dyDescent="0.2">
      <c r="A110" s="90" t="s">
        <v>139</v>
      </c>
      <c r="B110" s="321" t="s">
        <v>140</v>
      </c>
      <c r="C110" s="176"/>
      <c r="D110" s="170"/>
      <c r="E110" s="117">
        <f t="shared" si="8"/>
        <v>0</v>
      </c>
      <c r="F110" s="261"/>
      <c r="G110" s="117">
        <f t="shared" si="9"/>
        <v>0</v>
      </c>
      <c r="H110" s="261"/>
      <c r="I110" s="117">
        <f t="shared" si="10"/>
        <v>0</v>
      </c>
      <c r="J110" s="357">
        <v>0.13</v>
      </c>
      <c r="K110" s="20">
        <f t="shared" si="11"/>
        <v>0</v>
      </c>
    </row>
    <row r="111" spans="1:11" s="272" customFormat="1" hidden="1" x14ac:dyDescent="0.2">
      <c r="A111" s="90" t="s">
        <v>141</v>
      </c>
      <c r="B111" s="321" t="s">
        <v>140</v>
      </c>
      <c r="C111" s="176"/>
      <c r="D111" s="170"/>
      <c r="E111" s="117">
        <f t="shared" si="8"/>
        <v>0</v>
      </c>
      <c r="F111" s="261"/>
      <c r="G111" s="117">
        <f t="shared" si="9"/>
        <v>0</v>
      </c>
      <c r="H111" s="261"/>
      <c r="I111" s="117">
        <f t="shared" si="10"/>
        <v>0</v>
      </c>
      <c r="J111" s="357">
        <v>0.13</v>
      </c>
      <c r="K111" s="20">
        <f t="shared" si="11"/>
        <v>0</v>
      </c>
    </row>
    <row r="112" spans="1:11" hidden="1" x14ac:dyDescent="0.2">
      <c r="A112" s="90" t="s">
        <v>118</v>
      </c>
      <c r="B112" s="238" t="s">
        <v>119</v>
      </c>
      <c r="C112" s="176"/>
      <c r="D112" s="170"/>
      <c r="E112" s="117">
        <f t="shared" si="8"/>
        <v>0</v>
      </c>
      <c r="F112" s="261"/>
      <c r="G112" s="117">
        <f t="shared" si="9"/>
        <v>0</v>
      </c>
      <c r="H112" s="261"/>
      <c r="I112" s="117">
        <f t="shared" si="10"/>
        <v>0</v>
      </c>
      <c r="J112" s="357">
        <v>0.13</v>
      </c>
      <c r="K112" s="20">
        <f t="shared" si="11"/>
        <v>0</v>
      </c>
    </row>
    <row r="113" spans="1:12" hidden="1" x14ac:dyDescent="0.2">
      <c r="A113" s="92" t="s">
        <v>54</v>
      </c>
      <c r="B113" s="196" t="s">
        <v>55</v>
      </c>
      <c r="C113" s="197"/>
      <c r="D113" s="198"/>
      <c r="E113" s="117">
        <f t="shared" si="8"/>
        <v>0</v>
      </c>
      <c r="F113" s="203"/>
      <c r="G113" s="117">
        <f t="shared" si="9"/>
        <v>0</v>
      </c>
      <c r="H113" s="203"/>
      <c r="I113" s="117">
        <f t="shared" si="10"/>
        <v>0</v>
      </c>
      <c r="J113" s="357">
        <v>0.14000000000000001</v>
      </c>
      <c r="K113" s="20">
        <f t="shared" si="11"/>
        <v>0</v>
      </c>
    </row>
    <row r="114" spans="1:12" hidden="1" x14ac:dyDescent="0.2">
      <c r="A114" s="90" t="s">
        <v>87</v>
      </c>
      <c r="B114" s="234" t="s">
        <v>88</v>
      </c>
      <c r="C114" s="114"/>
      <c r="D114" s="172"/>
      <c r="E114" s="117">
        <f t="shared" si="8"/>
        <v>0</v>
      </c>
      <c r="F114" s="116"/>
      <c r="G114" s="117">
        <f t="shared" si="9"/>
        <v>0</v>
      </c>
      <c r="H114" s="116"/>
      <c r="I114" s="117">
        <f t="shared" si="10"/>
        <v>0</v>
      </c>
      <c r="J114" s="357">
        <v>0.13</v>
      </c>
      <c r="K114" s="20">
        <f t="shared" si="11"/>
        <v>0</v>
      </c>
    </row>
    <row r="115" spans="1:12" ht="16" customHeight="1" x14ac:dyDescent="0.2">
      <c r="A115" s="75"/>
      <c r="C115" s="79">
        <f>SUM(C2:C114)</f>
        <v>144971</v>
      </c>
      <c r="D115" s="79"/>
      <c r="E115" s="80">
        <f>SUM(E2:E114)</f>
        <v>43367.890000000014</v>
      </c>
      <c r="F115" s="80">
        <f>SUM(F2:F114)</f>
        <v>1442.32</v>
      </c>
      <c r="G115" s="80">
        <f>SUM(G2:G114)</f>
        <v>44810.210000000014</v>
      </c>
      <c r="H115" s="80">
        <f>SUM(H2:H114)</f>
        <v>4492.88</v>
      </c>
      <c r="I115" s="80">
        <f>SUM(I2:I114)</f>
        <v>40317.330000000016</v>
      </c>
      <c r="J115" s="80"/>
      <c r="K115" s="3">
        <f>SUM(K2:K114)</f>
        <v>5696.7764000000016</v>
      </c>
      <c r="L115" s="3"/>
    </row>
    <row r="116" spans="1:12" x14ac:dyDescent="0.2">
      <c r="D116" s="81"/>
      <c r="I116" s="162"/>
      <c r="K116" s="165"/>
    </row>
    <row r="117" spans="1:12" x14ac:dyDescent="0.2">
      <c r="B117" s="247" t="s">
        <v>47</v>
      </c>
      <c r="D117" s="13"/>
      <c r="F117" s="13"/>
      <c r="G117" s="13"/>
      <c r="H117" t="s">
        <v>10</v>
      </c>
      <c r="I117" s="12">
        <f>+K115</f>
        <v>5696.7764000000016</v>
      </c>
    </row>
    <row r="118" spans="1:12" x14ac:dyDescent="0.2">
      <c r="B118" s="363">
        <v>0.13</v>
      </c>
      <c r="C118" s="41" t="s">
        <v>170</v>
      </c>
      <c r="D118" s="14"/>
      <c r="F118" s="13"/>
      <c r="G118" s="13"/>
      <c r="H118" t="s">
        <v>12</v>
      </c>
      <c r="I118" s="207">
        <f>+I115+I117</f>
        <v>46014.106400000019</v>
      </c>
    </row>
    <row r="119" spans="1:12" x14ac:dyDescent="0.2">
      <c r="A119" s="361"/>
      <c r="B119" s="364">
        <v>0.14000000000000001</v>
      </c>
      <c r="C119" s="41" t="s">
        <v>51</v>
      </c>
      <c r="D119" s="14"/>
      <c r="E119" s="15"/>
    </row>
    <row r="120" spans="1:12" x14ac:dyDescent="0.2">
      <c r="A120" s="362"/>
      <c r="D120" s="14"/>
      <c r="E120" s="15"/>
      <c r="F120" s="3"/>
      <c r="I120" s="382">
        <f>+I103+K103</f>
        <v>806.20400000000006</v>
      </c>
      <c r="J120" s="383" t="s">
        <v>205</v>
      </c>
    </row>
    <row r="121" spans="1:12" x14ac:dyDescent="0.2">
      <c r="A121" s="361"/>
      <c r="D121" s="14"/>
      <c r="E121" s="15"/>
      <c r="I121" s="3"/>
    </row>
    <row r="122" spans="1:12" x14ac:dyDescent="0.2">
      <c r="A122" s="361"/>
    </row>
    <row r="124" spans="1:12" x14ac:dyDescent="0.2">
      <c r="H124" s="3"/>
    </row>
    <row r="133" spans="9:9" x14ac:dyDescent="0.2">
      <c r="I133">
        <v>53.47</v>
      </c>
    </row>
  </sheetData>
  <autoFilter ref="A1:K115" xr:uid="{00000000-0009-0000-0000-00006E000000}">
    <filterColumn colId="8">
      <filters>
        <filter val="1,006.61"/>
        <filter val="1,010.37"/>
        <filter val="1,038.00"/>
        <filter val="1,053.12"/>
        <filter val="1,099.20"/>
        <filter val="1,216.63"/>
        <filter val="1,237.75"/>
        <filter val="1,252.61"/>
        <filter val="1,396.28"/>
        <filter val="1,464.16"/>
        <filter val="1,493.50"/>
        <filter val="1,509.84"/>
        <filter val="1,563.25"/>
        <filter val="1,607.15"/>
        <filter val="1,639.75"/>
        <filter val="1,673.25"/>
        <filter val="1,785.42"/>
        <filter val="1,835.98"/>
        <filter val="2,171.88"/>
        <filter val="2,339.90"/>
        <filter val="27.48"/>
        <filter val="334.80"/>
        <filter val="40,317.33"/>
        <filter val="500.04"/>
        <filter val="516.50"/>
        <filter val="639.14"/>
        <filter val="698.06"/>
        <filter val="700.80"/>
        <filter val="701.72"/>
        <filter val="766.08"/>
        <filter val="885.04"/>
        <filter val="890.20"/>
        <filter val="896.4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filterMode="1"/>
  <dimension ref="A1:L132"/>
  <sheetViews>
    <sheetView zoomScale="86" zoomScaleNormal="60" workbookViewId="0">
      <selection activeCell="I117" sqref="I117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70" si="0">C2*D2</f>
        <v>0</v>
      </c>
      <c r="F2" s="115"/>
      <c r="G2" s="117">
        <f t="shared" ref="G2:G70" si="1">E2+F2</f>
        <v>0</v>
      </c>
      <c r="H2" s="319"/>
      <c r="I2" s="117">
        <f t="shared" ref="I2:I70" si="2">+G2-H2</f>
        <v>0</v>
      </c>
      <c r="J2" s="357">
        <v>0.13</v>
      </c>
      <c r="K2" s="20">
        <f t="shared" ref="K2:K70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2936</v>
      </c>
      <c r="D5" s="113">
        <v>0.38</v>
      </c>
      <c r="E5" s="117">
        <f t="shared" si="0"/>
        <v>1115.68</v>
      </c>
      <c r="F5" s="115">
        <v>142.04</v>
      </c>
      <c r="G5" s="117">
        <f t="shared" si="1"/>
        <v>1257.72</v>
      </c>
      <c r="H5" s="326">
        <v>210</v>
      </c>
      <c r="I5" s="117">
        <f t="shared" si="2"/>
        <v>1047.72</v>
      </c>
      <c r="J5" s="357">
        <v>0.13</v>
      </c>
      <c r="K5" s="372">
        <f t="shared" si="3"/>
        <v>145.03840000000002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3475</v>
      </c>
      <c r="D7" s="113">
        <v>0.25</v>
      </c>
      <c r="E7" s="117">
        <f t="shared" si="0"/>
        <v>868.75</v>
      </c>
      <c r="F7" s="115"/>
      <c r="G7" s="117">
        <f t="shared" si="1"/>
        <v>868.75</v>
      </c>
      <c r="H7" s="326"/>
      <c r="I7" s="117">
        <f t="shared" si="2"/>
        <v>868.75</v>
      </c>
      <c r="J7" s="357">
        <v>0.13</v>
      </c>
      <c r="K7" s="372">
        <f t="shared" si="3"/>
        <v>112.9375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372">
        <f t="shared" si="3"/>
        <v>0</v>
      </c>
    </row>
    <row r="9" spans="1:11" s="272" customFormat="1" ht="17" x14ac:dyDescent="0.2">
      <c r="A9" s="179" t="s">
        <v>151</v>
      </c>
      <c r="B9" s="159" t="s">
        <v>150</v>
      </c>
      <c r="C9" s="111">
        <v>3475</v>
      </c>
      <c r="D9" s="113">
        <v>0.25</v>
      </c>
      <c r="E9" s="117">
        <f t="shared" si="0"/>
        <v>868.75</v>
      </c>
      <c r="F9" s="115"/>
      <c r="G9" s="117">
        <f t="shared" si="1"/>
        <v>868.75</v>
      </c>
      <c r="H9" s="326"/>
      <c r="I9" s="117">
        <f t="shared" si="2"/>
        <v>868.75</v>
      </c>
      <c r="J9" s="357">
        <v>0.13</v>
      </c>
      <c r="K9" s="372">
        <f t="shared" si="3"/>
        <v>112.9375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t="17" hidden="1" x14ac:dyDescent="0.2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t="17" x14ac:dyDescent="0.2">
      <c r="A16" s="179" t="s">
        <v>200</v>
      </c>
      <c r="B16" s="159" t="s">
        <v>144</v>
      </c>
      <c r="C16" s="111">
        <v>4634</v>
      </c>
      <c r="D16" s="113">
        <v>0.27</v>
      </c>
      <c r="E16" s="117">
        <f t="shared" si="0"/>
        <v>1251.18</v>
      </c>
      <c r="F16" s="115"/>
      <c r="G16" s="117">
        <f t="shared" si="1"/>
        <v>1251.18</v>
      </c>
      <c r="H16" s="326"/>
      <c r="I16" s="117">
        <f t="shared" si="2"/>
        <v>1251.18</v>
      </c>
      <c r="J16" s="357">
        <v>0.13</v>
      </c>
      <c r="K16" s="20">
        <f t="shared" si="3"/>
        <v>162.6534</v>
      </c>
    </row>
    <row r="17" spans="1:11" s="272" customFormat="1" ht="17" x14ac:dyDescent="0.2">
      <c r="A17" s="179" t="s">
        <v>31</v>
      </c>
      <c r="B17" s="159" t="s">
        <v>144</v>
      </c>
      <c r="C17" s="111">
        <v>9740</v>
      </c>
      <c r="D17" s="113">
        <v>0.25</v>
      </c>
      <c r="E17" s="117">
        <f t="shared" si="0"/>
        <v>2435</v>
      </c>
      <c r="F17" s="115"/>
      <c r="G17" s="117">
        <f t="shared" si="1"/>
        <v>2435</v>
      </c>
      <c r="H17" s="326">
        <v>750</v>
      </c>
      <c r="I17" s="117">
        <f t="shared" si="2"/>
        <v>1685</v>
      </c>
      <c r="J17" s="357">
        <v>0.13</v>
      </c>
      <c r="K17" s="20">
        <f t="shared" si="3"/>
        <v>316.55</v>
      </c>
    </row>
    <row r="18" spans="1:11" s="272" customFormat="1" ht="17" x14ac:dyDescent="0.2">
      <c r="A18" s="160" t="s">
        <v>189</v>
      </c>
      <c r="B18" s="159" t="s">
        <v>190</v>
      </c>
      <c r="C18" s="111">
        <v>3640</v>
      </c>
      <c r="D18" s="113">
        <v>0.25</v>
      </c>
      <c r="E18" s="117">
        <f t="shared" si="0"/>
        <v>910</v>
      </c>
      <c r="F18" s="115"/>
      <c r="G18" s="117">
        <f t="shared" si="1"/>
        <v>910</v>
      </c>
      <c r="H18" s="326"/>
      <c r="I18" s="117">
        <f t="shared" si="2"/>
        <v>910</v>
      </c>
      <c r="J18" s="357">
        <v>0.14000000000000001</v>
      </c>
      <c r="K18" s="372">
        <f t="shared" si="3"/>
        <v>127.4</v>
      </c>
    </row>
    <row r="19" spans="1:11" s="272" customFormat="1" ht="17" hidden="1" x14ac:dyDescent="0.2">
      <c r="A19" s="160" t="s">
        <v>189</v>
      </c>
      <c r="B19" s="331" t="s">
        <v>190</v>
      </c>
      <c r="C19" s="332"/>
      <c r="D19" s="99"/>
      <c r="E19" s="103">
        <f t="shared" si="0"/>
        <v>0</v>
      </c>
      <c r="F19" s="100"/>
      <c r="G19" s="103">
        <f t="shared" si="1"/>
        <v>0</v>
      </c>
      <c r="H19" s="336"/>
      <c r="I19" s="103">
        <f t="shared" si="2"/>
        <v>0</v>
      </c>
      <c r="J19" s="370">
        <v>0.14000000000000001</v>
      </c>
      <c r="K19" s="371">
        <f t="shared" si="3"/>
        <v>0</v>
      </c>
    </row>
    <row r="20" spans="1:11" ht="17" x14ac:dyDescent="0.2">
      <c r="A20" s="179" t="s">
        <v>131</v>
      </c>
      <c r="B20" s="159" t="s">
        <v>132</v>
      </c>
      <c r="C20" s="111">
        <v>4489</v>
      </c>
      <c r="D20" s="113">
        <v>0.39</v>
      </c>
      <c r="E20" s="117">
        <f t="shared" si="0"/>
        <v>1750.71</v>
      </c>
      <c r="F20" s="115"/>
      <c r="G20" s="117">
        <f t="shared" si="1"/>
        <v>1750.71</v>
      </c>
      <c r="H20" s="326">
        <v>330</v>
      </c>
      <c r="I20" s="117">
        <f t="shared" si="2"/>
        <v>1420.71</v>
      </c>
      <c r="J20" s="357">
        <v>0.13</v>
      </c>
      <c r="K20" s="372">
        <f t="shared" si="3"/>
        <v>227.59230000000002</v>
      </c>
    </row>
    <row r="21" spans="1:11" ht="17" hidden="1" x14ac:dyDescent="0.2">
      <c r="A21" s="179" t="s">
        <v>131</v>
      </c>
      <c r="B21" s="331" t="s">
        <v>132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ht="17" hidden="1" x14ac:dyDescent="0.2">
      <c r="A22" s="179" t="s">
        <v>133</v>
      </c>
      <c r="B22" s="331" t="s">
        <v>132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0.13</v>
      </c>
      <c r="K22" s="371">
        <f t="shared" si="3"/>
        <v>0</v>
      </c>
    </row>
    <row r="23" spans="1:11" ht="17" hidden="1" x14ac:dyDescent="0.2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102</v>
      </c>
      <c r="B25" s="159" t="s">
        <v>103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72</v>
      </c>
      <c r="B26" s="159" t="s">
        <v>73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s="272" customFormat="1" ht="17" hidden="1" x14ac:dyDescent="0.2">
      <c r="A27" s="160" t="s">
        <v>67</v>
      </c>
      <c r="B27" s="159" t="s">
        <v>68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t="17" x14ac:dyDescent="0.2">
      <c r="A28" s="179" t="s">
        <v>191</v>
      </c>
      <c r="B28" s="159" t="s">
        <v>192</v>
      </c>
      <c r="C28" s="374">
        <v>3892</v>
      </c>
      <c r="D28" s="113">
        <v>0.38</v>
      </c>
      <c r="E28" s="117">
        <f t="shared" si="0"/>
        <v>1478.96</v>
      </c>
      <c r="F28" s="115"/>
      <c r="G28" s="117">
        <f t="shared" si="1"/>
        <v>1478.96</v>
      </c>
      <c r="H28" s="326">
        <v>220</v>
      </c>
      <c r="I28" s="117">
        <f t="shared" si="2"/>
        <v>1258.96</v>
      </c>
      <c r="J28" s="357">
        <v>0.13</v>
      </c>
      <c r="K28" s="372">
        <f t="shared" si="3"/>
        <v>192.26480000000001</v>
      </c>
    </row>
    <row r="29" spans="1:11" ht="17" hidden="1" x14ac:dyDescent="0.2">
      <c r="A29" s="179" t="s">
        <v>157</v>
      </c>
      <c r="B29" s="159" t="s">
        <v>158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hidden="1" x14ac:dyDescent="0.2">
      <c r="A34" s="160" t="s">
        <v>116</v>
      </c>
      <c r="B34" s="159" t="s">
        <v>117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x14ac:dyDescent="0.2">
      <c r="A35" s="160" t="s">
        <v>122</v>
      </c>
      <c r="B35" s="159" t="s">
        <v>123</v>
      </c>
      <c r="C35" s="111">
        <v>1852</v>
      </c>
      <c r="D35" s="113">
        <v>0.27</v>
      </c>
      <c r="E35" s="117">
        <f t="shared" si="0"/>
        <v>500.04</v>
      </c>
      <c r="F35" s="115"/>
      <c r="G35" s="117">
        <f t="shared" si="1"/>
        <v>500.04</v>
      </c>
      <c r="H35" s="326"/>
      <c r="I35" s="117">
        <f t="shared" si="2"/>
        <v>500.04</v>
      </c>
      <c r="J35" s="357">
        <v>0.14000000000000001</v>
      </c>
      <c r="K35" s="372">
        <f t="shared" si="3"/>
        <v>70.005600000000015</v>
      </c>
    </row>
    <row r="36" spans="1:11" ht="17" hidden="1" x14ac:dyDescent="0.2">
      <c r="A36" s="160" t="s">
        <v>124</v>
      </c>
      <c r="B36" s="159" t="s">
        <v>123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49" t="s">
        <v>65</v>
      </c>
      <c r="B37" s="159" t="s">
        <v>66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79" t="s">
        <v>81</v>
      </c>
      <c r="B38" s="159" t="s">
        <v>82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t="17" hidden="1" x14ac:dyDescent="0.2">
      <c r="A39" s="16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372">
        <f t="shared" si="3"/>
        <v>0</v>
      </c>
    </row>
    <row r="40" spans="1:11" ht="17" hidden="1" x14ac:dyDescent="0.2">
      <c r="A40" s="240" t="s">
        <v>125</v>
      </c>
      <c r="B40" s="159" t="s">
        <v>126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x14ac:dyDescent="0.2">
      <c r="A41" s="160" t="s">
        <v>136</v>
      </c>
      <c r="B41" s="159" t="s">
        <v>137</v>
      </c>
      <c r="C41" s="111">
        <v>3419</v>
      </c>
      <c r="D41" s="113">
        <v>0.38</v>
      </c>
      <c r="E41" s="117">
        <f t="shared" si="0"/>
        <v>1299.22</v>
      </c>
      <c r="F41" s="115"/>
      <c r="G41" s="117">
        <f t="shared" si="1"/>
        <v>1299.22</v>
      </c>
      <c r="H41" s="326"/>
      <c r="I41" s="117">
        <f t="shared" si="2"/>
        <v>1299.22</v>
      </c>
      <c r="J41" s="357">
        <v>0.14000000000000001</v>
      </c>
      <c r="K41" s="372">
        <f t="shared" si="3"/>
        <v>181.89080000000001</v>
      </c>
    </row>
    <row r="42" spans="1:11" ht="17" hidden="1" x14ac:dyDescent="0.2">
      <c r="A42" s="240" t="s">
        <v>136</v>
      </c>
      <c r="B42" s="159" t="s">
        <v>137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79" t="s">
        <v>76</v>
      </c>
      <c r="B43" s="159" t="s">
        <v>77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0.13</v>
      </c>
      <c r="K43" s="20">
        <f t="shared" si="3"/>
        <v>0</v>
      </c>
    </row>
    <row r="44" spans="1:11" ht="17" hidden="1" x14ac:dyDescent="0.2">
      <c r="A44" s="179" t="s">
        <v>31</v>
      </c>
      <c r="B44" s="331" t="s">
        <v>178</v>
      </c>
      <c r="C44" s="332"/>
      <c r="D44" s="99"/>
      <c r="E44" s="103">
        <f t="shared" si="0"/>
        <v>0</v>
      </c>
      <c r="F44" s="100"/>
      <c r="G44" s="103">
        <f t="shared" si="1"/>
        <v>0</v>
      </c>
      <c r="H44" s="336"/>
      <c r="I44" s="103">
        <f t="shared" si="2"/>
        <v>0</v>
      </c>
      <c r="J44" s="370">
        <v>0.13</v>
      </c>
      <c r="K44" s="371">
        <f t="shared" si="3"/>
        <v>0</v>
      </c>
    </row>
    <row r="45" spans="1:11" ht="17" x14ac:dyDescent="0.2">
      <c r="A45" s="179" t="s">
        <v>195</v>
      </c>
      <c r="B45" s="159" t="s">
        <v>178</v>
      </c>
      <c r="C45" s="111">
        <v>5580</v>
      </c>
      <c r="D45" s="113">
        <v>0.25</v>
      </c>
      <c r="E45" s="117">
        <f t="shared" si="0"/>
        <v>1395</v>
      </c>
      <c r="F45" s="115"/>
      <c r="G45" s="117">
        <f t="shared" si="1"/>
        <v>1395</v>
      </c>
      <c r="H45" s="326"/>
      <c r="I45" s="117">
        <f t="shared" si="2"/>
        <v>1395</v>
      </c>
      <c r="J45" s="357">
        <v>0.13</v>
      </c>
      <c r="K45" s="372">
        <f t="shared" si="3"/>
        <v>181.35</v>
      </c>
    </row>
    <row r="46" spans="1:11" ht="17" hidden="1" x14ac:dyDescent="0.2">
      <c r="A46" s="191" t="s">
        <v>96</v>
      </c>
      <c r="B46" s="159" t="s">
        <v>97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60" t="s">
        <v>65</v>
      </c>
      <c r="B47" s="331" t="s">
        <v>138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t="17" hidden="1" x14ac:dyDescent="0.2">
      <c r="A48" s="208" t="s">
        <v>65</v>
      </c>
      <c r="B48" s="159" t="s">
        <v>138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t="17" hidden="1" x14ac:dyDescent="0.2">
      <c r="A49" s="191" t="s">
        <v>44</v>
      </c>
      <c r="B49" s="159" t="s">
        <v>45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s="272" customFormat="1" ht="17" hidden="1" x14ac:dyDescent="0.2">
      <c r="A50" s="160" t="s">
        <v>202</v>
      </c>
      <c r="B50" s="331" t="s">
        <v>138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0.14000000000000001</v>
      </c>
      <c r="K50" s="371">
        <f t="shared" si="3"/>
        <v>0</v>
      </c>
    </row>
    <row r="51" spans="1:12" ht="17" hidden="1" x14ac:dyDescent="0.2">
      <c r="A51" s="208" t="s">
        <v>89</v>
      </c>
      <c r="B51" s="159" t="s">
        <v>45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ht="17" x14ac:dyDescent="0.2">
      <c r="A52" s="179" t="s">
        <v>98</v>
      </c>
      <c r="B52" s="159" t="s">
        <v>45</v>
      </c>
      <c r="C52" s="111">
        <v>4119</v>
      </c>
      <c r="D52" s="113">
        <v>0.2</v>
      </c>
      <c r="E52" s="117">
        <f t="shared" si="0"/>
        <v>823.80000000000007</v>
      </c>
      <c r="F52" s="115"/>
      <c r="G52" s="117">
        <f t="shared" si="1"/>
        <v>823.80000000000007</v>
      </c>
      <c r="H52" s="326"/>
      <c r="I52" s="117">
        <f t="shared" si="2"/>
        <v>823.80000000000007</v>
      </c>
      <c r="J52" s="357">
        <v>0.13</v>
      </c>
      <c r="K52" s="372">
        <f t="shared" si="3"/>
        <v>107.09400000000001</v>
      </c>
    </row>
    <row r="53" spans="1:12" ht="17" hidden="1" x14ac:dyDescent="0.2">
      <c r="A53" s="160" t="s">
        <v>94</v>
      </c>
      <c r="B53" s="159" t="s">
        <v>95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ht="17" hidden="1" x14ac:dyDescent="0.2">
      <c r="A54" s="160" t="s">
        <v>94</v>
      </c>
      <c r="B54" s="159" t="s">
        <v>95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s="272" customFormat="1" ht="17" hidden="1" x14ac:dyDescent="0.2">
      <c r="A55" s="179" t="s">
        <v>129</v>
      </c>
      <c r="B55" s="331" t="s">
        <v>95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0.13</v>
      </c>
      <c r="K55" s="371">
        <f t="shared" si="3"/>
        <v>0</v>
      </c>
    </row>
    <row r="56" spans="1:12" s="272" customFormat="1" ht="17" x14ac:dyDescent="0.2">
      <c r="A56" s="179" t="s">
        <v>201</v>
      </c>
      <c r="B56" s="159" t="s">
        <v>95</v>
      </c>
      <c r="C56" s="111">
        <v>5343</v>
      </c>
      <c r="D56" s="113">
        <v>0.4</v>
      </c>
      <c r="E56" s="117">
        <f t="shared" si="0"/>
        <v>2137.2000000000003</v>
      </c>
      <c r="F56" s="115">
        <v>125</v>
      </c>
      <c r="G56" s="117">
        <f t="shared" si="1"/>
        <v>2262.2000000000003</v>
      </c>
      <c r="H56" s="326"/>
      <c r="I56" s="117">
        <f t="shared" si="2"/>
        <v>2262.2000000000003</v>
      </c>
      <c r="J56" s="357">
        <v>0.13</v>
      </c>
      <c r="K56" s="20">
        <f t="shared" si="3"/>
        <v>277.83600000000007</v>
      </c>
    </row>
    <row r="57" spans="1:12" s="272" customFormat="1" ht="17" x14ac:dyDescent="0.2">
      <c r="A57" s="160" t="s">
        <v>181</v>
      </c>
      <c r="B57" s="159" t="s">
        <v>95</v>
      </c>
      <c r="C57" s="111">
        <v>5427</v>
      </c>
      <c r="D57" s="113">
        <v>0.38</v>
      </c>
      <c r="E57" s="117">
        <f t="shared" si="0"/>
        <v>2062.2600000000002</v>
      </c>
      <c r="F57" s="115">
        <v>43.27</v>
      </c>
      <c r="G57" s="117">
        <f t="shared" si="1"/>
        <v>2105.5300000000002</v>
      </c>
      <c r="H57" s="326">
        <v>160</v>
      </c>
      <c r="I57" s="117">
        <f t="shared" si="2"/>
        <v>1945.5300000000002</v>
      </c>
      <c r="J57" s="357">
        <v>0.14000000000000001</v>
      </c>
      <c r="K57" s="372">
        <f t="shared" si="3"/>
        <v>288.71640000000008</v>
      </c>
    </row>
    <row r="58" spans="1:12" s="272" customFormat="1" ht="17" x14ac:dyDescent="0.2">
      <c r="A58" s="179" t="s">
        <v>196</v>
      </c>
      <c r="B58" s="159" t="s">
        <v>95</v>
      </c>
      <c r="C58" s="111">
        <v>885</v>
      </c>
      <c r="D58" s="113">
        <v>0.38</v>
      </c>
      <c r="E58" s="117">
        <f t="shared" si="0"/>
        <v>336.3</v>
      </c>
      <c r="F58" s="115"/>
      <c r="G58" s="117">
        <f t="shared" si="1"/>
        <v>336.3</v>
      </c>
      <c r="H58" s="326"/>
      <c r="I58" s="117">
        <f t="shared" si="2"/>
        <v>336.3</v>
      </c>
      <c r="J58" s="357">
        <v>0.13</v>
      </c>
      <c r="K58" s="372">
        <f t="shared" si="3"/>
        <v>43.719000000000001</v>
      </c>
    </row>
    <row r="59" spans="1:12" s="272" customFormat="1" ht="17" hidden="1" x14ac:dyDescent="0.2">
      <c r="A59" s="179" t="s">
        <v>182</v>
      </c>
      <c r="B59" s="331" t="s">
        <v>183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2" ht="17" hidden="1" x14ac:dyDescent="0.2">
      <c r="A60" s="139" t="s">
        <v>69</v>
      </c>
      <c r="B60" s="159" t="s">
        <v>70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2" ht="19" hidden="1" customHeight="1" x14ac:dyDescent="0.2">
      <c r="A61" s="124" t="s">
        <v>60</v>
      </c>
      <c r="B61" s="159" t="s">
        <v>61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2" ht="17" hidden="1" x14ac:dyDescent="0.2">
      <c r="A62" s="139" t="s">
        <v>46</v>
      </c>
      <c r="B62" s="159" t="s">
        <v>29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2" ht="17" x14ac:dyDescent="0.2">
      <c r="A63" s="90" t="s">
        <v>176</v>
      </c>
      <c r="B63" s="331" t="s">
        <v>177</v>
      </c>
      <c r="C63" s="332">
        <v>696</v>
      </c>
      <c r="D63" s="99">
        <v>0.38</v>
      </c>
      <c r="E63" s="103">
        <f t="shared" si="0"/>
        <v>264.48</v>
      </c>
      <c r="F63" s="100"/>
      <c r="G63" s="103">
        <f t="shared" si="1"/>
        <v>264.48</v>
      </c>
      <c r="H63" s="336"/>
      <c r="I63" s="103">
        <f t="shared" si="2"/>
        <v>264.48</v>
      </c>
      <c r="J63" s="370">
        <v>0.13</v>
      </c>
      <c r="K63" s="371">
        <f t="shared" si="3"/>
        <v>34.382400000000004</v>
      </c>
      <c r="L63" s="3"/>
    </row>
    <row r="64" spans="1:12" s="272" customFormat="1" ht="17" hidden="1" x14ac:dyDescent="0.2">
      <c r="A64" s="90" t="s">
        <v>127</v>
      </c>
      <c r="B64" s="159" t="s">
        <v>128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  <c r="L64" s="118"/>
    </row>
    <row r="65" spans="1:11" ht="17" hidden="1" x14ac:dyDescent="0.2">
      <c r="A65" s="179" t="s">
        <v>172</v>
      </c>
      <c r="B65" s="331" t="s">
        <v>175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1" s="272" customFormat="1" ht="17" hidden="1" x14ac:dyDescent="0.2">
      <c r="A66" s="90" t="s">
        <v>108</v>
      </c>
      <c r="B66" s="159" t="s">
        <v>111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0.13</v>
      </c>
      <c r="K66" s="20">
        <f t="shared" si="3"/>
        <v>0</v>
      </c>
    </row>
    <row r="67" spans="1:11" ht="17" x14ac:dyDescent="0.2">
      <c r="A67" s="90" t="s">
        <v>52</v>
      </c>
      <c r="B67" s="159" t="s">
        <v>53</v>
      </c>
      <c r="C67" s="111">
        <v>1646</v>
      </c>
      <c r="D67" s="113">
        <v>0.4</v>
      </c>
      <c r="E67" s="117">
        <f t="shared" si="0"/>
        <v>658.40000000000009</v>
      </c>
      <c r="F67" s="115"/>
      <c r="G67" s="117">
        <f t="shared" si="1"/>
        <v>658.40000000000009</v>
      </c>
      <c r="H67" s="326"/>
      <c r="I67" s="117">
        <f t="shared" si="2"/>
        <v>658.40000000000009</v>
      </c>
      <c r="J67" s="357">
        <v>0.13</v>
      </c>
      <c r="K67" s="372">
        <f t="shared" si="3"/>
        <v>85.592000000000013</v>
      </c>
    </row>
    <row r="68" spans="1:11" ht="17" hidden="1" x14ac:dyDescent="0.2">
      <c r="A68" s="90" t="s">
        <v>52</v>
      </c>
      <c r="B68" s="159" t="s">
        <v>53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20">
        <f t="shared" si="3"/>
        <v>0</v>
      </c>
    </row>
    <row r="69" spans="1:11" ht="17" hidden="1" x14ac:dyDescent="0.2">
      <c r="A69" s="90" t="s">
        <v>173</v>
      </c>
      <c r="B69" s="331" t="s">
        <v>167</v>
      </c>
      <c r="C69" s="332"/>
      <c r="D69" s="99"/>
      <c r="E69" s="103">
        <f t="shared" si="0"/>
        <v>0</v>
      </c>
      <c r="F69" s="100"/>
      <c r="G69" s="103">
        <f t="shared" si="1"/>
        <v>0</v>
      </c>
      <c r="H69" s="336"/>
      <c r="I69" s="103">
        <f t="shared" si="2"/>
        <v>0</v>
      </c>
      <c r="J69" s="370">
        <v>0.13</v>
      </c>
      <c r="K69" s="371">
        <f t="shared" si="3"/>
        <v>0</v>
      </c>
    </row>
    <row r="70" spans="1:11" ht="17" hidden="1" x14ac:dyDescent="0.2">
      <c r="A70" s="208" t="s">
        <v>90</v>
      </c>
      <c r="B70" s="159" t="s">
        <v>79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t="17" hidden="1" x14ac:dyDescent="0.2">
      <c r="A71" s="90" t="s">
        <v>154</v>
      </c>
      <c r="B71" s="159" t="s">
        <v>155</v>
      </c>
      <c r="C71" s="111"/>
      <c r="D71" s="113"/>
      <c r="E71" s="117">
        <f t="shared" ref="E71:E113" si="4">C71*D71</f>
        <v>0</v>
      </c>
      <c r="F71" s="115"/>
      <c r="G71" s="117">
        <f t="shared" ref="G71:G113" si="5">E71+F71</f>
        <v>0</v>
      </c>
      <c r="H71" s="326"/>
      <c r="I71" s="117">
        <f t="shared" ref="I71:I113" si="6">+G71-H71</f>
        <v>0</v>
      </c>
      <c r="J71" s="357">
        <v>0.13</v>
      </c>
      <c r="K71" s="20">
        <f t="shared" ref="K71:K113" si="7">E71*J71</f>
        <v>0</v>
      </c>
    </row>
    <row r="72" spans="1:11" ht="17" hidden="1" x14ac:dyDescent="0.2">
      <c r="A72" s="90" t="s">
        <v>154</v>
      </c>
      <c r="B72" s="331" t="s">
        <v>155</v>
      </c>
      <c r="C72" s="332"/>
      <c r="D72" s="99"/>
      <c r="E72" s="103">
        <f t="shared" si="4"/>
        <v>0</v>
      </c>
      <c r="F72" s="100"/>
      <c r="G72" s="103">
        <f t="shared" si="5"/>
        <v>0</v>
      </c>
      <c r="H72" s="336"/>
      <c r="I72" s="103">
        <f t="shared" si="6"/>
        <v>0</v>
      </c>
      <c r="J72" s="370">
        <v>0.13</v>
      </c>
      <c r="K72" s="371">
        <f t="shared" si="7"/>
        <v>0</v>
      </c>
    </row>
    <row r="73" spans="1:11" ht="17" hidden="1" x14ac:dyDescent="0.2">
      <c r="A73" s="90" t="s">
        <v>156</v>
      </c>
      <c r="B73" s="331" t="s">
        <v>155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1" ht="17" hidden="1" x14ac:dyDescent="0.2">
      <c r="A74" s="90" t="s">
        <v>156</v>
      </c>
      <c r="B74" s="159" t="s">
        <v>155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372">
        <f t="shared" si="7"/>
        <v>0</v>
      </c>
    </row>
    <row r="75" spans="1:11" ht="17" hidden="1" x14ac:dyDescent="0.2">
      <c r="A75" s="90" t="s">
        <v>104</v>
      </c>
      <c r="B75" s="159" t="s">
        <v>105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0.13</v>
      </c>
      <c r="K75" s="20">
        <f t="shared" si="7"/>
        <v>0</v>
      </c>
    </row>
    <row r="76" spans="1:11" ht="17" hidden="1" x14ac:dyDescent="0.2">
      <c r="A76" s="90" t="s">
        <v>161</v>
      </c>
      <c r="B76" s="159" t="s">
        <v>162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0.13</v>
      </c>
      <c r="K76" s="372">
        <f t="shared" si="7"/>
        <v>0</v>
      </c>
    </row>
    <row r="77" spans="1:11" ht="17" hidden="1" x14ac:dyDescent="0.2">
      <c r="A77" s="90" t="s">
        <v>100</v>
      </c>
      <c r="B77" s="159" t="s">
        <v>101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1" ht="17" hidden="1" x14ac:dyDescent="0.2">
      <c r="A78" s="194" t="s">
        <v>85</v>
      </c>
      <c r="B78" s="159" t="s">
        <v>86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0.14000000000000001</v>
      </c>
      <c r="K78" s="20">
        <f t="shared" si="7"/>
        <v>0</v>
      </c>
    </row>
    <row r="79" spans="1:11" ht="17" hidden="1" x14ac:dyDescent="0.2">
      <c r="A79" s="194" t="s">
        <v>85</v>
      </c>
      <c r="B79" s="159" t="s">
        <v>86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0.14000000000000001</v>
      </c>
      <c r="K79" s="20">
        <f t="shared" si="7"/>
        <v>0</v>
      </c>
    </row>
    <row r="80" spans="1:11" ht="17" x14ac:dyDescent="0.2">
      <c r="A80" s="208" t="s">
        <v>179</v>
      </c>
      <c r="B80" s="159" t="s">
        <v>180</v>
      </c>
      <c r="C80" s="111">
        <v>5580</v>
      </c>
      <c r="D80" s="113">
        <v>0.25</v>
      </c>
      <c r="E80" s="117">
        <f t="shared" si="4"/>
        <v>1395</v>
      </c>
      <c r="F80" s="115"/>
      <c r="G80" s="117">
        <f t="shared" si="5"/>
        <v>1395</v>
      </c>
      <c r="H80" s="326"/>
      <c r="I80" s="117">
        <f t="shared" si="6"/>
        <v>1395</v>
      </c>
      <c r="J80" s="357">
        <v>0.14000000000000001</v>
      </c>
      <c r="K80" s="372">
        <f t="shared" si="7"/>
        <v>195.3</v>
      </c>
    </row>
    <row r="81" spans="1:11" ht="17" hidden="1" x14ac:dyDescent="0.2">
      <c r="A81" s="208" t="s">
        <v>179</v>
      </c>
      <c r="B81" s="331" t="s">
        <v>180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0.14000000000000001</v>
      </c>
      <c r="K81" s="371">
        <f t="shared" si="7"/>
        <v>0</v>
      </c>
    </row>
    <row r="82" spans="1:11" ht="17" hidden="1" x14ac:dyDescent="0.2">
      <c r="A82" s="194" t="s">
        <v>83</v>
      </c>
      <c r="B82" s="159" t="s">
        <v>84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s="272" customFormat="1" ht="17" x14ac:dyDescent="0.2">
      <c r="A83" s="90" t="s">
        <v>193</v>
      </c>
      <c r="B83" s="159" t="s">
        <v>84</v>
      </c>
      <c r="C83" s="111">
        <v>3640</v>
      </c>
      <c r="D83" s="113">
        <v>0.25</v>
      </c>
      <c r="E83" s="117">
        <f t="shared" si="4"/>
        <v>910</v>
      </c>
      <c r="F83" s="115"/>
      <c r="G83" s="117">
        <f t="shared" si="5"/>
        <v>910</v>
      </c>
      <c r="H83" s="326">
        <v>375</v>
      </c>
      <c r="I83" s="117">
        <f t="shared" si="6"/>
        <v>535</v>
      </c>
      <c r="J83" s="357">
        <v>0.13</v>
      </c>
      <c r="K83" s="372">
        <f t="shared" si="7"/>
        <v>118.3</v>
      </c>
    </row>
    <row r="84" spans="1:11" ht="17" x14ac:dyDescent="0.2">
      <c r="A84" s="90" t="s">
        <v>106</v>
      </c>
      <c r="B84" s="159" t="s">
        <v>107</v>
      </c>
      <c r="C84" s="111">
        <v>4868</v>
      </c>
      <c r="D84" s="113">
        <v>0.4</v>
      </c>
      <c r="E84" s="117">
        <f t="shared" si="4"/>
        <v>1947.2</v>
      </c>
      <c r="F84" s="115">
        <v>58.06</v>
      </c>
      <c r="G84" s="117">
        <f t="shared" si="5"/>
        <v>2005.26</v>
      </c>
      <c r="H84" s="326">
        <v>220</v>
      </c>
      <c r="I84" s="117">
        <f t="shared" si="6"/>
        <v>1785.26</v>
      </c>
      <c r="J84" s="357">
        <v>0.13</v>
      </c>
      <c r="K84" s="372">
        <f t="shared" si="7"/>
        <v>253.13600000000002</v>
      </c>
    </row>
    <row r="85" spans="1:11" ht="17" hidden="1" x14ac:dyDescent="0.2">
      <c r="A85" s="90" t="s">
        <v>198</v>
      </c>
      <c r="B85" s="159" t="s">
        <v>107</v>
      </c>
      <c r="C85" s="111"/>
      <c r="D85" s="113"/>
      <c r="E85" s="117">
        <f t="shared" si="4"/>
        <v>0</v>
      </c>
      <c r="F85" s="115"/>
      <c r="G85" s="117">
        <f t="shared" si="5"/>
        <v>0</v>
      </c>
      <c r="H85" s="326"/>
      <c r="I85" s="117">
        <f t="shared" si="6"/>
        <v>0</v>
      </c>
      <c r="J85" s="357">
        <v>0.13</v>
      </c>
      <c r="K85" s="20">
        <f t="shared" si="7"/>
        <v>0</v>
      </c>
    </row>
    <row r="86" spans="1:11" s="272" customFormat="1" ht="17" x14ac:dyDescent="0.2">
      <c r="A86" s="90" t="s">
        <v>134</v>
      </c>
      <c r="B86" s="159" t="s">
        <v>194</v>
      </c>
      <c r="C86" s="111">
        <v>1852</v>
      </c>
      <c r="D86" s="113">
        <v>0.27</v>
      </c>
      <c r="E86" s="117">
        <f t="shared" si="4"/>
        <v>500.04</v>
      </c>
      <c r="F86" s="115"/>
      <c r="G86" s="117">
        <f t="shared" si="5"/>
        <v>500.04</v>
      </c>
      <c r="H86" s="326"/>
      <c r="I86" s="117">
        <f t="shared" si="6"/>
        <v>500.04</v>
      </c>
      <c r="J86" s="357">
        <v>0.13</v>
      </c>
      <c r="K86" s="372">
        <f t="shared" si="7"/>
        <v>65.005200000000002</v>
      </c>
    </row>
    <row r="87" spans="1:11" ht="14.5" hidden="1" customHeight="1" x14ac:dyDescent="0.2">
      <c r="A87" s="90" t="s">
        <v>152</v>
      </c>
      <c r="B87" s="331" t="s">
        <v>153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0.13</v>
      </c>
      <c r="K87" s="371">
        <f t="shared" si="7"/>
        <v>0</v>
      </c>
    </row>
    <row r="88" spans="1:11" ht="17" hidden="1" x14ac:dyDescent="0.2">
      <c r="A88" s="90" t="s">
        <v>152</v>
      </c>
      <c r="B88" s="331" t="s">
        <v>153</v>
      </c>
      <c r="C88" s="332"/>
      <c r="D88" s="99"/>
      <c r="E88" s="103">
        <f t="shared" si="4"/>
        <v>0</v>
      </c>
      <c r="F88" s="100"/>
      <c r="G88" s="103">
        <f t="shared" si="5"/>
        <v>0</v>
      </c>
      <c r="H88" s="336"/>
      <c r="I88" s="103">
        <f t="shared" si="6"/>
        <v>0</v>
      </c>
      <c r="J88" s="370">
        <v>0.13</v>
      </c>
      <c r="K88" s="371">
        <f t="shared" si="7"/>
        <v>0</v>
      </c>
    </row>
    <row r="89" spans="1:11" s="272" customFormat="1" ht="17" x14ac:dyDescent="0.2">
      <c r="A89" s="90" t="s">
        <v>184</v>
      </c>
      <c r="B89" s="159" t="s">
        <v>185</v>
      </c>
      <c r="C89" s="111">
        <v>5329</v>
      </c>
      <c r="D89" s="113">
        <v>0.39</v>
      </c>
      <c r="E89" s="117">
        <f t="shared" si="4"/>
        <v>2078.31</v>
      </c>
      <c r="F89" s="115">
        <v>200</v>
      </c>
      <c r="G89" s="117">
        <f t="shared" si="5"/>
        <v>2278.31</v>
      </c>
      <c r="H89" s="326">
        <v>330</v>
      </c>
      <c r="I89" s="117">
        <f t="shared" si="6"/>
        <v>1948.31</v>
      </c>
      <c r="J89" s="357">
        <v>0.13</v>
      </c>
      <c r="K89" s="372">
        <f t="shared" si="7"/>
        <v>270.18029999999999</v>
      </c>
    </row>
    <row r="90" spans="1:11" s="272" customFormat="1" ht="17" x14ac:dyDescent="0.2">
      <c r="A90" s="90" t="s">
        <v>203</v>
      </c>
      <c r="B90" s="159" t="s">
        <v>204</v>
      </c>
      <c r="C90" s="111">
        <v>7583</v>
      </c>
      <c r="D90" s="113">
        <v>0.25</v>
      </c>
      <c r="E90" s="117">
        <f t="shared" si="4"/>
        <v>1895.75</v>
      </c>
      <c r="F90" s="115"/>
      <c r="G90" s="117">
        <f t="shared" si="5"/>
        <v>1895.75</v>
      </c>
      <c r="H90" s="326">
        <v>110</v>
      </c>
      <c r="I90" s="117">
        <f t="shared" si="6"/>
        <v>1785.75</v>
      </c>
      <c r="J90" s="357">
        <v>0.13</v>
      </c>
      <c r="K90" s="20">
        <f t="shared" si="7"/>
        <v>246.44750000000002</v>
      </c>
    </row>
    <row r="91" spans="1:11" s="272" customFormat="1" ht="17" hidden="1" x14ac:dyDescent="0.2">
      <c r="A91" s="208" t="s">
        <v>159</v>
      </c>
      <c r="B91" s="159" t="s">
        <v>160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ht="17" x14ac:dyDescent="0.2">
      <c r="A92" s="90" t="s">
        <v>98</v>
      </c>
      <c r="B92" s="159" t="s">
        <v>171</v>
      </c>
      <c r="C92" s="111">
        <v>3632</v>
      </c>
      <c r="D92" s="113">
        <v>0.27</v>
      </c>
      <c r="E92" s="117">
        <f t="shared" si="4"/>
        <v>980.6400000000001</v>
      </c>
      <c r="F92" s="115"/>
      <c r="G92" s="117">
        <f t="shared" si="5"/>
        <v>980.6400000000001</v>
      </c>
      <c r="H92" s="326"/>
      <c r="I92" s="117">
        <f t="shared" si="6"/>
        <v>980.6400000000001</v>
      </c>
      <c r="J92" s="357">
        <v>0.13</v>
      </c>
      <c r="K92" s="372">
        <f t="shared" si="7"/>
        <v>127.48320000000001</v>
      </c>
    </row>
    <row r="93" spans="1:11" ht="17" x14ac:dyDescent="0.2">
      <c r="A93" s="90" t="s">
        <v>98</v>
      </c>
      <c r="B93" s="331" t="s">
        <v>171</v>
      </c>
      <c r="C93" s="332">
        <v>953</v>
      </c>
      <c r="D93" s="99">
        <v>0.4</v>
      </c>
      <c r="E93" s="103">
        <f t="shared" si="4"/>
        <v>381.20000000000005</v>
      </c>
      <c r="F93" s="100"/>
      <c r="G93" s="103">
        <f t="shared" si="5"/>
        <v>381.20000000000005</v>
      </c>
      <c r="H93" s="336"/>
      <c r="I93" s="103">
        <f t="shared" si="6"/>
        <v>381.20000000000005</v>
      </c>
      <c r="J93" s="370">
        <v>0.13</v>
      </c>
      <c r="K93" s="371">
        <f t="shared" si="7"/>
        <v>49.556000000000004</v>
      </c>
    </row>
    <row r="94" spans="1:11" ht="17" hidden="1" x14ac:dyDescent="0.2">
      <c r="A94" s="94" t="s">
        <v>58</v>
      </c>
      <c r="B94" s="159" t="s">
        <v>59</v>
      </c>
      <c r="C94" s="111"/>
      <c r="D94" s="113"/>
      <c r="E94" s="117">
        <f t="shared" si="4"/>
        <v>0</v>
      </c>
      <c r="F94" s="115"/>
      <c r="G94" s="117">
        <f t="shared" si="5"/>
        <v>0</v>
      </c>
      <c r="H94" s="326"/>
      <c r="I94" s="117">
        <f t="shared" si="6"/>
        <v>0</v>
      </c>
      <c r="J94" s="357">
        <v>0.14000000000000001</v>
      </c>
      <c r="K94" s="20">
        <f t="shared" si="7"/>
        <v>0</v>
      </c>
    </row>
    <row r="95" spans="1:11" ht="17" hidden="1" x14ac:dyDescent="0.2">
      <c r="A95" s="160" t="s">
        <v>65</v>
      </c>
      <c r="B95" s="159" t="s">
        <v>59</v>
      </c>
      <c r="C95" s="111"/>
      <c r="D95" s="113"/>
      <c r="E95" s="117">
        <f t="shared" si="4"/>
        <v>0</v>
      </c>
      <c r="F95" s="115"/>
      <c r="G95" s="117">
        <f t="shared" si="5"/>
        <v>0</v>
      </c>
      <c r="H95" s="326"/>
      <c r="I95" s="117">
        <f t="shared" si="6"/>
        <v>0</v>
      </c>
      <c r="J95" s="357">
        <v>0.14000000000000001</v>
      </c>
      <c r="K95" s="372">
        <f t="shared" si="7"/>
        <v>0</v>
      </c>
    </row>
    <row r="96" spans="1:11" s="272" customFormat="1" ht="17" hidden="1" x14ac:dyDescent="0.2">
      <c r="A96" s="90" t="s">
        <v>168</v>
      </c>
      <c r="B96" s="331" t="s">
        <v>59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ht="17" hidden="1" x14ac:dyDescent="0.2">
      <c r="A97" s="90" t="s">
        <v>168</v>
      </c>
      <c r="B97" s="159" t="s">
        <v>59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0.13</v>
      </c>
      <c r="K97" s="372">
        <f t="shared" si="7"/>
        <v>0</v>
      </c>
    </row>
    <row r="98" spans="1:11" s="272" customFormat="1" ht="17" hidden="1" x14ac:dyDescent="0.2">
      <c r="A98" s="90" t="s">
        <v>186</v>
      </c>
      <c r="B98" s="331" t="s">
        <v>59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t="17" hidden="1" x14ac:dyDescent="0.2">
      <c r="A99" s="90" t="s">
        <v>63</v>
      </c>
      <c r="B99" s="159" t="s">
        <v>64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0.13</v>
      </c>
      <c r="K99" s="20">
        <f t="shared" si="7"/>
        <v>0</v>
      </c>
    </row>
    <row r="100" spans="1:11" ht="17" x14ac:dyDescent="0.2">
      <c r="A100" s="90" t="s">
        <v>134</v>
      </c>
      <c r="B100" s="159" t="s">
        <v>135</v>
      </c>
      <c r="C100" s="111">
        <v>4592</v>
      </c>
      <c r="D100" s="113">
        <v>0.39</v>
      </c>
      <c r="E100" s="117">
        <f t="shared" si="4"/>
        <v>1790.88</v>
      </c>
      <c r="F100" s="115"/>
      <c r="G100" s="117">
        <f t="shared" si="5"/>
        <v>1790.88</v>
      </c>
      <c r="H100" s="326"/>
      <c r="I100" s="117">
        <f t="shared" si="6"/>
        <v>1790.88</v>
      </c>
      <c r="J100" s="357">
        <v>0.13</v>
      </c>
      <c r="K100" s="372">
        <f t="shared" si="7"/>
        <v>232.81440000000003</v>
      </c>
    </row>
    <row r="101" spans="1:11" ht="17" hidden="1" x14ac:dyDescent="0.2">
      <c r="A101" s="90" t="s">
        <v>114</v>
      </c>
      <c r="B101" s="159" t="s">
        <v>115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0.13</v>
      </c>
      <c r="K101" s="20">
        <f t="shared" si="7"/>
        <v>0</v>
      </c>
    </row>
    <row r="102" spans="1:11" ht="17" hidden="1" x14ac:dyDescent="0.2">
      <c r="A102" s="90" t="s">
        <v>114</v>
      </c>
      <c r="B102" s="159" t="s">
        <v>115</v>
      </c>
      <c r="C102" s="111"/>
      <c r="D102" s="113"/>
      <c r="E102" s="117">
        <f t="shared" si="4"/>
        <v>0</v>
      </c>
      <c r="F102" s="115"/>
      <c r="G102" s="117">
        <f t="shared" si="5"/>
        <v>0</v>
      </c>
      <c r="H102" s="326"/>
      <c r="I102" s="117">
        <f t="shared" si="6"/>
        <v>0</v>
      </c>
      <c r="J102" s="357">
        <v>0.13</v>
      </c>
      <c r="K102" s="20">
        <f t="shared" si="7"/>
        <v>0</v>
      </c>
    </row>
    <row r="103" spans="1:11" ht="17" hidden="1" x14ac:dyDescent="0.2">
      <c r="A103" s="90" t="s">
        <v>109</v>
      </c>
      <c r="B103" s="159" t="s">
        <v>110</v>
      </c>
      <c r="C103" s="111"/>
      <c r="D103" s="113"/>
      <c r="E103" s="117">
        <f t="shared" si="4"/>
        <v>0</v>
      </c>
      <c r="F103" s="115"/>
      <c r="G103" s="117">
        <f t="shared" si="5"/>
        <v>0</v>
      </c>
      <c r="H103" s="326"/>
      <c r="I103" s="117">
        <f t="shared" si="6"/>
        <v>0</v>
      </c>
      <c r="J103" s="357">
        <v>0.13</v>
      </c>
      <c r="K103" s="20">
        <f t="shared" si="7"/>
        <v>0</v>
      </c>
    </row>
    <row r="104" spans="1:11" ht="17" x14ac:dyDescent="0.2">
      <c r="A104" s="90" t="s">
        <v>187</v>
      </c>
      <c r="B104" s="159" t="s">
        <v>188</v>
      </c>
      <c r="C104" s="111">
        <v>3208</v>
      </c>
      <c r="D104" s="113">
        <v>0.38</v>
      </c>
      <c r="E104" s="117">
        <f t="shared" si="4"/>
        <v>1219.04</v>
      </c>
      <c r="F104" s="115">
        <v>163.89</v>
      </c>
      <c r="G104" s="117">
        <f t="shared" si="5"/>
        <v>1382.9299999999998</v>
      </c>
      <c r="H104" s="326">
        <v>150</v>
      </c>
      <c r="I104" s="117">
        <f t="shared" si="6"/>
        <v>1232.9299999999998</v>
      </c>
      <c r="J104" s="357">
        <v>0.13</v>
      </c>
      <c r="K104" s="372">
        <f t="shared" si="7"/>
        <v>158.4752</v>
      </c>
    </row>
    <row r="105" spans="1:11" ht="17" hidden="1" x14ac:dyDescent="0.2">
      <c r="A105" s="90" t="s">
        <v>74</v>
      </c>
      <c r="B105" s="159" t="s">
        <v>75</v>
      </c>
      <c r="C105" s="111"/>
      <c r="D105" s="113"/>
      <c r="E105" s="117">
        <f t="shared" si="4"/>
        <v>0</v>
      </c>
      <c r="F105" s="115"/>
      <c r="G105" s="117">
        <f t="shared" si="5"/>
        <v>0</v>
      </c>
      <c r="H105" s="326"/>
      <c r="I105" s="117">
        <f t="shared" si="6"/>
        <v>0</v>
      </c>
      <c r="J105" s="357">
        <v>0.13</v>
      </c>
      <c r="K105" s="20">
        <f t="shared" si="7"/>
        <v>0</v>
      </c>
    </row>
    <row r="106" spans="1:11" ht="17" x14ac:dyDescent="0.2">
      <c r="A106" s="90" t="s">
        <v>152</v>
      </c>
      <c r="B106" s="159" t="s">
        <v>169</v>
      </c>
      <c r="C106" s="111">
        <v>4387</v>
      </c>
      <c r="D106" s="113">
        <v>0.38</v>
      </c>
      <c r="E106" s="117">
        <f t="shared" si="4"/>
        <v>1667.06</v>
      </c>
      <c r="F106" s="115"/>
      <c r="G106" s="117">
        <f t="shared" si="5"/>
        <v>1667.06</v>
      </c>
      <c r="H106" s="326">
        <v>110</v>
      </c>
      <c r="I106" s="117">
        <f t="shared" si="6"/>
        <v>1557.06</v>
      </c>
      <c r="J106" s="357">
        <v>0.13</v>
      </c>
      <c r="K106" s="372">
        <f t="shared" si="7"/>
        <v>216.71780000000001</v>
      </c>
    </row>
    <row r="107" spans="1:11" s="272" customFormat="1" ht="17" hidden="1" x14ac:dyDescent="0.2">
      <c r="A107" s="209" t="s">
        <v>91</v>
      </c>
      <c r="B107" s="159" t="s">
        <v>92</v>
      </c>
      <c r="C107" s="111"/>
      <c r="D107" s="113"/>
      <c r="E107" s="117">
        <f t="shared" si="4"/>
        <v>0</v>
      </c>
      <c r="F107" s="115"/>
      <c r="G107" s="117">
        <f t="shared" si="5"/>
        <v>0</v>
      </c>
      <c r="H107" s="326"/>
      <c r="I107" s="117">
        <f t="shared" si="6"/>
        <v>0</v>
      </c>
      <c r="J107" s="357">
        <v>0.14000000000000001</v>
      </c>
      <c r="K107" s="20">
        <f t="shared" si="7"/>
        <v>0</v>
      </c>
    </row>
    <row r="108" spans="1:11" hidden="1" x14ac:dyDescent="0.2">
      <c r="A108" s="316" t="s">
        <v>145</v>
      </c>
      <c r="B108" s="350" t="s">
        <v>146</v>
      </c>
      <c r="C108" s="111"/>
      <c r="D108" s="171"/>
      <c r="E108" s="117">
        <f t="shared" si="4"/>
        <v>0</v>
      </c>
      <c r="F108" s="116"/>
      <c r="G108" s="117">
        <f t="shared" si="5"/>
        <v>0</v>
      </c>
      <c r="H108" s="116"/>
      <c r="I108" s="117">
        <f t="shared" si="6"/>
        <v>0</v>
      </c>
      <c r="J108" s="357">
        <v>0.14000000000000001</v>
      </c>
      <c r="K108" s="20">
        <f t="shared" si="7"/>
        <v>0</v>
      </c>
    </row>
    <row r="109" spans="1:11" s="272" customFormat="1" hidden="1" x14ac:dyDescent="0.2">
      <c r="A109" s="90" t="s">
        <v>139</v>
      </c>
      <c r="B109" s="321" t="s">
        <v>140</v>
      </c>
      <c r="C109" s="176"/>
      <c r="D109" s="170"/>
      <c r="E109" s="117">
        <f t="shared" si="4"/>
        <v>0</v>
      </c>
      <c r="F109" s="261"/>
      <c r="G109" s="117">
        <f t="shared" si="5"/>
        <v>0</v>
      </c>
      <c r="H109" s="261"/>
      <c r="I109" s="117">
        <f t="shared" si="6"/>
        <v>0</v>
      </c>
      <c r="J109" s="357">
        <v>0.13</v>
      </c>
      <c r="K109" s="20">
        <f t="shared" si="7"/>
        <v>0</v>
      </c>
    </row>
    <row r="110" spans="1:11" s="272" customFormat="1" hidden="1" x14ac:dyDescent="0.2">
      <c r="A110" s="90" t="s">
        <v>141</v>
      </c>
      <c r="B110" s="321" t="s">
        <v>140</v>
      </c>
      <c r="C110" s="176"/>
      <c r="D110" s="170"/>
      <c r="E110" s="117">
        <f t="shared" si="4"/>
        <v>0</v>
      </c>
      <c r="F110" s="261"/>
      <c r="G110" s="117">
        <f t="shared" si="5"/>
        <v>0</v>
      </c>
      <c r="H110" s="261"/>
      <c r="I110" s="117">
        <f t="shared" si="6"/>
        <v>0</v>
      </c>
      <c r="J110" s="357">
        <v>0.13</v>
      </c>
      <c r="K110" s="20">
        <f t="shared" si="7"/>
        <v>0</v>
      </c>
    </row>
    <row r="111" spans="1:11" hidden="1" x14ac:dyDescent="0.2">
      <c r="A111" s="90" t="s">
        <v>118</v>
      </c>
      <c r="B111" s="238" t="s">
        <v>119</v>
      </c>
      <c r="C111" s="176"/>
      <c r="D111" s="170"/>
      <c r="E111" s="117">
        <f t="shared" si="4"/>
        <v>0</v>
      </c>
      <c r="F111" s="261"/>
      <c r="G111" s="117">
        <f t="shared" si="5"/>
        <v>0</v>
      </c>
      <c r="H111" s="261"/>
      <c r="I111" s="117">
        <f t="shared" si="6"/>
        <v>0</v>
      </c>
      <c r="J111" s="357">
        <v>0.13</v>
      </c>
      <c r="K111" s="20">
        <f t="shared" si="7"/>
        <v>0</v>
      </c>
    </row>
    <row r="112" spans="1:11" hidden="1" x14ac:dyDescent="0.2">
      <c r="A112" s="92" t="s">
        <v>54</v>
      </c>
      <c r="B112" s="196" t="s">
        <v>55</v>
      </c>
      <c r="C112" s="197"/>
      <c r="D112" s="198"/>
      <c r="E112" s="117">
        <f t="shared" si="4"/>
        <v>0</v>
      </c>
      <c r="F112" s="203"/>
      <c r="G112" s="117">
        <f t="shared" si="5"/>
        <v>0</v>
      </c>
      <c r="H112" s="203"/>
      <c r="I112" s="117">
        <f t="shared" si="6"/>
        <v>0</v>
      </c>
      <c r="J112" s="357">
        <v>0.14000000000000001</v>
      </c>
      <c r="K112" s="20">
        <f t="shared" si="7"/>
        <v>0</v>
      </c>
    </row>
    <row r="113" spans="1:12" hidden="1" x14ac:dyDescent="0.2">
      <c r="A113" s="90" t="s">
        <v>87</v>
      </c>
      <c r="B113" s="234" t="s">
        <v>88</v>
      </c>
      <c r="C113" s="114"/>
      <c r="D113" s="172"/>
      <c r="E113" s="117">
        <f t="shared" si="4"/>
        <v>0</v>
      </c>
      <c r="F113" s="116"/>
      <c r="G113" s="117">
        <f t="shared" si="5"/>
        <v>0</v>
      </c>
      <c r="H113" s="116"/>
      <c r="I113" s="117">
        <f t="shared" si="6"/>
        <v>0</v>
      </c>
      <c r="J113" s="357">
        <v>0.13</v>
      </c>
      <c r="K113" s="20">
        <f t="shared" si="7"/>
        <v>0</v>
      </c>
    </row>
    <row r="114" spans="1:12" ht="16" customHeight="1" x14ac:dyDescent="0.2">
      <c r="A114" s="75"/>
      <c r="C114" s="79">
        <f>SUM(C2:C113)</f>
        <v>110872</v>
      </c>
      <c r="D114" s="79"/>
      <c r="E114" s="80">
        <f>SUM(E2:E113)</f>
        <v>34920.85</v>
      </c>
      <c r="F114" s="80">
        <f>SUM(F2:F113)</f>
        <v>732.25999999999988</v>
      </c>
      <c r="G114" s="80">
        <f>SUM(G2:G113)</f>
        <v>35653.109999999993</v>
      </c>
      <c r="H114" s="80">
        <f>SUM(H2:H113)</f>
        <v>2965</v>
      </c>
      <c r="I114" s="80">
        <f>SUM(I2:I113)</f>
        <v>32688.110000000004</v>
      </c>
      <c r="J114" s="80"/>
      <c r="K114" s="3">
        <f>SUM(K2:K113)</f>
        <v>4601.3757000000014</v>
      </c>
      <c r="L114" s="3"/>
    </row>
    <row r="115" spans="1:12" x14ac:dyDescent="0.2">
      <c r="D115" s="81"/>
      <c r="I115" s="382">
        <v>806.2</v>
      </c>
      <c r="J115" s="383" t="s">
        <v>206</v>
      </c>
      <c r="K115" s="165"/>
    </row>
    <row r="116" spans="1:12" x14ac:dyDescent="0.2">
      <c r="B116" s="247" t="s">
        <v>47</v>
      </c>
      <c r="D116" s="13"/>
      <c r="F116" s="13"/>
      <c r="G116" s="13"/>
      <c r="H116" t="s">
        <v>10</v>
      </c>
      <c r="I116" s="12">
        <f>+K114</f>
        <v>4601.3757000000014</v>
      </c>
    </row>
    <row r="117" spans="1:12" x14ac:dyDescent="0.2">
      <c r="B117" s="363">
        <v>0.13</v>
      </c>
      <c r="C117" s="41" t="s">
        <v>170</v>
      </c>
      <c r="D117" s="14"/>
      <c r="F117" s="13"/>
      <c r="G117" s="13"/>
      <c r="H117" t="s">
        <v>12</v>
      </c>
      <c r="I117" s="207">
        <f>+I114+I116-I115</f>
        <v>36483.285700000008</v>
      </c>
    </row>
    <row r="118" spans="1:12" x14ac:dyDescent="0.2">
      <c r="A118" s="361"/>
      <c r="B118" s="364">
        <v>0.14000000000000001</v>
      </c>
      <c r="C118" s="41" t="s">
        <v>51</v>
      </c>
      <c r="D118" s="14"/>
      <c r="E118" s="15"/>
    </row>
    <row r="119" spans="1:12" x14ac:dyDescent="0.2">
      <c r="A119" s="362"/>
      <c r="D119" s="14"/>
      <c r="E119" s="15"/>
      <c r="F119" s="3"/>
    </row>
    <row r="120" spans="1:12" x14ac:dyDescent="0.2">
      <c r="A120" s="361"/>
      <c r="D120" s="14"/>
      <c r="E120" s="15"/>
      <c r="I120" s="3"/>
    </row>
    <row r="121" spans="1:12" x14ac:dyDescent="0.2">
      <c r="A121" s="361"/>
    </row>
    <row r="123" spans="1:12" x14ac:dyDescent="0.2">
      <c r="H123" s="3"/>
    </row>
    <row r="132" spans="9:9" x14ac:dyDescent="0.2">
      <c r="I132">
        <v>53.47</v>
      </c>
    </row>
  </sheetData>
  <autoFilter ref="A1:K114" xr:uid="{00000000-0009-0000-0000-00006F000000}">
    <filterColumn colId="8">
      <filters>
        <filter val="1,047.72"/>
        <filter val="1,232.93"/>
        <filter val="1,251.18"/>
        <filter val="1,258.96"/>
        <filter val="1,299.22"/>
        <filter val="1,395.00"/>
        <filter val="1,420.71"/>
        <filter val="1,557.06"/>
        <filter val="1,685.00"/>
        <filter val="1,785.26"/>
        <filter val="1,785.75"/>
        <filter val="1,790.88"/>
        <filter val="1,945.53"/>
        <filter val="1,948.31"/>
        <filter val="2,262.20"/>
        <filter val="264.48"/>
        <filter val="32,688.11"/>
        <filter val="336.30"/>
        <filter val="381.20"/>
        <filter val="500.04"/>
        <filter val="535.00"/>
        <filter val="658.40"/>
        <filter val="823.80"/>
        <filter val="868.75"/>
        <filter val="910.00"/>
        <filter val="980.6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filterMode="1"/>
  <dimension ref="A1:L128"/>
  <sheetViews>
    <sheetView zoomScale="86" zoomScaleNormal="60" workbookViewId="0">
      <selection activeCell="F57" sqref="F57"/>
    </sheetView>
  </sheetViews>
  <sheetFormatPr baseColWidth="10" defaultColWidth="10.6640625" defaultRowHeight="16" x14ac:dyDescent="0.2"/>
  <cols>
    <col min="1" max="1" width="15.83203125" customWidth="1"/>
    <col min="2" max="2" width="15.66406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33" si="0">C2*D2</f>
        <v>0</v>
      </c>
      <c r="F2" s="115"/>
      <c r="G2" s="117">
        <f t="shared" ref="G2:G33" si="1">E2+F2</f>
        <v>0</v>
      </c>
      <c r="H2" s="319"/>
      <c r="I2" s="117">
        <f t="shared" ref="I2:I33" si="2">+G2-H2</f>
        <v>0</v>
      </c>
      <c r="J2" s="357">
        <v>0.13</v>
      </c>
      <c r="K2" s="20">
        <f t="shared" ref="K2:K33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4467</v>
      </c>
      <c r="D5" s="113">
        <v>0.38</v>
      </c>
      <c r="E5" s="117">
        <f t="shared" si="0"/>
        <v>1697.46</v>
      </c>
      <c r="F5" s="115">
        <v>55.26</v>
      </c>
      <c r="G5" s="117">
        <f t="shared" si="1"/>
        <v>1752.72</v>
      </c>
      <c r="H5" s="326"/>
      <c r="I5" s="117">
        <f t="shared" si="2"/>
        <v>1752.72</v>
      </c>
      <c r="J5" s="357">
        <v>0.13</v>
      </c>
      <c r="K5" s="372">
        <f t="shared" si="3"/>
        <v>220.66980000000001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207</v>
      </c>
      <c r="B7" s="216" t="s">
        <v>208</v>
      </c>
      <c r="C7" s="166">
        <v>1923</v>
      </c>
      <c r="D7" s="168">
        <v>0.4</v>
      </c>
      <c r="E7" s="117">
        <f t="shared" si="0"/>
        <v>769.2</v>
      </c>
      <c r="F7" s="115"/>
      <c r="G7" s="117">
        <f t="shared" si="1"/>
        <v>769.2</v>
      </c>
      <c r="H7" s="326"/>
      <c r="I7" s="117">
        <f t="shared" si="2"/>
        <v>769.2</v>
      </c>
      <c r="J7" s="357">
        <v>0.13</v>
      </c>
      <c r="K7" s="372">
        <f t="shared" si="3"/>
        <v>99.996000000000009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372">
        <f t="shared" si="3"/>
        <v>0</v>
      </c>
    </row>
    <row r="9" spans="1:11" s="272" customFormat="1" ht="17" hidden="1" x14ac:dyDescent="0.2">
      <c r="A9" s="179" t="s">
        <v>149</v>
      </c>
      <c r="B9" s="159" t="s">
        <v>150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6"/>
      <c r="I9" s="117">
        <f t="shared" si="2"/>
        <v>0</v>
      </c>
      <c r="J9" s="357">
        <v>0.13</v>
      </c>
      <c r="K9" s="372">
        <f t="shared" si="3"/>
        <v>0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60" t="s">
        <v>129</v>
      </c>
      <c r="B12" s="159" t="s">
        <v>130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0.14000000000000001</v>
      </c>
      <c r="K12" s="20">
        <f t="shared" si="3"/>
        <v>0</v>
      </c>
    </row>
    <row r="13" spans="1:11" s="272" customFormat="1" ht="17" hidden="1" x14ac:dyDescent="0.2">
      <c r="A13" s="179" t="s">
        <v>112</v>
      </c>
      <c r="B13" s="159" t="s">
        <v>113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t="17" hidden="1" x14ac:dyDescent="0.2">
      <c r="A14" s="160" t="s">
        <v>120</v>
      </c>
      <c r="B14" s="159" t="s">
        <v>121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ht="17" hidden="1" x14ac:dyDescent="0.2">
      <c r="A15" s="179" t="s">
        <v>174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79" t="s">
        <v>174</v>
      </c>
      <c r="B16" s="331" t="s">
        <v>144</v>
      </c>
      <c r="C16" s="332"/>
      <c r="D16" s="99"/>
      <c r="E16" s="103">
        <f t="shared" si="0"/>
        <v>0</v>
      </c>
      <c r="F16" s="100"/>
      <c r="G16" s="103">
        <f t="shared" si="1"/>
        <v>0</v>
      </c>
      <c r="H16" s="336"/>
      <c r="I16" s="103">
        <f t="shared" si="2"/>
        <v>0</v>
      </c>
      <c r="J16" s="370">
        <v>0.13</v>
      </c>
      <c r="K16" s="371">
        <f t="shared" si="3"/>
        <v>0</v>
      </c>
    </row>
    <row r="17" spans="1:11" s="272" customFormat="1" ht="17" x14ac:dyDescent="0.2">
      <c r="A17" s="179" t="s">
        <v>200</v>
      </c>
      <c r="B17" s="159" t="s">
        <v>144</v>
      </c>
      <c r="C17" s="111">
        <v>4725</v>
      </c>
      <c r="D17" s="113">
        <v>0.27</v>
      </c>
      <c r="E17" s="117">
        <f t="shared" si="0"/>
        <v>1275.75</v>
      </c>
      <c r="F17" s="115"/>
      <c r="G17" s="117">
        <f t="shared" si="1"/>
        <v>1275.75</v>
      </c>
      <c r="H17" s="326"/>
      <c r="I17" s="117">
        <f t="shared" si="2"/>
        <v>1275.75</v>
      </c>
      <c r="J17" s="357">
        <v>0.13</v>
      </c>
      <c r="K17" s="372">
        <f t="shared" si="3"/>
        <v>165.8475</v>
      </c>
    </row>
    <row r="18" spans="1:11" s="272" customFormat="1" ht="17" hidden="1" x14ac:dyDescent="0.2">
      <c r="A18" s="179" t="s">
        <v>31</v>
      </c>
      <c r="B18" s="159" t="s">
        <v>144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s="272" customFormat="1" ht="17" hidden="1" x14ac:dyDescent="0.2">
      <c r="A19" s="160" t="s">
        <v>189</v>
      </c>
      <c r="B19" s="159" t="s">
        <v>190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0.14000000000000001</v>
      </c>
      <c r="K19" s="372">
        <f t="shared" si="3"/>
        <v>0</v>
      </c>
    </row>
    <row r="20" spans="1:11" s="272" customFormat="1" ht="17" hidden="1" x14ac:dyDescent="0.2">
      <c r="A20" s="160" t="s">
        <v>189</v>
      </c>
      <c r="B20" s="331" t="s">
        <v>190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0.14000000000000001</v>
      </c>
      <c r="K20" s="371">
        <f t="shared" si="3"/>
        <v>0</v>
      </c>
    </row>
    <row r="21" spans="1:11" s="272" customFormat="1" ht="17" hidden="1" x14ac:dyDescent="0.2">
      <c r="A21" s="179" t="s">
        <v>131</v>
      </c>
      <c r="B21" s="159" t="s">
        <v>132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372">
        <f t="shared" si="3"/>
        <v>0</v>
      </c>
    </row>
    <row r="22" spans="1:11" s="272" customFormat="1" ht="17" hidden="1" x14ac:dyDescent="0.2">
      <c r="A22" s="179" t="s">
        <v>131</v>
      </c>
      <c r="B22" s="331" t="s">
        <v>132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0.13</v>
      </c>
      <c r="K22" s="371">
        <f t="shared" si="3"/>
        <v>0</v>
      </c>
    </row>
    <row r="23" spans="1:11" ht="17" x14ac:dyDescent="0.2">
      <c r="A23" s="179" t="s">
        <v>133</v>
      </c>
      <c r="B23" s="159" t="s">
        <v>132</v>
      </c>
      <c r="C23" s="111">
        <v>4352</v>
      </c>
      <c r="D23" s="113">
        <v>0.39</v>
      </c>
      <c r="E23" s="117">
        <f t="shared" si="0"/>
        <v>1697.28</v>
      </c>
      <c r="F23" s="115"/>
      <c r="G23" s="117">
        <f t="shared" si="1"/>
        <v>1697.28</v>
      </c>
      <c r="H23" s="326">
        <v>330</v>
      </c>
      <c r="I23" s="117">
        <f t="shared" si="2"/>
        <v>1367.28</v>
      </c>
      <c r="J23" s="357">
        <v>0.13</v>
      </c>
      <c r="K23" s="372">
        <f t="shared" si="3"/>
        <v>220.6464</v>
      </c>
    </row>
    <row r="24" spans="1:11" ht="17" hidden="1" x14ac:dyDescent="0.2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102</v>
      </c>
      <c r="B26" s="159" t="s">
        <v>103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72</v>
      </c>
      <c r="B27" s="159" t="s">
        <v>73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60" t="s">
        <v>67</v>
      </c>
      <c r="B28" s="159" t="s">
        <v>68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t="17" hidden="1" x14ac:dyDescent="0.2">
      <c r="A29" s="179" t="s">
        <v>191</v>
      </c>
      <c r="B29" s="159" t="s">
        <v>192</v>
      </c>
      <c r="C29" s="374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372">
        <f t="shared" si="3"/>
        <v>0</v>
      </c>
    </row>
    <row r="30" spans="1:11" s="272" customFormat="1" ht="17" hidden="1" x14ac:dyDescent="0.2">
      <c r="A30" s="179" t="s">
        <v>157</v>
      </c>
      <c r="B30" s="159" t="s">
        <v>158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hidden="1" x14ac:dyDescent="0.2">
      <c r="A34" s="160" t="s">
        <v>65</v>
      </c>
      <c r="B34" s="159" t="s">
        <v>93</v>
      </c>
      <c r="C34" s="111"/>
      <c r="D34" s="113"/>
      <c r="E34" s="117">
        <f t="shared" ref="E34:E65" si="4">C34*D34</f>
        <v>0</v>
      </c>
      <c r="F34" s="115"/>
      <c r="G34" s="117">
        <f t="shared" ref="G34:G65" si="5">E34+F34</f>
        <v>0</v>
      </c>
      <c r="H34" s="326"/>
      <c r="I34" s="117">
        <f t="shared" ref="I34:I65" si="6">+G34-H34</f>
        <v>0</v>
      </c>
      <c r="J34" s="357">
        <v>0.14000000000000001</v>
      </c>
      <c r="K34" s="20">
        <f t="shared" ref="K34:K65" si="7">E34*J34</f>
        <v>0</v>
      </c>
    </row>
    <row r="35" spans="1:11" ht="17" hidden="1" x14ac:dyDescent="0.2">
      <c r="A35" s="160" t="s">
        <v>116</v>
      </c>
      <c r="B35" s="159" t="s">
        <v>117</v>
      </c>
      <c r="C35" s="111"/>
      <c r="D35" s="113"/>
      <c r="E35" s="117">
        <f t="shared" si="4"/>
        <v>0</v>
      </c>
      <c r="F35" s="115"/>
      <c r="G35" s="117">
        <f t="shared" si="5"/>
        <v>0</v>
      </c>
      <c r="H35" s="326"/>
      <c r="I35" s="117">
        <f t="shared" si="6"/>
        <v>0</v>
      </c>
      <c r="J35" s="357">
        <v>0.14000000000000001</v>
      </c>
      <c r="K35" s="20">
        <f t="shared" si="7"/>
        <v>0</v>
      </c>
    </row>
    <row r="36" spans="1:11" ht="17" x14ac:dyDescent="0.2">
      <c r="A36" s="160" t="s">
        <v>122</v>
      </c>
      <c r="B36" s="159" t="s">
        <v>123</v>
      </c>
      <c r="C36" s="111">
        <v>1852</v>
      </c>
      <c r="D36" s="113">
        <v>0.27</v>
      </c>
      <c r="E36" s="117">
        <f t="shared" si="4"/>
        <v>500.04</v>
      </c>
      <c r="F36" s="115"/>
      <c r="G36" s="117">
        <f t="shared" si="5"/>
        <v>500.04</v>
      </c>
      <c r="H36" s="326"/>
      <c r="I36" s="117">
        <f t="shared" si="6"/>
        <v>500.04</v>
      </c>
      <c r="J36" s="357">
        <v>0.14000000000000001</v>
      </c>
      <c r="K36" s="372">
        <f t="shared" si="7"/>
        <v>70.005600000000015</v>
      </c>
    </row>
    <row r="37" spans="1:11" ht="17" hidden="1" x14ac:dyDescent="0.2">
      <c r="A37" s="160" t="s">
        <v>124</v>
      </c>
      <c r="B37" s="159" t="s">
        <v>123</v>
      </c>
      <c r="C37" s="111"/>
      <c r="D37" s="113"/>
      <c r="E37" s="117">
        <f t="shared" si="4"/>
        <v>0</v>
      </c>
      <c r="F37" s="115"/>
      <c r="G37" s="117">
        <f t="shared" si="5"/>
        <v>0</v>
      </c>
      <c r="H37" s="326"/>
      <c r="I37" s="117">
        <f t="shared" si="6"/>
        <v>0</v>
      </c>
      <c r="J37" s="357">
        <v>0.14000000000000001</v>
      </c>
      <c r="K37" s="20">
        <f t="shared" si="7"/>
        <v>0</v>
      </c>
    </row>
    <row r="38" spans="1:11" ht="17" hidden="1" x14ac:dyDescent="0.2">
      <c r="A38" s="149" t="s">
        <v>65</v>
      </c>
      <c r="B38" s="159" t="s">
        <v>66</v>
      </c>
      <c r="C38" s="111"/>
      <c r="D38" s="113"/>
      <c r="E38" s="117">
        <f t="shared" si="4"/>
        <v>0</v>
      </c>
      <c r="F38" s="115"/>
      <c r="G38" s="117">
        <f t="shared" si="5"/>
        <v>0</v>
      </c>
      <c r="H38" s="326"/>
      <c r="I38" s="117">
        <f t="shared" si="6"/>
        <v>0</v>
      </c>
      <c r="J38" s="357">
        <v>0.14000000000000001</v>
      </c>
      <c r="K38" s="20">
        <f t="shared" si="7"/>
        <v>0</v>
      </c>
    </row>
    <row r="39" spans="1:11" ht="17" hidden="1" x14ac:dyDescent="0.2">
      <c r="A39" s="179" t="s">
        <v>81</v>
      </c>
      <c r="B39" s="159" t="s">
        <v>82</v>
      </c>
      <c r="C39" s="111"/>
      <c r="D39" s="113"/>
      <c r="E39" s="117">
        <f t="shared" si="4"/>
        <v>0</v>
      </c>
      <c r="F39" s="115"/>
      <c r="G39" s="117">
        <f t="shared" si="5"/>
        <v>0</v>
      </c>
      <c r="H39" s="326"/>
      <c r="I39" s="117">
        <f t="shared" si="6"/>
        <v>0</v>
      </c>
      <c r="J39" s="357">
        <v>0.13</v>
      </c>
      <c r="K39" s="20">
        <f t="shared" si="7"/>
        <v>0</v>
      </c>
    </row>
    <row r="40" spans="1:11" ht="17" hidden="1" x14ac:dyDescent="0.2">
      <c r="A40" s="160" t="s">
        <v>125</v>
      </c>
      <c r="B40" s="159" t="s">
        <v>126</v>
      </c>
      <c r="C40" s="111"/>
      <c r="D40" s="113"/>
      <c r="E40" s="117">
        <f t="shared" si="4"/>
        <v>0</v>
      </c>
      <c r="F40" s="115"/>
      <c r="G40" s="117">
        <f t="shared" si="5"/>
        <v>0</v>
      </c>
      <c r="H40" s="326"/>
      <c r="I40" s="117">
        <f t="shared" si="6"/>
        <v>0</v>
      </c>
      <c r="J40" s="357">
        <v>0.14000000000000001</v>
      </c>
      <c r="K40" s="372">
        <f t="shared" si="7"/>
        <v>0</v>
      </c>
    </row>
    <row r="41" spans="1:11" ht="17" hidden="1" x14ac:dyDescent="0.2">
      <c r="A41" s="240" t="s">
        <v>125</v>
      </c>
      <c r="B41" s="159" t="s">
        <v>126</v>
      </c>
      <c r="C41" s="111"/>
      <c r="D41" s="113"/>
      <c r="E41" s="117">
        <f t="shared" si="4"/>
        <v>0</v>
      </c>
      <c r="F41" s="115"/>
      <c r="G41" s="117">
        <f t="shared" si="5"/>
        <v>0</v>
      </c>
      <c r="H41" s="326"/>
      <c r="I41" s="117">
        <f t="shared" si="6"/>
        <v>0</v>
      </c>
      <c r="J41" s="357">
        <v>0.14000000000000001</v>
      </c>
      <c r="K41" s="20">
        <f t="shared" si="7"/>
        <v>0</v>
      </c>
    </row>
    <row r="42" spans="1:11" ht="17" x14ac:dyDescent="0.2">
      <c r="A42" s="160" t="s">
        <v>136</v>
      </c>
      <c r="B42" s="159" t="s">
        <v>137</v>
      </c>
      <c r="C42" s="111">
        <v>3593</v>
      </c>
      <c r="D42" s="113">
        <v>0.38</v>
      </c>
      <c r="E42" s="117">
        <f t="shared" si="4"/>
        <v>1365.34</v>
      </c>
      <c r="F42" s="115">
        <v>12.5</v>
      </c>
      <c r="G42" s="117">
        <f t="shared" si="5"/>
        <v>1377.84</v>
      </c>
      <c r="H42" s="326"/>
      <c r="I42" s="117">
        <f t="shared" si="6"/>
        <v>1377.84</v>
      </c>
      <c r="J42" s="357">
        <v>0.14000000000000001</v>
      </c>
      <c r="K42" s="372">
        <f t="shared" si="7"/>
        <v>191.14760000000001</v>
      </c>
    </row>
    <row r="43" spans="1:11" ht="17" hidden="1" x14ac:dyDescent="0.2">
      <c r="A43" s="240" t="s">
        <v>136</v>
      </c>
      <c r="B43" s="159" t="s">
        <v>137</v>
      </c>
      <c r="C43" s="111"/>
      <c r="D43" s="113"/>
      <c r="E43" s="117">
        <f t="shared" si="4"/>
        <v>0</v>
      </c>
      <c r="F43" s="115"/>
      <c r="G43" s="117">
        <f t="shared" si="5"/>
        <v>0</v>
      </c>
      <c r="H43" s="326"/>
      <c r="I43" s="117">
        <f t="shared" si="6"/>
        <v>0</v>
      </c>
      <c r="J43" s="357">
        <v>0.14000000000000001</v>
      </c>
      <c r="K43" s="20">
        <f t="shared" si="7"/>
        <v>0</v>
      </c>
    </row>
    <row r="44" spans="1:11" ht="17" hidden="1" x14ac:dyDescent="0.2">
      <c r="A44" s="179" t="s">
        <v>76</v>
      </c>
      <c r="B44" s="159" t="s">
        <v>77</v>
      </c>
      <c r="C44" s="111"/>
      <c r="D44" s="113"/>
      <c r="E44" s="117">
        <f t="shared" si="4"/>
        <v>0</v>
      </c>
      <c r="F44" s="115"/>
      <c r="G44" s="117">
        <f t="shared" si="5"/>
        <v>0</v>
      </c>
      <c r="H44" s="326"/>
      <c r="I44" s="117">
        <f t="shared" si="6"/>
        <v>0</v>
      </c>
      <c r="J44" s="357">
        <v>0.13</v>
      </c>
      <c r="K44" s="20">
        <f t="shared" si="7"/>
        <v>0</v>
      </c>
    </row>
    <row r="45" spans="1:11" ht="17" hidden="1" x14ac:dyDescent="0.2">
      <c r="A45" s="179" t="s">
        <v>31</v>
      </c>
      <c r="B45" s="331" t="s">
        <v>178</v>
      </c>
      <c r="C45" s="332"/>
      <c r="D45" s="99"/>
      <c r="E45" s="103">
        <f t="shared" si="4"/>
        <v>0</v>
      </c>
      <c r="F45" s="100"/>
      <c r="G45" s="103">
        <f t="shared" si="5"/>
        <v>0</v>
      </c>
      <c r="H45" s="336"/>
      <c r="I45" s="103">
        <f t="shared" si="6"/>
        <v>0</v>
      </c>
      <c r="J45" s="370">
        <v>0.13</v>
      </c>
      <c r="K45" s="371">
        <f t="shared" si="7"/>
        <v>0</v>
      </c>
    </row>
    <row r="46" spans="1:11" ht="17" x14ac:dyDescent="0.2">
      <c r="A46" s="179" t="s">
        <v>195</v>
      </c>
      <c r="B46" s="159" t="s">
        <v>178</v>
      </c>
      <c r="C46" s="111">
        <v>3917</v>
      </c>
      <c r="D46" s="113">
        <v>0.25</v>
      </c>
      <c r="E46" s="117">
        <f t="shared" si="4"/>
        <v>979.25</v>
      </c>
      <c r="F46" s="115">
        <v>25</v>
      </c>
      <c r="G46" s="117">
        <f t="shared" si="5"/>
        <v>1004.25</v>
      </c>
      <c r="H46" s="326"/>
      <c r="I46" s="117">
        <f t="shared" si="6"/>
        <v>1004.25</v>
      </c>
      <c r="J46" s="357">
        <v>0.13</v>
      </c>
      <c r="K46" s="372">
        <f t="shared" si="7"/>
        <v>127.30250000000001</v>
      </c>
    </row>
    <row r="47" spans="1:11" ht="17" hidden="1" x14ac:dyDescent="0.2">
      <c r="A47" s="191" t="s">
        <v>96</v>
      </c>
      <c r="B47" s="159" t="s">
        <v>97</v>
      </c>
      <c r="C47" s="111"/>
      <c r="D47" s="113"/>
      <c r="E47" s="117">
        <f t="shared" si="4"/>
        <v>0</v>
      </c>
      <c r="F47" s="115"/>
      <c r="G47" s="117">
        <f t="shared" si="5"/>
        <v>0</v>
      </c>
      <c r="H47" s="326"/>
      <c r="I47" s="117">
        <f t="shared" si="6"/>
        <v>0</v>
      </c>
      <c r="J47" s="357">
        <v>0.14000000000000001</v>
      </c>
      <c r="K47" s="20">
        <f t="shared" si="7"/>
        <v>0</v>
      </c>
    </row>
    <row r="48" spans="1:11" ht="17" hidden="1" x14ac:dyDescent="0.2">
      <c r="A48" s="160" t="s">
        <v>65</v>
      </c>
      <c r="B48" s="331" t="s">
        <v>138</v>
      </c>
      <c r="C48" s="332"/>
      <c r="D48" s="99"/>
      <c r="E48" s="103">
        <f t="shared" si="4"/>
        <v>0</v>
      </c>
      <c r="F48" s="100"/>
      <c r="G48" s="103">
        <f t="shared" si="5"/>
        <v>0</v>
      </c>
      <c r="H48" s="336"/>
      <c r="I48" s="103">
        <f t="shared" si="6"/>
        <v>0</v>
      </c>
      <c r="J48" s="370">
        <v>0.14000000000000001</v>
      </c>
      <c r="K48" s="371">
        <f t="shared" si="7"/>
        <v>0</v>
      </c>
    </row>
    <row r="49" spans="1:11" ht="17" hidden="1" x14ac:dyDescent="0.2">
      <c r="A49" s="208" t="s">
        <v>65</v>
      </c>
      <c r="B49" s="159" t="s">
        <v>138</v>
      </c>
      <c r="C49" s="111"/>
      <c r="D49" s="113"/>
      <c r="E49" s="117">
        <f t="shared" si="4"/>
        <v>0</v>
      </c>
      <c r="F49" s="115"/>
      <c r="G49" s="117">
        <f t="shared" si="5"/>
        <v>0</v>
      </c>
      <c r="H49" s="326"/>
      <c r="I49" s="117">
        <f t="shared" si="6"/>
        <v>0</v>
      </c>
      <c r="J49" s="357">
        <v>0.14000000000000001</v>
      </c>
      <c r="K49" s="20">
        <f t="shared" si="7"/>
        <v>0</v>
      </c>
    </row>
    <row r="50" spans="1:11" ht="17" hidden="1" x14ac:dyDescent="0.2">
      <c r="A50" s="160" t="s">
        <v>202</v>
      </c>
      <c r="B50" s="331" t="s">
        <v>138</v>
      </c>
      <c r="C50" s="332"/>
      <c r="D50" s="99"/>
      <c r="E50" s="103">
        <f t="shared" si="4"/>
        <v>0</v>
      </c>
      <c r="F50" s="100"/>
      <c r="G50" s="103">
        <f t="shared" si="5"/>
        <v>0</v>
      </c>
      <c r="H50" s="336"/>
      <c r="I50" s="103">
        <f t="shared" si="6"/>
        <v>0</v>
      </c>
      <c r="J50" s="370">
        <v>0.14000000000000001</v>
      </c>
      <c r="K50" s="371">
        <f t="shared" si="7"/>
        <v>0</v>
      </c>
    </row>
    <row r="51" spans="1:11" ht="17" hidden="1" x14ac:dyDescent="0.2">
      <c r="A51" s="191" t="s">
        <v>44</v>
      </c>
      <c r="B51" s="159" t="s">
        <v>45</v>
      </c>
      <c r="C51" s="111"/>
      <c r="D51" s="113"/>
      <c r="E51" s="117">
        <f t="shared" si="4"/>
        <v>0</v>
      </c>
      <c r="F51" s="115"/>
      <c r="G51" s="117">
        <f t="shared" si="5"/>
        <v>0</v>
      </c>
      <c r="H51" s="326"/>
      <c r="I51" s="117">
        <f t="shared" si="6"/>
        <v>0</v>
      </c>
      <c r="J51" s="357">
        <v>0.14000000000000001</v>
      </c>
      <c r="K51" s="20">
        <f t="shared" si="7"/>
        <v>0</v>
      </c>
    </row>
    <row r="52" spans="1:11" ht="17" hidden="1" x14ac:dyDescent="0.2">
      <c r="A52" s="208" t="s">
        <v>89</v>
      </c>
      <c r="B52" s="159" t="s">
        <v>45</v>
      </c>
      <c r="C52" s="111"/>
      <c r="D52" s="113"/>
      <c r="E52" s="117">
        <f t="shared" si="4"/>
        <v>0</v>
      </c>
      <c r="F52" s="115"/>
      <c r="G52" s="117">
        <f t="shared" si="5"/>
        <v>0</v>
      </c>
      <c r="H52" s="326"/>
      <c r="I52" s="117">
        <f t="shared" si="6"/>
        <v>0</v>
      </c>
      <c r="J52" s="357">
        <v>0.14000000000000001</v>
      </c>
      <c r="K52" s="20">
        <f t="shared" si="7"/>
        <v>0</v>
      </c>
    </row>
    <row r="53" spans="1:11" s="272" customFormat="1" ht="17" x14ac:dyDescent="0.2">
      <c r="A53" s="179" t="s">
        <v>98</v>
      </c>
      <c r="B53" s="159" t="s">
        <v>45</v>
      </c>
      <c r="C53" s="111">
        <v>5392</v>
      </c>
      <c r="D53" s="113">
        <v>0.2</v>
      </c>
      <c r="E53" s="117">
        <f t="shared" si="4"/>
        <v>1078.4000000000001</v>
      </c>
      <c r="F53" s="115">
        <v>40</v>
      </c>
      <c r="G53" s="117">
        <f t="shared" si="5"/>
        <v>1118.4000000000001</v>
      </c>
      <c r="H53" s="326"/>
      <c r="I53" s="117">
        <f t="shared" si="6"/>
        <v>1118.4000000000001</v>
      </c>
      <c r="J53" s="357">
        <v>0.13</v>
      </c>
      <c r="K53" s="372">
        <f t="shared" si="7"/>
        <v>140.19200000000001</v>
      </c>
    </row>
    <row r="54" spans="1:11" ht="17" hidden="1" x14ac:dyDescent="0.2">
      <c r="A54" s="160" t="s">
        <v>94</v>
      </c>
      <c r="B54" s="159" t="s">
        <v>95</v>
      </c>
      <c r="C54" s="111"/>
      <c r="D54" s="113"/>
      <c r="E54" s="117">
        <f t="shared" si="4"/>
        <v>0</v>
      </c>
      <c r="F54" s="115"/>
      <c r="G54" s="117">
        <f t="shared" si="5"/>
        <v>0</v>
      </c>
      <c r="H54" s="326"/>
      <c r="I54" s="117">
        <f t="shared" si="6"/>
        <v>0</v>
      </c>
      <c r="J54" s="357">
        <v>0.14000000000000001</v>
      </c>
      <c r="K54" s="20">
        <f t="shared" si="7"/>
        <v>0</v>
      </c>
    </row>
    <row r="55" spans="1:11" ht="17" hidden="1" x14ac:dyDescent="0.2">
      <c r="A55" s="160" t="s">
        <v>94</v>
      </c>
      <c r="B55" s="159" t="s">
        <v>95</v>
      </c>
      <c r="C55" s="111"/>
      <c r="D55" s="113"/>
      <c r="E55" s="117">
        <f t="shared" si="4"/>
        <v>0</v>
      </c>
      <c r="F55" s="115"/>
      <c r="G55" s="117">
        <f t="shared" si="5"/>
        <v>0</v>
      </c>
      <c r="H55" s="326"/>
      <c r="I55" s="117">
        <f t="shared" si="6"/>
        <v>0</v>
      </c>
      <c r="J55" s="357">
        <v>0.14000000000000001</v>
      </c>
      <c r="K55" s="20">
        <f t="shared" si="7"/>
        <v>0</v>
      </c>
    </row>
    <row r="56" spans="1:11" ht="17" hidden="1" x14ac:dyDescent="0.2">
      <c r="A56" s="179" t="s">
        <v>129</v>
      </c>
      <c r="B56" s="331" t="s">
        <v>95</v>
      </c>
      <c r="C56" s="332"/>
      <c r="D56" s="99"/>
      <c r="E56" s="103">
        <f t="shared" si="4"/>
        <v>0</v>
      </c>
      <c r="F56" s="100"/>
      <c r="G56" s="103">
        <f t="shared" si="5"/>
        <v>0</v>
      </c>
      <c r="H56" s="336"/>
      <c r="I56" s="103">
        <f t="shared" si="6"/>
        <v>0</v>
      </c>
      <c r="J56" s="370">
        <v>0.13</v>
      </c>
      <c r="K56" s="371">
        <f t="shared" si="7"/>
        <v>0</v>
      </c>
    </row>
    <row r="57" spans="1:11" ht="17" x14ac:dyDescent="0.2">
      <c r="A57" s="179" t="s">
        <v>201</v>
      </c>
      <c r="B57" s="159" t="s">
        <v>95</v>
      </c>
      <c r="C57" s="111">
        <v>1498</v>
      </c>
      <c r="D57" s="113">
        <v>0.4</v>
      </c>
      <c r="E57" s="117">
        <f t="shared" si="4"/>
        <v>599.20000000000005</v>
      </c>
      <c r="F57" s="115"/>
      <c r="G57" s="117">
        <f t="shared" si="5"/>
        <v>599.20000000000005</v>
      </c>
      <c r="H57" s="326"/>
      <c r="I57" s="117">
        <f t="shared" si="6"/>
        <v>599.20000000000005</v>
      </c>
      <c r="J57" s="357">
        <v>0.13</v>
      </c>
      <c r="K57" s="372">
        <f t="shared" si="7"/>
        <v>77.896000000000015</v>
      </c>
    </row>
    <row r="58" spans="1:11" s="272" customFormat="1" ht="17" x14ac:dyDescent="0.2">
      <c r="A58" s="160" t="s">
        <v>181</v>
      </c>
      <c r="B58" s="159" t="s">
        <v>95</v>
      </c>
      <c r="C58" s="111">
        <v>2275</v>
      </c>
      <c r="D58" s="113">
        <v>0.38</v>
      </c>
      <c r="E58" s="117">
        <f t="shared" si="4"/>
        <v>864.5</v>
      </c>
      <c r="F58" s="115"/>
      <c r="G58" s="117">
        <f t="shared" si="5"/>
        <v>864.5</v>
      </c>
      <c r="H58" s="326">
        <v>110</v>
      </c>
      <c r="I58" s="117">
        <f t="shared" si="6"/>
        <v>754.5</v>
      </c>
      <c r="J58" s="357">
        <v>0.14000000000000001</v>
      </c>
      <c r="K58" s="372">
        <f t="shared" si="7"/>
        <v>121.03000000000002</v>
      </c>
    </row>
    <row r="59" spans="1:11" s="272" customFormat="1" ht="17" x14ac:dyDescent="0.2">
      <c r="A59" s="179" t="s">
        <v>196</v>
      </c>
      <c r="B59" s="159" t="s">
        <v>95</v>
      </c>
      <c r="C59" s="111">
        <v>3677</v>
      </c>
      <c r="D59" s="113">
        <v>0.38</v>
      </c>
      <c r="E59" s="117">
        <f t="shared" si="4"/>
        <v>1397.26</v>
      </c>
      <c r="F59" s="115"/>
      <c r="G59" s="117">
        <f t="shared" si="5"/>
        <v>1397.26</v>
      </c>
      <c r="H59" s="326">
        <v>510</v>
      </c>
      <c r="I59" s="117">
        <f t="shared" si="6"/>
        <v>887.26</v>
      </c>
      <c r="J59" s="357">
        <v>0.13</v>
      </c>
      <c r="K59" s="372">
        <f t="shared" si="7"/>
        <v>181.6438</v>
      </c>
    </row>
    <row r="60" spans="1:11" s="272" customFormat="1" ht="17" x14ac:dyDescent="0.2">
      <c r="A60" s="179" t="s">
        <v>182</v>
      </c>
      <c r="B60" s="216" t="s">
        <v>183</v>
      </c>
      <c r="C60" s="384">
        <v>281</v>
      </c>
      <c r="D60" s="168">
        <v>0.37</v>
      </c>
      <c r="E60" s="117">
        <f t="shared" si="4"/>
        <v>103.97</v>
      </c>
      <c r="F60" s="115"/>
      <c r="G60" s="117">
        <f t="shared" si="5"/>
        <v>103.97</v>
      </c>
      <c r="H60" s="326"/>
      <c r="I60" s="117">
        <f t="shared" si="6"/>
        <v>103.97</v>
      </c>
      <c r="J60" s="357">
        <v>0.13</v>
      </c>
      <c r="K60" s="372">
        <f t="shared" si="7"/>
        <v>13.5161</v>
      </c>
    </row>
    <row r="61" spans="1:11" s="272" customFormat="1" ht="17" x14ac:dyDescent="0.2">
      <c r="A61" s="179" t="s">
        <v>182</v>
      </c>
      <c r="B61" s="216" t="s">
        <v>183</v>
      </c>
      <c r="C61" s="384">
        <v>4493</v>
      </c>
      <c r="D61" s="168">
        <v>0.25</v>
      </c>
      <c r="E61" s="117">
        <f t="shared" si="4"/>
        <v>1123.25</v>
      </c>
      <c r="F61" s="115">
        <v>270.75</v>
      </c>
      <c r="G61" s="117">
        <f t="shared" si="5"/>
        <v>1394</v>
      </c>
      <c r="H61" s="326">
        <v>310</v>
      </c>
      <c r="I61" s="117">
        <f t="shared" si="6"/>
        <v>1084</v>
      </c>
      <c r="J61" s="357">
        <v>0.13</v>
      </c>
      <c r="K61" s="372">
        <f t="shared" si="7"/>
        <v>146.02250000000001</v>
      </c>
    </row>
    <row r="62" spans="1:11" s="272" customFormat="1" ht="17" hidden="1" x14ac:dyDescent="0.2">
      <c r="A62" s="179" t="s">
        <v>182</v>
      </c>
      <c r="B62" s="331" t="s">
        <v>183</v>
      </c>
      <c r="C62" s="332"/>
      <c r="D62" s="99"/>
      <c r="E62" s="103">
        <f t="shared" si="4"/>
        <v>0</v>
      </c>
      <c r="F62" s="100"/>
      <c r="G62" s="103">
        <f t="shared" si="5"/>
        <v>0</v>
      </c>
      <c r="H62" s="336"/>
      <c r="I62" s="103">
        <f t="shared" si="6"/>
        <v>0</v>
      </c>
      <c r="J62" s="370">
        <v>0.13</v>
      </c>
      <c r="K62" s="371">
        <f t="shared" si="7"/>
        <v>0</v>
      </c>
    </row>
    <row r="63" spans="1:11" ht="17" hidden="1" x14ac:dyDescent="0.2">
      <c r="A63" s="139" t="s">
        <v>69</v>
      </c>
      <c r="B63" s="159" t="s">
        <v>70</v>
      </c>
      <c r="C63" s="111"/>
      <c r="D63" s="113"/>
      <c r="E63" s="117">
        <f t="shared" si="4"/>
        <v>0</v>
      </c>
      <c r="F63" s="115"/>
      <c r="G63" s="117">
        <f t="shared" si="5"/>
        <v>0</v>
      </c>
      <c r="H63" s="326"/>
      <c r="I63" s="117">
        <f t="shared" si="6"/>
        <v>0</v>
      </c>
      <c r="J63" s="357">
        <v>0.14000000000000001</v>
      </c>
      <c r="K63" s="20">
        <f t="shared" si="7"/>
        <v>0</v>
      </c>
    </row>
    <row r="64" spans="1:11" ht="19" hidden="1" customHeight="1" x14ac:dyDescent="0.2">
      <c r="A64" s="124" t="s">
        <v>60</v>
      </c>
      <c r="B64" s="159" t="s">
        <v>61</v>
      </c>
      <c r="C64" s="111"/>
      <c r="D64" s="113"/>
      <c r="E64" s="117">
        <f t="shared" si="4"/>
        <v>0</v>
      </c>
      <c r="F64" s="115"/>
      <c r="G64" s="117">
        <f t="shared" si="5"/>
        <v>0</v>
      </c>
      <c r="H64" s="326"/>
      <c r="I64" s="117">
        <f t="shared" si="6"/>
        <v>0</v>
      </c>
      <c r="J64" s="357">
        <v>0.14000000000000001</v>
      </c>
      <c r="K64" s="20">
        <f t="shared" si="7"/>
        <v>0</v>
      </c>
    </row>
    <row r="65" spans="1:12" ht="17" hidden="1" x14ac:dyDescent="0.2">
      <c r="A65" s="139" t="s">
        <v>46</v>
      </c>
      <c r="B65" s="159" t="s">
        <v>29</v>
      </c>
      <c r="C65" s="111"/>
      <c r="D65" s="113"/>
      <c r="E65" s="117">
        <f t="shared" si="4"/>
        <v>0</v>
      </c>
      <c r="F65" s="115"/>
      <c r="G65" s="117">
        <f t="shared" si="5"/>
        <v>0</v>
      </c>
      <c r="H65" s="326"/>
      <c r="I65" s="117">
        <f t="shared" si="6"/>
        <v>0</v>
      </c>
      <c r="J65" s="357">
        <v>0.14000000000000001</v>
      </c>
      <c r="K65" s="20">
        <f t="shared" si="7"/>
        <v>0</v>
      </c>
    </row>
    <row r="66" spans="1:12" ht="17" x14ac:dyDescent="0.2">
      <c r="A66" s="90" t="s">
        <v>176</v>
      </c>
      <c r="B66" s="159" t="s">
        <v>177</v>
      </c>
      <c r="C66" s="111">
        <v>731</v>
      </c>
      <c r="D66" s="113">
        <v>0.38</v>
      </c>
      <c r="E66" s="117">
        <f t="shared" ref="E66:E97" si="8">C66*D66</f>
        <v>277.78000000000003</v>
      </c>
      <c r="F66" s="115">
        <v>20</v>
      </c>
      <c r="G66" s="117">
        <f t="shared" ref="G66:G97" si="9">E66+F66</f>
        <v>297.78000000000003</v>
      </c>
      <c r="H66" s="326"/>
      <c r="I66" s="117">
        <f t="shared" ref="I66:I97" si="10">+G66-H66</f>
        <v>297.78000000000003</v>
      </c>
      <c r="J66" s="357">
        <v>0.13</v>
      </c>
      <c r="K66" s="372">
        <f t="shared" ref="K66:K97" si="11">E66*J66</f>
        <v>36.111400000000003</v>
      </c>
      <c r="L66" s="3"/>
    </row>
    <row r="67" spans="1:12" s="272" customFormat="1" ht="17" hidden="1" x14ac:dyDescent="0.2">
      <c r="A67" s="90" t="s">
        <v>127</v>
      </c>
      <c r="B67" s="159" t="s">
        <v>128</v>
      </c>
      <c r="C67" s="111"/>
      <c r="D67" s="113"/>
      <c r="E67" s="117">
        <f t="shared" si="8"/>
        <v>0</v>
      </c>
      <c r="F67" s="115"/>
      <c r="G67" s="117">
        <f t="shared" si="9"/>
        <v>0</v>
      </c>
      <c r="H67" s="326"/>
      <c r="I67" s="117">
        <f t="shared" si="10"/>
        <v>0</v>
      </c>
      <c r="J67" s="357">
        <v>0.13</v>
      </c>
      <c r="K67" s="20">
        <f t="shared" si="11"/>
        <v>0</v>
      </c>
      <c r="L67" s="118"/>
    </row>
    <row r="68" spans="1:12" ht="17" x14ac:dyDescent="0.2">
      <c r="A68" s="179" t="s">
        <v>172</v>
      </c>
      <c r="B68" s="159" t="s">
        <v>175</v>
      </c>
      <c r="C68" s="111">
        <v>4493</v>
      </c>
      <c r="D68" s="113">
        <v>0.28000000000000003</v>
      </c>
      <c r="E68" s="117">
        <f t="shared" si="8"/>
        <v>1258.0400000000002</v>
      </c>
      <c r="F68" s="115">
        <v>279.24</v>
      </c>
      <c r="G68" s="117">
        <f t="shared" si="9"/>
        <v>1537.2800000000002</v>
      </c>
      <c r="H68" s="326">
        <v>110</v>
      </c>
      <c r="I68" s="117">
        <f t="shared" si="10"/>
        <v>1427.2800000000002</v>
      </c>
      <c r="J68" s="357">
        <v>0.13</v>
      </c>
      <c r="K68" s="372">
        <f t="shared" si="11"/>
        <v>163.54520000000002</v>
      </c>
    </row>
    <row r="69" spans="1:12" ht="17" x14ac:dyDescent="0.2">
      <c r="A69" s="179" t="s">
        <v>172</v>
      </c>
      <c r="B69" s="159" t="s">
        <v>175</v>
      </c>
      <c r="C69" s="111">
        <v>281</v>
      </c>
      <c r="D69" s="113">
        <v>0.37</v>
      </c>
      <c r="E69" s="117">
        <f t="shared" si="8"/>
        <v>103.97</v>
      </c>
      <c r="F69" s="115"/>
      <c r="G69" s="117">
        <f t="shared" si="9"/>
        <v>103.97</v>
      </c>
      <c r="H69" s="326"/>
      <c r="I69" s="117">
        <f t="shared" si="10"/>
        <v>103.97</v>
      </c>
      <c r="J69" s="357">
        <v>0.13</v>
      </c>
      <c r="K69" s="372">
        <f t="shared" si="11"/>
        <v>13.5161</v>
      </c>
    </row>
    <row r="70" spans="1:12" s="272" customFormat="1" ht="17" hidden="1" x14ac:dyDescent="0.2">
      <c r="A70" s="90" t="s">
        <v>108</v>
      </c>
      <c r="B70" s="159" t="s">
        <v>111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0.13</v>
      </c>
      <c r="K70" s="20">
        <f t="shared" si="11"/>
        <v>0</v>
      </c>
    </row>
    <row r="71" spans="1:12" ht="17" hidden="1" x14ac:dyDescent="0.2">
      <c r="A71" s="90" t="s">
        <v>52</v>
      </c>
      <c r="B71" s="159" t="s">
        <v>53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0.13</v>
      </c>
      <c r="K71" s="372">
        <f t="shared" si="11"/>
        <v>0</v>
      </c>
    </row>
    <row r="72" spans="1:12" ht="17" hidden="1" x14ac:dyDescent="0.2">
      <c r="A72" s="90" t="s">
        <v>52</v>
      </c>
      <c r="B72" s="159" t="s">
        <v>53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0.13</v>
      </c>
      <c r="K72" s="20">
        <f t="shared" si="11"/>
        <v>0</v>
      </c>
    </row>
    <row r="73" spans="1:12" ht="17" hidden="1" x14ac:dyDescent="0.2">
      <c r="A73" s="90" t="s">
        <v>173</v>
      </c>
      <c r="B73" s="331" t="s">
        <v>167</v>
      </c>
      <c r="C73" s="332"/>
      <c r="D73" s="99"/>
      <c r="E73" s="103">
        <f t="shared" si="8"/>
        <v>0</v>
      </c>
      <c r="F73" s="100"/>
      <c r="G73" s="103">
        <f t="shared" si="9"/>
        <v>0</v>
      </c>
      <c r="H73" s="336"/>
      <c r="I73" s="103">
        <f t="shared" si="10"/>
        <v>0</v>
      </c>
      <c r="J73" s="370">
        <v>0.13</v>
      </c>
      <c r="K73" s="371">
        <f t="shared" si="11"/>
        <v>0</v>
      </c>
    </row>
    <row r="74" spans="1:12" ht="17" hidden="1" x14ac:dyDescent="0.2">
      <c r="A74" s="208" t="s">
        <v>90</v>
      </c>
      <c r="B74" s="159" t="s">
        <v>79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0.14000000000000001</v>
      </c>
      <c r="K74" s="20">
        <f t="shared" si="11"/>
        <v>0</v>
      </c>
    </row>
    <row r="75" spans="1:12" ht="17" x14ac:dyDescent="0.2">
      <c r="A75" s="90" t="s">
        <v>154</v>
      </c>
      <c r="B75" s="159" t="s">
        <v>155</v>
      </c>
      <c r="C75" s="111">
        <v>2198</v>
      </c>
      <c r="D75" s="113">
        <v>0.24</v>
      </c>
      <c r="E75" s="117">
        <f t="shared" si="8"/>
        <v>527.52</v>
      </c>
      <c r="F75" s="115">
        <v>50</v>
      </c>
      <c r="G75" s="117">
        <f t="shared" si="9"/>
        <v>577.52</v>
      </c>
      <c r="H75" s="326"/>
      <c r="I75" s="117">
        <f t="shared" si="10"/>
        <v>577.52</v>
      </c>
      <c r="J75" s="357">
        <v>0.13</v>
      </c>
      <c r="K75" s="372">
        <f t="shared" si="11"/>
        <v>68.577600000000004</v>
      </c>
    </row>
    <row r="76" spans="1:12" ht="17" hidden="1" x14ac:dyDescent="0.2">
      <c r="A76" s="90" t="s">
        <v>154</v>
      </c>
      <c r="B76" s="331" t="s">
        <v>155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2" ht="17" x14ac:dyDescent="0.2">
      <c r="A77" s="90" t="s">
        <v>156</v>
      </c>
      <c r="B77" s="159" t="s">
        <v>155</v>
      </c>
      <c r="C77" s="111">
        <v>2198</v>
      </c>
      <c r="D77" s="113">
        <v>0.25</v>
      </c>
      <c r="E77" s="117">
        <f t="shared" si="8"/>
        <v>549.5</v>
      </c>
      <c r="F77" s="115">
        <v>50</v>
      </c>
      <c r="G77" s="117">
        <f t="shared" si="9"/>
        <v>599.5</v>
      </c>
      <c r="H77" s="326"/>
      <c r="I77" s="117">
        <f t="shared" si="10"/>
        <v>599.5</v>
      </c>
      <c r="J77" s="357">
        <v>0.13</v>
      </c>
      <c r="K77" s="372">
        <f t="shared" si="11"/>
        <v>71.435000000000002</v>
      </c>
    </row>
    <row r="78" spans="1:12" ht="17" hidden="1" x14ac:dyDescent="0.2">
      <c r="A78" s="90" t="s">
        <v>156</v>
      </c>
      <c r="B78" s="159" t="s">
        <v>155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0.13</v>
      </c>
      <c r="K78" s="372">
        <f t="shared" si="11"/>
        <v>0</v>
      </c>
    </row>
    <row r="79" spans="1:12" ht="17" hidden="1" x14ac:dyDescent="0.2">
      <c r="A79" s="90" t="s">
        <v>104</v>
      </c>
      <c r="B79" s="159" t="s">
        <v>105</v>
      </c>
      <c r="C79" s="111"/>
      <c r="D79" s="113"/>
      <c r="E79" s="117">
        <f t="shared" si="8"/>
        <v>0</v>
      </c>
      <c r="F79" s="115"/>
      <c r="G79" s="117">
        <f t="shared" si="9"/>
        <v>0</v>
      </c>
      <c r="H79" s="326"/>
      <c r="I79" s="117">
        <f t="shared" si="10"/>
        <v>0</v>
      </c>
      <c r="J79" s="357">
        <v>0.13</v>
      </c>
      <c r="K79" s="20">
        <f t="shared" si="11"/>
        <v>0</v>
      </c>
    </row>
    <row r="80" spans="1:12" ht="17" hidden="1" x14ac:dyDescent="0.2">
      <c r="A80" s="90" t="s">
        <v>161</v>
      </c>
      <c r="B80" s="159" t="s">
        <v>162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0.13</v>
      </c>
      <c r="K80" s="372">
        <f t="shared" si="11"/>
        <v>0</v>
      </c>
    </row>
    <row r="81" spans="1:11" ht="17" hidden="1" x14ac:dyDescent="0.2">
      <c r="A81" s="90" t="s">
        <v>100</v>
      </c>
      <c r="B81" s="159" t="s">
        <v>101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0.13</v>
      </c>
      <c r="K81" s="20">
        <f t="shared" si="11"/>
        <v>0</v>
      </c>
    </row>
    <row r="82" spans="1:11" ht="17" hidden="1" x14ac:dyDescent="0.2">
      <c r="A82" s="194" t="s">
        <v>85</v>
      </c>
      <c r="B82" s="159" t="s">
        <v>86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0.14000000000000001</v>
      </c>
      <c r="K82" s="20">
        <f t="shared" si="11"/>
        <v>0</v>
      </c>
    </row>
    <row r="83" spans="1:11" ht="17" hidden="1" x14ac:dyDescent="0.2">
      <c r="A83" s="194" t="s">
        <v>85</v>
      </c>
      <c r="B83" s="159" t="s">
        <v>86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0.14000000000000001</v>
      </c>
      <c r="K83" s="20">
        <f t="shared" si="11"/>
        <v>0</v>
      </c>
    </row>
    <row r="84" spans="1:11" ht="17" x14ac:dyDescent="0.2">
      <c r="A84" s="208" t="s">
        <v>179</v>
      </c>
      <c r="B84" s="159" t="s">
        <v>180</v>
      </c>
      <c r="C84" s="111">
        <v>3917</v>
      </c>
      <c r="D84" s="113">
        <v>0.25</v>
      </c>
      <c r="E84" s="117">
        <f t="shared" si="8"/>
        <v>979.25</v>
      </c>
      <c r="F84" s="115">
        <v>25</v>
      </c>
      <c r="G84" s="117">
        <f t="shared" si="9"/>
        <v>1004.25</v>
      </c>
      <c r="H84" s="326">
        <v>110</v>
      </c>
      <c r="I84" s="117">
        <f t="shared" si="10"/>
        <v>894.25</v>
      </c>
      <c r="J84" s="357">
        <v>0.14000000000000001</v>
      </c>
      <c r="K84" s="372">
        <f t="shared" si="11"/>
        <v>137.095</v>
      </c>
    </row>
    <row r="85" spans="1:11" ht="17" hidden="1" x14ac:dyDescent="0.2">
      <c r="A85" s="208" t="s">
        <v>179</v>
      </c>
      <c r="B85" s="331" t="s">
        <v>180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0.14000000000000001</v>
      </c>
      <c r="K85" s="371">
        <f t="shared" si="11"/>
        <v>0</v>
      </c>
    </row>
    <row r="86" spans="1:11" ht="17" hidden="1" x14ac:dyDescent="0.2">
      <c r="A86" s="194" t="s">
        <v>83</v>
      </c>
      <c r="B86" s="159" t="s">
        <v>84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0.14000000000000001</v>
      </c>
      <c r="K86" s="20">
        <f t="shared" si="11"/>
        <v>0</v>
      </c>
    </row>
    <row r="87" spans="1:11" s="272" customFormat="1" ht="17" hidden="1" x14ac:dyDescent="0.2">
      <c r="A87" s="90" t="s">
        <v>193</v>
      </c>
      <c r="B87" s="159" t="s">
        <v>84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0.13</v>
      </c>
      <c r="K87" s="372">
        <f t="shared" si="11"/>
        <v>0</v>
      </c>
    </row>
    <row r="88" spans="1:11" ht="17" x14ac:dyDescent="0.2">
      <c r="A88" s="90" t="s">
        <v>106</v>
      </c>
      <c r="B88" s="159" t="s">
        <v>107</v>
      </c>
      <c r="C88" s="111">
        <v>4415</v>
      </c>
      <c r="D88" s="113">
        <v>0.4</v>
      </c>
      <c r="E88" s="117">
        <f t="shared" si="8"/>
        <v>1766</v>
      </c>
      <c r="F88" s="115">
        <v>107.43</v>
      </c>
      <c r="G88" s="117">
        <f t="shared" si="9"/>
        <v>1873.43</v>
      </c>
      <c r="H88" s="326">
        <v>220</v>
      </c>
      <c r="I88" s="117">
        <f t="shared" si="10"/>
        <v>1653.43</v>
      </c>
      <c r="J88" s="357">
        <v>0.13</v>
      </c>
      <c r="K88" s="372">
        <f t="shared" si="11"/>
        <v>229.58</v>
      </c>
    </row>
    <row r="89" spans="1:11" ht="17" hidden="1" x14ac:dyDescent="0.2">
      <c r="A89" s="90" t="s">
        <v>198</v>
      </c>
      <c r="B89" s="159" t="s">
        <v>107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0.13</v>
      </c>
      <c r="K89" s="20">
        <f t="shared" si="11"/>
        <v>0</v>
      </c>
    </row>
    <row r="90" spans="1:11" s="272" customFormat="1" ht="17" x14ac:dyDescent="0.2">
      <c r="A90" s="90" t="s">
        <v>134</v>
      </c>
      <c r="B90" s="159" t="s">
        <v>194</v>
      </c>
      <c r="C90" s="111">
        <v>1852</v>
      </c>
      <c r="D90" s="113">
        <v>0.27</v>
      </c>
      <c r="E90" s="117">
        <f t="shared" si="8"/>
        <v>500.04</v>
      </c>
      <c r="F90" s="115"/>
      <c r="G90" s="117">
        <f t="shared" si="9"/>
        <v>500.04</v>
      </c>
      <c r="H90" s="326"/>
      <c r="I90" s="117">
        <f t="shared" si="10"/>
        <v>500.04</v>
      </c>
      <c r="J90" s="357">
        <v>0.13</v>
      </c>
      <c r="K90" s="372">
        <f t="shared" si="11"/>
        <v>65.005200000000002</v>
      </c>
    </row>
    <row r="91" spans="1:11" ht="14.5" hidden="1" customHeight="1" x14ac:dyDescent="0.2">
      <c r="A91" s="90" t="s">
        <v>152</v>
      </c>
      <c r="B91" s="331" t="s">
        <v>153</v>
      </c>
      <c r="C91" s="332"/>
      <c r="D91" s="99"/>
      <c r="E91" s="103">
        <f t="shared" si="8"/>
        <v>0</v>
      </c>
      <c r="F91" s="100"/>
      <c r="G91" s="103">
        <f t="shared" si="9"/>
        <v>0</v>
      </c>
      <c r="H91" s="336"/>
      <c r="I91" s="103">
        <f t="shared" si="10"/>
        <v>0</v>
      </c>
      <c r="J91" s="370">
        <v>0.13</v>
      </c>
      <c r="K91" s="371">
        <f t="shared" si="11"/>
        <v>0</v>
      </c>
    </row>
    <row r="92" spans="1:11" ht="17" hidden="1" x14ac:dyDescent="0.2">
      <c r="A92" s="90" t="s">
        <v>152</v>
      </c>
      <c r="B92" s="331" t="s">
        <v>153</v>
      </c>
      <c r="C92" s="332"/>
      <c r="D92" s="99"/>
      <c r="E92" s="103">
        <f t="shared" si="8"/>
        <v>0</v>
      </c>
      <c r="F92" s="100"/>
      <c r="G92" s="103">
        <f t="shared" si="9"/>
        <v>0</v>
      </c>
      <c r="H92" s="336"/>
      <c r="I92" s="103">
        <f t="shared" si="10"/>
        <v>0</v>
      </c>
      <c r="J92" s="370">
        <v>0.13</v>
      </c>
      <c r="K92" s="371">
        <f t="shared" si="11"/>
        <v>0</v>
      </c>
    </row>
    <row r="93" spans="1:11" s="272" customFormat="1" ht="17" x14ac:dyDescent="0.2">
      <c r="A93" s="90" t="s">
        <v>184</v>
      </c>
      <c r="B93" s="159" t="s">
        <v>185</v>
      </c>
      <c r="C93" s="111">
        <v>2581</v>
      </c>
      <c r="D93" s="113">
        <v>0.39</v>
      </c>
      <c r="E93" s="117">
        <f t="shared" si="8"/>
        <v>1006.59</v>
      </c>
      <c r="F93" s="115">
        <v>27.5</v>
      </c>
      <c r="G93" s="117">
        <f t="shared" si="9"/>
        <v>1034.0900000000001</v>
      </c>
      <c r="H93" s="326">
        <v>110</v>
      </c>
      <c r="I93" s="117">
        <f t="shared" si="10"/>
        <v>924.09000000000015</v>
      </c>
      <c r="J93" s="357">
        <v>0.13</v>
      </c>
      <c r="K93" s="372">
        <f t="shared" si="11"/>
        <v>130.85670000000002</v>
      </c>
    </row>
    <row r="94" spans="1:11" s="272" customFormat="1" ht="17" x14ac:dyDescent="0.2">
      <c r="A94" s="90" t="s">
        <v>209</v>
      </c>
      <c r="B94" s="216" t="s">
        <v>210</v>
      </c>
      <c r="C94" s="166">
        <v>3398</v>
      </c>
      <c r="D94" s="168">
        <v>0.4</v>
      </c>
      <c r="E94" s="117">
        <f t="shared" si="8"/>
        <v>1359.2</v>
      </c>
      <c r="F94" s="115"/>
      <c r="G94" s="117">
        <f t="shared" si="9"/>
        <v>1359.2</v>
      </c>
      <c r="H94" s="326">
        <v>110</v>
      </c>
      <c r="I94" s="117">
        <f t="shared" si="10"/>
        <v>1249.2</v>
      </c>
      <c r="J94" s="357">
        <v>0.13</v>
      </c>
      <c r="K94" s="372">
        <f t="shared" si="11"/>
        <v>176.696</v>
      </c>
    </row>
    <row r="95" spans="1:11" s="272" customFormat="1" ht="17" x14ac:dyDescent="0.2">
      <c r="A95" s="90" t="s">
        <v>203</v>
      </c>
      <c r="B95" s="159" t="s">
        <v>204</v>
      </c>
      <c r="C95" s="111">
        <v>3270</v>
      </c>
      <c r="D95" s="113">
        <v>0.25</v>
      </c>
      <c r="E95" s="117">
        <f t="shared" si="8"/>
        <v>817.5</v>
      </c>
      <c r="F95" s="115"/>
      <c r="G95" s="117">
        <f t="shared" si="9"/>
        <v>817.5</v>
      </c>
      <c r="H95" s="326"/>
      <c r="I95" s="117">
        <f t="shared" si="10"/>
        <v>817.5</v>
      </c>
      <c r="J95" s="357">
        <v>0.13</v>
      </c>
      <c r="K95" s="20">
        <f t="shared" si="11"/>
        <v>106.27500000000001</v>
      </c>
    </row>
    <row r="96" spans="1:11" s="272" customFormat="1" ht="17" hidden="1" x14ac:dyDescent="0.2">
      <c r="A96" s="208" t="s">
        <v>159</v>
      </c>
      <c r="B96" s="159" t="s">
        <v>160</v>
      </c>
      <c r="C96" s="111"/>
      <c r="D96" s="113"/>
      <c r="E96" s="117">
        <f t="shared" si="8"/>
        <v>0</v>
      </c>
      <c r="F96" s="115"/>
      <c r="G96" s="117">
        <f t="shared" si="9"/>
        <v>0</v>
      </c>
      <c r="H96" s="326"/>
      <c r="I96" s="117">
        <f t="shared" si="10"/>
        <v>0</v>
      </c>
      <c r="J96" s="357">
        <v>0.14000000000000001</v>
      </c>
      <c r="K96" s="20">
        <f t="shared" si="11"/>
        <v>0</v>
      </c>
    </row>
    <row r="97" spans="1:11" ht="17" x14ac:dyDescent="0.2">
      <c r="A97" s="90" t="s">
        <v>98</v>
      </c>
      <c r="B97" s="159" t="s">
        <v>171</v>
      </c>
      <c r="C97" s="111">
        <v>4131</v>
      </c>
      <c r="D97" s="113">
        <v>0.27</v>
      </c>
      <c r="E97" s="117">
        <f t="shared" si="8"/>
        <v>1115.3700000000001</v>
      </c>
      <c r="F97" s="115"/>
      <c r="G97" s="117">
        <f t="shared" si="9"/>
        <v>1115.3700000000001</v>
      </c>
      <c r="H97" s="326"/>
      <c r="I97" s="117">
        <f t="shared" si="10"/>
        <v>1115.3700000000001</v>
      </c>
      <c r="J97" s="357">
        <v>0.13</v>
      </c>
      <c r="K97" s="372">
        <f t="shared" si="11"/>
        <v>144.99810000000002</v>
      </c>
    </row>
    <row r="98" spans="1:11" ht="17" hidden="1" x14ac:dyDescent="0.2">
      <c r="A98" s="90" t="s">
        <v>98</v>
      </c>
      <c r="B98" s="331" t="s">
        <v>171</v>
      </c>
      <c r="C98" s="332"/>
      <c r="D98" s="99"/>
      <c r="E98" s="103">
        <f t="shared" ref="E98:E118" si="12">C98*D98</f>
        <v>0</v>
      </c>
      <c r="F98" s="100"/>
      <c r="G98" s="103">
        <f t="shared" ref="G98:G118" si="13">E98+F98</f>
        <v>0</v>
      </c>
      <c r="H98" s="336"/>
      <c r="I98" s="103">
        <f t="shared" ref="I98:I118" si="14">+G98-H98</f>
        <v>0</v>
      </c>
      <c r="J98" s="370">
        <v>0.13</v>
      </c>
      <c r="K98" s="371">
        <f t="shared" ref="K98:K118" si="15">E98*J98</f>
        <v>0</v>
      </c>
    </row>
    <row r="99" spans="1:11" ht="17" hidden="1" x14ac:dyDescent="0.2">
      <c r="A99" s="94" t="s">
        <v>58</v>
      </c>
      <c r="B99" s="159" t="s">
        <v>59</v>
      </c>
      <c r="C99" s="111"/>
      <c r="D99" s="113"/>
      <c r="E99" s="117">
        <f t="shared" si="12"/>
        <v>0</v>
      </c>
      <c r="F99" s="115"/>
      <c r="G99" s="117">
        <f t="shared" si="13"/>
        <v>0</v>
      </c>
      <c r="H99" s="326"/>
      <c r="I99" s="117">
        <f t="shared" si="14"/>
        <v>0</v>
      </c>
      <c r="J99" s="357">
        <v>0.14000000000000001</v>
      </c>
      <c r="K99" s="20">
        <f t="shared" si="15"/>
        <v>0</v>
      </c>
    </row>
    <row r="100" spans="1:11" ht="17" hidden="1" x14ac:dyDescent="0.2">
      <c r="A100" s="160" t="s">
        <v>65</v>
      </c>
      <c r="B100" s="159" t="s">
        <v>59</v>
      </c>
      <c r="C100" s="111"/>
      <c r="D100" s="113"/>
      <c r="E100" s="117">
        <f t="shared" si="12"/>
        <v>0</v>
      </c>
      <c r="F100" s="115"/>
      <c r="G100" s="117">
        <f t="shared" si="13"/>
        <v>0</v>
      </c>
      <c r="H100" s="326"/>
      <c r="I100" s="117">
        <f t="shared" si="14"/>
        <v>0</v>
      </c>
      <c r="J100" s="357">
        <v>0.14000000000000001</v>
      </c>
      <c r="K100" s="372">
        <f t="shared" si="15"/>
        <v>0</v>
      </c>
    </row>
    <row r="101" spans="1:11" s="272" customFormat="1" ht="17" hidden="1" x14ac:dyDescent="0.2">
      <c r="A101" s="90" t="s">
        <v>168</v>
      </c>
      <c r="B101" s="331" t="s">
        <v>59</v>
      </c>
      <c r="C101" s="332"/>
      <c r="D101" s="99"/>
      <c r="E101" s="103">
        <f t="shared" si="12"/>
        <v>0</v>
      </c>
      <c r="F101" s="100"/>
      <c r="G101" s="103">
        <f t="shared" si="13"/>
        <v>0</v>
      </c>
      <c r="H101" s="336"/>
      <c r="I101" s="103">
        <f t="shared" si="14"/>
        <v>0</v>
      </c>
      <c r="J101" s="370">
        <v>0.13</v>
      </c>
      <c r="K101" s="371">
        <f t="shared" si="15"/>
        <v>0</v>
      </c>
    </row>
    <row r="102" spans="1:11" s="272" customFormat="1" ht="17" hidden="1" x14ac:dyDescent="0.2">
      <c r="A102" s="90" t="s">
        <v>168</v>
      </c>
      <c r="B102" s="159" t="s">
        <v>59</v>
      </c>
      <c r="C102" s="111"/>
      <c r="D102" s="113"/>
      <c r="E102" s="117">
        <f t="shared" si="12"/>
        <v>0</v>
      </c>
      <c r="F102" s="115"/>
      <c r="G102" s="117">
        <f t="shared" si="13"/>
        <v>0</v>
      </c>
      <c r="H102" s="326"/>
      <c r="I102" s="117">
        <f t="shared" si="14"/>
        <v>0</v>
      </c>
      <c r="J102" s="357">
        <v>0.13</v>
      </c>
      <c r="K102" s="372">
        <f t="shared" si="15"/>
        <v>0</v>
      </c>
    </row>
    <row r="103" spans="1:11" s="272" customFormat="1" ht="17" hidden="1" x14ac:dyDescent="0.2">
      <c r="A103" s="90" t="s">
        <v>186</v>
      </c>
      <c r="B103" s="331" t="s">
        <v>59</v>
      </c>
      <c r="C103" s="332"/>
      <c r="D103" s="99"/>
      <c r="E103" s="103">
        <f t="shared" si="12"/>
        <v>0</v>
      </c>
      <c r="F103" s="100"/>
      <c r="G103" s="103">
        <f t="shared" si="13"/>
        <v>0</v>
      </c>
      <c r="H103" s="336"/>
      <c r="I103" s="103">
        <f t="shared" si="14"/>
        <v>0</v>
      </c>
      <c r="J103" s="370">
        <v>0.13</v>
      </c>
      <c r="K103" s="371">
        <f t="shared" si="15"/>
        <v>0</v>
      </c>
    </row>
    <row r="104" spans="1:11" ht="17" hidden="1" x14ac:dyDescent="0.2">
      <c r="A104" s="90" t="s">
        <v>63</v>
      </c>
      <c r="B104" s="159" t="s">
        <v>64</v>
      </c>
      <c r="C104" s="111"/>
      <c r="D104" s="113"/>
      <c r="E104" s="117">
        <f t="shared" si="12"/>
        <v>0</v>
      </c>
      <c r="F104" s="115"/>
      <c r="G104" s="117">
        <f t="shared" si="13"/>
        <v>0</v>
      </c>
      <c r="H104" s="326"/>
      <c r="I104" s="117">
        <f t="shared" si="14"/>
        <v>0</v>
      </c>
      <c r="J104" s="357">
        <v>0.13</v>
      </c>
      <c r="K104" s="20">
        <f t="shared" si="15"/>
        <v>0</v>
      </c>
    </row>
    <row r="105" spans="1:11" ht="17" x14ac:dyDescent="0.2">
      <c r="A105" s="90" t="s">
        <v>134</v>
      </c>
      <c r="B105" s="159" t="s">
        <v>135</v>
      </c>
      <c r="C105" s="111">
        <v>3980</v>
      </c>
      <c r="D105" s="113">
        <v>0.39</v>
      </c>
      <c r="E105" s="117">
        <f t="shared" si="12"/>
        <v>1552.2</v>
      </c>
      <c r="F105" s="115">
        <v>20</v>
      </c>
      <c r="G105" s="117">
        <f t="shared" si="13"/>
        <v>1572.2</v>
      </c>
      <c r="H105" s="326"/>
      <c r="I105" s="117">
        <f t="shared" si="14"/>
        <v>1572.2</v>
      </c>
      <c r="J105" s="357">
        <v>0.13</v>
      </c>
      <c r="K105" s="372">
        <f t="shared" si="15"/>
        <v>201.786</v>
      </c>
    </row>
    <row r="106" spans="1:11" ht="17" hidden="1" x14ac:dyDescent="0.2">
      <c r="A106" s="90" t="s">
        <v>114</v>
      </c>
      <c r="B106" s="159" t="s">
        <v>115</v>
      </c>
      <c r="C106" s="111"/>
      <c r="D106" s="113"/>
      <c r="E106" s="117">
        <f t="shared" si="12"/>
        <v>0</v>
      </c>
      <c r="F106" s="115"/>
      <c r="G106" s="117">
        <f t="shared" si="13"/>
        <v>0</v>
      </c>
      <c r="H106" s="326"/>
      <c r="I106" s="117">
        <f t="shared" si="14"/>
        <v>0</v>
      </c>
      <c r="J106" s="357">
        <v>0.13</v>
      </c>
      <c r="K106" s="20">
        <f t="shared" si="15"/>
        <v>0</v>
      </c>
    </row>
    <row r="107" spans="1:11" ht="17" hidden="1" x14ac:dyDescent="0.2">
      <c r="A107" s="90" t="s">
        <v>114</v>
      </c>
      <c r="B107" s="159" t="s">
        <v>115</v>
      </c>
      <c r="C107" s="111"/>
      <c r="D107" s="113"/>
      <c r="E107" s="117">
        <f t="shared" si="12"/>
        <v>0</v>
      </c>
      <c r="F107" s="115"/>
      <c r="G107" s="117">
        <f t="shared" si="13"/>
        <v>0</v>
      </c>
      <c r="H107" s="326"/>
      <c r="I107" s="117">
        <f t="shared" si="14"/>
        <v>0</v>
      </c>
      <c r="J107" s="357">
        <v>0.13</v>
      </c>
      <c r="K107" s="20">
        <f t="shared" si="15"/>
        <v>0</v>
      </c>
    </row>
    <row r="108" spans="1:11" ht="17" hidden="1" x14ac:dyDescent="0.2">
      <c r="A108" s="90" t="s">
        <v>109</v>
      </c>
      <c r="B108" s="159" t="s">
        <v>110</v>
      </c>
      <c r="C108" s="111"/>
      <c r="D108" s="113"/>
      <c r="E108" s="117">
        <f t="shared" si="12"/>
        <v>0</v>
      </c>
      <c r="F108" s="115"/>
      <c r="G108" s="117">
        <f t="shared" si="13"/>
        <v>0</v>
      </c>
      <c r="H108" s="326"/>
      <c r="I108" s="117">
        <f t="shared" si="14"/>
        <v>0</v>
      </c>
      <c r="J108" s="357">
        <v>0.13</v>
      </c>
      <c r="K108" s="20">
        <f t="shared" si="15"/>
        <v>0</v>
      </c>
    </row>
    <row r="109" spans="1:11" ht="17" x14ac:dyDescent="0.2">
      <c r="A109" s="90" t="s">
        <v>187</v>
      </c>
      <c r="B109" s="159" t="s">
        <v>188</v>
      </c>
      <c r="C109" s="111">
        <v>3755</v>
      </c>
      <c r="D109" s="113">
        <v>0.38</v>
      </c>
      <c r="E109" s="117">
        <f t="shared" si="12"/>
        <v>1426.9</v>
      </c>
      <c r="F109" s="115"/>
      <c r="G109" s="117">
        <f t="shared" si="13"/>
        <v>1426.9</v>
      </c>
      <c r="H109" s="326"/>
      <c r="I109" s="117">
        <f t="shared" si="14"/>
        <v>1426.9</v>
      </c>
      <c r="J109" s="357">
        <v>0.13</v>
      </c>
      <c r="K109" s="372">
        <f t="shared" si="15"/>
        <v>185.49700000000001</v>
      </c>
    </row>
    <row r="110" spans="1:11" ht="17" hidden="1" x14ac:dyDescent="0.2">
      <c r="A110" s="90" t="s">
        <v>74</v>
      </c>
      <c r="B110" s="159" t="s">
        <v>75</v>
      </c>
      <c r="C110" s="111"/>
      <c r="D110" s="113"/>
      <c r="E110" s="117">
        <f t="shared" si="12"/>
        <v>0</v>
      </c>
      <c r="F110" s="115"/>
      <c r="G110" s="117">
        <f t="shared" si="13"/>
        <v>0</v>
      </c>
      <c r="H110" s="326"/>
      <c r="I110" s="117">
        <f t="shared" si="14"/>
        <v>0</v>
      </c>
      <c r="J110" s="357">
        <v>0.13</v>
      </c>
      <c r="K110" s="20">
        <f t="shared" si="15"/>
        <v>0</v>
      </c>
    </row>
    <row r="111" spans="1:11" ht="17" x14ac:dyDescent="0.2">
      <c r="A111" s="90" t="s">
        <v>152</v>
      </c>
      <c r="B111" s="159" t="s">
        <v>169</v>
      </c>
      <c r="C111" s="111">
        <v>3896</v>
      </c>
      <c r="D111" s="113">
        <v>0.38</v>
      </c>
      <c r="E111" s="117">
        <f t="shared" si="12"/>
        <v>1480.48</v>
      </c>
      <c r="F111" s="115"/>
      <c r="G111" s="117">
        <f t="shared" si="13"/>
        <v>1480.48</v>
      </c>
      <c r="H111" s="326">
        <v>110</v>
      </c>
      <c r="I111" s="117">
        <f t="shared" si="14"/>
        <v>1370.48</v>
      </c>
      <c r="J111" s="357">
        <v>0.13</v>
      </c>
      <c r="K111" s="372">
        <f t="shared" si="15"/>
        <v>192.4624</v>
      </c>
    </row>
    <row r="112" spans="1:11" s="272" customFormat="1" ht="17" hidden="1" x14ac:dyDescent="0.2">
      <c r="A112" s="209" t="s">
        <v>91</v>
      </c>
      <c r="B112" s="159" t="s">
        <v>92</v>
      </c>
      <c r="C112" s="111"/>
      <c r="D112" s="113"/>
      <c r="E112" s="117">
        <f t="shared" si="12"/>
        <v>0</v>
      </c>
      <c r="F112" s="115"/>
      <c r="G112" s="117">
        <f t="shared" si="13"/>
        <v>0</v>
      </c>
      <c r="H112" s="326"/>
      <c r="I112" s="117">
        <f t="shared" si="14"/>
        <v>0</v>
      </c>
      <c r="J112" s="357">
        <v>0.14000000000000001</v>
      </c>
      <c r="K112" s="20">
        <f t="shared" si="15"/>
        <v>0</v>
      </c>
    </row>
    <row r="113" spans="1:12" hidden="1" x14ac:dyDescent="0.2">
      <c r="A113" s="316" t="s">
        <v>145</v>
      </c>
      <c r="B113" s="350" t="s">
        <v>146</v>
      </c>
      <c r="C113" s="111"/>
      <c r="D113" s="171"/>
      <c r="E113" s="117">
        <f t="shared" si="12"/>
        <v>0</v>
      </c>
      <c r="F113" s="116"/>
      <c r="G113" s="117">
        <f t="shared" si="13"/>
        <v>0</v>
      </c>
      <c r="H113" s="116"/>
      <c r="I113" s="117">
        <f t="shared" si="14"/>
        <v>0</v>
      </c>
      <c r="J113" s="357">
        <v>0.14000000000000001</v>
      </c>
      <c r="K113" s="20">
        <f t="shared" si="15"/>
        <v>0</v>
      </c>
    </row>
    <row r="114" spans="1:12" s="272" customFormat="1" hidden="1" x14ac:dyDescent="0.2">
      <c r="A114" s="90" t="s">
        <v>139</v>
      </c>
      <c r="B114" s="321" t="s">
        <v>140</v>
      </c>
      <c r="C114" s="176"/>
      <c r="D114" s="170"/>
      <c r="E114" s="117">
        <f t="shared" si="12"/>
        <v>0</v>
      </c>
      <c r="F114" s="261"/>
      <c r="G114" s="117">
        <f t="shared" si="13"/>
        <v>0</v>
      </c>
      <c r="H114" s="261"/>
      <c r="I114" s="117">
        <f t="shared" si="14"/>
        <v>0</v>
      </c>
      <c r="J114" s="357">
        <v>0.13</v>
      </c>
      <c r="K114" s="20">
        <f t="shared" si="15"/>
        <v>0</v>
      </c>
    </row>
    <row r="115" spans="1:12" s="272" customFormat="1" hidden="1" x14ac:dyDescent="0.2">
      <c r="A115" s="90" t="s">
        <v>141</v>
      </c>
      <c r="B115" s="321" t="s">
        <v>140</v>
      </c>
      <c r="C115" s="176"/>
      <c r="D115" s="170"/>
      <c r="E115" s="117">
        <f t="shared" si="12"/>
        <v>0</v>
      </c>
      <c r="F115" s="261"/>
      <c r="G115" s="117">
        <f t="shared" si="13"/>
        <v>0</v>
      </c>
      <c r="H115" s="261"/>
      <c r="I115" s="117">
        <f t="shared" si="14"/>
        <v>0</v>
      </c>
      <c r="J115" s="357">
        <v>0.13</v>
      </c>
      <c r="K115" s="20">
        <f t="shared" si="15"/>
        <v>0</v>
      </c>
    </row>
    <row r="116" spans="1:12" hidden="1" x14ac:dyDescent="0.2">
      <c r="A116" s="90" t="s">
        <v>118</v>
      </c>
      <c r="B116" s="238" t="s">
        <v>119</v>
      </c>
      <c r="C116" s="176"/>
      <c r="D116" s="170"/>
      <c r="E116" s="117">
        <f t="shared" si="12"/>
        <v>0</v>
      </c>
      <c r="F116" s="261"/>
      <c r="G116" s="117">
        <f t="shared" si="13"/>
        <v>0</v>
      </c>
      <c r="H116" s="261"/>
      <c r="I116" s="117">
        <f t="shared" si="14"/>
        <v>0</v>
      </c>
      <c r="J116" s="357">
        <v>0.13</v>
      </c>
      <c r="K116" s="20">
        <f t="shared" si="15"/>
        <v>0</v>
      </c>
    </row>
    <row r="117" spans="1:12" hidden="1" x14ac:dyDescent="0.2">
      <c r="A117" s="92" t="s">
        <v>54</v>
      </c>
      <c r="B117" s="196" t="s">
        <v>55</v>
      </c>
      <c r="C117" s="197"/>
      <c r="D117" s="198"/>
      <c r="E117" s="117">
        <f t="shared" si="12"/>
        <v>0</v>
      </c>
      <c r="F117" s="203"/>
      <c r="G117" s="117">
        <f t="shared" si="13"/>
        <v>0</v>
      </c>
      <c r="H117" s="203"/>
      <c r="I117" s="117">
        <f t="shared" si="14"/>
        <v>0</v>
      </c>
      <c r="J117" s="357">
        <v>0.14000000000000001</v>
      </c>
      <c r="K117" s="20">
        <f t="shared" si="15"/>
        <v>0</v>
      </c>
    </row>
    <row r="118" spans="1:12" hidden="1" x14ac:dyDescent="0.2">
      <c r="A118" s="90" t="s">
        <v>87</v>
      </c>
      <c r="B118" s="234" t="s">
        <v>88</v>
      </c>
      <c r="C118" s="114"/>
      <c r="D118" s="172"/>
      <c r="E118" s="117">
        <f t="shared" si="12"/>
        <v>0</v>
      </c>
      <c r="F118" s="116"/>
      <c r="G118" s="117">
        <f t="shared" si="13"/>
        <v>0</v>
      </c>
      <c r="H118" s="116"/>
      <c r="I118" s="117">
        <f t="shared" si="14"/>
        <v>0</v>
      </c>
      <c r="J118" s="357">
        <v>0.13</v>
      </c>
      <c r="K118" s="20">
        <f t="shared" si="15"/>
        <v>0</v>
      </c>
    </row>
    <row r="119" spans="1:12" ht="16" customHeight="1" x14ac:dyDescent="0.2">
      <c r="A119" s="75"/>
      <c r="C119" s="79">
        <f>SUM(C2:C118)</f>
        <v>87541</v>
      </c>
      <c r="D119" s="79"/>
      <c r="E119" s="80">
        <f>SUM(E2:E118)</f>
        <v>28171.24</v>
      </c>
      <c r="F119" s="80">
        <f>SUM(F2:F118)</f>
        <v>982.68000000000006</v>
      </c>
      <c r="G119" s="80">
        <f>SUM(G2:G118)</f>
        <v>29153.920000000002</v>
      </c>
      <c r="H119" s="80">
        <f>SUM(H2:H118)</f>
        <v>2030</v>
      </c>
      <c r="I119" s="80">
        <f>SUM(I2:I118)</f>
        <v>27123.920000000002</v>
      </c>
      <c r="J119" s="80"/>
      <c r="K119" s="3">
        <f>SUM(K2:K118)</f>
        <v>3699.3524999999991</v>
      </c>
      <c r="L119" s="3"/>
    </row>
    <row r="120" spans="1:12" x14ac:dyDescent="0.2">
      <c r="D120" s="81"/>
      <c r="I120" s="382"/>
      <c r="J120" s="383"/>
      <c r="K120" s="165"/>
    </row>
    <row r="121" spans="1:12" x14ac:dyDescent="0.2">
      <c r="B121" s="247" t="s">
        <v>47</v>
      </c>
      <c r="D121" s="13"/>
      <c r="F121" s="13"/>
      <c r="G121" s="13"/>
      <c r="H121" t="s">
        <v>10</v>
      </c>
      <c r="I121" s="12">
        <f>+K119</f>
        <v>3699.3524999999991</v>
      </c>
    </row>
    <row r="122" spans="1:12" x14ac:dyDescent="0.2">
      <c r="B122" s="363">
        <v>0.13</v>
      </c>
      <c r="C122" s="41" t="s">
        <v>170</v>
      </c>
      <c r="D122" s="14"/>
      <c r="F122" s="13"/>
      <c r="G122" s="13"/>
      <c r="H122" t="s">
        <v>12</v>
      </c>
      <c r="I122" s="207">
        <f>+I119+I121</f>
        <v>30823.272499999999</v>
      </c>
    </row>
    <row r="123" spans="1:12" x14ac:dyDescent="0.2">
      <c r="A123" s="361"/>
      <c r="B123" s="364">
        <v>0.14000000000000001</v>
      </c>
      <c r="C123" s="41" t="s">
        <v>51</v>
      </c>
      <c r="D123" s="14"/>
      <c r="E123" s="15"/>
    </row>
    <row r="124" spans="1:12" x14ac:dyDescent="0.2">
      <c r="A124" s="362"/>
      <c r="D124" s="14"/>
      <c r="E124" s="15"/>
      <c r="F124" s="3"/>
    </row>
    <row r="125" spans="1:12" x14ac:dyDescent="0.2">
      <c r="A125" s="361"/>
      <c r="D125" s="14"/>
      <c r="E125" s="15"/>
      <c r="I125" s="3"/>
    </row>
    <row r="126" spans="1:12" x14ac:dyDescent="0.2">
      <c r="A126" s="361"/>
    </row>
    <row r="128" spans="1:12" x14ac:dyDescent="0.2">
      <c r="H128" s="3"/>
    </row>
  </sheetData>
  <autoFilter ref="A1:K119" xr:uid="{00000000-0009-0000-0000-000070000000}">
    <filterColumn colId="8">
      <filters>
        <filter val="1,004.25"/>
        <filter val="1,084.00"/>
        <filter val="1,115.37"/>
        <filter val="1,118.40"/>
        <filter val="1,249.20"/>
        <filter val="1,275.75"/>
        <filter val="1,367.28"/>
        <filter val="1,370.48"/>
        <filter val="1,377.84"/>
        <filter val="1,426.90"/>
        <filter val="1,427.28"/>
        <filter val="1,572.20"/>
        <filter val="1,653.43"/>
        <filter val="1,752.72"/>
        <filter val="103.97"/>
        <filter val="27,123.92"/>
        <filter val="297.78"/>
        <filter val="500.04"/>
        <filter val="577.52"/>
        <filter val="599.20"/>
        <filter val="599.50"/>
        <filter val="754.50"/>
        <filter val="769.20"/>
        <filter val="817.50"/>
        <filter val="887.26"/>
        <filter val="894.25"/>
        <filter val="924.09"/>
      </filters>
    </filterColumn>
  </autoFilter>
  <sortState xmlns:xlrd2="http://schemas.microsoft.com/office/spreadsheetml/2017/richdata2" ref="A2:K118">
    <sortCondition ref="B2:B118"/>
  </sortState>
  <pageMargins left="0.7" right="0.7" top="0.75" bottom="0.75" header="0.3" footer="0.3"/>
  <pageSetup orientation="portrait" horizontalDpi="4294967295" verticalDpi="4294967295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filterMode="1"/>
  <dimension ref="A1:L129"/>
  <sheetViews>
    <sheetView topLeftCell="A71" zoomScale="86" zoomScaleNormal="60" workbookViewId="0">
      <selection activeCell="I123" sqref="I123"/>
    </sheetView>
  </sheetViews>
  <sheetFormatPr baseColWidth="10" defaultColWidth="10.6640625" defaultRowHeight="16" x14ac:dyDescent="0.2"/>
  <cols>
    <col min="1" max="1" width="15.83203125" customWidth="1"/>
    <col min="2" max="2" width="15.66406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5" si="0">C2*D2</f>
        <v>0</v>
      </c>
      <c r="F2" s="115"/>
      <c r="G2" s="117">
        <f t="shared" ref="G2:G65" si="1">E2+F2</f>
        <v>0</v>
      </c>
      <c r="H2" s="319"/>
      <c r="I2" s="117">
        <f t="shared" ref="I2:I65" si="2">+G2-H2</f>
        <v>0</v>
      </c>
      <c r="J2" s="357">
        <v>0.13</v>
      </c>
      <c r="K2" s="20">
        <f t="shared" ref="K2:K65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1114</v>
      </c>
      <c r="D5" s="113">
        <v>0.38</v>
      </c>
      <c r="E5" s="117">
        <f t="shared" si="0"/>
        <v>423.32</v>
      </c>
      <c r="F5" s="115">
        <v>250</v>
      </c>
      <c r="G5" s="117">
        <f t="shared" si="1"/>
        <v>673.31999999999994</v>
      </c>
      <c r="H5" s="326"/>
      <c r="I5" s="117">
        <f t="shared" si="2"/>
        <v>673.31999999999994</v>
      </c>
      <c r="J5" s="357">
        <v>0.13</v>
      </c>
      <c r="K5" s="372">
        <f t="shared" si="3"/>
        <v>55.031600000000005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207</v>
      </c>
      <c r="B7" s="159" t="s">
        <v>208</v>
      </c>
      <c r="C7" s="111">
        <v>4341</v>
      </c>
      <c r="D7" s="113">
        <v>0.42</v>
      </c>
      <c r="E7" s="117">
        <f t="shared" si="0"/>
        <v>1823.22</v>
      </c>
      <c r="F7" s="115">
        <v>44.66</v>
      </c>
      <c r="G7" s="117">
        <f t="shared" si="1"/>
        <v>1867.88</v>
      </c>
      <c r="H7" s="326">
        <v>110</v>
      </c>
      <c r="I7" s="117">
        <f t="shared" si="2"/>
        <v>1757.88</v>
      </c>
      <c r="J7" s="357">
        <v>0.13</v>
      </c>
      <c r="K7" s="372">
        <f t="shared" si="3"/>
        <v>237.01860000000002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372">
        <f t="shared" si="3"/>
        <v>0</v>
      </c>
    </row>
    <row r="9" spans="1:11" s="272" customFormat="1" ht="17" hidden="1" x14ac:dyDescent="0.2">
      <c r="A9" s="179" t="s">
        <v>149</v>
      </c>
      <c r="B9" s="159" t="s">
        <v>150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6"/>
      <c r="I9" s="117">
        <f t="shared" si="2"/>
        <v>0</v>
      </c>
      <c r="J9" s="357">
        <v>0.13</v>
      </c>
      <c r="K9" s="372">
        <f t="shared" si="3"/>
        <v>0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60" t="s">
        <v>129</v>
      </c>
      <c r="B12" s="159" t="s">
        <v>130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0.14000000000000001</v>
      </c>
      <c r="K12" s="20">
        <f t="shared" si="3"/>
        <v>0</v>
      </c>
    </row>
    <row r="13" spans="1:11" s="272" customFormat="1" ht="17" hidden="1" x14ac:dyDescent="0.2">
      <c r="A13" s="179" t="s">
        <v>112</v>
      </c>
      <c r="B13" s="159" t="s">
        <v>113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t="17" hidden="1" x14ac:dyDescent="0.2">
      <c r="A14" s="160" t="s">
        <v>120</v>
      </c>
      <c r="B14" s="159" t="s">
        <v>121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ht="17" hidden="1" x14ac:dyDescent="0.2">
      <c r="A15" s="179" t="s">
        <v>174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79" t="s">
        <v>174</v>
      </c>
      <c r="B16" s="331" t="s">
        <v>144</v>
      </c>
      <c r="C16" s="332"/>
      <c r="D16" s="99"/>
      <c r="E16" s="103">
        <f t="shared" si="0"/>
        <v>0</v>
      </c>
      <c r="F16" s="100"/>
      <c r="G16" s="103">
        <f t="shared" si="1"/>
        <v>0</v>
      </c>
      <c r="H16" s="336"/>
      <c r="I16" s="103">
        <f t="shared" si="2"/>
        <v>0</v>
      </c>
      <c r="J16" s="370">
        <v>0.13</v>
      </c>
      <c r="K16" s="371">
        <f t="shared" si="3"/>
        <v>0</v>
      </c>
    </row>
    <row r="17" spans="1:11" s="272" customFormat="1" ht="17" hidden="1" x14ac:dyDescent="0.2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hidden="1" x14ac:dyDescent="0.2">
      <c r="A18" s="179" t="s">
        <v>31</v>
      </c>
      <c r="B18" s="159" t="s">
        <v>144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s="272" customFormat="1" ht="17" x14ac:dyDescent="0.2">
      <c r="A19" s="160" t="s">
        <v>189</v>
      </c>
      <c r="B19" s="159" t="s">
        <v>190</v>
      </c>
      <c r="C19" s="111">
        <v>4404</v>
      </c>
      <c r="D19" s="113">
        <v>0.25</v>
      </c>
      <c r="E19" s="117">
        <f t="shared" si="0"/>
        <v>1101</v>
      </c>
      <c r="F19" s="115"/>
      <c r="G19" s="117">
        <f t="shared" si="1"/>
        <v>1101</v>
      </c>
      <c r="H19" s="326"/>
      <c r="I19" s="117">
        <f t="shared" si="2"/>
        <v>1101</v>
      </c>
      <c r="J19" s="357">
        <v>0.14000000000000001</v>
      </c>
      <c r="K19" s="372">
        <f t="shared" si="3"/>
        <v>154.14000000000001</v>
      </c>
    </row>
    <row r="20" spans="1:11" s="272" customFormat="1" ht="17" hidden="1" x14ac:dyDescent="0.2">
      <c r="A20" s="160" t="s">
        <v>189</v>
      </c>
      <c r="B20" s="159" t="s">
        <v>190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0.14000000000000001</v>
      </c>
      <c r="K20" s="372">
        <f t="shared" si="3"/>
        <v>0</v>
      </c>
    </row>
    <row r="21" spans="1:11" s="272" customFormat="1" ht="17" x14ac:dyDescent="0.2">
      <c r="A21" s="179" t="s">
        <v>131</v>
      </c>
      <c r="B21" s="159" t="s">
        <v>132</v>
      </c>
      <c r="C21" s="111">
        <v>2090</v>
      </c>
      <c r="D21" s="113">
        <v>0.39</v>
      </c>
      <c r="E21" s="117">
        <f t="shared" si="0"/>
        <v>815.1</v>
      </c>
      <c r="F21" s="115"/>
      <c r="G21" s="117">
        <f t="shared" si="1"/>
        <v>815.1</v>
      </c>
      <c r="H21" s="326">
        <v>110</v>
      </c>
      <c r="I21" s="117">
        <f t="shared" si="2"/>
        <v>705.1</v>
      </c>
      <c r="J21" s="357">
        <v>0.13</v>
      </c>
      <c r="K21" s="372">
        <f t="shared" si="3"/>
        <v>105.96300000000001</v>
      </c>
    </row>
    <row r="22" spans="1:11" s="272" customFormat="1" ht="17" hidden="1" x14ac:dyDescent="0.2">
      <c r="A22" s="179" t="s">
        <v>131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372">
        <f t="shared" si="3"/>
        <v>0</v>
      </c>
    </row>
    <row r="23" spans="1:11" ht="17" x14ac:dyDescent="0.2">
      <c r="A23" s="179" t="s">
        <v>133</v>
      </c>
      <c r="B23" s="159" t="s">
        <v>132</v>
      </c>
      <c r="C23" s="111">
        <v>4860</v>
      </c>
      <c r="D23" s="113">
        <v>0.39</v>
      </c>
      <c r="E23" s="117">
        <f t="shared" si="0"/>
        <v>1895.4</v>
      </c>
      <c r="F23" s="115"/>
      <c r="G23" s="117">
        <f t="shared" si="1"/>
        <v>1895.4</v>
      </c>
      <c r="H23" s="326">
        <v>330</v>
      </c>
      <c r="I23" s="117">
        <f t="shared" si="2"/>
        <v>1565.4</v>
      </c>
      <c r="J23" s="357">
        <v>0.13</v>
      </c>
      <c r="K23" s="372">
        <f t="shared" si="3"/>
        <v>246.40200000000002</v>
      </c>
    </row>
    <row r="24" spans="1:11" ht="17" hidden="1" x14ac:dyDescent="0.2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102</v>
      </c>
      <c r="B26" s="159" t="s">
        <v>103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72</v>
      </c>
      <c r="B27" s="159" t="s">
        <v>73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60" t="s">
        <v>67</v>
      </c>
      <c r="B28" s="159" t="s">
        <v>68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t="17" hidden="1" x14ac:dyDescent="0.2">
      <c r="A29" s="179" t="s">
        <v>191</v>
      </c>
      <c r="B29" s="159" t="s">
        <v>192</v>
      </c>
      <c r="C29" s="374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372">
        <f t="shared" si="3"/>
        <v>0</v>
      </c>
    </row>
    <row r="30" spans="1:11" s="272" customFormat="1" ht="17" hidden="1" x14ac:dyDescent="0.2">
      <c r="A30" s="179" t="s">
        <v>157</v>
      </c>
      <c r="B30" s="159" t="s">
        <v>158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hidden="1" x14ac:dyDescent="0.2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hidden="1" x14ac:dyDescent="0.2">
      <c r="A35" s="160" t="s">
        <v>116</v>
      </c>
      <c r="B35" s="159" t="s">
        <v>117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60" t="s">
        <v>122</v>
      </c>
      <c r="B36" s="331" t="s">
        <v>123</v>
      </c>
      <c r="C36" s="332"/>
      <c r="D36" s="99"/>
      <c r="E36" s="103">
        <f t="shared" si="0"/>
        <v>0</v>
      </c>
      <c r="F36" s="100"/>
      <c r="G36" s="103">
        <f t="shared" si="1"/>
        <v>0</v>
      </c>
      <c r="H36" s="336"/>
      <c r="I36" s="103">
        <f t="shared" si="2"/>
        <v>0</v>
      </c>
      <c r="J36" s="370">
        <v>0.14000000000000001</v>
      </c>
      <c r="K36" s="371">
        <f t="shared" si="3"/>
        <v>0</v>
      </c>
    </row>
    <row r="37" spans="1:11" ht="17" hidden="1" x14ac:dyDescent="0.2">
      <c r="A37" s="160" t="s">
        <v>124</v>
      </c>
      <c r="B37" s="159" t="s">
        <v>123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49" t="s">
        <v>65</v>
      </c>
      <c r="B38" s="159" t="s">
        <v>66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79" t="s">
        <v>81</v>
      </c>
      <c r="B39" s="159" t="s">
        <v>82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0.13</v>
      </c>
      <c r="K39" s="20">
        <f t="shared" si="3"/>
        <v>0</v>
      </c>
    </row>
    <row r="40" spans="1:11" ht="17" hidden="1" x14ac:dyDescent="0.2">
      <c r="A40" s="160" t="s">
        <v>125</v>
      </c>
      <c r="B40" s="159" t="s">
        <v>126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372">
        <f t="shared" si="3"/>
        <v>0</v>
      </c>
    </row>
    <row r="41" spans="1:11" ht="17" hidden="1" x14ac:dyDescent="0.2">
      <c r="A41" s="24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t="17" x14ac:dyDescent="0.2">
      <c r="A42" s="160" t="s">
        <v>136</v>
      </c>
      <c r="B42" s="159" t="s">
        <v>137</v>
      </c>
      <c r="C42" s="111">
        <v>4200</v>
      </c>
      <c r="D42" s="113">
        <v>0.38</v>
      </c>
      <c r="E42" s="117">
        <f t="shared" si="0"/>
        <v>1596</v>
      </c>
      <c r="F42" s="115">
        <v>72.89</v>
      </c>
      <c r="G42" s="117">
        <f t="shared" si="1"/>
        <v>1668.89</v>
      </c>
      <c r="H42" s="326"/>
      <c r="I42" s="117">
        <f t="shared" si="2"/>
        <v>1668.89</v>
      </c>
      <c r="J42" s="357">
        <v>0.14000000000000001</v>
      </c>
      <c r="K42" s="372">
        <f t="shared" si="3"/>
        <v>223.44000000000003</v>
      </c>
    </row>
    <row r="43" spans="1:11" ht="17" hidden="1" x14ac:dyDescent="0.2">
      <c r="A43" s="240" t="s">
        <v>136</v>
      </c>
      <c r="B43" s="159" t="s">
        <v>137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79" t="s">
        <v>76</v>
      </c>
      <c r="B44" s="159" t="s">
        <v>77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t="17" hidden="1" x14ac:dyDescent="0.2">
      <c r="A45" s="179" t="s">
        <v>31</v>
      </c>
      <c r="B45" s="331" t="s">
        <v>178</v>
      </c>
      <c r="C45" s="332"/>
      <c r="D45" s="99"/>
      <c r="E45" s="103">
        <f t="shared" si="0"/>
        <v>0</v>
      </c>
      <c r="F45" s="100"/>
      <c r="G45" s="103">
        <f t="shared" si="1"/>
        <v>0</v>
      </c>
      <c r="H45" s="336"/>
      <c r="I45" s="103">
        <f t="shared" si="2"/>
        <v>0</v>
      </c>
      <c r="J45" s="370">
        <v>0.13</v>
      </c>
      <c r="K45" s="371">
        <f t="shared" si="3"/>
        <v>0</v>
      </c>
    </row>
    <row r="46" spans="1:11" ht="17" x14ac:dyDescent="0.2">
      <c r="A46" s="179" t="s">
        <v>195</v>
      </c>
      <c r="B46" s="159" t="s">
        <v>178</v>
      </c>
      <c r="C46" s="111">
        <v>3875</v>
      </c>
      <c r="D46" s="113">
        <v>0.25</v>
      </c>
      <c r="E46" s="117">
        <f t="shared" si="0"/>
        <v>968.75</v>
      </c>
      <c r="F46" s="115"/>
      <c r="G46" s="117">
        <f t="shared" si="1"/>
        <v>968.75</v>
      </c>
      <c r="H46" s="326">
        <v>110</v>
      </c>
      <c r="I46" s="117">
        <f t="shared" si="2"/>
        <v>858.75</v>
      </c>
      <c r="J46" s="357">
        <v>0.13</v>
      </c>
      <c r="K46" s="372">
        <f t="shared" si="3"/>
        <v>125.9375</v>
      </c>
    </row>
    <row r="47" spans="1:11" ht="17" hidden="1" x14ac:dyDescent="0.2">
      <c r="A47" s="191" t="s">
        <v>96</v>
      </c>
      <c r="B47" s="159" t="s">
        <v>97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x14ac:dyDescent="0.2">
      <c r="A48" s="160" t="s">
        <v>65</v>
      </c>
      <c r="B48" s="159" t="s">
        <v>138</v>
      </c>
      <c r="C48" s="111">
        <v>2079</v>
      </c>
      <c r="D48" s="113">
        <v>0.28000000000000003</v>
      </c>
      <c r="E48" s="117">
        <f t="shared" si="0"/>
        <v>582.12</v>
      </c>
      <c r="F48" s="115"/>
      <c r="G48" s="117">
        <f t="shared" si="1"/>
        <v>582.12</v>
      </c>
      <c r="H48" s="326"/>
      <c r="I48" s="117">
        <f t="shared" si="2"/>
        <v>582.12</v>
      </c>
      <c r="J48" s="357">
        <v>0.14000000000000001</v>
      </c>
      <c r="K48" s="372">
        <f t="shared" si="3"/>
        <v>81.496800000000007</v>
      </c>
    </row>
    <row r="49" spans="1:11" ht="17" x14ac:dyDescent="0.2">
      <c r="A49" s="208" t="s">
        <v>65</v>
      </c>
      <c r="B49" s="159" t="s">
        <v>138</v>
      </c>
      <c r="C49" s="111">
        <v>4563</v>
      </c>
      <c r="D49" s="113">
        <v>0.4</v>
      </c>
      <c r="E49" s="117">
        <f t="shared" si="0"/>
        <v>1825.2</v>
      </c>
      <c r="F49" s="115"/>
      <c r="G49" s="117">
        <f t="shared" si="1"/>
        <v>1825.2</v>
      </c>
      <c r="H49" s="326">
        <v>330</v>
      </c>
      <c r="I49" s="117">
        <f t="shared" si="2"/>
        <v>1495.2</v>
      </c>
      <c r="J49" s="357">
        <v>0.14000000000000001</v>
      </c>
      <c r="K49" s="372">
        <f t="shared" si="3"/>
        <v>255.52800000000002</v>
      </c>
    </row>
    <row r="50" spans="1:11" ht="17" hidden="1" x14ac:dyDescent="0.2">
      <c r="A50" s="160" t="s">
        <v>202</v>
      </c>
      <c r="B50" s="331" t="s">
        <v>138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0.14000000000000001</v>
      </c>
      <c r="K50" s="371">
        <f t="shared" si="3"/>
        <v>0</v>
      </c>
    </row>
    <row r="51" spans="1:11" ht="17" hidden="1" x14ac:dyDescent="0.2">
      <c r="A51" s="191" t="s">
        <v>44</v>
      </c>
      <c r="B51" s="159" t="s">
        <v>45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1" ht="17" hidden="1" x14ac:dyDescent="0.2">
      <c r="A52" s="208" t="s">
        <v>89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s="272" customFormat="1" ht="17" hidden="1" x14ac:dyDescent="0.2">
      <c r="A53" s="179" t="s">
        <v>98</v>
      </c>
      <c r="B53" s="331" t="s">
        <v>45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0.13</v>
      </c>
      <c r="K53" s="371">
        <f t="shared" si="3"/>
        <v>0</v>
      </c>
    </row>
    <row r="54" spans="1:11" ht="17" hidden="1" x14ac:dyDescent="0.2">
      <c r="A54" s="160" t="s">
        <v>94</v>
      </c>
      <c r="B54" s="159" t="s">
        <v>95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1" ht="17" hidden="1" x14ac:dyDescent="0.2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t="17" hidden="1" x14ac:dyDescent="0.2">
      <c r="A56" s="179" t="s">
        <v>129</v>
      </c>
      <c r="B56" s="331" t="s">
        <v>95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0.13</v>
      </c>
      <c r="K56" s="371">
        <f t="shared" si="3"/>
        <v>0</v>
      </c>
    </row>
    <row r="57" spans="1:11" ht="17" hidden="1" x14ac:dyDescent="0.2">
      <c r="A57" s="179" t="s">
        <v>201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s="272" customFormat="1" ht="17" x14ac:dyDescent="0.2">
      <c r="A58" s="160" t="s">
        <v>181</v>
      </c>
      <c r="B58" s="159" t="s">
        <v>95</v>
      </c>
      <c r="C58" s="111">
        <v>5362</v>
      </c>
      <c r="D58" s="113">
        <v>0.38</v>
      </c>
      <c r="E58" s="117">
        <f t="shared" si="0"/>
        <v>2037.56</v>
      </c>
      <c r="F58" s="115"/>
      <c r="G58" s="117">
        <f t="shared" si="1"/>
        <v>2037.56</v>
      </c>
      <c r="H58" s="326">
        <v>110</v>
      </c>
      <c r="I58" s="117">
        <f t="shared" si="2"/>
        <v>1927.56</v>
      </c>
      <c r="J58" s="357">
        <v>0.14000000000000001</v>
      </c>
      <c r="K58" s="372">
        <f t="shared" si="3"/>
        <v>285.25839999999999</v>
      </c>
    </row>
    <row r="59" spans="1:11" s="272" customFormat="1" ht="17" hidden="1" x14ac:dyDescent="0.2">
      <c r="A59" s="179" t="s">
        <v>196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s="272" customFormat="1" ht="17" x14ac:dyDescent="0.2">
      <c r="A60" s="179" t="s">
        <v>182</v>
      </c>
      <c r="B60" s="159" t="s">
        <v>183</v>
      </c>
      <c r="C60" s="385">
        <v>5358</v>
      </c>
      <c r="D60" s="113">
        <v>0.25</v>
      </c>
      <c r="E60" s="117">
        <f t="shared" si="0"/>
        <v>1339.5</v>
      </c>
      <c r="F60" s="115"/>
      <c r="G60" s="117">
        <f t="shared" si="1"/>
        <v>1339.5</v>
      </c>
      <c r="H60" s="326">
        <v>260</v>
      </c>
      <c r="I60" s="117">
        <f t="shared" si="2"/>
        <v>1079.5</v>
      </c>
      <c r="J60" s="357">
        <v>0.13</v>
      </c>
      <c r="K60" s="372">
        <f t="shared" si="3"/>
        <v>174.13500000000002</v>
      </c>
    </row>
    <row r="61" spans="1:11" s="272" customFormat="1" ht="17" hidden="1" x14ac:dyDescent="0.2">
      <c r="A61" s="179" t="s">
        <v>182</v>
      </c>
      <c r="B61" s="159" t="s">
        <v>183</v>
      </c>
      <c r="C61" s="385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372">
        <f t="shared" si="3"/>
        <v>0</v>
      </c>
    </row>
    <row r="62" spans="1:11" s="272" customFormat="1" ht="17" hidden="1" x14ac:dyDescent="0.2">
      <c r="A62" s="179" t="s">
        <v>182</v>
      </c>
      <c r="B62" s="159" t="s">
        <v>183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ht="17" hidden="1" x14ac:dyDescent="0.2">
      <c r="A63" s="139" t="s">
        <v>69</v>
      </c>
      <c r="B63" s="159" t="s">
        <v>70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t="19" hidden="1" customHeight="1" x14ac:dyDescent="0.2">
      <c r="A64" s="124" t="s">
        <v>60</v>
      </c>
      <c r="B64" s="159" t="s">
        <v>61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7" hidden="1" x14ac:dyDescent="0.2">
      <c r="A65" s="139" t="s">
        <v>46</v>
      </c>
      <c r="B65" s="159" t="s">
        <v>29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7" hidden="1" x14ac:dyDescent="0.2">
      <c r="A66" s="90" t="s">
        <v>176</v>
      </c>
      <c r="B66" s="331" t="s">
        <v>177</v>
      </c>
      <c r="C66" s="332"/>
      <c r="D66" s="99"/>
      <c r="E66" s="103">
        <f t="shared" ref="E66:E119" si="4">C66*D66</f>
        <v>0</v>
      </c>
      <c r="F66" s="100"/>
      <c r="G66" s="103">
        <f t="shared" ref="G66:G119" si="5">E66+F66</f>
        <v>0</v>
      </c>
      <c r="H66" s="336"/>
      <c r="I66" s="103">
        <f t="shared" ref="I66:I119" si="6">+G66-H66</f>
        <v>0</v>
      </c>
      <c r="J66" s="370">
        <v>0.13</v>
      </c>
      <c r="K66" s="371">
        <f t="shared" ref="K66:K119" si="7">E66*J66</f>
        <v>0</v>
      </c>
      <c r="L66" s="3"/>
    </row>
    <row r="67" spans="1:12" s="272" customFormat="1" ht="17" hidden="1" x14ac:dyDescent="0.2">
      <c r="A67" s="90" t="s">
        <v>127</v>
      </c>
      <c r="B67" s="159" t="s">
        <v>128</v>
      </c>
      <c r="C67" s="111"/>
      <c r="D67" s="113"/>
      <c r="E67" s="117">
        <f t="shared" si="4"/>
        <v>0</v>
      </c>
      <c r="F67" s="115"/>
      <c r="G67" s="117">
        <f t="shared" si="5"/>
        <v>0</v>
      </c>
      <c r="H67" s="326"/>
      <c r="I67" s="117">
        <f t="shared" si="6"/>
        <v>0</v>
      </c>
      <c r="J67" s="357">
        <v>0.13</v>
      </c>
      <c r="K67" s="20">
        <f t="shared" si="7"/>
        <v>0</v>
      </c>
      <c r="L67" s="118"/>
    </row>
    <row r="68" spans="1:12" ht="17" x14ac:dyDescent="0.2">
      <c r="A68" s="179" t="s">
        <v>172</v>
      </c>
      <c r="B68" s="159" t="s">
        <v>175</v>
      </c>
      <c r="C68" s="111">
        <v>5358</v>
      </c>
      <c r="D68" s="113">
        <v>0.28000000000000003</v>
      </c>
      <c r="E68" s="117">
        <f t="shared" si="4"/>
        <v>1500.2400000000002</v>
      </c>
      <c r="F68" s="115"/>
      <c r="G68" s="117">
        <f t="shared" si="5"/>
        <v>1500.2400000000002</v>
      </c>
      <c r="H68" s="326">
        <v>110</v>
      </c>
      <c r="I68" s="117">
        <f t="shared" si="6"/>
        <v>1390.2400000000002</v>
      </c>
      <c r="J68" s="357">
        <v>0.13</v>
      </c>
      <c r="K68" s="372">
        <f t="shared" si="7"/>
        <v>195.03120000000004</v>
      </c>
    </row>
    <row r="69" spans="1:12" ht="17" hidden="1" x14ac:dyDescent="0.2">
      <c r="A69" s="179" t="s">
        <v>172</v>
      </c>
      <c r="B69" s="331" t="s">
        <v>175</v>
      </c>
      <c r="C69" s="332"/>
      <c r="D69" s="99"/>
      <c r="E69" s="103">
        <f t="shared" si="4"/>
        <v>0</v>
      </c>
      <c r="F69" s="100"/>
      <c r="G69" s="103">
        <f t="shared" si="5"/>
        <v>0</v>
      </c>
      <c r="H69" s="336"/>
      <c r="I69" s="103">
        <f t="shared" si="6"/>
        <v>0</v>
      </c>
      <c r="J69" s="370">
        <v>0.13</v>
      </c>
      <c r="K69" s="371">
        <f t="shared" si="7"/>
        <v>0</v>
      </c>
    </row>
    <row r="70" spans="1:12" s="272" customFormat="1" ht="17" hidden="1" x14ac:dyDescent="0.2">
      <c r="A70" s="90" t="s">
        <v>108</v>
      </c>
      <c r="B70" s="159" t="s">
        <v>111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0.13</v>
      </c>
      <c r="K70" s="20">
        <f t="shared" si="7"/>
        <v>0</v>
      </c>
    </row>
    <row r="71" spans="1:12" ht="17" x14ac:dyDescent="0.2">
      <c r="A71" s="90" t="s">
        <v>52</v>
      </c>
      <c r="B71" s="159" t="s">
        <v>53</v>
      </c>
      <c r="C71" s="111">
        <v>3037</v>
      </c>
      <c r="D71" s="113">
        <v>0.27</v>
      </c>
      <c r="E71" s="117">
        <f t="shared" si="4"/>
        <v>819.99</v>
      </c>
      <c r="F71" s="115"/>
      <c r="G71" s="117">
        <f t="shared" si="5"/>
        <v>819.99</v>
      </c>
      <c r="H71" s="326"/>
      <c r="I71" s="117">
        <f t="shared" si="6"/>
        <v>819.99</v>
      </c>
      <c r="J71" s="357">
        <v>0.13</v>
      </c>
      <c r="K71" s="372">
        <f t="shared" si="7"/>
        <v>106.59870000000001</v>
      </c>
    </row>
    <row r="72" spans="1:12" ht="17" hidden="1" x14ac:dyDescent="0.2">
      <c r="A72" s="90" t="s">
        <v>52</v>
      </c>
      <c r="B72" s="159" t="s">
        <v>53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2" ht="17" hidden="1" x14ac:dyDescent="0.2">
      <c r="A73" s="90" t="s">
        <v>173</v>
      </c>
      <c r="B73" s="331" t="s">
        <v>167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t="17" hidden="1" x14ac:dyDescent="0.2">
      <c r="A74" s="208" t="s">
        <v>90</v>
      </c>
      <c r="B74" s="159" t="s">
        <v>79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0.14000000000000001</v>
      </c>
      <c r="K74" s="20">
        <f t="shared" si="7"/>
        <v>0</v>
      </c>
    </row>
    <row r="75" spans="1:12" ht="17" x14ac:dyDescent="0.2">
      <c r="A75" s="90" t="s">
        <v>154</v>
      </c>
      <c r="B75" s="159" t="s">
        <v>155</v>
      </c>
      <c r="C75" s="111">
        <v>7099</v>
      </c>
      <c r="D75" s="113">
        <v>0.25</v>
      </c>
      <c r="E75" s="117">
        <f t="shared" si="4"/>
        <v>1774.75</v>
      </c>
      <c r="F75" s="115"/>
      <c r="G75" s="117">
        <f t="shared" si="5"/>
        <v>1774.75</v>
      </c>
      <c r="H75" s="326"/>
      <c r="I75" s="117">
        <f t="shared" si="6"/>
        <v>1774.75</v>
      </c>
      <c r="J75" s="357">
        <v>0.13</v>
      </c>
      <c r="K75" s="372">
        <f t="shared" si="7"/>
        <v>230.7175</v>
      </c>
    </row>
    <row r="76" spans="1:12" ht="17" hidden="1" x14ac:dyDescent="0.2">
      <c r="A76" s="90" t="s">
        <v>154</v>
      </c>
      <c r="B76" s="331" t="s">
        <v>155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t="17" x14ac:dyDescent="0.2">
      <c r="A77" s="90" t="s">
        <v>156</v>
      </c>
      <c r="B77" s="159" t="s">
        <v>155</v>
      </c>
      <c r="C77" s="111">
        <v>7099</v>
      </c>
      <c r="D77" s="113">
        <v>0.25</v>
      </c>
      <c r="E77" s="117">
        <f t="shared" si="4"/>
        <v>1774.75</v>
      </c>
      <c r="F77" s="115"/>
      <c r="G77" s="117">
        <f t="shared" si="5"/>
        <v>1774.75</v>
      </c>
      <c r="H77" s="326"/>
      <c r="I77" s="117">
        <f t="shared" si="6"/>
        <v>1774.75</v>
      </c>
      <c r="J77" s="357">
        <v>0.13</v>
      </c>
      <c r="K77" s="372">
        <f t="shared" si="7"/>
        <v>230.7175</v>
      </c>
    </row>
    <row r="78" spans="1:12" ht="17" hidden="1" x14ac:dyDescent="0.2">
      <c r="A78" s="90" t="s">
        <v>156</v>
      </c>
      <c r="B78" s="159" t="s">
        <v>155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372">
        <f t="shared" si="7"/>
        <v>0</v>
      </c>
    </row>
    <row r="79" spans="1:12" ht="17" hidden="1" x14ac:dyDescent="0.2">
      <c r="A79" s="90" t="s">
        <v>104</v>
      </c>
      <c r="B79" s="159" t="s">
        <v>105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20">
        <f t="shared" si="7"/>
        <v>0</v>
      </c>
    </row>
    <row r="80" spans="1:12" ht="17" hidden="1" x14ac:dyDescent="0.2">
      <c r="A80" s="90" t="s">
        <v>161</v>
      </c>
      <c r="B80" s="159" t="s">
        <v>162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372">
        <f t="shared" si="7"/>
        <v>0</v>
      </c>
    </row>
    <row r="81" spans="1:11" ht="17" hidden="1" x14ac:dyDescent="0.2">
      <c r="A81" s="90" t="s">
        <v>100</v>
      </c>
      <c r="B81" s="159" t="s">
        <v>101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20">
        <f t="shared" si="7"/>
        <v>0</v>
      </c>
    </row>
    <row r="82" spans="1:11" ht="17" hidden="1" x14ac:dyDescent="0.2">
      <c r="A82" s="194" t="s">
        <v>85</v>
      </c>
      <c r="B82" s="159" t="s">
        <v>86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ht="17" hidden="1" x14ac:dyDescent="0.2">
      <c r="A83" s="194" t="s">
        <v>85</v>
      </c>
      <c r="B83" s="159" t="s">
        <v>86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t="17" x14ac:dyDescent="0.2">
      <c r="A84" s="208" t="s">
        <v>179</v>
      </c>
      <c r="B84" s="159" t="s">
        <v>180</v>
      </c>
      <c r="C84" s="111">
        <v>3875</v>
      </c>
      <c r="D84" s="113">
        <v>0.25</v>
      </c>
      <c r="E84" s="117">
        <f t="shared" si="4"/>
        <v>968.75</v>
      </c>
      <c r="F84" s="115"/>
      <c r="G84" s="117">
        <f t="shared" si="5"/>
        <v>968.75</v>
      </c>
      <c r="H84" s="326">
        <v>110</v>
      </c>
      <c r="I84" s="117">
        <f t="shared" si="6"/>
        <v>858.75</v>
      </c>
      <c r="J84" s="357">
        <v>0.14000000000000001</v>
      </c>
      <c r="K84" s="372">
        <f t="shared" si="7"/>
        <v>135.625</v>
      </c>
    </row>
    <row r="85" spans="1:11" ht="17" hidden="1" x14ac:dyDescent="0.2">
      <c r="A85" s="208" t="s">
        <v>179</v>
      </c>
      <c r="B85" s="331" t="s">
        <v>180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0.14000000000000001</v>
      </c>
      <c r="K85" s="371">
        <f t="shared" si="7"/>
        <v>0</v>
      </c>
    </row>
    <row r="86" spans="1:11" ht="17" hidden="1" x14ac:dyDescent="0.2">
      <c r="A86" s="194" t="s">
        <v>83</v>
      </c>
      <c r="B86" s="159" t="s">
        <v>84</v>
      </c>
      <c r="C86" s="111"/>
      <c r="D86" s="113"/>
      <c r="E86" s="117">
        <f t="shared" si="4"/>
        <v>0</v>
      </c>
      <c r="F86" s="115"/>
      <c r="G86" s="117">
        <f t="shared" si="5"/>
        <v>0</v>
      </c>
      <c r="H86" s="326"/>
      <c r="I86" s="117">
        <f t="shared" si="6"/>
        <v>0</v>
      </c>
      <c r="J86" s="357">
        <v>0.14000000000000001</v>
      </c>
      <c r="K86" s="20">
        <f t="shared" si="7"/>
        <v>0</v>
      </c>
    </row>
    <row r="87" spans="1:11" s="272" customFormat="1" ht="17" x14ac:dyDescent="0.2">
      <c r="A87" s="90" t="s">
        <v>193</v>
      </c>
      <c r="B87" s="159" t="s">
        <v>84</v>
      </c>
      <c r="C87" s="111">
        <v>4404</v>
      </c>
      <c r="D87" s="113">
        <v>0.25</v>
      </c>
      <c r="E87" s="117">
        <f t="shared" si="4"/>
        <v>1101</v>
      </c>
      <c r="F87" s="115"/>
      <c r="G87" s="117">
        <f t="shared" si="5"/>
        <v>1101</v>
      </c>
      <c r="H87" s="326">
        <v>150</v>
      </c>
      <c r="I87" s="117">
        <f t="shared" si="6"/>
        <v>951</v>
      </c>
      <c r="J87" s="357">
        <v>0.13</v>
      </c>
      <c r="K87" s="372">
        <f t="shared" si="7"/>
        <v>143.13</v>
      </c>
    </row>
    <row r="88" spans="1:11" ht="17" x14ac:dyDescent="0.2">
      <c r="A88" s="90" t="s">
        <v>106</v>
      </c>
      <c r="B88" s="159" t="s">
        <v>107</v>
      </c>
      <c r="C88" s="111">
        <v>2499</v>
      </c>
      <c r="D88" s="113">
        <v>0.4</v>
      </c>
      <c r="E88" s="117">
        <f t="shared" si="4"/>
        <v>999.6</v>
      </c>
      <c r="F88" s="115"/>
      <c r="G88" s="117">
        <f t="shared" si="5"/>
        <v>999.6</v>
      </c>
      <c r="H88" s="326">
        <v>220</v>
      </c>
      <c r="I88" s="117">
        <f t="shared" si="6"/>
        <v>779.6</v>
      </c>
      <c r="J88" s="357">
        <v>0.13</v>
      </c>
      <c r="K88" s="372">
        <f t="shared" si="7"/>
        <v>129.94800000000001</v>
      </c>
    </row>
    <row r="89" spans="1:11" ht="17" hidden="1" x14ac:dyDescent="0.2">
      <c r="A89" s="90" t="s">
        <v>198</v>
      </c>
      <c r="B89" s="159" t="s">
        <v>107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20">
        <f t="shared" si="7"/>
        <v>0</v>
      </c>
    </row>
    <row r="90" spans="1:11" s="272" customFormat="1" ht="17" x14ac:dyDescent="0.2">
      <c r="A90" s="90" t="s">
        <v>134</v>
      </c>
      <c r="B90" s="159" t="s">
        <v>194</v>
      </c>
      <c r="C90" s="111">
        <v>1352</v>
      </c>
      <c r="D90" s="113">
        <v>0.37</v>
      </c>
      <c r="E90" s="117">
        <f t="shared" si="4"/>
        <v>500.24</v>
      </c>
      <c r="F90" s="115"/>
      <c r="G90" s="117">
        <f t="shared" si="5"/>
        <v>500.24</v>
      </c>
      <c r="H90" s="326"/>
      <c r="I90" s="117">
        <f t="shared" si="6"/>
        <v>500.24</v>
      </c>
      <c r="J90" s="357">
        <v>0.13</v>
      </c>
      <c r="K90" s="372">
        <f t="shared" si="7"/>
        <v>65.031199999999998</v>
      </c>
    </row>
    <row r="91" spans="1:11" ht="14.5" customHeight="1" x14ac:dyDescent="0.2">
      <c r="A91" s="90" t="s">
        <v>152</v>
      </c>
      <c r="B91" s="159" t="s">
        <v>153</v>
      </c>
      <c r="C91" s="111">
        <v>2079</v>
      </c>
      <c r="D91" s="113">
        <v>0.26</v>
      </c>
      <c r="E91" s="117">
        <f t="shared" si="4"/>
        <v>540.54</v>
      </c>
      <c r="F91" s="115"/>
      <c r="G91" s="117">
        <f t="shared" si="5"/>
        <v>540.54</v>
      </c>
      <c r="H91" s="326">
        <v>110</v>
      </c>
      <c r="I91" s="117">
        <f t="shared" si="6"/>
        <v>430.53999999999996</v>
      </c>
      <c r="J91" s="357">
        <v>0.13</v>
      </c>
      <c r="K91" s="372">
        <f t="shared" si="7"/>
        <v>70.270200000000003</v>
      </c>
    </row>
    <row r="92" spans="1:11" ht="17" hidden="1" x14ac:dyDescent="0.2">
      <c r="A92" s="90" t="s">
        <v>152</v>
      </c>
      <c r="B92" s="159" t="s">
        <v>153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0.13</v>
      </c>
      <c r="K92" s="372">
        <f t="shared" si="7"/>
        <v>0</v>
      </c>
    </row>
    <row r="93" spans="1:11" s="272" customFormat="1" ht="17" x14ac:dyDescent="0.2">
      <c r="A93" s="90" t="s">
        <v>184</v>
      </c>
      <c r="B93" s="159" t="s">
        <v>185</v>
      </c>
      <c r="C93" s="111">
        <v>5332</v>
      </c>
      <c r="D93" s="113">
        <v>0.39</v>
      </c>
      <c r="E93" s="117">
        <f t="shared" si="4"/>
        <v>2079.48</v>
      </c>
      <c r="F93" s="115"/>
      <c r="G93" s="117">
        <f t="shared" si="5"/>
        <v>2079.48</v>
      </c>
      <c r="H93" s="326">
        <v>440</v>
      </c>
      <c r="I93" s="117">
        <f t="shared" si="6"/>
        <v>1639.48</v>
      </c>
      <c r="J93" s="357">
        <v>0.13</v>
      </c>
      <c r="K93" s="372">
        <f t="shared" si="7"/>
        <v>270.33240000000001</v>
      </c>
    </row>
    <row r="94" spans="1:11" s="272" customFormat="1" ht="17" x14ac:dyDescent="0.2">
      <c r="A94" s="90" t="s">
        <v>211</v>
      </c>
      <c r="B94" s="216" t="s">
        <v>185</v>
      </c>
      <c r="C94" s="166">
        <v>3037</v>
      </c>
      <c r="D94" s="168">
        <v>0.25</v>
      </c>
      <c r="E94" s="117">
        <f t="shared" si="4"/>
        <v>759.25</v>
      </c>
      <c r="F94" s="115"/>
      <c r="G94" s="117">
        <f t="shared" si="5"/>
        <v>759.25</v>
      </c>
      <c r="H94" s="326"/>
      <c r="I94" s="117">
        <f t="shared" si="6"/>
        <v>759.25</v>
      </c>
      <c r="J94" s="357">
        <v>0.13</v>
      </c>
      <c r="K94" s="372">
        <f t="shared" si="7"/>
        <v>98.702500000000001</v>
      </c>
    </row>
    <row r="95" spans="1:11" s="272" customFormat="1" ht="17" x14ac:dyDescent="0.2">
      <c r="A95" s="90" t="s">
        <v>209</v>
      </c>
      <c r="B95" s="159" t="s">
        <v>210</v>
      </c>
      <c r="C95" s="111">
        <v>4410</v>
      </c>
      <c r="D95" s="113">
        <v>0.42</v>
      </c>
      <c r="E95" s="117">
        <f t="shared" si="4"/>
        <v>1852.1999999999998</v>
      </c>
      <c r="F95" s="115"/>
      <c r="G95" s="117">
        <f t="shared" si="5"/>
        <v>1852.1999999999998</v>
      </c>
      <c r="H95" s="326">
        <v>110</v>
      </c>
      <c r="I95" s="117">
        <f t="shared" si="6"/>
        <v>1742.1999999999998</v>
      </c>
      <c r="J95" s="357">
        <v>0.13</v>
      </c>
      <c r="K95" s="372">
        <f t="shared" si="7"/>
        <v>240.78599999999997</v>
      </c>
    </row>
    <row r="96" spans="1:11" s="272" customFormat="1" ht="17" x14ac:dyDescent="0.2">
      <c r="A96" s="90" t="s">
        <v>203</v>
      </c>
      <c r="B96" s="159" t="s">
        <v>204</v>
      </c>
      <c r="C96" s="111">
        <v>2263</v>
      </c>
      <c r="D96" s="113">
        <v>0.25</v>
      </c>
      <c r="E96" s="117">
        <f t="shared" si="4"/>
        <v>565.75</v>
      </c>
      <c r="F96" s="115">
        <v>100</v>
      </c>
      <c r="G96" s="117">
        <f t="shared" si="5"/>
        <v>665.75</v>
      </c>
      <c r="H96" s="326"/>
      <c r="I96" s="117">
        <f t="shared" si="6"/>
        <v>665.75</v>
      </c>
      <c r="J96" s="357">
        <v>0.13</v>
      </c>
      <c r="K96" s="20">
        <f t="shared" si="7"/>
        <v>73.547499999999999</v>
      </c>
    </row>
    <row r="97" spans="1:11" s="272" customFormat="1" ht="17" hidden="1" x14ac:dyDescent="0.2">
      <c r="A97" s="208" t="s">
        <v>159</v>
      </c>
      <c r="B97" s="159" t="s">
        <v>160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0.14000000000000001</v>
      </c>
      <c r="K97" s="20">
        <f t="shared" si="7"/>
        <v>0</v>
      </c>
    </row>
    <row r="98" spans="1:11" ht="17" hidden="1" x14ac:dyDescent="0.2">
      <c r="A98" s="90" t="s">
        <v>98</v>
      </c>
      <c r="B98" s="331" t="s">
        <v>171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t="17" hidden="1" x14ac:dyDescent="0.2">
      <c r="A99" s="90" t="s">
        <v>98</v>
      </c>
      <c r="B99" s="331" t="s">
        <v>171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t="17" hidden="1" x14ac:dyDescent="0.2">
      <c r="A100" s="94" t="s">
        <v>58</v>
      </c>
      <c r="B100" s="159" t="s">
        <v>59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0.14000000000000001</v>
      </c>
      <c r="K100" s="20">
        <f t="shared" si="7"/>
        <v>0</v>
      </c>
    </row>
    <row r="101" spans="1:11" ht="17" x14ac:dyDescent="0.2">
      <c r="A101" s="160" t="s">
        <v>65</v>
      </c>
      <c r="B101" s="159" t="s">
        <v>59</v>
      </c>
      <c r="C101" s="111">
        <v>4620</v>
      </c>
      <c r="D101" s="113">
        <v>0.4</v>
      </c>
      <c r="E101" s="117">
        <f t="shared" si="4"/>
        <v>1848</v>
      </c>
      <c r="F101" s="115">
        <v>88.8</v>
      </c>
      <c r="G101" s="117">
        <f t="shared" si="5"/>
        <v>1936.8</v>
      </c>
      <c r="H101" s="326">
        <v>110</v>
      </c>
      <c r="I101" s="117">
        <f t="shared" si="6"/>
        <v>1826.8</v>
      </c>
      <c r="J101" s="357">
        <v>0.14000000000000001</v>
      </c>
      <c r="K101" s="372">
        <f t="shared" si="7"/>
        <v>258.72000000000003</v>
      </c>
    </row>
    <row r="102" spans="1:11" s="272" customFormat="1" ht="17" hidden="1" x14ac:dyDescent="0.2">
      <c r="A102" s="90" t="s">
        <v>168</v>
      </c>
      <c r="B102" s="331" t="s">
        <v>59</v>
      </c>
      <c r="C102" s="332"/>
      <c r="D102" s="99"/>
      <c r="E102" s="103">
        <f t="shared" si="4"/>
        <v>0</v>
      </c>
      <c r="F102" s="100"/>
      <c r="G102" s="103">
        <f t="shared" si="5"/>
        <v>0</v>
      </c>
      <c r="H102" s="336"/>
      <c r="I102" s="103">
        <f t="shared" si="6"/>
        <v>0</v>
      </c>
      <c r="J102" s="370">
        <v>0.13</v>
      </c>
      <c r="K102" s="371">
        <f t="shared" si="7"/>
        <v>0</v>
      </c>
    </row>
    <row r="103" spans="1:11" s="272" customFormat="1" ht="17" hidden="1" x14ac:dyDescent="0.2">
      <c r="A103" s="90" t="s">
        <v>168</v>
      </c>
      <c r="B103" s="159" t="s">
        <v>59</v>
      </c>
      <c r="C103" s="111"/>
      <c r="D103" s="113"/>
      <c r="E103" s="117">
        <f t="shared" si="4"/>
        <v>0</v>
      </c>
      <c r="F103" s="115"/>
      <c r="G103" s="117">
        <f t="shared" si="5"/>
        <v>0</v>
      </c>
      <c r="H103" s="326"/>
      <c r="I103" s="117">
        <f t="shared" si="6"/>
        <v>0</v>
      </c>
      <c r="J103" s="357">
        <v>0.13</v>
      </c>
      <c r="K103" s="372">
        <f t="shared" si="7"/>
        <v>0</v>
      </c>
    </row>
    <row r="104" spans="1:11" s="272" customFormat="1" ht="17" hidden="1" x14ac:dyDescent="0.2">
      <c r="A104" s="90" t="s">
        <v>186</v>
      </c>
      <c r="B104" s="331" t="s">
        <v>59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ht="17" hidden="1" x14ac:dyDescent="0.2">
      <c r="A105" s="90" t="s">
        <v>63</v>
      </c>
      <c r="B105" s="159" t="s">
        <v>64</v>
      </c>
      <c r="C105" s="111"/>
      <c r="D105" s="113"/>
      <c r="E105" s="117">
        <f t="shared" si="4"/>
        <v>0</v>
      </c>
      <c r="F105" s="115"/>
      <c r="G105" s="117">
        <f t="shared" si="5"/>
        <v>0</v>
      </c>
      <c r="H105" s="326"/>
      <c r="I105" s="117">
        <f t="shared" si="6"/>
        <v>0</v>
      </c>
      <c r="J105" s="357">
        <v>0.13</v>
      </c>
      <c r="K105" s="20">
        <f t="shared" si="7"/>
        <v>0</v>
      </c>
    </row>
    <row r="106" spans="1:11" ht="17" x14ac:dyDescent="0.2">
      <c r="A106" s="90" t="s">
        <v>134</v>
      </c>
      <c r="B106" s="159" t="s">
        <v>135</v>
      </c>
      <c r="C106" s="111">
        <v>4061</v>
      </c>
      <c r="D106" s="113">
        <v>0.39</v>
      </c>
      <c r="E106" s="117">
        <f t="shared" si="4"/>
        <v>1583.79</v>
      </c>
      <c r="F106" s="115"/>
      <c r="G106" s="117">
        <f t="shared" si="5"/>
        <v>1583.79</v>
      </c>
      <c r="H106" s="326"/>
      <c r="I106" s="117">
        <f t="shared" si="6"/>
        <v>1583.79</v>
      </c>
      <c r="J106" s="357">
        <v>0.13</v>
      </c>
      <c r="K106" s="372">
        <f t="shared" si="7"/>
        <v>205.89269999999999</v>
      </c>
    </row>
    <row r="107" spans="1:11" ht="17" hidden="1" x14ac:dyDescent="0.2">
      <c r="A107" s="90" t="s">
        <v>114</v>
      </c>
      <c r="B107" s="159" t="s">
        <v>115</v>
      </c>
      <c r="C107" s="111"/>
      <c r="D107" s="113"/>
      <c r="E107" s="117">
        <f t="shared" si="4"/>
        <v>0</v>
      </c>
      <c r="F107" s="115"/>
      <c r="G107" s="117">
        <f t="shared" si="5"/>
        <v>0</v>
      </c>
      <c r="H107" s="326"/>
      <c r="I107" s="117">
        <f t="shared" si="6"/>
        <v>0</v>
      </c>
      <c r="J107" s="357">
        <v>0.13</v>
      </c>
      <c r="K107" s="20">
        <f t="shared" si="7"/>
        <v>0</v>
      </c>
    </row>
    <row r="108" spans="1:11" ht="17" hidden="1" x14ac:dyDescent="0.2">
      <c r="A108" s="90" t="s">
        <v>114</v>
      </c>
      <c r="B108" s="159" t="s">
        <v>115</v>
      </c>
      <c r="C108" s="111"/>
      <c r="D108" s="113"/>
      <c r="E108" s="117">
        <f t="shared" si="4"/>
        <v>0</v>
      </c>
      <c r="F108" s="115"/>
      <c r="G108" s="117">
        <f t="shared" si="5"/>
        <v>0</v>
      </c>
      <c r="H108" s="326"/>
      <c r="I108" s="117">
        <f t="shared" si="6"/>
        <v>0</v>
      </c>
      <c r="J108" s="357">
        <v>0.13</v>
      </c>
      <c r="K108" s="20">
        <f t="shared" si="7"/>
        <v>0</v>
      </c>
    </row>
    <row r="109" spans="1:11" ht="17" hidden="1" x14ac:dyDescent="0.2">
      <c r="A109" s="90" t="s">
        <v>109</v>
      </c>
      <c r="B109" s="159" t="s">
        <v>110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t="17" x14ac:dyDescent="0.2">
      <c r="A110" s="90" t="s">
        <v>187</v>
      </c>
      <c r="B110" s="159" t="s">
        <v>188</v>
      </c>
      <c r="C110" s="111">
        <v>1897</v>
      </c>
      <c r="D110" s="113">
        <v>0.38</v>
      </c>
      <c r="E110" s="117">
        <f t="shared" si="4"/>
        <v>720.86</v>
      </c>
      <c r="F110" s="115">
        <v>48.94</v>
      </c>
      <c r="G110" s="117">
        <f t="shared" si="5"/>
        <v>769.8</v>
      </c>
      <c r="H110" s="326">
        <v>50</v>
      </c>
      <c r="I110" s="117">
        <f t="shared" si="6"/>
        <v>719.8</v>
      </c>
      <c r="J110" s="357">
        <v>0.13</v>
      </c>
      <c r="K110" s="372">
        <f t="shared" si="7"/>
        <v>93.711800000000011</v>
      </c>
    </row>
    <row r="111" spans="1:11" ht="17" hidden="1" x14ac:dyDescent="0.2">
      <c r="A111" s="90" t="s">
        <v>74</v>
      </c>
      <c r="B111" s="159" t="s">
        <v>75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t="17" x14ac:dyDescent="0.2">
      <c r="A112" s="90" t="s">
        <v>152</v>
      </c>
      <c r="B112" s="159" t="s">
        <v>169</v>
      </c>
      <c r="C112" s="111">
        <v>1853</v>
      </c>
      <c r="D112" s="113">
        <v>0.38</v>
      </c>
      <c r="E112" s="117">
        <f t="shared" si="4"/>
        <v>704.14</v>
      </c>
      <c r="F112" s="115">
        <v>250</v>
      </c>
      <c r="G112" s="117">
        <f t="shared" si="5"/>
        <v>954.14</v>
      </c>
      <c r="H112" s="326"/>
      <c r="I112" s="117">
        <f t="shared" si="6"/>
        <v>954.14</v>
      </c>
      <c r="J112" s="357">
        <v>0.13</v>
      </c>
      <c r="K112" s="372">
        <f t="shared" si="7"/>
        <v>91.538200000000003</v>
      </c>
    </row>
    <row r="113" spans="1:12" s="272" customFormat="1" ht="17" hidden="1" x14ac:dyDescent="0.2">
      <c r="A113" s="209" t="s">
        <v>91</v>
      </c>
      <c r="B113" s="159" t="s">
        <v>92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0.14000000000000001</v>
      </c>
      <c r="K113" s="20">
        <f t="shared" si="7"/>
        <v>0</v>
      </c>
    </row>
    <row r="114" spans="1:12" hidden="1" x14ac:dyDescent="0.2">
      <c r="A114" s="316" t="s">
        <v>145</v>
      </c>
      <c r="B114" s="350" t="s">
        <v>146</v>
      </c>
      <c r="C114" s="111"/>
      <c r="D114" s="171"/>
      <c r="E114" s="117">
        <f t="shared" si="4"/>
        <v>0</v>
      </c>
      <c r="F114" s="116"/>
      <c r="G114" s="117">
        <f t="shared" si="5"/>
        <v>0</v>
      </c>
      <c r="H114" s="116"/>
      <c r="I114" s="117">
        <f t="shared" si="6"/>
        <v>0</v>
      </c>
      <c r="J114" s="357">
        <v>0.14000000000000001</v>
      </c>
      <c r="K114" s="20">
        <f t="shared" si="7"/>
        <v>0</v>
      </c>
    </row>
    <row r="115" spans="1:12" s="272" customFormat="1" hidden="1" x14ac:dyDescent="0.2">
      <c r="A115" s="90" t="s">
        <v>139</v>
      </c>
      <c r="B115" s="321" t="s">
        <v>140</v>
      </c>
      <c r="C115" s="176"/>
      <c r="D115" s="170"/>
      <c r="E115" s="117">
        <f t="shared" si="4"/>
        <v>0</v>
      </c>
      <c r="F115" s="261"/>
      <c r="G115" s="117">
        <f t="shared" si="5"/>
        <v>0</v>
      </c>
      <c r="H115" s="261"/>
      <c r="I115" s="117">
        <f t="shared" si="6"/>
        <v>0</v>
      </c>
      <c r="J115" s="357">
        <v>0.13</v>
      </c>
      <c r="K115" s="20">
        <f t="shared" si="7"/>
        <v>0</v>
      </c>
    </row>
    <row r="116" spans="1:12" s="272" customFormat="1" hidden="1" x14ac:dyDescent="0.2">
      <c r="A116" s="90" t="s">
        <v>141</v>
      </c>
      <c r="B116" s="321" t="s">
        <v>140</v>
      </c>
      <c r="C116" s="176"/>
      <c r="D116" s="170"/>
      <c r="E116" s="117">
        <f t="shared" si="4"/>
        <v>0</v>
      </c>
      <c r="F116" s="261"/>
      <c r="G116" s="117">
        <f t="shared" si="5"/>
        <v>0</v>
      </c>
      <c r="H116" s="261"/>
      <c r="I116" s="117">
        <f t="shared" si="6"/>
        <v>0</v>
      </c>
      <c r="J116" s="357">
        <v>0.13</v>
      </c>
      <c r="K116" s="20">
        <f t="shared" si="7"/>
        <v>0</v>
      </c>
    </row>
    <row r="117" spans="1:12" hidden="1" x14ac:dyDescent="0.2">
      <c r="A117" s="90" t="s">
        <v>118</v>
      </c>
      <c r="B117" s="238" t="s">
        <v>119</v>
      </c>
      <c r="C117" s="176"/>
      <c r="D117" s="170"/>
      <c r="E117" s="117">
        <f t="shared" si="4"/>
        <v>0</v>
      </c>
      <c r="F117" s="261"/>
      <c r="G117" s="117">
        <f t="shared" si="5"/>
        <v>0</v>
      </c>
      <c r="H117" s="261"/>
      <c r="I117" s="117">
        <f t="shared" si="6"/>
        <v>0</v>
      </c>
      <c r="J117" s="357">
        <v>0.13</v>
      </c>
      <c r="K117" s="20">
        <f t="shared" si="7"/>
        <v>0</v>
      </c>
    </row>
    <row r="118" spans="1:12" hidden="1" x14ac:dyDescent="0.2">
      <c r="A118" s="92" t="s">
        <v>54</v>
      </c>
      <c r="B118" s="196" t="s">
        <v>55</v>
      </c>
      <c r="C118" s="197"/>
      <c r="D118" s="198"/>
      <c r="E118" s="117">
        <f t="shared" si="4"/>
        <v>0</v>
      </c>
      <c r="F118" s="203"/>
      <c r="G118" s="117">
        <f t="shared" si="5"/>
        <v>0</v>
      </c>
      <c r="H118" s="203"/>
      <c r="I118" s="117">
        <f t="shared" si="6"/>
        <v>0</v>
      </c>
      <c r="J118" s="357">
        <v>0.14000000000000001</v>
      </c>
      <c r="K118" s="20">
        <f t="shared" si="7"/>
        <v>0</v>
      </c>
    </row>
    <row r="119" spans="1:12" hidden="1" x14ac:dyDescent="0.2">
      <c r="A119" s="90" t="s">
        <v>87</v>
      </c>
      <c r="B119" s="234" t="s">
        <v>88</v>
      </c>
      <c r="C119" s="114"/>
      <c r="D119" s="172"/>
      <c r="E119" s="117">
        <f t="shared" si="4"/>
        <v>0</v>
      </c>
      <c r="F119" s="116"/>
      <c r="G119" s="117">
        <f t="shared" si="5"/>
        <v>0</v>
      </c>
      <c r="H119" s="116"/>
      <c r="I119" s="117">
        <f t="shared" si="6"/>
        <v>0</v>
      </c>
      <c r="J119" s="357">
        <v>0.13</v>
      </c>
      <c r="K119" s="20">
        <f t="shared" si="7"/>
        <v>0</v>
      </c>
    </row>
    <row r="120" spans="1:12" ht="16" customHeight="1" x14ac:dyDescent="0.2">
      <c r="A120" s="75"/>
      <c r="C120" s="79">
        <f>SUM(C2:C119)</f>
        <v>106521</v>
      </c>
      <c r="D120" s="79"/>
      <c r="E120" s="80">
        <f>SUM(E2:E119)</f>
        <v>34500.5</v>
      </c>
      <c r="F120" s="80">
        <f>SUM(F2:F119)</f>
        <v>855.29</v>
      </c>
      <c r="G120" s="80">
        <f>SUM(G2:G119)</f>
        <v>35355.79</v>
      </c>
      <c r="H120" s="80">
        <f>SUM(H2:H119)</f>
        <v>2770</v>
      </c>
      <c r="I120" s="80">
        <f>SUM(I2:I119)</f>
        <v>32585.79</v>
      </c>
      <c r="J120" s="80"/>
      <c r="K120" s="3">
        <f>SUM(K2:K119)</f>
        <v>4584.6513000000014</v>
      </c>
      <c r="L120" s="3"/>
    </row>
    <row r="121" spans="1:12" x14ac:dyDescent="0.2">
      <c r="D121" s="81"/>
      <c r="I121" s="382"/>
      <c r="J121" s="383"/>
      <c r="K121" s="165"/>
    </row>
    <row r="122" spans="1:12" x14ac:dyDescent="0.2">
      <c r="B122" s="247" t="s">
        <v>47</v>
      </c>
      <c r="D122" s="13"/>
      <c r="F122" s="13"/>
      <c r="G122" s="13"/>
      <c r="H122" t="s">
        <v>10</v>
      </c>
      <c r="I122" s="12">
        <f>+K120</f>
        <v>4584.6513000000014</v>
      </c>
    </row>
    <row r="123" spans="1:12" x14ac:dyDescent="0.2">
      <c r="B123" s="363">
        <v>0.13</v>
      </c>
      <c r="C123" s="41" t="s">
        <v>170</v>
      </c>
      <c r="D123" s="14"/>
      <c r="F123" s="13"/>
      <c r="G123" s="13"/>
      <c r="H123" t="s">
        <v>12</v>
      </c>
      <c r="I123" s="207">
        <f>+I120+I122</f>
        <v>37170.441300000006</v>
      </c>
    </row>
    <row r="124" spans="1:12" x14ac:dyDescent="0.2">
      <c r="A124" s="361"/>
      <c r="B124" s="364">
        <v>0.14000000000000001</v>
      </c>
      <c r="C124" s="41" t="s">
        <v>51</v>
      </c>
      <c r="D124" s="14"/>
      <c r="E124" s="15"/>
    </row>
    <row r="125" spans="1:12" x14ac:dyDescent="0.2">
      <c r="A125" s="362"/>
      <c r="D125" s="14"/>
      <c r="E125" s="15"/>
      <c r="F125" s="3"/>
    </row>
    <row r="126" spans="1:12" x14ac:dyDescent="0.2">
      <c r="A126" s="361"/>
      <c r="D126" s="14"/>
      <c r="E126" s="15"/>
      <c r="I126" s="3"/>
    </row>
    <row r="127" spans="1:12" x14ac:dyDescent="0.2">
      <c r="A127" s="361"/>
    </row>
    <row r="129" spans="8:8" x14ac:dyDescent="0.2">
      <c r="H129" s="3"/>
    </row>
  </sheetData>
  <autoFilter ref="A1:K120" xr:uid="{00000000-0009-0000-0000-000071000000}">
    <filterColumn colId="8">
      <filters>
        <filter val="1,079.50"/>
        <filter val="1,101.00"/>
        <filter val="1,390.24"/>
        <filter val="1,495.20"/>
        <filter val="1,565.40"/>
        <filter val="1,583.79"/>
        <filter val="1,639.48"/>
        <filter val="1,668.89"/>
        <filter val="1,742.20"/>
        <filter val="1,757.88"/>
        <filter val="1,774.75"/>
        <filter val="1,826.80"/>
        <filter val="1,927.56"/>
        <filter val="32,585.79"/>
        <filter val="430.54"/>
        <filter val="500.24"/>
        <filter val="582.12"/>
        <filter val="665.75"/>
        <filter val="673.32"/>
        <filter val="705.10"/>
        <filter val="719.80"/>
        <filter val="759.25"/>
        <filter val="779.60"/>
        <filter val="819.99"/>
        <filter val="858.75"/>
        <filter val="951.00"/>
        <filter val="954.1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filterMode="1"/>
  <dimension ref="A1:M129"/>
  <sheetViews>
    <sheetView topLeftCell="A68" zoomScale="86" zoomScaleNormal="60" workbookViewId="0">
      <selection activeCell="I125" sqref="I125"/>
    </sheetView>
  </sheetViews>
  <sheetFormatPr baseColWidth="10" defaultColWidth="10.6640625" defaultRowHeight="16" x14ac:dyDescent="0.2"/>
  <cols>
    <col min="1" max="1" width="15.83203125" customWidth="1"/>
    <col min="2" max="2" width="15.66406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33" si="0">C2*D2</f>
        <v>0</v>
      </c>
      <c r="F2" s="115"/>
      <c r="G2" s="117">
        <f t="shared" ref="G2:G33" si="1">E2+F2</f>
        <v>0</v>
      </c>
      <c r="H2" s="319"/>
      <c r="I2" s="117">
        <f t="shared" ref="I2:I33" si="2">+G2-H2</f>
        <v>0</v>
      </c>
      <c r="J2" s="357">
        <v>0.13</v>
      </c>
      <c r="K2" s="20">
        <f t="shared" ref="K2:K33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hidden="1" x14ac:dyDescent="0.2">
      <c r="A5" s="179" t="s">
        <v>46</v>
      </c>
      <c r="B5" s="331" t="s">
        <v>165</v>
      </c>
      <c r="C5" s="332"/>
      <c r="D5" s="99"/>
      <c r="E5" s="103">
        <f t="shared" si="0"/>
        <v>0</v>
      </c>
      <c r="F5" s="100"/>
      <c r="G5" s="103">
        <f t="shared" si="1"/>
        <v>0</v>
      </c>
      <c r="H5" s="336"/>
      <c r="I5" s="103">
        <f t="shared" si="2"/>
        <v>0</v>
      </c>
      <c r="J5" s="370">
        <v>0.13</v>
      </c>
      <c r="K5" s="371">
        <f t="shared" si="3"/>
        <v>0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207</v>
      </c>
      <c r="B7" s="159" t="s">
        <v>208</v>
      </c>
      <c r="C7" s="111">
        <v>4282</v>
      </c>
      <c r="D7" s="113">
        <v>0.42</v>
      </c>
      <c r="E7" s="117">
        <f t="shared" si="0"/>
        <v>1798.4399999999998</v>
      </c>
      <c r="F7" s="115">
        <v>30</v>
      </c>
      <c r="G7" s="117">
        <f t="shared" si="1"/>
        <v>1828.4399999999998</v>
      </c>
      <c r="H7" s="326">
        <v>220</v>
      </c>
      <c r="I7" s="117">
        <f t="shared" si="2"/>
        <v>1608.4399999999998</v>
      </c>
      <c r="J7" s="357">
        <v>0.13</v>
      </c>
      <c r="K7" s="372">
        <f t="shared" si="3"/>
        <v>233.79719999999998</v>
      </c>
    </row>
    <row r="8" spans="1:11" s="272" customFormat="1" ht="17" hidden="1" x14ac:dyDescent="0.2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372">
        <f t="shared" si="3"/>
        <v>0</v>
      </c>
    </row>
    <row r="9" spans="1:11" s="272" customFormat="1" ht="17" hidden="1" x14ac:dyDescent="0.2">
      <c r="A9" s="179" t="s">
        <v>149</v>
      </c>
      <c r="B9" s="159" t="s">
        <v>150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6"/>
      <c r="I9" s="117">
        <f t="shared" si="2"/>
        <v>0</v>
      </c>
      <c r="J9" s="357">
        <v>0.13</v>
      </c>
      <c r="K9" s="372">
        <f t="shared" si="3"/>
        <v>0</v>
      </c>
    </row>
    <row r="10" spans="1:11" s="272" customFormat="1" ht="17" hidden="1" x14ac:dyDescent="0.2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60" t="s">
        <v>129</v>
      </c>
      <c r="B12" s="159" t="s">
        <v>130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0.14000000000000001</v>
      </c>
      <c r="K12" s="20">
        <f t="shared" si="3"/>
        <v>0</v>
      </c>
    </row>
    <row r="13" spans="1:11" s="272" customFormat="1" ht="17" hidden="1" x14ac:dyDescent="0.2">
      <c r="A13" s="179" t="s">
        <v>112</v>
      </c>
      <c r="B13" s="159" t="s">
        <v>113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t="17" hidden="1" x14ac:dyDescent="0.2">
      <c r="A14" s="160" t="s">
        <v>120</v>
      </c>
      <c r="B14" s="159" t="s">
        <v>121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ht="17" hidden="1" x14ac:dyDescent="0.2">
      <c r="A15" s="179" t="s">
        <v>174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79" t="s">
        <v>174</v>
      </c>
      <c r="B16" s="331" t="s">
        <v>144</v>
      </c>
      <c r="C16" s="332"/>
      <c r="D16" s="99"/>
      <c r="E16" s="103">
        <f t="shared" si="0"/>
        <v>0</v>
      </c>
      <c r="F16" s="100"/>
      <c r="G16" s="103">
        <f t="shared" si="1"/>
        <v>0</v>
      </c>
      <c r="H16" s="336"/>
      <c r="I16" s="103">
        <f t="shared" si="2"/>
        <v>0</v>
      </c>
      <c r="J16" s="370">
        <v>0.13</v>
      </c>
      <c r="K16" s="371">
        <f t="shared" si="3"/>
        <v>0</v>
      </c>
    </row>
    <row r="17" spans="1:11" s="272" customFormat="1" ht="17" x14ac:dyDescent="0.2">
      <c r="A17" s="179" t="s">
        <v>200</v>
      </c>
      <c r="B17" s="331" t="s">
        <v>144</v>
      </c>
      <c r="C17" s="332">
        <v>1683</v>
      </c>
      <c r="D17" s="99">
        <v>0.27</v>
      </c>
      <c r="E17" s="103">
        <f t="shared" si="0"/>
        <v>454.41</v>
      </c>
      <c r="F17" s="100"/>
      <c r="G17" s="103">
        <f t="shared" si="1"/>
        <v>454.41</v>
      </c>
      <c r="H17" s="336">
        <v>110</v>
      </c>
      <c r="I17" s="103">
        <f t="shared" si="2"/>
        <v>344.41</v>
      </c>
      <c r="J17" s="370">
        <v>0.13</v>
      </c>
      <c r="K17" s="371">
        <f t="shared" si="3"/>
        <v>59.073300000000003</v>
      </c>
    </row>
    <row r="18" spans="1:11" s="272" customFormat="1" ht="17" hidden="1" x14ac:dyDescent="0.2">
      <c r="A18" s="179" t="s">
        <v>31</v>
      </c>
      <c r="B18" s="159" t="s">
        <v>144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s="272" customFormat="1" ht="17" x14ac:dyDescent="0.2">
      <c r="A19" s="160" t="s">
        <v>189</v>
      </c>
      <c r="B19" s="159" t="s">
        <v>190</v>
      </c>
      <c r="C19" s="111">
        <v>2027</v>
      </c>
      <c r="D19" s="113">
        <v>0.38</v>
      </c>
      <c r="E19" s="117">
        <f t="shared" si="0"/>
        <v>770.26</v>
      </c>
      <c r="F19" s="115"/>
      <c r="G19" s="117">
        <f t="shared" si="1"/>
        <v>770.26</v>
      </c>
      <c r="H19" s="326"/>
      <c r="I19" s="117">
        <f t="shared" si="2"/>
        <v>770.26</v>
      </c>
      <c r="J19" s="357">
        <v>0.14000000000000001</v>
      </c>
      <c r="K19" s="372">
        <f t="shared" si="3"/>
        <v>107.83640000000001</v>
      </c>
    </row>
    <row r="20" spans="1:11" s="272" customFormat="1" ht="17" x14ac:dyDescent="0.2">
      <c r="A20" s="160" t="s">
        <v>189</v>
      </c>
      <c r="B20" s="159" t="s">
        <v>190</v>
      </c>
      <c r="C20" s="111">
        <v>4147</v>
      </c>
      <c r="D20" s="113">
        <v>0.25</v>
      </c>
      <c r="E20" s="117">
        <f t="shared" si="0"/>
        <v>1036.75</v>
      </c>
      <c r="F20" s="115"/>
      <c r="G20" s="117">
        <f t="shared" si="1"/>
        <v>1036.75</v>
      </c>
      <c r="H20" s="326"/>
      <c r="I20" s="117">
        <f t="shared" si="2"/>
        <v>1036.75</v>
      </c>
      <c r="J20" s="357">
        <v>0.14000000000000001</v>
      </c>
      <c r="K20" s="372">
        <f t="shared" si="3"/>
        <v>145.14500000000001</v>
      </c>
    </row>
    <row r="21" spans="1:11" s="272" customFormat="1" ht="17" x14ac:dyDescent="0.2">
      <c r="A21" s="179" t="s">
        <v>131</v>
      </c>
      <c r="B21" s="159" t="s">
        <v>132</v>
      </c>
      <c r="C21" s="111">
        <v>3788</v>
      </c>
      <c r="D21" s="113">
        <v>0.39</v>
      </c>
      <c r="E21" s="117">
        <f t="shared" si="0"/>
        <v>1477.3200000000002</v>
      </c>
      <c r="F21" s="115">
        <v>126</v>
      </c>
      <c r="G21" s="117">
        <f t="shared" si="1"/>
        <v>1603.3200000000002</v>
      </c>
      <c r="H21" s="326"/>
      <c r="I21" s="117">
        <f t="shared" si="2"/>
        <v>1603.3200000000002</v>
      </c>
      <c r="J21" s="357">
        <v>0.13</v>
      </c>
      <c r="K21" s="372">
        <f t="shared" si="3"/>
        <v>192.05160000000004</v>
      </c>
    </row>
    <row r="22" spans="1:11" s="272" customFormat="1" ht="17" hidden="1" x14ac:dyDescent="0.2">
      <c r="A22" s="179" t="s">
        <v>131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372">
        <f t="shared" si="3"/>
        <v>0</v>
      </c>
    </row>
    <row r="23" spans="1:11" ht="17" hidden="1" x14ac:dyDescent="0.2">
      <c r="A23" s="179" t="s">
        <v>133</v>
      </c>
      <c r="B23" s="331" t="s">
        <v>132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0.13</v>
      </c>
      <c r="K23" s="371">
        <f t="shared" si="3"/>
        <v>0</v>
      </c>
    </row>
    <row r="24" spans="1:11" ht="17" hidden="1" x14ac:dyDescent="0.2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102</v>
      </c>
      <c r="B26" s="159" t="s">
        <v>103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72</v>
      </c>
      <c r="B27" s="159" t="s">
        <v>73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60" t="s">
        <v>67</v>
      </c>
      <c r="B28" s="159" t="s">
        <v>68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t="17" hidden="1" x14ac:dyDescent="0.2">
      <c r="A29" s="179" t="s">
        <v>191</v>
      </c>
      <c r="B29" s="159" t="s">
        <v>192</v>
      </c>
      <c r="C29" s="374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372">
        <f t="shared" si="3"/>
        <v>0</v>
      </c>
    </row>
    <row r="30" spans="1:11" s="272" customFormat="1" ht="17" hidden="1" x14ac:dyDescent="0.2">
      <c r="A30" s="179" t="s">
        <v>157</v>
      </c>
      <c r="B30" s="159" t="s">
        <v>158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t="17" hidden="1" x14ac:dyDescent="0.2">
      <c r="A34" s="160" t="s">
        <v>65</v>
      </c>
      <c r="B34" s="159" t="s">
        <v>93</v>
      </c>
      <c r="C34" s="111"/>
      <c r="D34" s="113"/>
      <c r="E34" s="117">
        <f t="shared" ref="E34:E65" si="4">C34*D34</f>
        <v>0</v>
      </c>
      <c r="F34" s="115"/>
      <c r="G34" s="117">
        <f t="shared" ref="G34:G65" si="5">E34+F34</f>
        <v>0</v>
      </c>
      <c r="H34" s="326"/>
      <c r="I34" s="117">
        <f t="shared" ref="I34:I65" si="6">+G34-H34</f>
        <v>0</v>
      </c>
      <c r="J34" s="357">
        <v>0.14000000000000001</v>
      </c>
      <c r="K34" s="20">
        <f t="shared" ref="K34:K65" si="7">E34*J34</f>
        <v>0</v>
      </c>
    </row>
    <row r="35" spans="1:11" ht="17" hidden="1" x14ac:dyDescent="0.2">
      <c r="A35" s="160" t="s">
        <v>116</v>
      </c>
      <c r="B35" s="159" t="s">
        <v>117</v>
      </c>
      <c r="C35" s="111"/>
      <c r="D35" s="113"/>
      <c r="E35" s="117">
        <f t="shared" si="4"/>
        <v>0</v>
      </c>
      <c r="F35" s="115"/>
      <c r="G35" s="117">
        <f t="shared" si="5"/>
        <v>0</v>
      </c>
      <c r="H35" s="326"/>
      <c r="I35" s="117">
        <f t="shared" si="6"/>
        <v>0</v>
      </c>
      <c r="J35" s="357">
        <v>0.14000000000000001</v>
      </c>
      <c r="K35" s="20">
        <f t="shared" si="7"/>
        <v>0</v>
      </c>
    </row>
    <row r="36" spans="1:11" ht="17" hidden="1" x14ac:dyDescent="0.2">
      <c r="A36" s="160" t="s">
        <v>122</v>
      </c>
      <c r="B36" s="331" t="s">
        <v>123</v>
      </c>
      <c r="C36" s="332"/>
      <c r="D36" s="99"/>
      <c r="E36" s="103">
        <f t="shared" si="4"/>
        <v>0</v>
      </c>
      <c r="F36" s="100"/>
      <c r="G36" s="103">
        <f t="shared" si="5"/>
        <v>0</v>
      </c>
      <c r="H36" s="336"/>
      <c r="I36" s="103">
        <f t="shared" si="6"/>
        <v>0</v>
      </c>
      <c r="J36" s="370">
        <v>0.14000000000000001</v>
      </c>
      <c r="K36" s="371">
        <f t="shared" si="7"/>
        <v>0</v>
      </c>
    </row>
    <row r="37" spans="1:11" ht="17" hidden="1" x14ac:dyDescent="0.2">
      <c r="A37" s="160" t="s">
        <v>124</v>
      </c>
      <c r="B37" s="159" t="s">
        <v>123</v>
      </c>
      <c r="C37" s="111"/>
      <c r="D37" s="113"/>
      <c r="E37" s="117">
        <f t="shared" si="4"/>
        <v>0</v>
      </c>
      <c r="F37" s="115"/>
      <c r="G37" s="117">
        <f t="shared" si="5"/>
        <v>0</v>
      </c>
      <c r="H37" s="326"/>
      <c r="I37" s="117">
        <f t="shared" si="6"/>
        <v>0</v>
      </c>
      <c r="J37" s="357">
        <v>0.14000000000000001</v>
      </c>
      <c r="K37" s="20">
        <f t="shared" si="7"/>
        <v>0</v>
      </c>
    </row>
    <row r="38" spans="1:11" ht="17" hidden="1" x14ac:dyDescent="0.2">
      <c r="A38" s="149" t="s">
        <v>65</v>
      </c>
      <c r="B38" s="159" t="s">
        <v>66</v>
      </c>
      <c r="C38" s="111"/>
      <c r="D38" s="113"/>
      <c r="E38" s="117">
        <f t="shared" si="4"/>
        <v>0</v>
      </c>
      <c r="F38" s="115"/>
      <c r="G38" s="117">
        <f t="shared" si="5"/>
        <v>0</v>
      </c>
      <c r="H38" s="326"/>
      <c r="I38" s="117">
        <f t="shared" si="6"/>
        <v>0</v>
      </c>
      <c r="J38" s="357">
        <v>0.14000000000000001</v>
      </c>
      <c r="K38" s="20">
        <f t="shared" si="7"/>
        <v>0</v>
      </c>
    </row>
    <row r="39" spans="1:11" ht="17" hidden="1" x14ac:dyDescent="0.2">
      <c r="A39" s="179" t="s">
        <v>81</v>
      </c>
      <c r="B39" s="159" t="s">
        <v>82</v>
      </c>
      <c r="C39" s="111"/>
      <c r="D39" s="113"/>
      <c r="E39" s="117">
        <f t="shared" si="4"/>
        <v>0</v>
      </c>
      <c r="F39" s="115"/>
      <c r="G39" s="117">
        <f t="shared" si="5"/>
        <v>0</v>
      </c>
      <c r="H39" s="326"/>
      <c r="I39" s="117">
        <f t="shared" si="6"/>
        <v>0</v>
      </c>
      <c r="J39" s="357">
        <v>0.13</v>
      </c>
      <c r="K39" s="20">
        <f t="shared" si="7"/>
        <v>0</v>
      </c>
    </row>
    <row r="40" spans="1:11" ht="17" hidden="1" x14ac:dyDescent="0.2">
      <c r="A40" s="160" t="s">
        <v>125</v>
      </c>
      <c r="B40" s="159" t="s">
        <v>126</v>
      </c>
      <c r="C40" s="111"/>
      <c r="D40" s="113"/>
      <c r="E40" s="117">
        <f t="shared" si="4"/>
        <v>0</v>
      </c>
      <c r="F40" s="115"/>
      <c r="G40" s="117">
        <f t="shared" si="5"/>
        <v>0</v>
      </c>
      <c r="H40" s="326"/>
      <c r="I40" s="117">
        <f t="shared" si="6"/>
        <v>0</v>
      </c>
      <c r="J40" s="357">
        <v>0.14000000000000001</v>
      </c>
      <c r="K40" s="372">
        <f t="shared" si="7"/>
        <v>0</v>
      </c>
    </row>
    <row r="41" spans="1:11" ht="17" hidden="1" x14ac:dyDescent="0.2">
      <c r="A41" s="240" t="s">
        <v>125</v>
      </c>
      <c r="B41" s="159" t="s">
        <v>126</v>
      </c>
      <c r="C41" s="111"/>
      <c r="D41" s="113"/>
      <c r="E41" s="117">
        <f t="shared" si="4"/>
        <v>0</v>
      </c>
      <c r="F41" s="115"/>
      <c r="G41" s="117">
        <f t="shared" si="5"/>
        <v>0</v>
      </c>
      <c r="H41" s="326"/>
      <c r="I41" s="117">
        <f t="shared" si="6"/>
        <v>0</v>
      </c>
      <c r="J41" s="357">
        <v>0.14000000000000001</v>
      </c>
      <c r="K41" s="20">
        <f t="shared" si="7"/>
        <v>0</v>
      </c>
    </row>
    <row r="42" spans="1:11" ht="17" x14ac:dyDescent="0.2">
      <c r="A42" s="160" t="s">
        <v>136</v>
      </c>
      <c r="B42" s="159" t="s">
        <v>137</v>
      </c>
      <c r="C42" s="111">
        <v>1886</v>
      </c>
      <c r="D42" s="113">
        <v>0.38</v>
      </c>
      <c r="E42" s="117">
        <f t="shared" si="4"/>
        <v>716.68000000000006</v>
      </c>
      <c r="F42" s="115"/>
      <c r="G42" s="117">
        <f t="shared" si="5"/>
        <v>716.68000000000006</v>
      </c>
      <c r="H42" s="326"/>
      <c r="I42" s="117">
        <f t="shared" si="6"/>
        <v>716.68000000000006</v>
      </c>
      <c r="J42" s="357">
        <v>0.14000000000000001</v>
      </c>
      <c r="K42" s="372">
        <f t="shared" si="7"/>
        <v>100.33520000000001</v>
      </c>
    </row>
    <row r="43" spans="1:11" ht="17" hidden="1" x14ac:dyDescent="0.2">
      <c r="A43" s="240" t="s">
        <v>136</v>
      </c>
      <c r="B43" s="159" t="s">
        <v>137</v>
      </c>
      <c r="C43" s="111"/>
      <c r="D43" s="113"/>
      <c r="E43" s="117">
        <f t="shared" si="4"/>
        <v>0</v>
      </c>
      <c r="F43" s="115"/>
      <c r="G43" s="117">
        <f t="shared" si="5"/>
        <v>0</v>
      </c>
      <c r="H43" s="326"/>
      <c r="I43" s="117">
        <f t="shared" si="6"/>
        <v>0</v>
      </c>
      <c r="J43" s="357">
        <v>0.14000000000000001</v>
      </c>
      <c r="K43" s="20">
        <f t="shared" si="7"/>
        <v>0</v>
      </c>
    </row>
    <row r="44" spans="1:11" ht="17" hidden="1" x14ac:dyDescent="0.2">
      <c r="A44" s="179" t="s">
        <v>76</v>
      </c>
      <c r="B44" s="159" t="s">
        <v>77</v>
      </c>
      <c r="C44" s="111"/>
      <c r="D44" s="113"/>
      <c r="E44" s="117">
        <f t="shared" si="4"/>
        <v>0</v>
      </c>
      <c r="F44" s="115"/>
      <c r="G44" s="117">
        <f t="shared" si="5"/>
        <v>0</v>
      </c>
      <c r="H44" s="326"/>
      <c r="I44" s="117">
        <f t="shared" si="6"/>
        <v>0</v>
      </c>
      <c r="J44" s="357">
        <v>0.13</v>
      </c>
      <c r="K44" s="20">
        <f t="shared" si="7"/>
        <v>0</v>
      </c>
    </row>
    <row r="45" spans="1:11" ht="17" hidden="1" x14ac:dyDescent="0.2">
      <c r="A45" s="179" t="s">
        <v>31</v>
      </c>
      <c r="B45" s="331" t="s">
        <v>178</v>
      </c>
      <c r="C45" s="332"/>
      <c r="D45" s="99"/>
      <c r="E45" s="103">
        <f t="shared" si="4"/>
        <v>0</v>
      </c>
      <c r="F45" s="100"/>
      <c r="G45" s="103">
        <f t="shared" si="5"/>
        <v>0</v>
      </c>
      <c r="H45" s="336"/>
      <c r="I45" s="103">
        <f t="shared" si="6"/>
        <v>0</v>
      </c>
      <c r="J45" s="370">
        <v>0.13</v>
      </c>
      <c r="K45" s="371">
        <f t="shared" si="7"/>
        <v>0</v>
      </c>
    </row>
    <row r="46" spans="1:11" ht="17" hidden="1" x14ac:dyDescent="0.2">
      <c r="A46" s="179" t="s">
        <v>195</v>
      </c>
      <c r="B46" s="331" t="s">
        <v>178</v>
      </c>
      <c r="C46" s="332"/>
      <c r="D46" s="99"/>
      <c r="E46" s="103">
        <f t="shared" si="4"/>
        <v>0</v>
      </c>
      <c r="F46" s="100"/>
      <c r="G46" s="103">
        <f t="shared" si="5"/>
        <v>0</v>
      </c>
      <c r="H46" s="336"/>
      <c r="I46" s="103">
        <f t="shared" si="6"/>
        <v>0</v>
      </c>
      <c r="J46" s="370">
        <v>0.13</v>
      </c>
      <c r="K46" s="371">
        <f t="shared" si="7"/>
        <v>0</v>
      </c>
    </row>
    <row r="47" spans="1:11" ht="17" hidden="1" x14ac:dyDescent="0.2">
      <c r="A47" s="191" t="s">
        <v>96</v>
      </c>
      <c r="B47" s="159" t="s">
        <v>97</v>
      </c>
      <c r="C47" s="111"/>
      <c r="D47" s="113"/>
      <c r="E47" s="117">
        <f t="shared" si="4"/>
        <v>0</v>
      </c>
      <c r="F47" s="115"/>
      <c r="G47" s="117">
        <f t="shared" si="5"/>
        <v>0</v>
      </c>
      <c r="H47" s="326"/>
      <c r="I47" s="117">
        <f t="shared" si="6"/>
        <v>0</v>
      </c>
      <c r="J47" s="357">
        <v>0.14000000000000001</v>
      </c>
      <c r="K47" s="20">
        <f t="shared" si="7"/>
        <v>0</v>
      </c>
    </row>
    <row r="48" spans="1:11" ht="17" x14ac:dyDescent="0.2">
      <c r="A48" s="160" t="s">
        <v>65</v>
      </c>
      <c r="B48" s="159" t="s">
        <v>138</v>
      </c>
      <c r="C48" s="111">
        <v>5541</v>
      </c>
      <c r="D48" s="113">
        <v>0.28000000000000003</v>
      </c>
      <c r="E48" s="117">
        <f t="shared" si="4"/>
        <v>1551.4800000000002</v>
      </c>
      <c r="F48" s="115"/>
      <c r="G48" s="117">
        <f t="shared" si="5"/>
        <v>1551.4800000000002</v>
      </c>
      <c r="H48" s="326">
        <v>110</v>
      </c>
      <c r="I48" s="117">
        <f t="shared" si="6"/>
        <v>1441.4800000000002</v>
      </c>
      <c r="J48" s="357">
        <v>0.14000000000000001</v>
      </c>
      <c r="K48" s="372">
        <f t="shared" si="7"/>
        <v>217.20720000000006</v>
      </c>
    </row>
    <row r="49" spans="1:11" ht="17" hidden="1" x14ac:dyDescent="0.2">
      <c r="A49" s="208" t="s">
        <v>65</v>
      </c>
      <c r="B49" s="331" t="s">
        <v>138</v>
      </c>
      <c r="C49" s="332"/>
      <c r="D49" s="99"/>
      <c r="E49" s="103">
        <f t="shared" si="4"/>
        <v>0</v>
      </c>
      <c r="F49" s="100"/>
      <c r="G49" s="103">
        <f t="shared" si="5"/>
        <v>0</v>
      </c>
      <c r="H49" s="336"/>
      <c r="I49" s="103">
        <f t="shared" si="6"/>
        <v>0</v>
      </c>
      <c r="J49" s="370">
        <v>0.14000000000000001</v>
      </c>
      <c r="K49" s="371">
        <f t="shared" si="7"/>
        <v>0</v>
      </c>
    </row>
    <row r="50" spans="1:11" ht="17" hidden="1" x14ac:dyDescent="0.2">
      <c r="A50" s="160" t="s">
        <v>202</v>
      </c>
      <c r="B50" s="331" t="s">
        <v>138</v>
      </c>
      <c r="C50" s="332"/>
      <c r="D50" s="99"/>
      <c r="E50" s="103">
        <f t="shared" si="4"/>
        <v>0</v>
      </c>
      <c r="F50" s="100"/>
      <c r="G50" s="103">
        <f t="shared" si="5"/>
        <v>0</v>
      </c>
      <c r="H50" s="336"/>
      <c r="I50" s="103">
        <f t="shared" si="6"/>
        <v>0</v>
      </c>
      <c r="J50" s="370">
        <v>0.14000000000000001</v>
      </c>
      <c r="K50" s="371">
        <f t="shared" si="7"/>
        <v>0</v>
      </c>
    </row>
    <row r="51" spans="1:11" ht="17" hidden="1" x14ac:dyDescent="0.2">
      <c r="A51" s="191" t="s">
        <v>44</v>
      </c>
      <c r="B51" s="159" t="s">
        <v>45</v>
      </c>
      <c r="C51" s="111"/>
      <c r="D51" s="113"/>
      <c r="E51" s="117">
        <f t="shared" si="4"/>
        <v>0</v>
      </c>
      <c r="F51" s="115"/>
      <c r="G51" s="117">
        <f t="shared" si="5"/>
        <v>0</v>
      </c>
      <c r="H51" s="326"/>
      <c r="I51" s="117">
        <f t="shared" si="6"/>
        <v>0</v>
      </c>
      <c r="J51" s="357">
        <v>0.14000000000000001</v>
      </c>
      <c r="K51" s="20">
        <f t="shared" si="7"/>
        <v>0</v>
      </c>
    </row>
    <row r="52" spans="1:11" ht="17" hidden="1" x14ac:dyDescent="0.2">
      <c r="A52" s="208" t="s">
        <v>89</v>
      </c>
      <c r="B52" s="159" t="s">
        <v>45</v>
      </c>
      <c r="C52" s="111"/>
      <c r="D52" s="113"/>
      <c r="E52" s="117">
        <f t="shared" si="4"/>
        <v>0</v>
      </c>
      <c r="F52" s="115"/>
      <c r="G52" s="117">
        <f t="shared" si="5"/>
        <v>0</v>
      </c>
      <c r="H52" s="326"/>
      <c r="I52" s="117">
        <f t="shared" si="6"/>
        <v>0</v>
      </c>
      <c r="J52" s="357">
        <v>0.14000000000000001</v>
      </c>
      <c r="K52" s="20">
        <f t="shared" si="7"/>
        <v>0</v>
      </c>
    </row>
    <row r="53" spans="1:11" s="272" customFormat="1" ht="17" hidden="1" x14ac:dyDescent="0.2">
      <c r="A53" s="179" t="s">
        <v>98</v>
      </c>
      <c r="B53" s="331" t="s">
        <v>45</v>
      </c>
      <c r="C53" s="332"/>
      <c r="D53" s="99"/>
      <c r="E53" s="103">
        <f t="shared" si="4"/>
        <v>0</v>
      </c>
      <c r="F53" s="100"/>
      <c r="G53" s="103">
        <f t="shared" si="5"/>
        <v>0</v>
      </c>
      <c r="H53" s="336"/>
      <c r="I53" s="103">
        <f t="shared" si="6"/>
        <v>0</v>
      </c>
      <c r="J53" s="370">
        <v>0.13</v>
      </c>
      <c r="K53" s="371">
        <f t="shared" si="7"/>
        <v>0</v>
      </c>
    </row>
    <row r="54" spans="1:11" ht="17" hidden="1" x14ac:dyDescent="0.2">
      <c r="A54" s="160" t="s">
        <v>94</v>
      </c>
      <c r="B54" s="159" t="s">
        <v>95</v>
      </c>
      <c r="C54" s="111"/>
      <c r="D54" s="113"/>
      <c r="E54" s="117">
        <f t="shared" si="4"/>
        <v>0</v>
      </c>
      <c r="F54" s="115"/>
      <c r="G54" s="117">
        <f t="shared" si="5"/>
        <v>0</v>
      </c>
      <c r="H54" s="326"/>
      <c r="I54" s="117">
        <f t="shared" si="6"/>
        <v>0</v>
      </c>
      <c r="J54" s="357">
        <v>0.14000000000000001</v>
      </c>
      <c r="K54" s="20">
        <f t="shared" si="7"/>
        <v>0</v>
      </c>
    </row>
    <row r="55" spans="1:11" ht="17" hidden="1" x14ac:dyDescent="0.2">
      <c r="A55" s="160" t="s">
        <v>94</v>
      </c>
      <c r="B55" s="159" t="s">
        <v>95</v>
      </c>
      <c r="C55" s="111"/>
      <c r="D55" s="113"/>
      <c r="E55" s="117">
        <f t="shared" si="4"/>
        <v>0</v>
      </c>
      <c r="F55" s="115"/>
      <c r="G55" s="117">
        <f t="shared" si="5"/>
        <v>0</v>
      </c>
      <c r="H55" s="326"/>
      <c r="I55" s="117">
        <f t="shared" si="6"/>
        <v>0</v>
      </c>
      <c r="J55" s="357">
        <v>0.14000000000000001</v>
      </c>
      <c r="K55" s="20">
        <f t="shared" si="7"/>
        <v>0</v>
      </c>
    </row>
    <row r="56" spans="1:11" ht="17" hidden="1" x14ac:dyDescent="0.2">
      <c r="A56" s="179" t="s">
        <v>129</v>
      </c>
      <c r="B56" s="331" t="s">
        <v>95</v>
      </c>
      <c r="C56" s="332"/>
      <c r="D56" s="99"/>
      <c r="E56" s="103">
        <f t="shared" si="4"/>
        <v>0</v>
      </c>
      <c r="F56" s="100"/>
      <c r="G56" s="103">
        <f t="shared" si="5"/>
        <v>0</v>
      </c>
      <c r="H56" s="336"/>
      <c r="I56" s="103">
        <f t="shared" si="6"/>
        <v>0</v>
      </c>
      <c r="J56" s="370">
        <v>0.13</v>
      </c>
      <c r="K56" s="371">
        <f t="shared" si="7"/>
        <v>0</v>
      </c>
    </row>
    <row r="57" spans="1:11" ht="17" x14ac:dyDescent="0.2">
      <c r="A57" s="179" t="s">
        <v>201</v>
      </c>
      <c r="B57" s="331" t="s">
        <v>95</v>
      </c>
      <c r="C57" s="332">
        <v>4663</v>
      </c>
      <c r="D57" s="99">
        <v>0.4</v>
      </c>
      <c r="E57" s="103">
        <f t="shared" si="4"/>
        <v>1865.2</v>
      </c>
      <c r="F57" s="100">
        <v>153</v>
      </c>
      <c r="G57" s="103">
        <f t="shared" si="5"/>
        <v>2018.2</v>
      </c>
      <c r="H57" s="336">
        <v>110</v>
      </c>
      <c r="I57" s="103">
        <f t="shared" si="6"/>
        <v>1908.2</v>
      </c>
      <c r="J57" s="370">
        <v>0.13</v>
      </c>
      <c r="K57" s="371">
        <f t="shared" si="7"/>
        <v>242.47600000000003</v>
      </c>
    </row>
    <row r="58" spans="1:11" s="272" customFormat="1" ht="17" x14ac:dyDescent="0.2">
      <c r="A58" s="160" t="s">
        <v>181</v>
      </c>
      <c r="B58" s="159" t="s">
        <v>95</v>
      </c>
      <c r="C58" s="111">
        <v>4179</v>
      </c>
      <c r="D58" s="113">
        <v>0.38</v>
      </c>
      <c r="E58" s="117">
        <f t="shared" si="4"/>
        <v>1588.02</v>
      </c>
      <c r="F58" s="115"/>
      <c r="G58" s="117">
        <f t="shared" si="5"/>
        <v>1588.02</v>
      </c>
      <c r="H58" s="326">
        <v>220</v>
      </c>
      <c r="I58" s="117">
        <f t="shared" si="6"/>
        <v>1368.02</v>
      </c>
      <c r="J58" s="357">
        <v>0.14000000000000001</v>
      </c>
      <c r="K58" s="372">
        <f t="shared" si="7"/>
        <v>222.32280000000003</v>
      </c>
    </row>
    <row r="59" spans="1:11" s="272" customFormat="1" ht="17" hidden="1" x14ac:dyDescent="0.2">
      <c r="A59" s="179" t="s">
        <v>196</v>
      </c>
      <c r="B59" s="331" t="s">
        <v>95</v>
      </c>
      <c r="C59" s="332"/>
      <c r="D59" s="99"/>
      <c r="E59" s="103">
        <f t="shared" si="4"/>
        <v>0</v>
      </c>
      <c r="F59" s="100"/>
      <c r="G59" s="103">
        <f t="shared" si="5"/>
        <v>0</v>
      </c>
      <c r="H59" s="336"/>
      <c r="I59" s="103">
        <f t="shared" si="6"/>
        <v>0</v>
      </c>
      <c r="J59" s="370">
        <v>0.13</v>
      </c>
      <c r="K59" s="371">
        <f t="shared" si="7"/>
        <v>0</v>
      </c>
    </row>
    <row r="60" spans="1:11" s="272" customFormat="1" ht="17" x14ac:dyDescent="0.2">
      <c r="A60" s="179" t="s">
        <v>182</v>
      </c>
      <c r="B60" s="159" t="s">
        <v>183</v>
      </c>
      <c r="C60" s="385">
        <v>8062</v>
      </c>
      <c r="D60" s="113">
        <v>0.25</v>
      </c>
      <c r="E60" s="117">
        <f t="shared" si="4"/>
        <v>2015.5</v>
      </c>
      <c r="F60" s="115"/>
      <c r="G60" s="117">
        <f t="shared" si="5"/>
        <v>2015.5</v>
      </c>
      <c r="H60" s="326">
        <v>110</v>
      </c>
      <c r="I60" s="117">
        <f t="shared" si="6"/>
        <v>1905.5</v>
      </c>
      <c r="J60" s="357">
        <v>0.13</v>
      </c>
      <c r="K60" s="372">
        <f t="shared" si="7"/>
        <v>262.01499999999999</v>
      </c>
    </row>
    <row r="61" spans="1:11" s="272" customFormat="1" ht="17" hidden="1" x14ac:dyDescent="0.2">
      <c r="A61" s="179" t="s">
        <v>182</v>
      </c>
      <c r="B61" s="159" t="s">
        <v>183</v>
      </c>
      <c r="C61" s="385"/>
      <c r="D61" s="113"/>
      <c r="E61" s="117">
        <f t="shared" si="4"/>
        <v>0</v>
      </c>
      <c r="F61" s="115"/>
      <c r="G61" s="117">
        <f t="shared" si="5"/>
        <v>0</v>
      </c>
      <c r="H61" s="326"/>
      <c r="I61" s="117">
        <f t="shared" si="6"/>
        <v>0</v>
      </c>
      <c r="J61" s="357">
        <v>0.13</v>
      </c>
      <c r="K61" s="372">
        <f t="shared" si="7"/>
        <v>0</v>
      </c>
    </row>
    <row r="62" spans="1:11" s="272" customFormat="1" ht="17" hidden="1" x14ac:dyDescent="0.2">
      <c r="A62" s="179" t="s">
        <v>182</v>
      </c>
      <c r="B62" s="159" t="s">
        <v>183</v>
      </c>
      <c r="C62" s="111"/>
      <c r="D62" s="113"/>
      <c r="E62" s="117">
        <f t="shared" si="4"/>
        <v>0</v>
      </c>
      <c r="F62" s="115"/>
      <c r="G62" s="117">
        <f t="shared" si="5"/>
        <v>0</v>
      </c>
      <c r="H62" s="326"/>
      <c r="I62" s="117">
        <f t="shared" si="6"/>
        <v>0</v>
      </c>
      <c r="J62" s="357">
        <v>0.13</v>
      </c>
      <c r="K62" s="372">
        <f t="shared" si="7"/>
        <v>0</v>
      </c>
    </row>
    <row r="63" spans="1:11" ht="17" hidden="1" x14ac:dyDescent="0.2">
      <c r="A63" s="139" t="s">
        <v>69</v>
      </c>
      <c r="B63" s="159" t="s">
        <v>70</v>
      </c>
      <c r="C63" s="111"/>
      <c r="D63" s="113"/>
      <c r="E63" s="117">
        <f t="shared" si="4"/>
        <v>0</v>
      </c>
      <c r="F63" s="115"/>
      <c r="G63" s="117">
        <f t="shared" si="5"/>
        <v>0</v>
      </c>
      <c r="H63" s="326"/>
      <c r="I63" s="117">
        <f t="shared" si="6"/>
        <v>0</v>
      </c>
      <c r="J63" s="357">
        <v>0.14000000000000001</v>
      </c>
      <c r="K63" s="20">
        <f t="shared" si="7"/>
        <v>0</v>
      </c>
    </row>
    <row r="64" spans="1:11" ht="19" hidden="1" customHeight="1" x14ac:dyDescent="0.2">
      <c r="A64" s="124" t="s">
        <v>60</v>
      </c>
      <c r="B64" s="159" t="s">
        <v>61</v>
      </c>
      <c r="C64" s="111"/>
      <c r="D64" s="113"/>
      <c r="E64" s="117">
        <f t="shared" si="4"/>
        <v>0</v>
      </c>
      <c r="F64" s="115"/>
      <c r="G64" s="117">
        <f t="shared" si="5"/>
        <v>0</v>
      </c>
      <c r="H64" s="326"/>
      <c r="I64" s="117">
        <f t="shared" si="6"/>
        <v>0</v>
      </c>
      <c r="J64" s="357">
        <v>0.14000000000000001</v>
      </c>
      <c r="K64" s="20">
        <f t="shared" si="7"/>
        <v>0</v>
      </c>
    </row>
    <row r="65" spans="1:13" ht="17" hidden="1" x14ac:dyDescent="0.2">
      <c r="A65" s="139" t="s">
        <v>46</v>
      </c>
      <c r="B65" s="159" t="s">
        <v>29</v>
      </c>
      <c r="C65" s="111"/>
      <c r="D65" s="113"/>
      <c r="E65" s="117">
        <f t="shared" si="4"/>
        <v>0</v>
      </c>
      <c r="F65" s="115"/>
      <c r="G65" s="117">
        <f t="shared" si="5"/>
        <v>0</v>
      </c>
      <c r="H65" s="326"/>
      <c r="I65" s="117">
        <f t="shared" si="6"/>
        <v>0</v>
      </c>
      <c r="J65" s="357">
        <v>0.14000000000000001</v>
      </c>
      <c r="K65" s="20">
        <f t="shared" si="7"/>
        <v>0</v>
      </c>
    </row>
    <row r="66" spans="1:13" ht="17" hidden="1" x14ac:dyDescent="0.2">
      <c r="A66" s="90" t="s">
        <v>176</v>
      </c>
      <c r="B66" s="331" t="s">
        <v>177</v>
      </c>
      <c r="C66" s="332"/>
      <c r="D66" s="99"/>
      <c r="E66" s="103">
        <f t="shared" ref="E66:E97" si="8">C66*D66</f>
        <v>0</v>
      </c>
      <c r="F66" s="100"/>
      <c r="G66" s="103">
        <f t="shared" ref="G66:G97" si="9">E66+F66</f>
        <v>0</v>
      </c>
      <c r="H66" s="336"/>
      <c r="I66" s="103">
        <f t="shared" ref="I66:I97" si="10">+G66-H66</f>
        <v>0</v>
      </c>
      <c r="J66" s="370">
        <v>0.13</v>
      </c>
      <c r="K66" s="371">
        <f t="shared" ref="K66:K97" si="11">E66*J66</f>
        <v>0</v>
      </c>
      <c r="L66" s="3"/>
    </row>
    <row r="67" spans="1:13" s="272" customFormat="1" ht="17" hidden="1" x14ac:dyDescent="0.2">
      <c r="A67" s="90" t="s">
        <v>127</v>
      </c>
      <c r="B67" s="159" t="s">
        <v>128</v>
      </c>
      <c r="C67" s="111"/>
      <c r="D67" s="113"/>
      <c r="E67" s="117">
        <f t="shared" si="8"/>
        <v>0</v>
      </c>
      <c r="F67" s="115"/>
      <c r="G67" s="117">
        <f t="shared" si="9"/>
        <v>0</v>
      </c>
      <c r="H67" s="326"/>
      <c r="I67" s="117">
        <f t="shared" si="10"/>
        <v>0</v>
      </c>
      <c r="J67" s="357">
        <v>0.13</v>
      </c>
      <c r="K67" s="20">
        <f t="shared" si="11"/>
        <v>0</v>
      </c>
      <c r="L67" s="118"/>
    </row>
    <row r="68" spans="1:13" ht="17" x14ac:dyDescent="0.2">
      <c r="A68" s="179" t="s">
        <v>172</v>
      </c>
      <c r="B68" s="159" t="s">
        <v>175</v>
      </c>
      <c r="C68" s="111">
        <v>8062</v>
      </c>
      <c r="D68" s="113">
        <v>0.28000000000000003</v>
      </c>
      <c r="E68" s="117">
        <f t="shared" si="8"/>
        <v>2257.36</v>
      </c>
      <c r="F68" s="115"/>
      <c r="G68" s="117">
        <f t="shared" si="9"/>
        <v>2257.36</v>
      </c>
      <c r="H68" s="326"/>
      <c r="I68" s="117">
        <f t="shared" si="10"/>
        <v>2257.36</v>
      </c>
      <c r="J68" s="357">
        <v>0.13</v>
      </c>
      <c r="K68" s="372">
        <f t="shared" si="11"/>
        <v>293.45680000000004</v>
      </c>
    </row>
    <row r="69" spans="1:13" ht="17" hidden="1" x14ac:dyDescent="0.2">
      <c r="A69" s="179" t="s">
        <v>172</v>
      </c>
      <c r="B69" s="331" t="s">
        <v>175</v>
      </c>
      <c r="C69" s="332"/>
      <c r="D69" s="99"/>
      <c r="E69" s="103">
        <f t="shared" si="8"/>
        <v>0</v>
      </c>
      <c r="F69" s="100"/>
      <c r="G69" s="103">
        <f t="shared" si="9"/>
        <v>0</v>
      </c>
      <c r="H69" s="336"/>
      <c r="I69" s="103">
        <f t="shared" si="10"/>
        <v>0</v>
      </c>
      <c r="J69" s="370">
        <v>0.13</v>
      </c>
      <c r="K69" s="371">
        <f t="shared" si="11"/>
        <v>0</v>
      </c>
    </row>
    <row r="70" spans="1:13" s="272" customFormat="1" ht="17" hidden="1" x14ac:dyDescent="0.2">
      <c r="A70" s="90" t="s">
        <v>108</v>
      </c>
      <c r="B70" s="159" t="s">
        <v>111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0.13</v>
      </c>
      <c r="K70" s="20">
        <f t="shared" si="11"/>
        <v>0</v>
      </c>
    </row>
    <row r="71" spans="1:13" ht="17" x14ac:dyDescent="0.2">
      <c r="A71" s="90" t="s">
        <v>52</v>
      </c>
      <c r="B71" s="159" t="s">
        <v>53</v>
      </c>
      <c r="C71" s="111">
        <v>2204</v>
      </c>
      <c r="D71" s="113">
        <v>0.4</v>
      </c>
      <c r="E71" s="117">
        <f t="shared" si="8"/>
        <v>881.6</v>
      </c>
      <c r="F71" s="115"/>
      <c r="G71" s="117">
        <f t="shared" si="9"/>
        <v>881.6</v>
      </c>
      <c r="H71" s="326"/>
      <c r="I71" s="117">
        <f t="shared" si="10"/>
        <v>881.6</v>
      </c>
      <c r="J71" s="357">
        <v>0.13</v>
      </c>
      <c r="K71" s="372">
        <f t="shared" si="11"/>
        <v>114.608</v>
      </c>
    </row>
    <row r="72" spans="1:13" ht="17" x14ac:dyDescent="0.2">
      <c r="A72" s="90" t="s">
        <v>52</v>
      </c>
      <c r="B72" s="159" t="s">
        <v>53</v>
      </c>
      <c r="C72" s="111">
        <v>2206</v>
      </c>
      <c r="D72" s="113">
        <v>0.27</v>
      </c>
      <c r="E72" s="117">
        <f t="shared" si="8"/>
        <v>595.62</v>
      </c>
      <c r="F72" s="115"/>
      <c r="G72" s="117">
        <f t="shared" si="9"/>
        <v>595.62</v>
      </c>
      <c r="H72" s="326">
        <v>110</v>
      </c>
      <c r="I72" s="117">
        <f t="shared" si="10"/>
        <v>485.62</v>
      </c>
      <c r="J72" s="357">
        <v>0.13</v>
      </c>
      <c r="K72" s="20">
        <f t="shared" si="11"/>
        <v>77.430599999999998</v>
      </c>
    </row>
    <row r="73" spans="1:13" ht="17" x14ac:dyDescent="0.2">
      <c r="A73" s="381" t="s">
        <v>212</v>
      </c>
      <c r="B73" s="377" t="s">
        <v>167</v>
      </c>
      <c r="C73" s="378">
        <v>2017</v>
      </c>
      <c r="D73" s="236">
        <v>0.38</v>
      </c>
      <c r="E73" s="258">
        <f t="shared" si="8"/>
        <v>766.46</v>
      </c>
      <c r="F73" s="375"/>
      <c r="G73" s="258">
        <f t="shared" si="9"/>
        <v>766.46</v>
      </c>
      <c r="H73" s="376">
        <v>110</v>
      </c>
      <c r="I73" s="258">
        <f t="shared" si="10"/>
        <v>656.46</v>
      </c>
      <c r="J73" s="379">
        <v>0.13</v>
      </c>
      <c r="K73" s="380">
        <f t="shared" si="11"/>
        <v>99.639800000000008</v>
      </c>
      <c r="M73" t="s">
        <v>213</v>
      </c>
    </row>
    <row r="74" spans="1:13" ht="17" hidden="1" x14ac:dyDescent="0.2">
      <c r="A74" s="208" t="s">
        <v>90</v>
      </c>
      <c r="B74" s="159" t="s">
        <v>79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0.14000000000000001</v>
      </c>
      <c r="K74" s="20">
        <f t="shared" si="11"/>
        <v>0</v>
      </c>
    </row>
    <row r="75" spans="1:13" ht="17" x14ac:dyDescent="0.2">
      <c r="A75" s="90" t="s">
        <v>154</v>
      </c>
      <c r="B75" s="159" t="s">
        <v>155</v>
      </c>
      <c r="C75" s="111">
        <v>8456</v>
      </c>
      <c r="D75" s="113">
        <v>0.25</v>
      </c>
      <c r="E75" s="117">
        <f t="shared" si="8"/>
        <v>2114</v>
      </c>
      <c r="F75" s="115">
        <v>250</v>
      </c>
      <c r="G75" s="117">
        <f t="shared" si="9"/>
        <v>2364</v>
      </c>
      <c r="H75" s="326">
        <v>110</v>
      </c>
      <c r="I75" s="117">
        <f t="shared" si="10"/>
        <v>2254</v>
      </c>
      <c r="J75" s="357">
        <v>0.13</v>
      </c>
      <c r="K75" s="372">
        <f t="shared" si="11"/>
        <v>274.82</v>
      </c>
      <c r="M75" t="s">
        <v>214</v>
      </c>
    </row>
    <row r="76" spans="1:13" ht="17" hidden="1" x14ac:dyDescent="0.2">
      <c r="A76" s="90" t="s">
        <v>154</v>
      </c>
      <c r="B76" s="331" t="s">
        <v>155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3" ht="17" x14ac:dyDescent="0.2">
      <c r="A77" s="90" t="s">
        <v>156</v>
      </c>
      <c r="B77" s="159" t="s">
        <v>155</v>
      </c>
      <c r="C77" s="111">
        <v>8456</v>
      </c>
      <c r="D77" s="113">
        <v>0.25</v>
      </c>
      <c r="E77" s="117">
        <f t="shared" si="8"/>
        <v>2114</v>
      </c>
      <c r="F77" s="115">
        <v>250</v>
      </c>
      <c r="G77" s="117">
        <f t="shared" si="9"/>
        <v>2364</v>
      </c>
      <c r="H77" s="326"/>
      <c r="I77" s="117">
        <f t="shared" si="10"/>
        <v>2364</v>
      </c>
      <c r="J77" s="357">
        <v>0.13</v>
      </c>
      <c r="K77" s="372">
        <f t="shared" si="11"/>
        <v>274.82</v>
      </c>
    </row>
    <row r="78" spans="1:13" ht="17" hidden="1" x14ac:dyDescent="0.2">
      <c r="A78" s="90" t="s">
        <v>156</v>
      </c>
      <c r="B78" s="159" t="s">
        <v>155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0.13</v>
      </c>
      <c r="K78" s="372">
        <f t="shared" si="11"/>
        <v>0</v>
      </c>
    </row>
    <row r="79" spans="1:13" ht="17" hidden="1" x14ac:dyDescent="0.2">
      <c r="A79" s="90" t="s">
        <v>104</v>
      </c>
      <c r="B79" s="159" t="s">
        <v>105</v>
      </c>
      <c r="C79" s="111"/>
      <c r="D79" s="113"/>
      <c r="E79" s="117">
        <f t="shared" si="8"/>
        <v>0</v>
      </c>
      <c r="F79" s="115"/>
      <c r="G79" s="117">
        <f t="shared" si="9"/>
        <v>0</v>
      </c>
      <c r="H79" s="326"/>
      <c r="I79" s="117">
        <f t="shared" si="10"/>
        <v>0</v>
      </c>
      <c r="J79" s="357">
        <v>0.13</v>
      </c>
      <c r="K79" s="20">
        <f t="shared" si="11"/>
        <v>0</v>
      </c>
    </row>
    <row r="80" spans="1:13" ht="17" hidden="1" x14ac:dyDescent="0.2">
      <c r="A80" s="90" t="s">
        <v>161</v>
      </c>
      <c r="B80" s="159" t="s">
        <v>162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0.13</v>
      </c>
      <c r="K80" s="372">
        <f t="shared" si="11"/>
        <v>0</v>
      </c>
    </row>
    <row r="81" spans="1:11" ht="17" hidden="1" x14ac:dyDescent="0.2">
      <c r="A81" s="90" t="s">
        <v>100</v>
      </c>
      <c r="B81" s="159" t="s">
        <v>101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0.13</v>
      </c>
      <c r="K81" s="20">
        <f t="shared" si="11"/>
        <v>0</v>
      </c>
    </row>
    <row r="82" spans="1:11" ht="17" hidden="1" x14ac:dyDescent="0.2">
      <c r="A82" s="194" t="s">
        <v>85</v>
      </c>
      <c r="B82" s="159" t="s">
        <v>86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0.14000000000000001</v>
      </c>
      <c r="K82" s="20">
        <f t="shared" si="11"/>
        <v>0</v>
      </c>
    </row>
    <row r="83" spans="1:11" ht="17" hidden="1" x14ac:dyDescent="0.2">
      <c r="A83" s="194" t="s">
        <v>85</v>
      </c>
      <c r="B83" s="159" t="s">
        <v>86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0.14000000000000001</v>
      </c>
      <c r="K83" s="20">
        <f t="shared" si="11"/>
        <v>0</v>
      </c>
    </row>
    <row r="84" spans="1:11" ht="17" hidden="1" x14ac:dyDescent="0.2">
      <c r="A84" s="208" t="s">
        <v>179</v>
      </c>
      <c r="B84" s="331" t="s">
        <v>180</v>
      </c>
      <c r="C84" s="332"/>
      <c r="D84" s="99"/>
      <c r="E84" s="103">
        <f t="shared" si="8"/>
        <v>0</v>
      </c>
      <c r="F84" s="100"/>
      <c r="G84" s="103">
        <f t="shared" si="9"/>
        <v>0</v>
      </c>
      <c r="H84" s="336"/>
      <c r="I84" s="103">
        <f t="shared" si="10"/>
        <v>0</v>
      </c>
      <c r="J84" s="370">
        <v>0.14000000000000001</v>
      </c>
      <c r="K84" s="371">
        <f t="shared" si="11"/>
        <v>0</v>
      </c>
    </row>
    <row r="85" spans="1:11" ht="17" hidden="1" x14ac:dyDescent="0.2">
      <c r="A85" s="208" t="s">
        <v>179</v>
      </c>
      <c r="B85" s="331" t="s">
        <v>180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0.14000000000000001</v>
      </c>
      <c r="K85" s="371">
        <f t="shared" si="11"/>
        <v>0</v>
      </c>
    </row>
    <row r="86" spans="1:11" ht="17" hidden="1" x14ac:dyDescent="0.2">
      <c r="A86" s="194" t="s">
        <v>83</v>
      </c>
      <c r="B86" s="159" t="s">
        <v>84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0.14000000000000001</v>
      </c>
      <c r="K86" s="20">
        <f t="shared" si="11"/>
        <v>0</v>
      </c>
    </row>
    <row r="87" spans="1:11" s="272" customFormat="1" ht="17" x14ac:dyDescent="0.2">
      <c r="A87" s="90" t="s">
        <v>193</v>
      </c>
      <c r="B87" s="159" t="s">
        <v>84</v>
      </c>
      <c r="C87" s="111">
        <v>4147</v>
      </c>
      <c r="D87" s="113">
        <v>0.25</v>
      </c>
      <c r="E87" s="117">
        <f t="shared" si="8"/>
        <v>1036.75</v>
      </c>
      <c r="F87" s="115"/>
      <c r="G87" s="117">
        <f t="shared" si="9"/>
        <v>1036.75</v>
      </c>
      <c r="H87" s="326">
        <v>175</v>
      </c>
      <c r="I87" s="117">
        <f t="shared" si="10"/>
        <v>861.75</v>
      </c>
      <c r="J87" s="357">
        <v>0.13</v>
      </c>
      <c r="K87" s="372">
        <f t="shared" si="11"/>
        <v>134.7775</v>
      </c>
    </row>
    <row r="88" spans="1:11" ht="17" x14ac:dyDescent="0.2">
      <c r="A88" s="90" t="s">
        <v>106</v>
      </c>
      <c r="B88" s="159" t="s">
        <v>107</v>
      </c>
      <c r="C88" s="111">
        <v>1657</v>
      </c>
      <c r="D88" s="113">
        <v>0.4</v>
      </c>
      <c r="E88" s="117">
        <f t="shared" si="8"/>
        <v>662.80000000000007</v>
      </c>
      <c r="F88" s="115"/>
      <c r="G88" s="117">
        <f t="shared" si="9"/>
        <v>662.80000000000007</v>
      </c>
      <c r="H88" s="326">
        <v>110</v>
      </c>
      <c r="I88" s="117">
        <f t="shared" si="10"/>
        <v>552.80000000000007</v>
      </c>
      <c r="J88" s="357">
        <v>0.13</v>
      </c>
      <c r="K88" s="372">
        <f t="shared" si="11"/>
        <v>86.164000000000016</v>
      </c>
    </row>
    <row r="89" spans="1:11" ht="17" hidden="1" x14ac:dyDescent="0.2">
      <c r="A89" s="90" t="s">
        <v>198</v>
      </c>
      <c r="B89" s="159" t="s">
        <v>107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0.13</v>
      </c>
      <c r="K89" s="20">
        <f t="shared" si="11"/>
        <v>0</v>
      </c>
    </row>
    <row r="90" spans="1:11" s="272" customFormat="1" ht="17" x14ac:dyDescent="0.2">
      <c r="A90" s="90" t="s">
        <v>134</v>
      </c>
      <c r="B90" s="159" t="s">
        <v>194</v>
      </c>
      <c r="C90" s="111">
        <v>1282</v>
      </c>
      <c r="D90" s="113">
        <v>0.39</v>
      </c>
      <c r="E90" s="117">
        <f t="shared" si="8"/>
        <v>499.98</v>
      </c>
      <c r="F90" s="115"/>
      <c r="G90" s="117">
        <f t="shared" si="9"/>
        <v>499.98</v>
      </c>
      <c r="H90" s="326"/>
      <c r="I90" s="117">
        <f t="shared" si="10"/>
        <v>499.98</v>
      </c>
      <c r="J90" s="357">
        <v>0.13</v>
      </c>
      <c r="K90" s="372">
        <f t="shared" si="11"/>
        <v>64.997399999999999</v>
      </c>
    </row>
    <row r="91" spans="1:11" ht="14.5" customHeight="1" x14ac:dyDescent="0.2">
      <c r="A91" s="90" t="s">
        <v>152</v>
      </c>
      <c r="B91" s="159" t="s">
        <v>153</v>
      </c>
      <c r="C91" s="111">
        <v>7224</v>
      </c>
      <c r="D91" s="113">
        <v>0.27</v>
      </c>
      <c r="E91" s="117">
        <f t="shared" si="8"/>
        <v>1950.48</v>
      </c>
      <c r="F91" s="115"/>
      <c r="G91" s="117">
        <f t="shared" si="9"/>
        <v>1950.48</v>
      </c>
      <c r="H91" s="326">
        <v>110</v>
      </c>
      <c r="I91" s="117">
        <f t="shared" si="10"/>
        <v>1840.48</v>
      </c>
      <c r="J91" s="357">
        <v>0.13</v>
      </c>
      <c r="K91" s="372">
        <f t="shared" si="11"/>
        <v>253.56240000000003</v>
      </c>
    </row>
    <row r="92" spans="1:11" ht="17" hidden="1" x14ac:dyDescent="0.2">
      <c r="A92" s="90" t="s">
        <v>152</v>
      </c>
      <c r="B92" s="159" t="s">
        <v>153</v>
      </c>
      <c r="C92" s="111"/>
      <c r="D92" s="113"/>
      <c r="E92" s="117">
        <f t="shared" si="8"/>
        <v>0</v>
      </c>
      <c r="F92" s="115"/>
      <c r="G92" s="117">
        <f t="shared" si="9"/>
        <v>0</v>
      </c>
      <c r="H92" s="326"/>
      <c r="I92" s="117">
        <f t="shared" si="10"/>
        <v>0</v>
      </c>
      <c r="J92" s="357">
        <v>0.13</v>
      </c>
      <c r="K92" s="372">
        <f t="shared" si="11"/>
        <v>0</v>
      </c>
    </row>
    <row r="93" spans="1:11" s="272" customFormat="1" ht="17" x14ac:dyDescent="0.2">
      <c r="A93" s="90" t="s">
        <v>184</v>
      </c>
      <c r="B93" s="159" t="s">
        <v>185</v>
      </c>
      <c r="C93" s="111">
        <v>4696</v>
      </c>
      <c r="D93" s="113">
        <v>0.39</v>
      </c>
      <c r="E93" s="117">
        <f t="shared" si="8"/>
        <v>1831.44</v>
      </c>
      <c r="F93" s="115">
        <v>25.79</v>
      </c>
      <c r="G93" s="117">
        <f t="shared" si="9"/>
        <v>1857.23</v>
      </c>
      <c r="H93" s="326">
        <v>110</v>
      </c>
      <c r="I93" s="117">
        <f t="shared" si="10"/>
        <v>1747.23</v>
      </c>
      <c r="J93" s="357">
        <v>0.13</v>
      </c>
      <c r="K93" s="372">
        <f t="shared" si="11"/>
        <v>238.08720000000002</v>
      </c>
    </row>
    <row r="94" spans="1:11" s="272" customFormat="1" ht="17" x14ac:dyDescent="0.2">
      <c r="A94" s="90" t="s">
        <v>211</v>
      </c>
      <c r="B94" s="159" t="s">
        <v>185</v>
      </c>
      <c r="C94" s="111">
        <v>2206</v>
      </c>
      <c r="D94" s="113">
        <v>0.25</v>
      </c>
      <c r="E94" s="117">
        <f t="shared" si="8"/>
        <v>551.5</v>
      </c>
      <c r="F94" s="115"/>
      <c r="G94" s="117">
        <f t="shared" si="9"/>
        <v>551.5</v>
      </c>
      <c r="H94" s="326"/>
      <c r="I94" s="117">
        <f t="shared" si="10"/>
        <v>551.5</v>
      </c>
      <c r="J94" s="357">
        <v>0.13</v>
      </c>
      <c r="K94" s="372">
        <f t="shared" si="11"/>
        <v>71.695000000000007</v>
      </c>
    </row>
    <row r="95" spans="1:11" s="272" customFormat="1" ht="17" x14ac:dyDescent="0.2">
      <c r="A95" s="90" t="s">
        <v>209</v>
      </c>
      <c r="B95" s="159" t="s">
        <v>210</v>
      </c>
      <c r="C95" s="111">
        <v>4403</v>
      </c>
      <c r="D95" s="113">
        <v>0.42</v>
      </c>
      <c r="E95" s="117">
        <f t="shared" si="8"/>
        <v>1849.26</v>
      </c>
      <c r="F95" s="115">
        <v>58.42</v>
      </c>
      <c r="G95" s="117">
        <f t="shared" si="9"/>
        <v>1907.68</v>
      </c>
      <c r="H95" s="326">
        <v>50</v>
      </c>
      <c r="I95" s="117">
        <f t="shared" si="10"/>
        <v>1857.68</v>
      </c>
      <c r="J95" s="357">
        <v>0.13</v>
      </c>
      <c r="K95" s="372">
        <f t="shared" si="11"/>
        <v>240.40380000000002</v>
      </c>
    </row>
    <row r="96" spans="1:11" s="272" customFormat="1" ht="17" x14ac:dyDescent="0.2">
      <c r="A96" s="90" t="s">
        <v>203</v>
      </c>
      <c r="B96" s="159" t="s">
        <v>204</v>
      </c>
      <c r="C96" s="111">
        <v>8813</v>
      </c>
      <c r="D96" s="113">
        <v>0.25</v>
      </c>
      <c r="E96" s="117">
        <f t="shared" si="8"/>
        <v>2203.25</v>
      </c>
      <c r="F96" s="115">
        <v>100</v>
      </c>
      <c r="G96" s="117">
        <f t="shared" si="9"/>
        <v>2303.25</v>
      </c>
      <c r="H96" s="326"/>
      <c r="I96" s="117">
        <f t="shared" si="10"/>
        <v>2303.25</v>
      </c>
      <c r="J96" s="357">
        <v>0.13</v>
      </c>
      <c r="K96" s="20">
        <f t="shared" si="11"/>
        <v>286.42250000000001</v>
      </c>
    </row>
    <row r="97" spans="1:11" s="272" customFormat="1" ht="17" hidden="1" x14ac:dyDescent="0.2">
      <c r="A97" s="208" t="s">
        <v>159</v>
      </c>
      <c r="B97" s="159" t="s">
        <v>160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0.14000000000000001</v>
      </c>
      <c r="K97" s="20">
        <f t="shared" si="11"/>
        <v>0</v>
      </c>
    </row>
    <row r="98" spans="1:11" ht="17" hidden="1" x14ac:dyDescent="0.2">
      <c r="A98" s="90" t="s">
        <v>98</v>
      </c>
      <c r="B98" s="331" t="s">
        <v>171</v>
      </c>
      <c r="C98" s="332"/>
      <c r="D98" s="99"/>
      <c r="E98" s="103">
        <f t="shared" ref="E98:E119" si="12">C98*D98</f>
        <v>0</v>
      </c>
      <c r="F98" s="100"/>
      <c r="G98" s="103">
        <f t="shared" ref="G98:G119" si="13">E98+F98</f>
        <v>0</v>
      </c>
      <c r="H98" s="336"/>
      <c r="I98" s="103">
        <f t="shared" ref="I98:I119" si="14">+G98-H98</f>
        <v>0</v>
      </c>
      <c r="J98" s="370">
        <v>0.13</v>
      </c>
      <c r="K98" s="371">
        <f t="shared" ref="K98:K119" si="15">E98*J98</f>
        <v>0</v>
      </c>
    </row>
    <row r="99" spans="1:11" ht="17" hidden="1" x14ac:dyDescent="0.2">
      <c r="A99" s="90" t="s">
        <v>98</v>
      </c>
      <c r="B99" s="331" t="s">
        <v>171</v>
      </c>
      <c r="C99" s="332"/>
      <c r="D99" s="99"/>
      <c r="E99" s="103">
        <f t="shared" si="12"/>
        <v>0</v>
      </c>
      <c r="F99" s="100"/>
      <c r="G99" s="103">
        <f t="shared" si="13"/>
        <v>0</v>
      </c>
      <c r="H99" s="336"/>
      <c r="I99" s="103">
        <f t="shared" si="14"/>
        <v>0</v>
      </c>
      <c r="J99" s="370">
        <v>0.13</v>
      </c>
      <c r="K99" s="371">
        <f t="shared" si="15"/>
        <v>0</v>
      </c>
    </row>
    <row r="100" spans="1:11" ht="17" hidden="1" x14ac:dyDescent="0.2">
      <c r="A100" s="94" t="s">
        <v>58</v>
      </c>
      <c r="B100" s="159" t="s">
        <v>59</v>
      </c>
      <c r="C100" s="111"/>
      <c r="D100" s="113"/>
      <c r="E100" s="117">
        <f t="shared" si="12"/>
        <v>0</v>
      </c>
      <c r="F100" s="115"/>
      <c r="G100" s="117">
        <f t="shared" si="13"/>
        <v>0</v>
      </c>
      <c r="H100" s="326"/>
      <c r="I100" s="117">
        <f t="shared" si="14"/>
        <v>0</v>
      </c>
      <c r="J100" s="357">
        <v>0.14000000000000001</v>
      </c>
      <c r="K100" s="20">
        <f t="shared" si="15"/>
        <v>0</v>
      </c>
    </row>
    <row r="101" spans="1:11" ht="17" x14ac:dyDescent="0.2">
      <c r="A101" s="160" t="s">
        <v>65</v>
      </c>
      <c r="B101" s="159" t="s">
        <v>59</v>
      </c>
      <c r="C101" s="111">
        <v>4817</v>
      </c>
      <c r="D101" s="113">
        <v>0.4</v>
      </c>
      <c r="E101" s="117">
        <f t="shared" si="12"/>
        <v>1926.8000000000002</v>
      </c>
      <c r="F101" s="115"/>
      <c r="G101" s="117">
        <f t="shared" si="13"/>
        <v>1926.8000000000002</v>
      </c>
      <c r="H101" s="326"/>
      <c r="I101" s="117">
        <f t="shared" si="14"/>
        <v>1926.8000000000002</v>
      </c>
      <c r="J101" s="357">
        <v>0.14000000000000001</v>
      </c>
      <c r="K101" s="372">
        <f t="shared" si="15"/>
        <v>269.75200000000007</v>
      </c>
    </row>
    <row r="102" spans="1:11" s="272" customFormat="1" ht="17" hidden="1" x14ac:dyDescent="0.2">
      <c r="A102" s="90" t="s">
        <v>168</v>
      </c>
      <c r="B102" s="331" t="s">
        <v>59</v>
      </c>
      <c r="C102" s="332"/>
      <c r="D102" s="99"/>
      <c r="E102" s="103">
        <f t="shared" si="12"/>
        <v>0</v>
      </c>
      <c r="F102" s="100"/>
      <c r="G102" s="103">
        <f t="shared" si="13"/>
        <v>0</v>
      </c>
      <c r="H102" s="336"/>
      <c r="I102" s="103">
        <f t="shared" si="14"/>
        <v>0</v>
      </c>
      <c r="J102" s="370">
        <v>0.13</v>
      </c>
      <c r="K102" s="371">
        <f t="shared" si="15"/>
        <v>0</v>
      </c>
    </row>
    <row r="103" spans="1:11" s="272" customFormat="1" ht="17" hidden="1" x14ac:dyDescent="0.2">
      <c r="A103" s="90" t="s">
        <v>168</v>
      </c>
      <c r="B103" s="159" t="s">
        <v>59</v>
      </c>
      <c r="C103" s="111"/>
      <c r="D103" s="113"/>
      <c r="E103" s="117">
        <f t="shared" si="12"/>
        <v>0</v>
      </c>
      <c r="F103" s="115"/>
      <c r="G103" s="117">
        <f t="shared" si="13"/>
        <v>0</v>
      </c>
      <c r="H103" s="326"/>
      <c r="I103" s="117">
        <f t="shared" si="14"/>
        <v>0</v>
      </c>
      <c r="J103" s="357">
        <v>0.13</v>
      </c>
      <c r="K103" s="372">
        <f t="shared" si="15"/>
        <v>0</v>
      </c>
    </row>
    <row r="104" spans="1:11" s="272" customFormat="1" ht="17" hidden="1" x14ac:dyDescent="0.2">
      <c r="A104" s="90" t="s">
        <v>186</v>
      </c>
      <c r="B104" s="331" t="s">
        <v>59</v>
      </c>
      <c r="C104" s="332"/>
      <c r="D104" s="99"/>
      <c r="E104" s="103">
        <f t="shared" si="12"/>
        <v>0</v>
      </c>
      <c r="F104" s="100"/>
      <c r="G104" s="103">
        <f t="shared" si="13"/>
        <v>0</v>
      </c>
      <c r="H104" s="336"/>
      <c r="I104" s="103">
        <f t="shared" si="14"/>
        <v>0</v>
      </c>
      <c r="J104" s="370">
        <v>0.13</v>
      </c>
      <c r="K104" s="371">
        <f t="shared" si="15"/>
        <v>0</v>
      </c>
    </row>
    <row r="105" spans="1:11" ht="17" hidden="1" x14ac:dyDescent="0.2">
      <c r="A105" s="90" t="s">
        <v>63</v>
      </c>
      <c r="B105" s="159" t="s">
        <v>64</v>
      </c>
      <c r="C105" s="111"/>
      <c r="D105" s="113"/>
      <c r="E105" s="117">
        <f t="shared" si="12"/>
        <v>0</v>
      </c>
      <c r="F105" s="115"/>
      <c r="G105" s="117">
        <f t="shared" si="13"/>
        <v>0</v>
      </c>
      <c r="H105" s="326"/>
      <c r="I105" s="117">
        <f t="shared" si="14"/>
        <v>0</v>
      </c>
      <c r="J105" s="357">
        <v>0.13</v>
      </c>
      <c r="K105" s="20">
        <f t="shared" si="15"/>
        <v>0</v>
      </c>
    </row>
    <row r="106" spans="1:11" ht="17" x14ac:dyDescent="0.2">
      <c r="A106" s="90" t="s">
        <v>134</v>
      </c>
      <c r="B106" s="159" t="s">
        <v>135</v>
      </c>
      <c r="C106" s="111">
        <v>2228</v>
      </c>
      <c r="D106" s="113">
        <v>0.39</v>
      </c>
      <c r="E106" s="117">
        <f t="shared" si="12"/>
        <v>868.92000000000007</v>
      </c>
      <c r="F106" s="115">
        <v>98.47</v>
      </c>
      <c r="G106" s="117">
        <f t="shared" si="13"/>
        <v>967.3900000000001</v>
      </c>
      <c r="H106" s="326">
        <v>100</v>
      </c>
      <c r="I106" s="117">
        <f t="shared" si="14"/>
        <v>867.3900000000001</v>
      </c>
      <c r="J106" s="357">
        <v>0.13</v>
      </c>
      <c r="K106" s="372">
        <f t="shared" si="15"/>
        <v>112.95960000000001</v>
      </c>
    </row>
    <row r="107" spans="1:11" ht="17" hidden="1" x14ac:dyDescent="0.2">
      <c r="A107" s="90" t="s">
        <v>114</v>
      </c>
      <c r="B107" s="159" t="s">
        <v>115</v>
      </c>
      <c r="C107" s="111"/>
      <c r="D107" s="113"/>
      <c r="E107" s="117">
        <f t="shared" si="12"/>
        <v>0</v>
      </c>
      <c r="F107" s="115"/>
      <c r="G107" s="117">
        <f t="shared" si="13"/>
        <v>0</v>
      </c>
      <c r="H107" s="326"/>
      <c r="I107" s="117">
        <f t="shared" si="14"/>
        <v>0</v>
      </c>
      <c r="J107" s="357">
        <v>0.13</v>
      </c>
      <c r="K107" s="20">
        <f t="shared" si="15"/>
        <v>0</v>
      </c>
    </row>
    <row r="108" spans="1:11" ht="17" hidden="1" x14ac:dyDescent="0.2">
      <c r="A108" s="90" t="s">
        <v>114</v>
      </c>
      <c r="B108" s="159" t="s">
        <v>115</v>
      </c>
      <c r="C108" s="111"/>
      <c r="D108" s="113"/>
      <c r="E108" s="117">
        <f t="shared" si="12"/>
        <v>0</v>
      </c>
      <c r="F108" s="115"/>
      <c r="G108" s="117">
        <f t="shared" si="13"/>
        <v>0</v>
      </c>
      <c r="H108" s="326"/>
      <c r="I108" s="117">
        <f t="shared" si="14"/>
        <v>0</v>
      </c>
      <c r="J108" s="357">
        <v>0.13</v>
      </c>
      <c r="K108" s="20">
        <f t="shared" si="15"/>
        <v>0</v>
      </c>
    </row>
    <row r="109" spans="1:11" ht="17" hidden="1" x14ac:dyDescent="0.2">
      <c r="A109" s="90" t="s">
        <v>109</v>
      </c>
      <c r="B109" s="159" t="s">
        <v>110</v>
      </c>
      <c r="C109" s="111"/>
      <c r="D109" s="113"/>
      <c r="E109" s="117">
        <f t="shared" si="12"/>
        <v>0</v>
      </c>
      <c r="F109" s="115"/>
      <c r="G109" s="117">
        <f t="shared" si="13"/>
        <v>0</v>
      </c>
      <c r="H109" s="326"/>
      <c r="I109" s="117">
        <f t="shared" si="14"/>
        <v>0</v>
      </c>
      <c r="J109" s="357">
        <v>0.13</v>
      </c>
      <c r="K109" s="20">
        <f t="shared" si="15"/>
        <v>0</v>
      </c>
    </row>
    <row r="110" spans="1:11" ht="17" hidden="1" x14ac:dyDescent="0.2">
      <c r="A110" s="90" t="s">
        <v>187</v>
      </c>
      <c r="B110" s="331" t="s">
        <v>188</v>
      </c>
      <c r="C110" s="332"/>
      <c r="D110" s="99"/>
      <c r="E110" s="103">
        <f t="shared" si="12"/>
        <v>0</v>
      </c>
      <c r="F110" s="100"/>
      <c r="G110" s="103">
        <f t="shared" si="13"/>
        <v>0</v>
      </c>
      <c r="H110" s="336"/>
      <c r="I110" s="103">
        <f t="shared" si="14"/>
        <v>0</v>
      </c>
      <c r="J110" s="370">
        <v>0.13</v>
      </c>
      <c r="K110" s="371">
        <f t="shared" si="15"/>
        <v>0</v>
      </c>
    </row>
    <row r="111" spans="1:11" ht="17" hidden="1" x14ac:dyDescent="0.2">
      <c r="A111" s="90" t="s">
        <v>74</v>
      </c>
      <c r="B111" s="159" t="s">
        <v>75</v>
      </c>
      <c r="C111" s="111"/>
      <c r="D111" s="113"/>
      <c r="E111" s="117">
        <f t="shared" si="12"/>
        <v>0</v>
      </c>
      <c r="F111" s="115"/>
      <c r="G111" s="117">
        <f t="shared" si="13"/>
        <v>0</v>
      </c>
      <c r="H111" s="326"/>
      <c r="I111" s="117">
        <f t="shared" si="14"/>
        <v>0</v>
      </c>
      <c r="J111" s="357">
        <v>0.13</v>
      </c>
      <c r="K111" s="20">
        <f t="shared" si="15"/>
        <v>0</v>
      </c>
    </row>
    <row r="112" spans="1:11" ht="17" hidden="1" x14ac:dyDescent="0.2">
      <c r="A112" s="90" t="s">
        <v>152</v>
      </c>
      <c r="B112" s="331" t="s">
        <v>169</v>
      </c>
      <c r="C112" s="332"/>
      <c r="D112" s="99"/>
      <c r="E112" s="103">
        <f t="shared" si="12"/>
        <v>0</v>
      </c>
      <c r="F112" s="100"/>
      <c r="G112" s="103">
        <f t="shared" si="13"/>
        <v>0</v>
      </c>
      <c r="H112" s="336"/>
      <c r="I112" s="103">
        <f t="shared" si="14"/>
        <v>0</v>
      </c>
      <c r="J112" s="370">
        <v>0.13</v>
      </c>
      <c r="K112" s="371">
        <f t="shared" si="15"/>
        <v>0</v>
      </c>
    </row>
    <row r="113" spans="1:12" s="272" customFormat="1" ht="17" hidden="1" x14ac:dyDescent="0.2">
      <c r="A113" s="209" t="s">
        <v>91</v>
      </c>
      <c r="B113" s="159" t="s">
        <v>92</v>
      </c>
      <c r="C113" s="111"/>
      <c r="D113" s="113"/>
      <c r="E113" s="117">
        <f t="shared" si="12"/>
        <v>0</v>
      </c>
      <c r="F113" s="115"/>
      <c r="G113" s="117">
        <f t="shared" si="13"/>
        <v>0</v>
      </c>
      <c r="H113" s="326"/>
      <c r="I113" s="117">
        <f t="shared" si="14"/>
        <v>0</v>
      </c>
      <c r="J113" s="357">
        <v>0.14000000000000001</v>
      </c>
      <c r="K113" s="20">
        <f t="shared" si="15"/>
        <v>0</v>
      </c>
    </row>
    <row r="114" spans="1:12" hidden="1" x14ac:dyDescent="0.2">
      <c r="A114" s="316" t="s">
        <v>145</v>
      </c>
      <c r="B114" s="350" t="s">
        <v>146</v>
      </c>
      <c r="C114" s="111"/>
      <c r="D114" s="171"/>
      <c r="E114" s="117">
        <f t="shared" si="12"/>
        <v>0</v>
      </c>
      <c r="F114" s="116"/>
      <c r="G114" s="117">
        <f t="shared" si="13"/>
        <v>0</v>
      </c>
      <c r="H114" s="116"/>
      <c r="I114" s="117">
        <f t="shared" si="14"/>
        <v>0</v>
      </c>
      <c r="J114" s="357">
        <v>0.14000000000000001</v>
      </c>
      <c r="K114" s="20">
        <f t="shared" si="15"/>
        <v>0</v>
      </c>
    </row>
    <row r="115" spans="1:12" s="272" customFormat="1" hidden="1" x14ac:dyDescent="0.2">
      <c r="A115" s="90" t="s">
        <v>139</v>
      </c>
      <c r="B115" s="321" t="s">
        <v>140</v>
      </c>
      <c r="C115" s="176"/>
      <c r="D115" s="170"/>
      <c r="E115" s="117">
        <f t="shared" si="12"/>
        <v>0</v>
      </c>
      <c r="F115" s="261"/>
      <c r="G115" s="117">
        <f t="shared" si="13"/>
        <v>0</v>
      </c>
      <c r="H115" s="261"/>
      <c r="I115" s="117">
        <f t="shared" si="14"/>
        <v>0</v>
      </c>
      <c r="J115" s="357">
        <v>0.13</v>
      </c>
      <c r="K115" s="20">
        <f t="shared" si="15"/>
        <v>0</v>
      </c>
    </row>
    <row r="116" spans="1:12" s="272" customFormat="1" hidden="1" x14ac:dyDescent="0.2">
      <c r="A116" s="90" t="s">
        <v>141</v>
      </c>
      <c r="B116" s="321" t="s">
        <v>140</v>
      </c>
      <c r="C116" s="176"/>
      <c r="D116" s="170"/>
      <c r="E116" s="117">
        <f t="shared" si="12"/>
        <v>0</v>
      </c>
      <c r="F116" s="261"/>
      <c r="G116" s="117">
        <f t="shared" si="13"/>
        <v>0</v>
      </c>
      <c r="H116" s="261"/>
      <c r="I116" s="117">
        <f t="shared" si="14"/>
        <v>0</v>
      </c>
      <c r="J116" s="357">
        <v>0.13</v>
      </c>
      <c r="K116" s="20">
        <f t="shared" si="15"/>
        <v>0</v>
      </c>
    </row>
    <row r="117" spans="1:12" hidden="1" x14ac:dyDescent="0.2">
      <c r="A117" s="90" t="s">
        <v>118</v>
      </c>
      <c r="B117" s="238" t="s">
        <v>119</v>
      </c>
      <c r="C117" s="176"/>
      <c r="D117" s="170"/>
      <c r="E117" s="117">
        <f t="shared" si="12"/>
        <v>0</v>
      </c>
      <c r="F117" s="261"/>
      <c r="G117" s="117">
        <f t="shared" si="13"/>
        <v>0</v>
      </c>
      <c r="H117" s="261"/>
      <c r="I117" s="117">
        <f t="shared" si="14"/>
        <v>0</v>
      </c>
      <c r="J117" s="357">
        <v>0.13</v>
      </c>
      <c r="K117" s="20">
        <f t="shared" si="15"/>
        <v>0</v>
      </c>
    </row>
    <row r="118" spans="1:12" hidden="1" x14ac:dyDescent="0.2">
      <c r="A118" s="92" t="s">
        <v>54</v>
      </c>
      <c r="B118" s="196" t="s">
        <v>55</v>
      </c>
      <c r="C118" s="197"/>
      <c r="D118" s="198"/>
      <c r="E118" s="117">
        <f t="shared" si="12"/>
        <v>0</v>
      </c>
      <c r="F118" s="203"/>
      <c r="G118" s="117">
        <f t="shared" si="13"/>
        <v>0</v>
      </c>
      <c r="H118" s="203"/>
      <c r="I118" s="117">
        <f t="shared" si="14"/>
        <v>0</v>
      </c>
      <c r="J118" s="357">
        <v>0.14000000000000001</v>
      </c>
      <c r="K118" s="20">
        <f t="shared" si="15"/>
        <v>0</v>
      </c>
    </row>
    <row r="119" spans="1:12" hidden="1" x14ac:dyDescent="0.2">
      <c r="A119" s="90" t="s">
        <v>87</v>
      </c>
      <c r="B119" s="234" t="s">
        <v>88</v>
      </c>
      <c r="C119" s="114"/>
      <c r="D119" s="172"/>
      <c r="E119" s="117">
        <f t="shared" si="12"/>
        <v>0</v>
      </c>
      <c r="F119" s="116"/>
      <c r="G119" s="117">
        <f t="shared" si="13"/>
        <v>0</v>
      </c>
      <c r="H119" s="116"/>
      <c r="I119" s="117">
        <f t="shared" si="14"/>
        <v>0</v>
      </c>
      <c r="J119" s="357">
        <v>0.13</v>
      </c>
      <c r="K119" s="20">
        <f t="shared" si="15"/>
        <v>0</v>
      </c>
    </row>
    <row r="120" spans="1:12" ht="16" customHeight="1" x14ac:dyDescent="0.2">
      <c r="A120" s="75"/>
      <c r="C120" s="79">
        <f>SUM(C2:C119)</f>
        <v>113132</v>
      </c>
      <c r="D120" s="79"/>
      <c r="E120" s="80">
        <f>SUM(E2:E119)</f>
        <v>35384.279999999992</v>
      </c>
      <c r="F120" s="80">
        <f>SUM(F2:F119)</f>
        <v>1091.6799999999998</v>
      </c>
      <c r="G120" s="80">
        <f>SUM(G2:G119)</f>
        <v>36475.96</v>
      </c>
      <c r="H120" s="80">
        <f>SUM(H2:H119)</f>
        <v>1865</v>
      </c>
      <c r="I120" s="80">
        <f>SUM(I2:I119)</f>
        <v>34610.959999999999</v>
      </c>
      <c r="J120" s="80"/>
      <c r="K120" s="3">
        <f>SUM(K2:K119)</f>
        <v>4675.8563000000022</v>
      </c>
      <c r="L120" s="3"/>
    </row>
    <row r="121" spans="1:12" x14ac:dyDescent="0.2">
      <c r="D121" s="81"/>
      <c r="I121" s="382"/>
      <c r="J121" s="383"/>
      <c r="K121" s="165"/>
    </row>
    <row r="122" spans="1:12" x14ac:dyDescent="0.2">
      <c r="B122" s="247" t="s">
        <v>47</v>
      </c>
      <c r="D122" s="13"/>
      <c r="F122" s="13"/>
      <c r="G122" s="13"/>
      <c r="H122" t="s">
        <v>10</v>
      </c>
      <c r="I122" s="12">
        <f>+K120</f>
        <v>4675.8563000000022</v>
      </c>
    </row>
    <row r="123" spans="1:12" x14ac:dyDescent="0.2">
      <c r="B123" s="363">
        <v>0.13</v>
      </c>
      <c r="C123" s="41" t="s">
        <v>170</v>
      </c>
      <c r="D123" s="14"/>
      <c r="F123" s="13"/>
      <c r="G123" s="13"/>
      <c r="H123" t="s">
        <v>12</v>
      </c>
      <c r="I123" s="207">
        <f>+I120+I122</f>
        <v>39286.816299999999</v>
      </c>
    </row>
    <row r="124" spans="1:12" x14ac:dyDescent="0.2">
      <c r="A124" s="361"/>
      <c r="B124" s="364">
        <v>0.14000000000000001</v>
      </c>
      <c r="C124" s="41" t="s">
        <v>51</v>
      </c>
      <c r="D124" s="14"/>
      <c r="E124" s="15"/>
    </row>
    <row r="125" spans="1:12" x14ac:dyDescent="0.2">
      <c r="A125" s="362"/>
      <c r="D125" s="14"/>
      <c r="E125" s="15"/>
      <c r="F125" s="3"/>
      <c r="I125" s="386">
        <f>+I73+K73</f>
        <v>756.09980000000007</v>
      </c>
      <c r="J125" s="387" t="s">
        <v>215</v>
      </c>
    </row>
    <row r="126" spans="1:12" x14ac:dyDescent="0.2">
      <c r="A126" s="361"/>
      <c r="D126" s="14"/>
      <c r="E126" s="15"/>
      <c r="I126" s="3"/>
    </row>
    <row r="127" spans="1:12" x14ac:dyDescent="0.2">
      <c r="A127" s="361"/>
    </row>
    <row r="129" spans="8:8" x14ac:dyDescent="0.2">
      <c r="H129" s="3"/>
    </row>
  </sheetData>
  <autoFilter ref="A1:K120" xr:uid="{00000000-0009-0000-0000-000072000000}">
    <filterColumn colId="8">
      <filters>
        <filter val="1,036.75"/>
        <filter val="1,368.02"/>
        <filter val="1,441.48"/>
        <filter val="1,603.32"/>
        <filter val="1,608.44"/>
        <filter val="1,747.23"/>
        <filter val="1,840.48"/>
        <filter val="1,857.68"/>
        <filter val="1,905.50"/>
        <filter val="1,908.20"/>
        <filter val="1,926.80"/>
        <filter val="2,254.00"/>
        <filter val="2,257.36"/>
        <filter val="2,303.25"/>
        <filter val="2,364.00"/>
        <filter val="34,610.96"/>
        <filter val="344.41"/>
        <filter val="485.62"/>
        <filter val="499.98"/>
        <filter val="551.50"/>
        <filter val="552.80"/>
        <filter val="656.46"/>
        <filter val="716.68"/>
        <filter val="770.26"/>
        <filter val="861.75"/>
        <filter val="867.39"/>
        <filter val="881.60"/>
      </filters>
    </filterColumn>
  </autoFilter>
  <sortState xmlns:xlrd2="http://schemas.microsoft.com/office/spreadsheetml/2017/richdata2" ref="A2:K119">
    <sortCondition ref="B2:B119"/>
  </sortState>
  <pageMargins left="0.7" right="0.7" top="0.75" bottom="0.75" header="0.3" footer="0.3"/>
  <pageSetup orientation="portrait" horizontalDpi="4294967295" verticalDpi="4294967295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filterMode="1"/>
  <dimension ref="A1:L130"/>
  <sheetViews>
    <sheetView topLeftCell="A61" zoomScale="86" zoomScaleNormal="60" workbookViewId="0">
      <selection activeCell="I125" sqref="I125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1743</v>
      </c>
      <c r="D4" s="113">
        <v>0.37</v>
      </c>
      <c r="E4" s="117">
        <f t="shared" ref="E4" si="4">C4*D4</f>
        <v>644.91</v>
      </c>
      <c r="F4" s="115">
        <v>43.96</v>
      </c>
      <c r="G4" s="117">
        <f t="shared" ref="G4" si="5">E4+F4</f>
        <v>688.87</v>
      </c>
      <c r="H4" s="319">
        <v>410</v>
      </c>
      <c r="I4" s="117">
        <f t="shared" ref="I4" si="6">+G4-H4</f>
        <v>278.87</v>
      </c>
      <c r="J4" s="357">
        <v>0.13</v>
      </c>
      <c r="K4" s="20">
        <f t="shared" ref="K4" si="7">E4*J4</f>
        <v>83.838300000000004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x14ac:dyDescent="0.2">
      <c r="A8" s="179" t="s">
        <v>207</v>
      </c>
      <c r="B8" s="159" t="s">
        <v>208</v>
      </c>
      <c r="C8" s="111">
        <v>4359</v>
      </c>
      <c r="D8" s="113">
        <v>0.42</v>
      </c>
      <c r="E8" s="117">
        <f t="shared" si="0"/>
        <v>1830.78</v>
      </c>
      <c r="F8" s="115"/>
      <c r="G8" s="117">
        <f t="shared" si="1"/>
        <v>1830.78</v>
      </c>
      <c r="H8" s="326">
        <v>220</v>
      </c>
      <c r="I8" s="117">
        <f t="shared" si="2"/>
        <v>1610.78</v>
      </c>
      <c r="J8" s="357">
        <v>0.13</v>
      </c>
      <c r="K8" s="372">
        <f t="shared" si="3"/>
        <v>238.00140000000002</v>
      </c>
    </row>
    <row r="9" spans="1:11" s="272" customFormat="1" ht="17" x14ac:dyDescent="0.2">
      <c r="A9" s="179" t="s">
        <v>149</v>
      </c>
      <c r="B9" s="159" t="s">
        <v>150</v>
      </c>
      <c r="C9" s="111">
        <v>6570</v>
      </c>
      <c r="D9" s="113">
        <v>0.39</v>
      </c>
      <c r="E9" s="117">
        <f t="shared" si="0"/>
        <v>2562.3000000000002</v>
      </c>
      <c r="F9" s="115"/>
      <c r="G9" s="117">
        <f t="shared" si="1"/>
        <v>2562.3000000000002</v>
      </c>
      <c r="H9" s="326">
        <v>220</v>
      </c>
      <c r="I9" s="117">
        <f t="shared" si="2"/>
        <v>2342.3000000000002</v>
      </c>
      <c r="J9" s="357">
        <v>0.13</v>
      </c>
      <c r="K9" s="372">
        <f t="shared" si="3"/>
        <v>333.09900000000005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hidden="1" x14ac:dyDescent="0.2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x14ac:dyDescent="0.2">
      <c r="A18" s="179" t="s">
        <v>200</v>
      </c>
      <c r="B18" s="159" t="s">
        <v>144</v>
      </c>
      <c r="C18" s="111">
        <v>4937</v>
      </c>
      <c r="D18" s="113">
        <v>0.27</v>
      </c>
      <c r="E18" s="117">
        <f t="shared" si="0"/>
        <v>1332.99</v>
      </c>
      <c r="F18" s="115"/>
      <c r="G18" s="117">
        <f t="shared" si="1"/>
        <v>1332.99</v>
      </c>
      <c r="H18" s="326">
        <v>110</v>
      </c>
      <c r="I18" s="117">
        <f t="shared" si="2"/>
        <v>1222.99</v>
      </c>
      <c r="J18" s="357">
        <v>0.13</v>
      </c>
      <c r="K18" s="372">
        <f t="shared" si="3"/>
        <v>173.28870000000001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x14ac:dyDescent="0.2">
      <c r="A20" s="160" t="s">
        <v>189</v>
      </c>
      <c r="B20" s="159" t="s">
        <v>190</v>
      </c>
      <c r="C20" s="111">
        <v>4000</v>
      </c>
      <c r="D20" s="113">
        <v>0.38</v>
      </c>
      <c r="E20" s="117">
        <f t="shared" si="0"/>
        <v>1520</v>
      </c>
      <c r="F20" s="115"/>
      <c r="G20" s="117">
        <f t="shared" si="1"/>
        <v>1520</v>
      </c>
      <c r="H20" s="326">
        <v>110</v>
      </c>
      <c r="I20" s="117">
        <f t="shared" si="2"/>
        <v>1410</v>
      </c>
      <c r="J20" s="357">
        <v>0.14000000000000001</v>
      </c>
      <c r="K20" s="372">
        <f t="shared" si="3"/>
        <v>212.8</v>
      </c>
    </row>
    <row r="21" spans="1:11" s="272" customFormat="1" ht="17" hidden="1" x14ac:dyDescent="0.2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t="17" x14ac:dyDescent="0.2">
      <c r="A22" s="179" t="s">
        <v>131</v>
      </c>
      <c r="B22" s="159" t="s">
        <v>132</v>
      </c>
      <c r="C22" s="111">
        <v>2176</v>
      </c>
      <c r="D22" s="113">
        <v>0.39</v>
      </c>
      <c r="E22" s="117">
        <f t="shared" si="0"/>
        <v>848.64</v>
      </c>
      <c r="F22" s="115"/>
      <c r="G22" s="117">
        <f t="shared" si="1"/>
        <v>848.64</v>
      </c>
      <c r="H22" s="326">
        <v>220</v>
      </c>
      <c r="I22" s="117">
        <f t="shared" si="2"/>
        <v>628.64</v>
      </c>
      <c r="J22" s="357">
        <v>0.13</v>
      </c>
      <c r="K22" s="372">
        <f t="shared" si="3"/>
        <v>110.3232</v>
      </c>
    </row>
    <row r="23" spans="1:11" s="272" customFormat="1" ht="17" hidden="1" x14ac:dyDescent="0.2">
      <c r="A23" s="179" t="s">
        <v>131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372">
        <f t="shared" si="3"/>
        <v>0</v>
      </c>
    </row>
    <row r="24" spans="1:11" ht="17" hidden="1" x14ac:dyDescent="0.2">
      <c r="A24" s="179" t="s">
        <v>133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t="17" hidden="1" x14ac:dyDescent="0.2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t="17" hidden="1" x14ac:dyDescent="0.2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hidden="1" x14ac:dyDescent="0.2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t="17" hidden="1" x14ac:dyDescent="0.2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t="17" hidden="1" x14ac:dyDescent="0.2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t="17" hidden="1" x14ac:dyDescent="0.2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t="17" hidden="1" x14ac:dyDescent="0.2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t="17" hidden="1" x14ac:dyDescent="0.2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t="17" hidden="1" x14ac:dyDescent="0.2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t="17" hidden="1" x14ac:dyDescent="0.2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hidden="1" x14ac:dyDescent="0.2">
      <c r="A49" s="160" t="s">
        <v>65</v>
      </c>
      <c r="B49" s="331" t="s">
        <v>138</v>
      </c>
      <c r="C49" s="332"/>
      <c r="D49" s="99"/>
      <c r="E49" s="103">
        <f t="shared" si="0"/>
        <v>0</v>
      </c>
      <c r="F49" s="100"/>
      <c r="G49" s="103">
        <f t="shared" si="1"/>
        <v>0</v>
      </c>
      <c r="H49" s="336"/>
      <c r="I49" s="103">
        <f t="shared" si="2"/>
        <v>0</v>
      </c>
      <c r="J49" s="370">
        <v>0.14000000000000001</v>
      </c>
      <c r="K49" s="371">
        <f t="shared" si="3"/>
        <v>0</v>
      </c>
    </row>
    <row r="50" spans="1:11" ht="17" hidden="1" x14ac:dyDescent="0.2">
      <c r="A50" s="208" t="s">
        <v>65</v>
      </c>
      <c r="B50" s="331" t="s">
        <v>138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0.14000000000000001</v>
      </c>
      <c r="K50" s="371">
        <f t="shared" si="3"/>
        <v>0</v>
      </c>
    </row>
    <row r="51" spans="1:11" ht="17" hidden="1" x14ac:dyDescent="0.2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t="17" hidden="1" x14ac:dyDescent="0.2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hidden="1" x14ac:dyDescent="0.2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ht="17" x14ac:dyDescent="0.2">
      <c r="A54" s="179" t="s">
        <v>98</v>
      </c>
      <c r="B54" s="331" t="s">
        <v>45</v>
      </c>
      <c r="C54" s="332">
        <v>2283</v>
      </c>
      <c r="D54" s="99">
        <v>0.2</v>
      </c>
      <c r="E54" s="103">
        <f t="shared" si="0"/>
        <v>456.6</v>
      </c>
      <c r="F54" s="100">
        <v>50</v>
      </c>
      <c r="G54" s="103">
        <f t="shared" si="1"/>
        <v>506.6</v>
      </c>
      <c r="H54" s="336"/>
      <c r="I54" s="103">
        <f t="shared" si="2"/>
        <v>506.6</v>
      </c>
      <c r="J54" s="370">
        <v>0.13</v>
      </c>
      <c r="K54" s="371">
        <f t="shared" si="3"/>
        <v>59.358000000000004</v>
      </c>
    </row>
    <row r="55" spans="1:11" ht="17" hidden="1" x14ac:dyDescent="0.2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t="17" hidden="1" x14ac:dyDescent="0.2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t="17" hidden="1" x14ac:dyDescent="0.2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ht="17" hidden="1" x14ac:dyDescent="0.2">
      <c r="A58" s="179" t="s">
        <v>201</v>
      </c>
      <c r="B58" s="331" t="s">
        <v>95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 t="shared" si="3"/>
        <v>0</v>
      </c>
    </row>
    <row r="59" spans="1:11" s="272" customFormat="1" ht="17" x14ac:dyDescent="0.2">
      <c r="A59" s="160" t="s">
        <v>181</v>
      </c>
      <c r="B59" s="159" t="s">
        <v>95</v>
      </c>
      <c r="C59" s="111">
        <v>3872</v>
      </c>
      <c r="D59" s="113">
        <v>0.38</v>
      </c>
      <c r="E59" s="117">
        <f t="shared" si="0"/>
        <v>1471.3600000000001</v>
      </c>
      <c r="F59" s="115"/>
      <c r="G59" s="117">
        <f t="shared" si="1"/>
        <v>1471.3600000000001</v>
      </c>
      <c r="H59" s="326">
        <v>110</v>
      </c>
      <c r="I59" s="117">
        <f t="shared" si="2"/>
        <v>1361.3600000000001</v>
      </c>
      <c r="J59" s="357">
        <v>0.14000000000000001</v>
      </c>
      <c r="K59" s="372">
        <f t="shared" si="3"/>
        <v>205.99040000000005</v>
      </c>
    </row>
    <row r="60" spans="1:11" s="272" customFormat="1" ht="17" hidden="1" x14ac:dyDescent="0.2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t="17" x14ac:dyDescent="0.2">
      <c r="A61" s="179" t="s">
        <v>182</v>
      </c>
      <c r="B61" s="159" t="s">
        <v>183</v>
      </c>
      <c r="C61" s="385">
        <v>6027</v>
      </c>
      <c r="D61" s="113">
        <v>0.25</v>
      </c>
      <c r="E61" s="117">
        <f t="shared" si="0"/>
        <v>1506.75</v>
      </c>
      <c r="F61" s="115"/>
      <c r="G61" s="117">
        <f t="shared" si="1"/>
        <v>1506.75</v>
      </c>
      <c r="H61" s="326">
        <v>110</v>
      </c>
      <c r="I61" s="117">
        <f t="shared" si="2"/>
        <v>1396.75</v>
      </c>
      <c r="J61" s="357">
        <v>0.13</v>
      </c>
      <c r="K61" s="372">
        <f t="shared" si="3"/>
        <v>195.8775</v>
      </c>
    </row>
    <row r="62" spans="1:11" s="272" customFormat="1" ht="17" hidden="1" x14ac:dyDescent="0.2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t="17" hidden="1" x14ac:dyDescent="0.2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t="17" hidden="1" x14ac:dyDescent="0.2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" hidden="1" customHeight="1" x14ac:dyDescent="0.2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7" hidden="1" x14ac:dyDescent="0.2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t="17" x14ac:dyDescent="0.2">
      <c r="A67" s="90" t="s">
        <v>176</v>
      </c>
      <c r="B67" s="331" t="s">
        <v>177</v>
      </c>
      <c r="C67" s="332">
        <v>862</v>
      </c>
      <c r="D67" s="99">
        <v>0.38</v>
      </c>
      <c r="E67" s="103">
        <f t="shared" ref="E67:E120" si="8">C67*D67</f>
        <v>327.56</v>
      </c>
      <c r="F67" s="100"/>
      <c r="G67" s="103">
        <f t="shared" ref="G67:G120" si="9">E67+F67</f>
        <v>327.56</v>
      </c>
      <c r="H67" s="336">
        <v>110</v>
      </c>
      <c r="I67" s="103">
        <f t="shared" ref="I67:I120" si="10">+G67-H67</f>
        <v>217.56</v>
      </c>
      <c r="J67" s="370">
        <v>0.13</v>
      </c>
      <c r="K67" s="371">
        <f t="shared" ref="K67:K120" si="11">E67*J67</f>
        <v>42.582799999999999</v>
      </c>
      <c r="L67" s="3"/>
    </row>
    <row r="68" spans="1:12" s="272" customFormat="1" ht="17" hidden="1" x14ac:dyDescent="0.2">
      <c r="A68" s="90" t="s">
        <v>127</v>
      </c>
      <c r="B68" s="159" t="s">
        <v>128</v>
      </c>
      <c r="C68" s="111"/>
      <c r="D68" s="113"/>
      <c r="E68" s="117">
        <f t="shared" si="8"/>
        <v>0</v>
      </c>
      <c r="F68" s="115"/>
      <c r="G68" s="117">
        <f t="shared" si="9"/>
        <v>0</v>
      </c>
      <c r="H68" s="326"/>
      <c r="I68" s="117">
        <f t="shared" si="10"/>
        <v>0</v>
      </c>
      <c r="J68" s="357">
        <v>0.13</v>
      </c>
      <c r="K68" s="20">
        <f t="shared" si="11"/>
        <v>0</v>
      </c>
      <c r="L68" s="118"/>
    </row>
    <row r="69" spans="1:12" ht="17" x14ac:dyDescent="0.2">
      <c r="A69" s="179" t="s">
        <v>172</v>
      </c>
      <c r="B69" s="159" t="s">
        <v>175</v>
      </c>
      <c r="C69" s="111">
        <v>6027</v>
      </c>
      <c r="D69" s="113">
        <v>0.28000000000000003</v>
      </c>
      <c r="E69" s="117">
        <f t="shared" si="8"/>
        <v>1687.5600000000002</v>
      </c>
      <c r="F69" s="115"/>
      <c r="G69" s="117">
        <f t="shared" si="9"/>
        <v>1687.5600000000002</v>
      </c>
      <c r="H69" s="326"/>
      <c r="I69" s="117">
        <f t="shared" si="10"/>
        <v>1687.5600000000002</v>
      </c>
      <c r="J69" s="357">
        <v>0.13</v>
      </c>
      <c r="K69" s="372">
        <f t="shared" si="11"/>
        <v>219.38280000000003</v>
      </c>
    </row>
    <row r="70" spans="1:12" ht="17" hidden="1" x14ac:dyDescent="0.2">
      <c r="A70" s="179" t="s">
        <v>172</v>
      </c>
      <c r="B70" s="331" t="s">
        <v>175</v>
      </c>
      <c r="C70" s="332"/>
      <c r="D70" s="99"/>
      <c r="E70" s="103">
        <f t="shared" si="8"/>
        <v>0</v>
      </c>
      <c r="F70" s="100"/>
      <c r="G70" s="103">
        <f t="shared" si="9"/>
        <v>0</v>
      </c>
      <c r="H70" s="336"/>
      <c r="I70" s="103">
        <f t="shared" si="10"/>
        <v>0</v>
      </c>
      <c r="J70" s="370">
        <v>0.13</v>
      </c>
      <c r="K70" s="371">
        <f t="shared" si="11"/>
        <v>0</v>
      </c>
    </row>
    <row r="71" spans="1:12" s="272" customFormat="1" ht="17" hidden="1" x14ac:dyDescent="0.2">
      <c r="A71" s="90" t="s">
        <v>108</v>
      </c>
      <c r="B71" s="159" t="s">
        <v>111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0.13</v>
      </c>
      <c r="K71" s="20">
        <f t="shared" si="11"/>
        <v>0</v>
      </c>
    </row>
    <row r="72" spans="1:12" ht="17" x14ac:dyDescent="0.2">
      <c r="A72" s="90" t="s">
        <v>52</v>
      </c>
      <c r="B72" s="159" t="s">
        <v>53</v>
      </c>
      <c r="C72" s="111">
        <v>3916</v>
      </c>
      <c r="D72" s="113">
        <v>0.42</v>
      </c>
      <c r="E72" s="117">
        <f t="shared" si="8"/>
        <v>1644.72</v>
      </c>
      <c r="F72" s="115">
        <v>50</v>
      </c>
      <c r="G72" s="117">
        <f t="shared" si="9"/>
        <v>1694.72</v>
      </c>
      <c r="H72" s="326">
        <v>286</v>
      </c>
      <c r="I72" s="117">
        <f t="shared" si="10"/>
        <v>1408.72</v>
      </c>
      <c r="J72" s="357">
        <v>0.13</v>
      </c>
      <c r="K72" s="372">
        <f t="shared" si="11"/>
        <v>213.81360000000001</v>
      </c>
    </row>
    <row r="73" spans="1:12" ht="17" hidden="1" x14ac:dyDescent="0.2">
      <c r="A73" s="90" t="s">
        <v>52</v>
      </c>
      <c r="B73" s="331" t="s">
        <v>53</v>
      </c>
      <c r="C73" s="332"/>
      <c r="D73" s="99"/>
      <c r="E73" s="103">
        <f t="shared" si="8"/>
        <v>0</v>
      </c>
      <c r="F73" s="100"/>
      <c r="G73" s="103">
        <f t="shared" si="9"/>
        <v>0</v>
      </c>
      <c r="H73" s="336"/>
      <c r="I73" s="103">
        <f t="shared" si="10"/>
        <v>0</v>
      </c>
      <c r="J73" s="370">
        <v>0.13</v>
      </c>
      <c r="K73" s="371">
        <f t="shared" si="11"/>
        <v>0</v>
      </c>
    </row>
    <row r="74" spans="1:12" ht="17" hidden="1" x14ac:dyDescent="0.2">
      <c r="A74" s="381" t="s">
        <v>212</v>
      </c>
      <c r="B74" s="331" t="s">
        <v>167</v>
      </c>
      <c r="C74" s="332"/>
      <c r="D74" s="99"/>
      <c r="E74" s="103">
        <f t="shared" si="8"/>
        <v>0</v>
      </c>
      <c r="F74" s="100"/>
      <c r="G74" s="103">
        <f t="shared" si="9"/>
        <v>0</v>
      </c>
      <c r="H74" s="336"/>
      <c r="I74" s="103">
        <f t="shared" si="10"/>
        <v>0</v>
      </c>
      <c r="J74" s="370">
        <v>0.13</v>
      </c>
      <c r="K74" s="371">
        <f t="shared" si="11"/>
        <v>0</v>
      </c>
    </row>
    <row r="75" spans="1:12" ht="17" hidden="1" x14ac:dyDescent="0.2">
      <c r="A75" s="208" t="s">
        <v>90</v>
      </c>
      <c r="B75" s="159" t="s">
        <v>79</v>
      </c>
      <c r="C75" s="111"/>
      <c r="D75" s="113"/>
      <c r="E75" s="117">
        <f t="shared" si="8"/>
        <v>0</v>
      </c>
      <c r="F75" s="115"/>
      <c r="G75" s="117">
        <f t="shared" si="9"/>
        <v>0</v>
      </c>
      <c r="H75" s="326"/>
      <c r="I75" s="117">
        <f t="shared" si="10"/>
        <v>0</v>
      </c>
      <c r="J75" s="357">
        <v>0.14000000000000001</v>
      </c>
      <c r="K75" s="20">
        <f t="shared" si="11"/>
        <v>0</v>
      </c>
    </row>
    <row r="76" spans="1:12" ht="17" x14ac:dyDescent="0.2">
      <c r="A76" s="90" t="s">
        <v>154</v>
      </c>
      <c r="B76" s="159" t="s">
        <v>155</v>
      </c>
      <c r="C76" s="111">
        <v>8616</v>
      </c>
      <c r="D76" s="113">
        <v>0.25</v>
      </c>
      <c r="E76" s="117">
        <f t="shared" si="8"/>
        <v>2154</v>
      </c>
      <c r="F76" s="115"/>
      <c r="G76" s="117">
        <f t="shared" si="9"/>
        <v>2154</v>
      </c>
      <c r="H76" s="326"/>
      <c r="I76" s="117">
        <f t="shared" si="10"/>
        <v>2154</v>
      </c>
      <c r="J76" s="357">
        <v>0.13</v>
      </c>
      <c r="K76" s="372">
        <f t="shared" si="11"/>
        <v>280.02</v>
      </c>
    </row>
    <row r="77" spans="1:12" ht="17" hidden="1" x14ac:dyDescent="0.2">
      <c r="A77" s="90" t="s">
        <v>154</v>
      </c>
      <c r="B77" s="331" t="s">
        <v>155</v>
      </c>
      <c r="C77" s="332"/>
      <c r="D77" s="99"/>
      <c r="E77" s="103">
        <f t="shared" si="8"/>
        <v>0</v>
      </c>
      <c r="F77" s="100"/>
      <c r="G77" s="103">
        <f t="shared" si="9"/>
        <v>0</v>
      </c>
      <c r="H77" s="336"/>
      <c r="I77" s="103">
        <f t="shared" si="10"/>
        <v>0</v>
      </c>
      <c r="J77" s="370">
        <v>0.13</v>
      </c>
      <c r="K77" s="371">
        <f t="shared" si="11"/>
        <v>0</v>
      </c>
    </row>
    <row r="78" spans="1:12" ht="17" x14ac:dyDescent="0.2">
      <c r="A78" s="90" t="s">
        <v>156</v>
      </c>
      <c r="B78" s="159" t="s">
        <v>155</v>
      </c>
      <c r="C78" s="111">
        <v>8616</v>
      </c>
      <c r="D78" s="113">
        <v>0.25</v>
      </c>
      <c r="E78" s="117">
        <f t="shared" si="8"/>
        <v>2154</v>
      </c>
      <c r="F78" s="115"/>
      <c r="G78" s="117">
        <f t="shared" si="9"/>
        <v>2154</v>
      </c>
      <c r="H78" s="326">
        <v>110</v>
      </c>
      <c r="I78" s="117">
        <f t="shared" si="10"/>
        <v>2044</v>
      </c>
      <c r="J78" s="357">
        <v>0.13</v>
      </c>
      <c r="K78" s="372">
        <f t="shared" si="11"/>
        <v>280.02</v>
      </c>
    </row>
    <row r="79" spans="1:12" ht="17" hidden="1" x14ac:dyDescent="0.2">
      <c r="A79" s="90" t="s">
        <v>156</v>
      </c>
      <c r="B79" s="159" t="s">
        <v>155</v>
      </c>
      <c r="C79" s="111"/>
      <c r="D79" s="113"/>
      <c r="E79" s="117">
        <f t="shared" si="8"/>
        <v>0</v>
      </c>
      <c r="F79" s="115"/>
      <c r="G79" s="117">
        <f t="shared" si="9"/>
        <v>0</v>
      </c>
      <c r="H79" s="326"/>
      <c r="I79" s="117">
        <f t="shared" si="10"/>
        <v>0</v>
      </c>
      <c r="J79" s="357">
        <v>0.13</v>
      </c>
      <c r="K79" s="372">
        <f t="shared" si="11"/>
        <v>0</v>
      </c>
    </row>
    <row r="80" spans="1:12" ht="17" hidden="1" x14ac:dyDescent="0.2">
      <c r="A80" s="90" t="s">
        <v>104</v>
      </c>
      <c r="B80" s="159" t="s">
        <v>105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0.13</v>
      </c>
      <c r="K80" s="20">
        <f t="shared" si="11"/>
        <v>0</v>
      </c>
    </row>
    <row r="81" spans="1:11" ht="17" hidden="1" x14ac:dyDescent="0.2">
      <c r="A81" s="90" t="s">
        <v>161</v>
      </c>
      <c r="B81" s="159" t="s">
        <v>162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0.13</v>
      </c>
      <c r="K81" s="372">
        <f t="shared" si="11"/>
        <v>0</v>
      </c>
    </row>
    <row r="82" spans="1:11" ht="17" hidden="1" x14ac:dyDescent="0.2">
      <c r="A82" s="90" t="s">
        <v>100</v>
      </c>
      <c r="B82" s="159" t="s">
        <v>101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0.13</v>
      </c>
      <c r="K82" s="20">
        <f t="shared" si="11"/>
        <v>0</v>
      </c>
    </row>
    <row r="83" spans="1:11" ht="17" hidden="1" x14ac:dyDescent="0.2">
      <c r="A83" s="194" t="s">
        <v>85</v>
      </c>
      <c r="B83" s="159" t="s">
        <v>86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0.14000000000000001</v>
      </c>
      <c r="K83" s="20">
        <f t="shared" si="11"/>
        <v>0</v>
      </c>
    </row>
    <row r="84" spans="1:11" ht="17" hidden="1" x14ac:dyDescent="0.2">
      <c r="A84" s="194" t="s">
        <v>85</v>
      </c>
      <c r="B84" s="159" t="s">
        <v>86</v>
      </c>
      <c r="C84" s="111"/>
      <c r="D84" s="113"/>
      <c r="E84" s="117">
        <f t="shared" si="8"/>
        <v>0</v>
      </c>
      <c r="F84" s="115"/>
      <c r="G84" s="117">
        <f t="shared" si="9"/>
        <v>0</v>
      </c>
      <c r="H84" s="326"/>
      <c r="I84" s="117">
        <f t="shared" si="10"/>
        <v>0</v>
      </c>
      <c r="J84" s="357">
        <v>0.14000000000000001</v>
      </c>
      <c r="K84" s="20">
        <f t="shared" si="11"/>
        <v>0</v>
      </c>
    </row>
    <row r="85" spans="1:11" ht="17" hidden="1" x14ac:dyDescent="0.2">
      <c r="A85" s="208" t="s">
        <v>179</v>
      </c>
      <c r="B85" s="331" t="s">
        <v>180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0.14000000000000001</v>
      </c>
      <c r="K85" s="371">
        <f t="shared" si="11"/>
        <v>0</v>
      </c>
    </row>
    <row r="86" spans="1:11" ht="17" hidden="1" x14ac:dyDescent="0.2">
      <c r="A86" s="208" t="s">
        <v>179</v>
      </c>
      <c r="B86" s="331" t="s">
        <v>180</v>
      </c>
      <c r="C86" s="332"/>
      <c r="D86" s="99"/>
      <c r="E86" s="103">
        <f t="shared" si="8"/>
        <v>0</v>
      </c>
      <c r="F86" s="100"/>
      <c r="G86" s="103">
        <f t="shared" si="9"/>
        <v>0</v>
      </c>
      <c r="H86" s="336"/>
      <c r="I86" s="103">
        <f t="shared" si="10"/>
        <v>0</v>
      </c>
      <c r="J86" s="370">
        <v>0.14000000000000001</v>
      </c>
      <c r="K86" s="371">
        <f t="shared" si="11"/>
        <v>0</v>
      </c>
    </row>
    <row r="87" spans="1:11" ht="17" hidden="1" x14ac:dyDescent="0.2">
      <c r="A87" s="194" t="s">
        <v>83</v>
      </c>
      <c r="B87" s="159" t="s">
        <v>84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0.14000000000000001</v>
      </c>
      <c r="K87" s="20">
        <f t="shared" si="11"/>
        <v>0</v>
      </c>
    </row>
    <row r="88" spans="1:11" s="272" customFormat="1" ht="17" hidden="1" x14ac:dyDescent="0.2">
      <c r="A88" s="90" t="s">
        <v>193</v>
      </c>
      <c r="B88" s="331" t="s">
        <v>84</v>
      </c>
      <c r="C88" s="332"/>
      <c r="D88" s="99"/>
      <c r="E88" s="103">
        <f t="shared" si="8"/>
        <v>0</v>
      </c>
      <c r="F88" s="100"/>
      <c r="G88" s="103">
        <f t="shared" si="9"/>
        <v>0</v>
      </c>
      <c r="H88" s="336"/>
      <c r="I88" s="103">
        <f t="shared" si="10"/>
        <v>0</v>
      </c>
      <c r="J88" s="370">
        <v>0.13</v>
      </c>
      <c r="K88" s="371">
        <f t="shared" si="11"/>
        <v>0</v>
      </c>
    </row>
    <row r="89" spans="1:11" ht="17" x14ac:dyDescent="0.2">
      <c r="A89" s="90" t="s">
        <v>198</v>
      </c>
      <c r="B89" s="159" t="s">
        <v>107</v>
      </c>
      <c r="C89" s="111">
        <v>4102</v>
      </c>
      <c r="D89" s="113">
        <v>0.4</v>
      </c>
      <c r="E89" s="117">
        <f t="shared" si="8"/>
        <v>1640.8000000000002</v>
      </c>
      <c r="F89" s="115">
        <v>335</v>
      </c>
      <c r="G89" s="117">
        <f t="shared" si="9"/>
        <v>1975.8000000000002</v>
      </c>
      <c r="H89" s="326">
        <v>130.16</v>
      </c>
      <c r="I89" s="117">
        <f t="shared" si="10"/>
        <v>1845.64</v>
      </c>
      <c r="J89" s="357">
        <v>0.13</v>
      </c>
      <c r="K89" s="372">
        <f t="shared" si="11"/>
        <v>213.30400000000003</v>
      </c>
    </row>
    <row r="90" spans="1:11" ht="17" hidden="1" x14ac:dyDescent="0.2">
      <c r="A90" s="90" t="s">
        <v>198</v>
      </c>
      <c r="B90" s="159" t="s">
        <v>107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0.13</v>
      </c>
      <c r="K90" s="20">
        <f t="shared" si="11"/>
        <v>0</v>
      </c>
    </row>
    <row r="91" spans="1:11" s="272" customFormat="1" ht="17" x14ac:dyDescent="0.2">
      <c r="A91" s="90" t="s">
        <v>216</v>
      </c>
      <c r="B91" s="159" t="s">
        <v>217</v>
      </c>
      <c r="C91" s="111">
        <v>1283</v>
      </c>
      <c r="D91" s="113">
        <v>0.39</v>
      </c>
      <c r="E91" s="117">
        <f t="shared" si="8"/>
        <v>500.37</v>
      </c>
      <c r="F91" s="115"/>
      <c r="G91" s="117">
        <f t="shared" si="9"/>
        <v>500.37</v>
      </c>
      <c r="H91" s="326"/>
      <c r="I91" s="117">
        <f t="shared" si="10"/>
        <v>500.37</v>
      </c>
      <c r="J91" s="357">
        <v>0.13</v>
      </c>
      <c r="K91" s="372">
        <f t="shared" si="11"/>
        <v>65.048100000000005</v>
      </c>
    </row>
    <row r="92" spans="1:11" ht="14.5" customHeight="1" x14ac:dyDescent="0.2">
      <c r="A92" s="90" t="s">
        <v>152</v>
      </c>
      <c r="B92" s="159" t="s">
        <v>218</v>
      </c>
      <c r="C92" s="111">
        <v>4937</v>
      </c>
      <c r="D92" s="113">
        <v>0.27</v>
      </c>
      <c r="E92" s="117">
        <f t="shared" si="8"/>
        <v>1332.99</v>
      </c>
      <c r="F92" s="115"/>
      <c r="G92" s="117">
        <f t="shared" si="9"/>
        <v>1332.99</v>
      </c>
      <c r="H92" s="326">
        <v>220</v>
      </c>
      <c r="I92" s="117">
        <f t="shared" si="10"/>
        <v>1112.99</v>
      </c>
      <c r="J92" s="357">
        <v>0.13</v>
      </c>
      <c r="K92" s="372">
        <f t="shared" si="11"/>
        <v>173.28870000000001</v>
      </c>
    </row>
    <row r="93" spans="1:11" ht="17" hidden="1" x14ac:dyDescent="0.2">
      <c r="A93" s="90" t="s">
        <v>152</v>
      </c>
      <c r="B93" s="159" t="s">
        <v>153</v>
      </c>
      <c r="C93" s="111"/>
      <c r="D93" s="113"/>
      <c r="E93" s="117">
        <f t="shared" si="8"/>
        <v>0</v>
      </c>
      <c r="F93" s="115"/>
      <c r="G93" s="117">
        <f t="shared" si="9"/>
        <v>0</v>
      </c>
      <c r="H93" s="326"/>
      <c r="I93" s="117">
        <f t="shared" si="10"/>
        <v>0</v>
      </c>
      <c r="J93" s="357">
        <v>0.13</v>
      </c>
      <c r="K93" s="372">
        <f t="shared" si="11"/>
        <v>0</v>
      </c>
    </row>
    <row r="94" spans="1:11" s="272" customFormat="1" ht="17" x14ac:dyDescent="0.2">
      <c r="A94" s="90" t="s">
        <v>184</v>
      </c>
      <c r="B94" s="159" t="s">
        <v>219</v>
      </c>
      <c r="C94" s="111">
        <v>4424</v>
      </c>
      <c r="D94" s="113">
        <v>0.39</v>
      </c>
      <c r="E94" s="117">
        <f t="shared" si="8"/>
        <v>1725.3600000000001</v>
      </c>
      <c r="F94" s="115">
        <v>130.35</v>
      </c>
      <c r="G94" s="117">
        <f t="shared" si="9"/>
        <v>1855.71</v>
      </c>
      <c r="H94" s="326">
        <v>110</v>
      </c>
      <c r="I94" s="117">
        <f t="shared" si="10"/>
        <v>1745.71</v>
      </c>
      <c r="J94" s="357">
        <v>0.13</v>
      </c>
      <c r="K94" s="372">
        <f t="shared" si="11"/>
        <v>224.29680000000002</v>
      </c>
    </row>
    <row r="95" spans="1:11" s="272" customFormat="1" ht="17" hidden="1" x14ac:dyDescent="0.2">
      <c r="A95" s="90" t="s">
        <v>211</v>
      </c>
      <c r="B95" s="331" t="s">
        <v>185</v>
      </c>
      <c r="C95" s="332"/>
      <c r="D95" s="99"/>
      <c r="E95" s="103">
        <f t="shared" si="8"/>
        <v>0</v>
      </c>
      <c r="F95" s="100"/>
      <c r="G95" s="103">
        <f t="shared" si="9"/>
        <v>0</v>
      </c>
      <c r="H95" s="336"/>
      <c r="I95" s="103">
        <f t="shared" si="10"/>
        <v>0</v>
      </c>
      <c r="J95" s="370">
        <v>0.13</v>
      </c>
      <c r="K95" s="371">
        <f t="shared" si="11"/>
        <v>0</v>
      </c>
    </row>
    <row r="96" spans="1:11" s="272" customFormat="1" ht="17" x14ac:dyDescent="0.2">
      <c r="A96" s="90" t="s">
        <v>209</v>
      </c>
      <c r="B96" s="159" t="s">
        <v>210</v>
      </c>
      <c r="C96" s="111">
        <v>5012</v>
      </c>
      <c r="D96" s="113">
        <v>0.42</v>
      </c>
      <c r="E96" s="117">
        <f t="shared" si="8"/>
        <v>2105.04</v>
      </c>
      <c r="F96" s="115">
        <v>12.5</v>
      </c>
      <c r="G96" s="117">
        <f t="shared" si="9"/>
        <v>2117.54</v>
      </c>
      <c r="H96" s="326">
        <v>160</v>
      </c>
      <c r="I96" s="117">
        <f t="shared" si="10"/>
        <v>1957.54</v>
      </c>
      <c r="J96" s="357">
        <v>0.13</v>
      </c>
      <c r="K96" s="372">
        <f t="shared" si="11"/>
        <v>273.65519999999998</v>
      </c>
    </row>
    <row r="97" spans="1:11" s="272" customFormat="1" ht="17" x14ac:dyDescent="0.2">
      <c r="A97" s="90" t="s">
        <v>203</v>
      </c>
      <c r="B97" s="159" t="s">
        <v>220</v>
      </c>
      <c r="C97" s="111">
        <v>6426</v>
      </c>
      <c r="D97" s="113">
        <v>0.25</v>
      </c>
      <c r="E97" s="117">
        <f t="shared" si="8"/>
        <v>1606.5</v>
      </c>
      <c r="F97" s="115"/>
      <c r="G97" s="117">
        <f t="shared" si="9"/>
        <v>1606.5</v>
      </c>
      <c r="H97" s="326"/>
      <c r="I97" s="117">
        <f t="shared" si="10"/>
        <v>1606.5</v>
      </c>
      <c r="J97" s="357">
        <v>0.13</v>
      </c>
      <c r="K97" s="372">
        <f t="shared" si="11"/>
        <v>208.845</v>
      </c>
    </row>
    <row r="98" spans="1:11" s="272" customFormat="1" ht="17" hidden="1" x14ac:dyDescent="0.2">
      <c r="A98" s="208" t="s">
        <v>159</v>
      </c>
      <c r="B98" s="159" t="s">
        <v>160</v>
      </c>
      <c r="C98" s="111"/>
      <c r="D98" s="113"/>
      <c r="E98" s="117">
        <f t="shared" si="8"/>
        <v>0</v>
      </c>
      <c r="F98" s="115"/>
      <c r="G98" s="117">
        <f t="shared" si="9"/>
        <v>0</v>
      </c>
      <c r="H98" s="326"/>
      <c r="I98" s="117">
        <f t="shared" si="10"/>
        <v>0</v>
      </c>
      <c r="J98" s="357">
        <v>0.14000000000000001</v>
      </c>
      <c r="K98" s="20">
        <f t="shared" si="11"/>
        <v>0</v>
      </c>
    </row>
    <row r="99" spans="1:11" ht="17" hidden="1" x14ac:dyDescent="0.2">
      <c r="A99" s="90" t="s">
        <v>98</v>
      </c>
      <c r="B99" s="331" t="s">
        <v>171</v>
      </c>
      <c r="C99" s="332"/>
      <c r="D99" s="99"/>
      <c r="E99" s="103">
        <f t="shared" si="8"/>
        <v>0</v>
      </c>
      <c r="F99" s="100"/>
      <c r="G99" s="103">
        <f t="shared" si="9"/>
        <v>0</v>
      </c>
      <c r="H99" s="336"/>
      <c r="I99" s="103">
        <f t="shared" si="10"/>
        <v>0</v>
      </c>
      <c r="J99" s="370">
        <v>0.13</v>
      </c>
      <c r="K99" s="371">
        <f t="shared" si="11"/>
        <v>0</v>
      </c>
    </row>
    <row r="100" spans="1:11" ht="17" hidden="1" x14ac:dyDescent="0.2">
      <c r="A100" s="90" t="s">
        <v>98</v>
      </c>
      <c r="B100" s="331" t="s">
        <v>171</v>
      </c>
      <c r="C100" s="332"/>
      <c r="D100" s="99"/>
      <c r="E100" s="103">
        <f t="shared" si="8"/>
        <v>0</v>
      </c>
      <c r="F100" s="100"/>
      <c r="G100" s="103">
        <f t="shared" si="9"/>
        <v>0</v>
      </c>
      <c r="H100" s="336"/>
      <c r="I100" s="103">
        <f t="shared" si="10"/>
        <v>0</v>
      </c>
      <c r="J100" s="370">
        <v>0.13</v>
      </c>
      <c r="K100" s="371">
        <f t="shared" si="11"/>
        <v>0</v>
      </c>
    </row>
    <row r="101" spans="1:11" ht="17" hidden="1" x14ac:dyDescent="0.2">
      <c r="A101" s="94" t="s">
        <v>58</v>
      </c>
      <c r="B101" s="159" t="s">
        <v>59</v>
      </c>
      <c r="C101" s="111"/>
      <c r="D101" s="113"/>
      <c r="E101" s="117">
        <f t="shared" si="8"/>
        <v>0</v>
      </c>
      <c r="F101" s="115"/>
      <c r="G101" s="117">
        <f t="shared" si="9"/>
        <v>0</v>
      </c>
      <c r="H101" s="326"/>
      <c r="I101" s="117">
        <f t="shared" si="10"/>
        <v>0</v>
      </c>
      <c r="J101" s="357">
        <v>0.14000000000000001</v>
      </c>
      <c r="K101" s="20">
        <f t="shared" si="11"/>
        <v>0</v>
      </c>
    </row>
    <row r="102" spans="1:11" ht="17" x14ac:dyDescent="0.2">
      <c r="A102" s="160" t="s">
        <v>65</v>
      </c>
      <c r="B102" s="159" t="s">
        <v>59</v>
      </c>
      <c r="C102" s="111">
        <v>4667</v>
      </c>
      <c r="D102" s="113">
        <v>0.4</v>
      </c>
      <c r="E102" s="117">
        <f t="shared" si="8"/>
        <v>1866.8000000000002</v>
      </c>
      <c r="F102" s="115"/>
      <c r="G102" s="117">
        <f t="shared" si="9"/>
        <v>1866.8000000000002</v>
      </c>
      <c r="H102" s="326">
        <v>110</v>
      </c>
      <c r="I102" s="117">
        <f t="shared" si="10"/>
        <v>1756.8000000000002</v>
      </c>
      <c r="J102" s="357">
        <v>0.14000000000000001</v>
      </c>
      <c r="K102" s="372">
        <f t="shared" si="11"/>
        <v>261.35200000000003</v>
      </c>
    </row>
    <row r="103" spans="1:11" s="272" customFormat="1" ht="17" hidden="1" x14ac:dyDescent="0.2">
      <c r="A103" s="90" t="s">
        <v>168</v>
      </c>
      <c r="B103" s="331" t="s">
        <v>59</v>
      </c>
      <c r="C103" s="332"/>
      <c r="D103" s="99"/>
      <c r="E103" s="103">
        <f t="shared" si="8"/>
        <v>0</v>
      </c>
      <c r="F103" s="100"/>
      <c r="G103" s="103">
        <f t="shared" si="9"/>
        <v>0</v>
      </c>
      <c r="H103" s="336"/>
      <c r="I103" s="103">
        <f t="shared" si="10"/>
        <v>0</v>
      </c>
      <c r="J103" s="370">
        <v>0.13</v>
      </c>
      <c r="K103" s="371">
        <f t="shared" si="11"/>
        <v>0</v>
      </c>
    </row>
    <row r="104" spans="1:11" s="272" customFormat="1" ht="17" hidden="1" x14ac:dyDescent="0.2">
      <c r="A104" s="90" t="s">
        <v>168</v>
      </c>
      <c r="B104" s="159" t="s">
        <v>59</v>
      </c>
      <c r="C104" s="111"/>
      <c r="D104" s="113"/>
      <c r="E104" s="117">
        <f t="shared" si="8"/>
        <v>0</v>
      </c>
      <c r="F104" s="115"/>
      <c r="G104" s="117">
        <f t="shared" si="9"/>
        <v>0</v>
      </c>
      <c r="H104" s="326"/>
      <c r="I104" s="117">
        <f t="shared" si="10"/>
        <v>0</v>
      </c>
      <c r="J104" s="357">
        <v>0.13</v>
      </c>
      <c r="K104" s="372">
        <f t="shared" si="11"/>
        <v>0</v>
      </c>
    </row>
    <row r="105" spans="1:11" s="272" customFormat="1" ht="17" hidden="1" x14ac:dyDescent="0.2">
      <c r="A105" s="90" t="s">
        <v>186</v>
      </c>
      <c r="B105" s="331" t="s">
        <v>59</v>
      </c>
      <c r="C105" s="332"/>
      <c r="D105" s="99"/>
      <c r="E105" s="103">
        <f t="shared" si="8"/>
        <v>0</v>
      </c>
      <c r="F105" s="100"/>
      <c r="G105" s="103">
        <f t="shared" si="9"/>
        <v>0</v>
      </c>
      <c r="H105" s="336"/>
      <c r="I105" s="103">
        <f t="shared" si="10"/>
        <v>0</v>
      </c>
      <c r="J105" s="370">
        <v>0.13</v>
      </c>
      <c r="K105" s="371">
        <f t="shared" si="11"/>
        <v>0</v>
      </c>
    </row>
    <row r="106" spans="1:11" ht="17" hidden="1" x14ac:dyDescent="0.2">
      <c r="A106" s="90" t="s">
        <v>63</v>
      </c>
      <c r="B106" s="159" t="s">
        <v>64</v>
      </c>
      <c r="C106" s="111"/>
      <c r="D106" s="113"/>
      <c r="E106" s="117">
        <f t="shared" si="8"/>
        <v>0</v>
      </c>
      <c r="F106" s="115"/>
      <c r="G106" s="117">
        <f t="shared" si="9"/>
        <v>0</v>
      </c>
      <c r="H106" s="326"/>
      <c r="I106" s="117">
        <f t="shared" si="10"/>
        <v>0</v>
      </c>
      <c r="J106" s="357">
        <v>0.13</v>
      </c>
      <c r="K106" s="20">
        <f t="shared" si="11"/>
        <v>0</v>
      </c>
    </row>
    <row r="107" spans="1:11" ht="17" hidden="1" x14ac:dyDescent="0.2">
      <c r="A107" s="90" t="s">
        <v>134</v>
      </c>
      <c r="B107" s="331" t="s">
        <v>135</v>
      </c>
      <c r="C107" s="332"/>
      <c r="D107" s="99"/>
      <c r="E107" s="103">
        <f t="shared" si="8"/>
        <v>0</v>
      </c>
      <c r="F107" s="100"/>
      <c r="G107" s="103">
        <f t="shared" si="9"/>
        <v>0</v>
      </c>
      <c r="H107" s="336"/>
      <c r="I107" s="103">
        <f t="shared" si="10"/>
        <v>0</v>
      </c>
      <c r="J107" s="370">
        <v>0.13</v>
      </c>
      <c r="K107" s="371">
        <f t="shared" si="11"/>
        <v>0</v>
      </c>
    </row>
    <row r="108" spans="1:11" ht="17" hidden="1" x14ac:dyDescent="0.2">
      <c r="A108" s="90" t="s">
        <v>114</v>
      </c>
      <c r="B108" s="159" t="s">
        <v>115</v>
      </c>
      <c r="C108" s="111"/>
      <c r="D108" s="113"/>
      <c r="E108" s="117">
        <f t="shared" si="8"/>
        <v>0</v>
      </c>
      <c r="F108" s="115"/>
      <c r="G108" s="117">
        <f t="shared" si="9"/>
        <v>0</v>
      </c>
      <c r="H108" s="326"/>
      <c r="I108" s="117">
        <f t="shared" si="10"/>
        <v>0</v>
      </c>
      <c r="J108" s="357">
        <v>0.13</v>
      </c>
      <c r="K108" s="20">
        <f t="shared" si="11"/>
        <v>0</v>
      </c>
    </row>
    <row r="109" spans="1:11" ht="17" hidden="1" x14ac:dyDescent="0.2">
      <c r="A109" s="90" t="s">
        <v>114</v>
      </c>
      <c r="B109" s="159" t="s">
        <v>115</v>
      </c>
      <c r="C109" s="111"/>
      <c r="D109" s="113"/>
      <c r="E109" s="117">
        <f t="shared" si="8"/>
        <v>0</v>
      </c>
      <c r="F109" s="115"/>
      <c r="G109" s="117">
        <f t="shared" si="9"/>
        <v>0</v>
      </c>
      <c r="H109" s="326"/>
      <c r="I109" s="117">
        <f t="shared" si="10"/>
        <v>0</v>
      </c>
      <c r="J109" s="357">
        <v>0.13</v>
      </c>
      <c r="K109" s="20">
        <f t="shared" si="11"/>
        <v>0</v>
      </c>
    </row>
    <row r="110" spans="1:11" ht="17" hidden="1" x14ac:dyDescent="0.2">
      <c r="A110" s="90" t="s">
        <v>109</v>
      </c>
      <c r="B110" s="159" t="s">
        <v>110</v>
      </c>
      <c r="C110" s="111"/>
      <c r="D110" s="113"/>
      <c r="E110" s="117">
        <f t="shared" si="8"/>
        <v>0</v>
      </c>
      <c r="F110" s="115"/>
      <c r="G110" s="117">
        <f t="shared" si="9"/>
        <v>0</v>
      </c>
      <c r="H110" s="326"/>
      <c r="I110" s="117">
        <f t="shared" si="10"/>
        <v>0</v>
      </c>
      <c r="J110" s="357">
        <v>0.13</v>
      </c>
      <c r="K110" s="20">
        <f t="shared" si="11"/>
        <v>0</v>
      </c>
    </row>
    <row r="111" spans="1:11" ht="17" hidden="1" x14ac:dyDescent="0.2">
      <c r="A111" s="90" t="s">
        <v>187</v>
      </c>
      <c r="B111" s="331" t="s">
        <v>188</v>
      </c>
      <c r="C111" s="332"/>
      <c r="D111" s="99"/>
      <c r="E111" s="103">
        <f t="shared" si="8"/>
        <v>0</v>
      </c>
      <c r="F111" s="100"/>
      <c r="G111" s="103">
        <f t="shared" si="9"/>
        <v>0</v>
      </c>
      <c r="H111" s="336"/>
      <c r="I111" s="103">
        <f t="shared" si="10"/>
        <v>0</v>
      </c>
      <c r="J111" s="370">
        <v>0.13</v>
      </c>
      <c r="K111" s="371">
        <f t="shared" si="11"/>
        <v>0</v>
      </c>
    </row>
    <row r="112" spans="1:11" ht="17" hidden="1" x14ac:dyDescent="0.2">
      <c r="A112" s="90" t="s">
        <v>74</v>
      </c>
      <c r="B112" s="159" t="s">
        <v>75</v>
      </c>
      <c r="C112" s="111"/>
      <c r="D112" s="113"/>
      <c r="E112" s="117">
        <f t="shared" si="8"/>
        <v>0</v>
      </c>
      <c r="F112" s="115"/>
      <c r="G112" s="117">
        <f t="shared" si="9"/>
        <v>0</v>
      </c>
      <c r="H112" s="326"/>
      <c r="I112" s="117">
        <f t="shared" si="10"/>
        <v>0</v>
      </c>
      <c r="J112" s="357">
        <v>0.13</v>
      </c>
      <c r="K112" s="20">
        <f t="shared" si="11"/>
        <v>0</v>
      </c>
    </row>
    <row r="113" spans="1:12" ht="17" x14ac:dyDescent="0.2">
      <c r="A113" s="90" t="s">
        <v>222</v>
      </c>
      <c r="B113" s="331" t="s">
        <v>223</v>
      </c>
      <c r="C113" s="332">
        <v>3427</v>
      </c>
      <c r="D113" s="99">
        <v>0.39</v>
      </c>
      <c r="E113" s="103">
        <f t="shared" si="8"/>
        <v>1336.53</v>
      </c>
      <c r="F113" s="100"/>
      <c r="G113" s="103">
        <f t="shared" si="9"/>
        <v>1336.53</v>
      </c>
      <c r="H113" s="336"/>
      <c r="I113" s="103">
        <f t="shared" si="10"/>
        <v>1336.53</v>
      </c>
      <c r="J113" s="370">
        <v>0.13</v>
      </c>
      <c r="K113" s="371">
        <f t="shared" si="11"/>
        <v>173.74889999999999</v>
      </c>
    </row>
    <row r="114" spans="1:12" s="272" customFormat="1" ht="17" hidden="1" x14ac:dyDescent="0.2">
      <c r="A114" s="209" t="s">
        <v>91</v>
      </c>
      <c r="B114" s="159" t="s">
        <v>92</v>
      </c>
      <c r="C114" s="111"/>
      <c r="D114" s="113"/>
      <c r="E114" s="117">
        <f t="shared" si="8"/>
        <v>0</v>
      </c>
      <c r="F114" s="115"/>
      <c r="G114" s="117">
        <f t="shared" si="9"/>
        <v>0</v>
      </c>
      <c r="H114" s="326"/>
      <c r="I114" s="117">
        <f t="shared" si="10"/>
        <v>0</v>
      </c>
      <c r="J114" s="357">
        <v>0.14000000000000001</v>
      </c>
      <c r="K114" s="20">
        <f t="shared" si="11"/>
        <v>0</v>
      </c>
    </row>
    <row r="115" spans="1:12" hidden="1" x14ac:dyDescent="0.2">
      <c r="A115" s="316" t="s">
        <v>145</v>
      </c>
      <c r="B115" s="350" t="s">
        <v>146</v>
      </c>
      <c r="C115" s="111"/>
      <c r="D115" s="171"/>
      <c r="E115" s="117">
        <f t="shared" si="8"/>
        <v>0</v>
      </c>
      <c r="F115" s="116"/>
      <c r="G115" s="117">
        <f t="shared" si="9"/>
        <v>0</v>
      </c>
      <c r="H115" s="116"/>
      <c r="I115" s="117">
        <f t="shared" si="10"/>
        <v>0</v>
      </c>
      <c r="J115" s="357">
        <v>0.14000000000000001</v>
      </c>
      <c r="K115" s="20">
        <f t="shared" si="11"/>
        <v>0</v>
      </c>
    </row>
    <row r="116" spans="1:12" s="272" customFormat="1" hidden="1" x14ac:dyDescent="0.2">
      <c r="A116" s="90" t="s">
        <v>139</v>
      </c>
      <c r="B116" s="321" t="s">
        <v>140</v>
      </c>
      <c r="C116" s="176"/>
      <c r="D116" s="170"/>
      <c r="E116" s="117">
        <f t="shared" si="8"/>
        <v>0</v>
      </c>
      <c r="F116" s="261"/>
      <c r="G116" s="117">
        <f t="shared" si="9"/>
        <v>0</v>
      </c>
      <c r="H116" s="261"/>
      <c r="I116" s="117">
        <f t="shared" si="10"/>
        <v>0</v>
      </c>
      <c r="J116" s="357">
        <v>0.13</v>
      </c>
      <c r="K116" s="20">
        <f t="shared" si="11"/>
        <v>0</v>
      </c>
    </row>
    <row r="117" spans="1:12" s="272" customFormat="1" hidden="1" x14ac:dyDescent="0.2">
      <c r="A117" s="90" t="s">
        <v>141</v>
      </c>
      <c r="B117" s="321" t="s">
        <v>140</v>
      </c>
      <c r="C117" s="176"/>
      <c r="D117" s="170"/>
      <c r="E117" s="117">
        <f t="shared" si="8"/>
        <v>0</v>
      </c>
      <c r="F117" s="261"/>
      <c r="G117" s="117">
        <f t="shared" si="9"/>
        <v>0</v>
      </c>
      <c r="H117" s="261"/>
      <c r="I117" s="117">
        <f t="shared" si="10"/>
        <v>0</v>
      </c>
      <c r="J117" s="357">
        <v>0.13</v>
      </c>
      <c r="K117" s="20">
        <f t="shared" si="11"/>
        <v>0</v>
      </c>
    </row>
    <row r="118" spans="1:12" hidden="1" x14ac:dyDescent="0.2">
      <c r="A118" s="90" t="s">
        <v>118</v>
      </c>
      <c r="B118" s="238" t="s">
        <v>119</v>
      </c>
      <c r="C118" s="176"/>
      <c r="D118" s="170"/>
      <c r="E118" s="117">
        <f t="shared" si="8"/>
        <v>0</v>
      </c>
      <c r="F118" s="261"/>
      <c r="G118" s="117">
        <f t="shared" si="9"/>
        <v>0</v>
      </c>
      <c r="H118" s="261"/>
      <c r="I118" s="117">
        <f t="shared" si="10"/>
        <v>0</v>
      </c>
      <c r="J118" s="357">
        <v>0.13</v>
      </c>
      <c r="K118" s="20">
        <f t="shared" si="11"/>
        <v>0</v>
      </c>
    </row>
    <row r="119" spans="1:12" hidden="1" x14ac:dyDescent="0.2">
      <c r="A119" s="92" t="s">
        <v>54</v>
      </c>
      <c r="B119" s="196" t="s">
        <v>55</v>
      </c>
      <c r="C119" s="197"/>
      <c r="D119" s="198"/>
      <c r="E119" s="117">
        <f t="shared" si="8"/>
        <v>0</v>
      </c>
      <c r="F119" s="203"/>
      <c r="G119" s="117">
        <f t="shared" si="9"/>
        <v>0</v>
      </c>
      <c r="H119" s="203"/>
      <c r="I119" s="117">
        <f t="shared" si="10"/>
        <v>0</v>
      </c>
      <c r="J119" s="357">
        <v>0.14000000000000001</v>
      </c>
      <c r="K119" s="20">
        <f t="shared" si="11"/>
        <v>0</v>
      </c>
    </row>
    <row r="120" spans="1:12" hidden="1" x14ac:dyDescent="0.2">
      <c r="A120" s="90" t="s">
        <v>87</v>
      </c>
      <c r="B120" s="234" t="s">
        <v>88</v>
      </c>
      <c r="C120" s="114"/>
      <c r="D120" s="172"/>
      <c r="E120" s="117">
        <f t="shared" si="8"/>
        <v>0</v>
      </c>
      <c r="F120" s="116"/>
      <c r="G120" s="117">
        <f t="shared" si="9"/>
        <v>0</v>
      </c>
      <c r="H120" s="116"/>
      <c r="I120" s="117">
        <f t="shared" si="10"/>
        <v>0</v>
      </c>
      <c r="J120" s="357">
        <v>0.13</v>
      </c>
      <c r="K120" s="20">
        <f t="shared" si="11"/>
        <v>0</v>
      </c>
    </row>
    <row r="121" spans="1:12" ht="16" customHeight="1" x14ac:dyDescent="0.2">
      <c r="A121" s="75"/>
      <c r="C121" s="79">
        <f>SUM(C2:C120)</f>
        <v>98282</v>
      </c>
      <c r="D121" s="79"/>
      <c r="E121" s="80">
        <f>SUM(E2:E120)</f>
        <v>32256.559999999998</v>
      </c>
      <c r="F121" s="80">
        <f>SUM(F2:F120)</f>
        <v>621.81000000000006</v>
      </c>
      <c r="G121" s="80">
        <f>SUM(G2:G120)</f>
        <v>32878.369999999995</v>
      </c>
      <c r="H121" s="80">
        <f>SUM(H2:H120)</f>
        <v>2746.16</v>
      </c>
      <c r="I121" s="80">
        <f>SUM(I2:I120)</f>
        <v>30132.209999999995</v>
      </c>
      <c r="J121" s="80"/>
      <c r="K121" s="3">
        <f>SUM(K2:K120)</f>
        <v>4241.9344000000001</v>
      </c>
      <c r="L121" s="3"/>
    </row>
    <row r="122" spans="1:12" x14ac:dyDescent="0.2">
      <c r="D122" s="81"/>
      <c r="I122" s="382">
        <v>756.1</v>
      </c>
      <c r="J122" s="383" t="s">
        <v>224</v>
      </c>
      <c r="K122" s="165"/>
    </row>
    <row r="123" spans="1:12" x14ac:dyDescent="0.2">
      <c r="B123" s="247" t="s">
        <v>47</v>
      </c>
      <c r="D123" s="13"/>
      <c r="F123" s="13"/>
      <c r="G123" s="13"/>
      <c r="H123" t="s">
        <v>10</v>
      </c>
      <c r="I123" s="12">
        <f>+K121</f>
        <v>4241.9344000000001</v>
      </c>
    </row>
    <row r="124" spans="1:12" x14ac:dyDescent="0.2">
      <c r="B124" s="363">
        <v>0.13</v>
      </c>
      <c r="C124" s="41" t="s">
        <v>170</v>
      </c>
      <c r="D124" s="14"/>
      <c r="F124" s="13"/>
      <c r="G124" s="13"/>
      <c r="H124" t="s">
        <v>12</v>
      </c>
      <c r="I124" s="207">
        <f>+I121+I123-I122</f>
        <v>33618.044399999999</v>
      </c>
    </row>
    <row r="125" spans="1:12" x14ac:dyDescent="0.2">
      <c r="A125" s="361"/>
      <c r="B125" s="364">
        <v>0.14000000000000001</v>
      </c>
      <c r="C125" s="41" t="s">
        <v>51</v>
      </c>
      <c r="D125" s="14"/>
      <c r="E125" s="15"/>
    </row>
    <row r="126" spans="1:12" x14ac:dyDescent="0.2">
      <c r="A126" s="362"/>
      <c r="D126" s="14"/>
      <c r="E126" s="15"/>
      <c r="F126" s="3"/>
      <c r="I126" s="386"/>
      <c r="J126" s="387"/>
    </row>
    <row r="127" spans="1:12" x14ac:dyDescent="0.2">
      <c r="A127" s="361"/>
      <c r="D127" s="14"/>
      <c r="E127" s="15"/>
      <c r="I127" s="3"/>
    </row>
    <row r="128" spans="1:12" x14ac:dyDescent="0.2">
      <c r="A128" s="361"/>
    </row>
    <row r="130" spans="8:8" x14ac:dyDescent="0.2">
      <c r="H130" s="3"/>
    </row>
  </sheetData>
  <autoFilter ref="A1:K125" xr:uid="{00000000-0009-0000-0000-000073000000}">
    <filterColumn colId="8">
      <filters blank="1">
        <filter val="1,112.99"/>
        <filter val="1,222.99"/>
        <filter val="1,336.53"/>
        <filter val="1,361.36"/>
        <filter val="1,396.75"/>
        <filter val="1,408.72"/>
        <filter val="1,410.00"/>
        <filter val="1,606.50"/>
        <filter val="1,610.78"/>
        <filter val="1,687.56"/>
        <filter val="1,745.71"/>
        <filter val="1,756.80"/>
        <filter val="1,845.64"/>
        <filter val="1,957.54"/>
        <filter val="2,044.00"/>
        <filter val="2,154.00"/>
        <filter val="2,342.30"/>
        <filter val="217.56"/>
        <filter val="278.87"/>
        <filter val="30,132.21"/>
        <filter val="34,374.14"/>
        <filter val="4,241.93"/>
        <filter val="500.37"/>
        <filter val="506.60"/>
        <filter val="628.64"/>
        <filter val="756.1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filterMode="1"/>
  <dimension ref="A1:L130"/>
  <sheetViews>
    <sheetView zoomScale="86" zoomScaleNormal="60" workbookViewId="0">
      <selection activeCell="B125" sqref="B125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4643</v>
      </c>
      <c r="D4" s="113">
        <v>0.37</v>
      </c>
      <c r="E4" s="117">
        <f t="shared" si="0"/>
        <v>1717.91</v>
      </c>
      <c r="F4" s="115">
        <v>20</v>
      </c>
      <c r="G4" s="117">
        <f t="shared" si="1"/>
        <v>1737.91</v>
      </c>
      <c r="H4" s="319">
        <v>110</v>
      </c>
      <c r="I4" s="117">
        <f t="shared" si="2"/>
        <v>1627.91</v>
      </c>
      <c r="J4" s="357">
        <v>0.13</v>
      </c>
      <c r="K4" s="372">
        <f t="shared" si="3"/>
        <v>223.32830000000001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x14ac:dyDescent="0.2">
      <c r="A8" s="179" t="s">
        <v>207</v>
      </c>
      <c r="B8" s="159" t="s">
        <v>208</v>
      </c>
      <c r="C8" s="111">
        <v>4382</v>
      </c>
      <c r="D8" s="113">
        <v>0.42</v>
      </c>
      <c r="E8" s="117">
        <f t="shared" si="0"/>
        <v>1840.4399999999998</v>
      </c>
      <c r="F8" s="115"/>
      <c r="G8" s="117">
        <f t="shared" si="1"/>
        <v>1840.4399999999998</v>
      </c>
      <c r="H8" s="326">
        <v>110</v>
      </c>
      <c r="I8" s="117">
        <f t="shared" si="2"/>
        <v>1730.4399999999998</v>
      </c>
      <c r="J8" s="357">
        <v>0.13</v>
      </c>
      <c r="K8" s="372">
        <f t="shared" si="3"/>
        <v>239.25719999999998</v>
      </c>
    </row>
    <row r="9" spans="1:11" s="272" customFormat="1" ht="17" x14ac:dyDescent="0.2">
      <c r="A9" s="179" t="s">
        <v>149</v>
      </c>
      <c r="B9" s="159" t="s">
        <v>150</v>
      </c>
      <c r="C9" s="111">
        <v>4974</v>
      </c>
      <c r="D9" s="113">
        <v>0.39</v>
      </c>
      <c r="E9" s="117">
        <f t="shared" si="0"/>
        <v>1939.8600000000001</v>
      </c>
      <c r="F9" s="115"/>
      <c r="G9" s="117">
        <f t="shared" si="1"/>
        <v>1939.8600000000001</v>
      </c>
      <c r="H9" s="326"/>
      <c r="I9" s="117">
        <f t="shared" si="2"/>
        <v>1939.8600000000001</v>
      </c>
      <c r="J9" s="357">
        <v>0.13</v>
      </c>
      <c r="K9" s="372">
        <f t="shared" si="3"/>
        <v>252.18180000000004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hidden="1" x14ac:dyDescent="0.2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x14ac:dyDescent="0.2">
      <c r="A18" s="179" t="s">
        <v>200</v>
      </c>
      <c r="B18" s="159" t="s">
        <v>225</v>
      </c>
      <c r="C18" s="111">
        <v>8353</v>
      </c>
      <c r="D18" s="113">
        <v>0.27</v>
      </c>
      <c r="E18" s="117">
        <f t="shared" si="0"/>
        <v>2255.31</v>
      </c>
      <c r="F18" s="115"/>
      <c r="G18" s="117">
        <f t="shared" si="1"/>
        <v>2255.31</v>
      </c>
      <c r="H18" s="326">
        <v>110</v>
      </c>
      <c r="I18" s="117">
        <f t="shared" si="2"/>
        <v>2145.31</v>
      </c>
      <c r="J18" s="357">
        <v>0.13</v>
      </c>
      <c r="K18" s="372">
        <f t="shared" si="3"/>
        <v>293.19029999999998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x14ac:dyDescent="0.2">
      <c r="A20" s="160" t="s">
        <v>189</v>
      </c>
      <c r="B20" s="159" t="s">
        <v>190</v>
      </c>
      <c r="C20" s="111">
        <v>2198</v>
      </c>
      <c r="D20" s="113">
        <v>0.25</v>
      </c>
      <c r="E20" s="117">
        <f t="shared" si="0"/>
        <v>549.5</v>
      </c>
      <c r="F20" s="115"/>
      <c r="G20" s="117">
        <f t="shared" si="1"/>
        <v>549.5</v>
      </c>
      <c r="H20" s="326">
        <v>110</v>
      </c>
      <c r="I20" s="117">
        <f t="shared" si="2"/>
        <v>439.5</v>
      </c>
      <c r="J20" s="357">
        <v>0.14000000000000001</v>
      </c>
      <c r="K20" s="372">
        <f t="shared" si="3"/>
        <v>76.930000000000007</v>
      </c>
    </row>
    <row r="21" spans="1:11" s="272" customFormat="1" ht="17" x14ac:dyDescent="0.2">
      <c r="A21" s="160" t="s">
        <v>189</v>
      </c>
      <c r="B21" s="159" t="s">
        <v>190</v>
      </c>
      <c r="C21" s="111">
        <v>1964</v>
      </c>
      <c r="D21" s="113">
        <v>0.38</v>
      </c>
      <c r="E21" s="117">
        <f t="shared" si="0"/>
        <v>746.32</v>
      </c>
      <c r="F21" s="115"/>
      <c r="G21" s="117">
        <f t="shared" si="1"/>
        <v>746.32</v>
      </c>
      <c r="H21" s="326"/>
      <c r="I21" s="117">
        <f t="shared" si="2"/>
        <v>746.32</v>
      </c>
      <c r="J21" s="357">
        <v>0.14000000000000001</v>
      </c>
      <c r="K21" s="372">
        <f t="shared" si="3"/>
        <v>104.48480000000002</v>
      </c>
    </row>
    <row r="22" spans="1:11" s="272" customFormat="1" ht="17" x14ac:dyDescent="0.2">
      <c r="A22" s="179" t="s">
        <v>131</v>
      </c>
      <c r="B22" s="159" t="s">
        <v>132</v>
      </c>
      <c r="C22" s="111">
        <v>5030</v>
      </c>
      <c r="D22" s="113">
        <v>0.27</v>
      </c>
      <c r="E22" s="117">
        <f t="shared" si="0"/>
        <v>1358.1000000000001</v>
      </c>
      <c r="F22" s="115">
        <v>77.12</v>
      </c>
      <c r="G22" s="117">
        <f t="shared" si="1"/>
        <v>1435.2200000000003</v>
      </c>
      <c r="H22" s="326">
        <v>110</v>
      </c>
      <c r="I22" s="117">
        <f t="shared" si="2"/>
        <v>1325.2200000000003</v>
      </c>
      <c r="J22" s="357">
        <v>0.13</v>
      </c>
      <c r="K22" s="372">
        <f t="shared" si="3"/>
        <v>176.55300000000003</v>
      </c>
    </row>
    <row r="23" spans="1:11" s="272" customFormat="1" ht="17" hidden="1" x14ac:dyDescent="0.2">
      <c r="A23" s="179" t="s">
        <v>131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372">
        <f t="shared" si="3"/>
        <v>0</v>
      </c>
    </row>
    <row r="24" spans="1:11" ht="17" x14ac:dyDescent="0.2">
      <c r="A24" s="179" t="s">
        <v>133</v>
      </c>
      <c r="B24" s="331" t="s">
        <v>132</v>
      </c>
      <c r="C24" s="332">
        <v>5030</v>
      </c>
      <c r="D24" s="99">
        <v>0.27</v>
      </c>
      <c r="E24" s="103">
        <f t="shared" si="0"/>
        <v>1358.1000000000001</v>
      </c>
      <c r="F24" s="100">
        <v>77.12</v>
      </c>
      <c r="G24" s="103">
        <f t="shared" si="1"/>
        <v>1435.2200000000003</v>
      </c>
      <c r="H24" s="336">
        <v>110</v>
      </c>
      <c r="I24" s="103">
        <f t="shared" si="2"/>
        <v>1325.2200000000003</v>
      </c>
      <c r="J24" s="370">
        <v>0.13</v>
      </c>
      <c r="K24" s="371">
        <f t="shared" si="3"/>
        <v>176.55300000000003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t="17" hidden="1" x14ac:dyDescent="0.2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t="17" hidden="1" x14ac:dyDescent="0.2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hidden="1" x14ac:dyDescent="0.2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t="17" hidden="1" x14ac:dyDescent="0.2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t="17" hidden="1" x14ac:dyDescent="0.2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t="17" hidden="1" x14ac:dyDescent="0.2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t="17" hidden="1" x14ac:dyDescent="0.2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t="17" hidden="1" x14ac:dyDescent="0.2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t="17" hidden="1" x14ac:dyDescent="0.2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t="17" hidden="1" x14ac:dyDescent="0.2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hidden="1" x14ac:dyDescent="0.2">
      <c r="A49" s="160" t="s">
        <v>65</v>
      </c>
      <c r="B49" s="331" t="s">
        <v>138</v>
      </c>
      <c r="C49" s="332"/>
      <c r="D49" s="99"/>
      <c r="E49" s="103">
        <f t="shared" si="0"/>
        <v>0</v>
      </c>
      <c r="F49" s="100"/>
      <c r="G49" s="103">
        <f t="shared" si="1"/>
        <v>0</v>
      </c>
      <c r="H49" s="336"/>
      <c r="I49" s="103">
        <f t="shared" si="2"/>
        <v>0</v>
      </c>
      <c r="J49" s="370">
        <v>0.14000000000000001</v>
      </c>
      <c r="K49" s="371">
        <f t="shared" si="3"/>
        <v>0</v>
      </c>
    </row>
    <row r="50" spans="1:11" ht="17" hidden="1" x14ac:dyDescent="0.2">
      <c r="A50" s="208" t="s">
        <v>65</v>
      </c>
      <c r="B50" s="331" t="s">
        <v>138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0.14000000000000001</v>
      </c>
      <c r="K50" s="371">
        <f t="shared" si="3"/>
        <v>0</v>
      </c>
    </row>
    <row r="51" spans="1:11" ht="17" hidden="1" x14ac:dyDescent="0.2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t="17" hidden="1" x14ac:dyDescent="0.2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hidden="1" x14ac:dyDescent="0.2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ht="17" x14ac:dyDescent="0.2">
      <c r="A54" s="179" t="s">
        <v>98</v>
      </c>
      <c r="B54" s="159" t="s">
        <v>45</v>
      </c>
      <c r="C54" s="111">
        <v>4400</v>
      </c>
      <c r="D54" s="113">
        <v>0.2</v>
      </c>
      <c r="E54" s="117">
        <f t="shared" si="0"/>
        <v>880</v>
      </c>
      <c r="F54" s="115">
        <v>20</v>
      </c>
      <c r="G54" s="117">
        <f t="shared" si="1"/>
        <v>900</v>
      </c>
      <c r="H54" s="326"/>
      <c r="I54" s="117">
        <f t="shared" si="2"/>
        <v>900</v>
      </c>
      <c r="J54" s="357">
        <v>0.13</v>
      </c>
      <c r="K54" s="372">
        <f t="shared" si="3"/>
        <v>114.4</v>
      </c>
    </row>
    <row r="55" spans="1:11" ht="17" hidden="1" x14ac:dyDescent="0.2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t="17" hidden="1" x14ac:dyDescent="0.2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t="17" hidden="1" x14ac:dyDescent="0.2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ht="17" hidden="1" x14ac:dyDescent="0.2">
      <c r="A58" s="179" t="s">
        <v>201</v>
      </c>
      <c r="B58" s="331" t="s">
        <v>95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 t="shared" si="3"/>
        <v>0</v>
      </c>
    </row>
    <row r="59" spans="1:11" s="272" customFormat="1" ht="17" x14ac:dyDescent="0.2">
      <c r="A59" s="160" t="s">
        <v>181</v>
      </c>
      <c r="B59" s="159" t="s">
        <v>95</v>
      </c>
      <c r="C59" s="111">
        <v>1982</v>
      </c>
      <c r="D59" s="113">
        <v>0.38</v>
      </c>
      <c r="E59" s="117">
        <f t="shared" si="0"/>
        <v>753.16</v>
      </c>
      <c r="F59" s="115"/>
      <c r="G59" s="117">
        <f t="shared" si="1"/>
        <v>753.16</v>
      </c>
      <c r="H59" s="326"/>
      <c r="I59" s="117">
        <f t="shared" si="2"/>
        <v>753.16</v>
      </c>
      <c r="J59" s="357">
        <v>0.14000000000000001</v>
      </c>
      <c r="K59" s="372">
        <f t="shared" si="3"/>
        <v>105.44240000000001</v>
      </c>
    </row>
    <row r="60" spans="1:11" s="272" customFormat="1" ht="17" hidden="1" x14ac:dyDescent="0.2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t="17" x14ac:dyDescent="0.2">
      <c r="A61" s="179" t="s">
        <v>182</v>
      </c>
      <c r="B61" s="159" t="s">
        <v>183</v>
      </c>
      <c r="C61" s="385">
        <v>6360</v>
      </c>
      <c r="D61" s="113">
        <v>0.25</v>
      </c>
      <c r="E61" s="117">
        <f t="shared" si="0"/>
        <v>1590</v>
      </c>
      <c r="F61" s="115"/>
      <c r="G61" s="117">
        <f t="shared" si="1"/>
        <v>1590</v>
      </c>
      <c r="H61" s="326">
        <v>110</v>
      </c>
      <c r="I61" s="117">
        <f t="shared" si="2"/>
        <v>1480</v>
      </c>
      <c r="J61" s="357">
        <v>0.13</v>
      </c>
      <c r="K61" s="372">
        <f t="shared" si="3"/>
        <v>206.70000000000002</v>
      </c>
    </row>
    <row r="62" spans="1:11" s="272" customFormat="1" ht="17" hidden="1" x14ac:dyDescent="0.2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t="17" hidden="1" x14ac:dyDescent="0.2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t="17" hidden="1" x14ac:dyDescent="0.2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" hidden="1" customHeight="1" x14ac:dyDescent="0.2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7" hidden="1" x14ac:dyDescent="0.2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t="17" x14ac:dyDescent="0.2">
      <c r="A67" s="90" t="s">
        <v>176</v>
      </c>
      <c r="B67" s="159" t="s">
        <v>177</v>
      </c>
      <c r="C67" s="111">
        <v>2577</v>
      </c>
      <c r="D67" s="113">
        <v>0.38</v>
      </c>
      <c r="E67" s="117">
        <f t="shared" ref="E67:E120" si="4">C67*D67</f>
        <v>979.26</v>
      </c>
      <c r="F67" s="115"/>
      <c r="G67" s="117">
        <f t="shared" ref="G67:G120" si="5">E67+F67</f>
        <v>979.26</v>
      </c>
      <c r="H67" s="326">
        <v>110</v>
      </c>
      <c r="I67" s="117">
        <f t="shared" ref="I67:I120" si="6">+G67-H67</f>
        <v>869.26</v>
      </c>
      <c r="J67" s="357">
        <v>0.13</v>
      </c>
      <c r="K67" s="372">
        <f t="shared" ref="K67:K120" si="7">E67*J67</f>
        <v>127.30380000000001</v>
      </c>
      <c r="L67" s="3"/>
    </row>
    <row r="68" spans="1:12" s="272" customFormat="1" ht="17" hidden="1" x14ac:dyDescent="0.2">
      <c r="A68" s="90" t="s">
        <v>127</v>
      </c>
      <c r="B68" s="159" t="s">
        <v>128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0.13</v>
      </c>
      <c r="K68" s="20">
        <f t="shared" si="7"/>
        <v>0</v>
      </c>
      <c r="L68" s="118"/>
    </row>
    <row r="69" spans="1:12" ht="17" x14ac:dyDescent="0.2">
      <c r="A69" s="179" t="s">
        <v>172</v>
      </c>
      <c r="B69" s="159" t="s">
        <v>175</v>
      </c>
      <c r="C69" s="111">
        <v>6360</v>
      </c>
      <c r="D69" s="113">
        <v>0.28000000000000003</v>
      </c>
      <c r="E69" s="117">
        <f t="shared" si="4"/>
        <v>1780.8000000000002</v>
      </c>
      <c r="F69" s="115"/>
      <c r="G69" s="117">
        <f t="shared" si="5"/>
        <v>1780.8000000000002</v>
      </c>
      <c r="H69" s="326"/>
      <c r="I69" s="117">
        <f t="shared" si="6"/>
        <v>1780.8000000000002</v>
      </c>
      <c r="J69" s="357">
        <v>0.13</v>
      </c>
      <c r="K69" s="372">
        <f t="shared" si="7"/>
        <v>231.50400000000002</v>
      </c>
    </row>
    <row r="70" spans="1:12" ht="17" hidden="1" x14ac:dyDescent="0.2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s="272" customFormat="1" ht="17" hidden="1" x14ac:dyDescent="0.2">
      <c r="A71" s="90" t="s">
        <v>108</v>
      </c>
      <c r="B71" s="159" t="s">
        <v>111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0.13</v>
      </c>
      <c r="K71" s="20">
        <f t="shared" si="7"/>
        <v>0</v>
      </c>
    </row>
    <row r="72" spans="1:12" ht="17" x14ac:dyDescent="0.2">
      <c r="A72" s="90" t="s">
        <v>52</v>
      </c>
      <c r="B72" s="159" t="s">
        <v>53</v>
      </c>
      <c r="C72" s="111">
        <v>3783</v>
      </c>
      <c r="D72" s="113">
        <v>0.4</v>
      </c>
      <c r="E72" s="117">
        <f t="shared" si="4"/>
        <v>1513.2</v>
      </c>
      <c r="F72" s="115"/>
      <c r="G72" s="117">
        <f t="shared" si="5"/>
        <v>1513.2</v>
      </c>
      <c r="H72" s="326">
        <v>187</v>
      </c>
      <c r="I72" s="117">
        <f t="shared" si="6"/>
        <v>1326.2</v>
      </c>
      <c r="J72" s="357">
        <v>0.13</v>
      </c>
      <c r="K72" s="372">
        <f t="shared" si="7"/>
        <v>196.71600000000001</v>
      </c>
    </row>
    <row r="73" spans="1:12" ht="17" hidden="1" x14ac:dyDescent="0.2">
      <c r="A73" s="90" t="s">
        <v>52</v>
      </c>
      <c r="B73" s="331" t="s">
        <v>53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t="17" hidden="1" x14ac:dyDescent="0.2">
      <c r="A74" s="381" t="s">
        <v>212</v>
      </c>
      <c r="B74" s="331" t="s">
        <v>167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t="17" hidden="1" x14ac:dyDescent="0.2">
      <c r="A75" s="208" t="s">
        <v>90</v>
      </c>
      <c r="B75" s="159" t="s">
        <v>79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0.14000000000000001</v>
      </c>
      <c r="K75" s="20">
        <f t="shared" si="7"/>
        <v>0</v>
      </c>
    </row>
    <row r="76" spans="1:12" ht="17" x14ac:dyDescent="0.2">
      <c r="A76" s="90" t="s">
        <v>154</v>
      </c>
      <c r="B76" s="159" t="s">
        <v>155</v>
      </c>
      <c r="C76" s="111">
        <v>6321</v>
      </c>
      <c r="D76" s="113">
        <v>0.25</v>
      </c>
      <c r="E76" s="117">
        <f t="shared" si="4"/>
        <v>1580.25</v>
      </c>
      <c r="F76" s="115">
        <v>10</v>
      </c>
      <c r="G76" s="117">
        <f t="shared" si="5"/>
        <v>1590.25</v>
      </c>
      <c r="H76" s="326">
        <v>110</v>
      </c>
      <c r="I76" s="117">
        <f t="shared" si="6"/>
        <v>1480.25</v>
      </c>
      <c r="J76" s="357">
        <v>0.13</v>
      </c>
      <c r="K76" s="372">
        <f t="shared" si="7"/>
        <v>205.4325</v>
      </c>
    </row>
    <row r="77" spans="1:12" ht="17" hidden="1" x14ac:dyDescent="0.2">
      <c r="A77" s="90" t="s">
        <v>154</v>
      </c>
      <c r="B77" s="331" t="s">
        <v>155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t="17" x14ac:dyDescent="0.2">
      <c r="A78" s="90" t="s">
        <v>156</v>
      </c>
      <c r="B78" s="159" t="s">
        <v>155</v>
      </c>
      <c r="C78" s="111">
        <v>6321</v>
      </c>
      <c r="D78" s="113">
        <v>0.25</v>
      </c>
      <c r="E78" s="117">
        <f t="shared" si="4"/>
        <v>1580.25</v>
      </c>
      <c r="F78" s="115">
        <v>10</v>
      </c>
      <c r="G78" s="117">
        <f t="shared" si="5"/>
        <v>1590.25</v>
      </c>
      <c r="H78" s="326"/>
      <c r="I78" s="117">
        <f t="shared" si="6"/>
        <v>1590.25</v>
      </c>
      <c r="J78" s="357">
        <v>0.13</v>
      </c>
      <c r="K78" s="372">
        <f t="shared" si="7"/>
        <v>205.4325</v>
      </c>
    </row>
    <row r="79" spans="1:12" ht="17" hidden="1" x14ac:dyDescent="0.2">
      <c r="A79" s="90" t="s">
        <v>156</v>
      </c>
      <c r="B79" s="159" t="s">
        <v>155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372">
        <f t="shared" si="7"/>
        <v>0</v>
      </c>
    </row>
    <row r="80" spans="1:12" ht="17" hidden="1" x14ac:dyDescent="0.2">
      <c r="A80" s="90" t="s">
        <v>104</v>
      </c>
      <c r="B80" s="159" t="s">
        <v>105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20">
        <f t="shared" si="7"/>
        <v>0</v>
      </c>
    </row>
    <row r="81" spans="1:11" ht="17" hidden="1" x14ac:dyDescent="0.2">
      <c r="A81" s="90" t="s">
        <v>161</v>
      </c>
      <c r="B81" s="159" t="s">
        <v>162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372">
        <f t="shared" si="7"/>
        <v>0</v>
      </c>
    </row>
    <row r="82" spans="1:11" ht="17" hidden="1" x14ac:dyDescent="0.2">
      <c r="A82" s="90" t="s">
        <v>100</v>
      </c>
      <c r="B82" s="159" t="s">
        <v>101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20">
        <f t="shared" si="7"/>
        <v>0</v>
      </c>
    </row>
    <row r="83" spans="1:11" ht="17" hidden="1" x14ac:dyDescent="0.2">
      <c r="A83" s="194" t="s">
        <v>85</v>
      </c>
      <c r="B83" s="159" t="s">
        <v>86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t="17" hidden="1" x14ac:dyDescent="0.2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t="17" hidden="1" x14ac:dyDescent="0.2">
      <c r="A85" s="208" t="s">
        <v>179</v>
      </c>
      <c r="B85" s="331" t="s">
        <v>180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0.14000000000000001</v>
      </c>
      <c r="K85" s="371">
        <f t="shared" si="7"/>
        <v>0</v>
      </c>
    </row>
    <row r="86" spans="1:11" ht="17" hidden="1" x14ac:dyDescent="0.2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t="17" hidden="1" x14ac:dyDescent="0.2">
      <c r="A87" s="194" t="s">
        <v>83</v>
      </c>
      <c r="B87" s="159" t="s">
        <v>84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s="272" customFormat="1" ht="17" x14ac:dyDescent="0.2">
      <c r="A88" s="90" t="s">
        <v>193</v>
      </c>
      <c r="B88" s="331" t="s">
        <v>84</v>
      </c>
      <c r="C88" s="332">
        <v>2198</v>
      </c>
      <c r="D88" s="99">
        <v>0.25</v>
      </c>
      <c r="E88" s="103">
        <f t="shared" si="4"/>
        <v>549.5</v>
      </c>
      <c r="F88" s="100"/>
      <c r="G88" s="103">
        <f t="shared" si="5"/>
        <v>549.5</v>
      </c>
      <c r="H88" s="336">
        <v>275</v>
      </c>
      <c r="I88" s="103">
        <f t="shared" si="6"/>
        <v>274.5</v>
      </c>
      <c r="J88" s="370">
        <v>0.13</v>
      </c>
      <c r="K88" s="371">
        <f t="shared" si="7"/>
        <v>71.435000000000002</v>
      </c>
    </row>
    <row r="89" spans="1:11" ht="17" x14ac:dyDescent="0.2">
      <c r="A89" s="90" t="s">
        <v>198</v>
      </c>
      <c r="B89" s="159" t="s">
        <v>107</v>
      </c>
      <c r="C89" s="111">
        <v>2302</v>
      </c>
      <c r="D89" s="113">
        <v>0.4</v>
      </c>
      <c r="E89" s="117">
        <f t="shared" si="4"/>
        <v>920.80000000000007</v>
      </c>
      <c r="F89" s="115"/>
      <c r="G89" s="117">
        <f t="shared" si="5"/>
        <v>920.80000000000007</v>
      </c>
      <c r="H89" s="326">
        <v>110</v>
      </c>
      <c r="I89" s="117">
        <f t="shared" si="6"/>
        <v>810.80000000000007</v>
      </c>
      <c r="J89" s="357">
        <v>0.13</v>
      </c>
      <c r="K89" s="372">
        <f t="shared" si="7"/>
        <v>119.70400000000001</v>
      </c>
    </row>
    <row r="90" spans="1:11" ht="17" hidden="1" x14ac:dyDescent="0.2">
      <c r="A90" s="90" t="s">
        <v>198</v>
      </c>
      <c r="B90" s="159" t="s">
        <v>107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s="272" customFormat="1" ht="17" x14ac:dyDescent="0.2">
      <c r="A91" s="90" t="s">
        <v>216</v>
      </c>
      <c r="B91" s="159" t="s">
        <v>217</v>
      </c>
      <c r="C91" s="111">
        <v>1282</v>
      </c>
      <c r="D91" s="113">
        <v>0.39</v>
      </c>
      <c r="E91" s="117">
        <f t="shared" si="4"/>
        <v>499.98</v>
      </c>
      <c r="F91" s="115"/>
      <c r="G91" s="117">
        <f t="shared" si="5"/>
        <v>499.98</v>
      </c>
      <c r="H91" s="326"/>
      <c r="I91" s="117">
        <f t="shared" si="6"/>
        <v>499.98</v>
      </c>
      <c r="J91" s="357">
        <v>0.13</v>
      </c>
      <c r="K91" s="372">
        <f t="shared" si="7"/>
        <v>64.997399999999999</v>
      </c>
    </row>
    <row r="92" spans="1:11" ht="14.5" customHeight="1" x14ac:dyDescent="0.2">
      <c r="A92" s="90" t="s">
        <v>152</v>
      </c>
      <c r="B92" s="159" t="s">
        <v>218</v>
      </c>
      <c r="C92" s="111">
        <v>8353</v>
      </c>
      <c r="D92" s="113">
        <v>0.27</v>
      </c>
      <c r="E92" s="117">
        <f t="shared" si="4"/>
        <v>2255.31</v>
      </c>
      <c r="F92" s="115"/>
      <c r="G92" s="117">
        <f t="shared" si="5"/>
        <v>2255.31</v>
      </c>
      <c r="H92" s="326">
        <v>110</v>
      </c>
      <c r="I92" s="117">
        <f t="shared" si="6"/>
        <v>2145.31</v>
      </c>
      <c r="J92" s="357">
        <v>0.13</v>
      </c>
      <c r="K92" s="372">
        <f t="shared" si="7"/>
        <v>293.19029999999998</v>
      </c>
    </row>
    <row r="93" spans="1:11" ht="17" hidden="1" x14ac:dyDescent="0.2">
      <c r="A93" s="90" t="s">
        <v>152</v>
      </c>
      <c r="B93" s="159" t="s">
        <v>153</v>
      </c>
      <c r="C93" s="111"/>
      <c r="D93" s="113"/>
      <c r="E93" s="117">
        <f t="shared" si="4"/>
        <v>0</v>
      </c>
      <c r="F93" s="115"/>
      <c r="G93" s="117">
        <f t="shared" si="5"/>
        <v>0</v>
      </c>
      <c r="H93" s="326"/>
      <c r="I93" s="117">
        <f t="shared" si="6"/>
        <v>0</v>
      </c>
      <c r="J93" s="357">
        <v>0.13</v>
      </c>
      <c r="K93" s="372">
        <f t="shared" si="7"/>
        <v>0</v>
      </c>
    </row>
    <row r="94" spans="1:11" s="272" customFormat="1" ht="17" x14ac:dyDescent="0.2">
      <c r="A94" s="90" t="s">
        <v>184</v>
      </c>
      <c r="B94" s="159" t="s">
        <v>219</v>
      </c>
      <c r="C94" s="111">
        <v>4140</v>
      </c>
      <c r="D94" s="113">
        <v>0.39</v>
      </c>
      <c r="E94" s="117">
        <f t="shared" si="4"/>
        <v>1614.6000000000001</v>
      </c>
      <c r="F94" s="115">
        <v>12.5</v>
      </c>
      <c r="G94" s="117">
        <f t="shared" si="5"/>
        <v>1627.1000000000001</v>
      </c>
      <c r="H94" s="326">
        <v>110</v>
      </c>
      <c r="I94" s="117">
        <f t="shared" si="6"/>
        <v>1517.1000000000001</v>
      </c>
      <c r="J94" s="357">
        <v>0.13</v>
      </c>
      <c r="K94" s="372">
        <f t="shared" si="7"/>
        <v>209.89800000000002</v>
      </c>
    </row>
    <row r="95" spans="1:11" s="272" customFormat="1" ht="17" hidden="1" x14ac:dyDescent="0.2">
      <c r="A95" s="90" t="s">
        <v>211</v>
      </c>
      <c r="B95" s="331" t="s">
        <v>185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0.13</v>
      </c>
      <c r="K95" s="371">
        <f t="shared" si="7"/>
        <v>0</v>
      </c>
    </row>
    <row r="96" spans="1:11" s="272" customFormat="1" ht="17" x14ac:dyDescent="0.2">
      <c r="A96" s="90" t="s">
        <v>209</v>
      </c>
      <c r="B96" s="159" t="s">
        <v>210</v>
      </c>
      <c r="C96" s="111">
        <v>1526</v>
      </c>
      <c r="D96" s="113">
        <v>0.4</v>
      </c>
      <c r="E96" s="117">
        <f t="shared" si="4"/>
        <v>610.4</v>
      </c>
      <c r="F96" s="115">
        <v>100</v>
      </c>
      <c r="G96" s="117">
        <f t="shared" si="5"/>
        <v>710.4</v>
      </c>
      <c r="H96" s="326"/>
      <c r="I96" s="117">
        <f t="shared" si="6"/>
        <v>710.4</v>
      </c>
      <c r="J96" s="357">
        <v>0.13</v>
      </c>
      <c r="K96" s="372">
        <f t="shared" si="7"/>
        <v>79.352000000000004</v>
      </c>
    </row>
    <row r="97" spans="1:11" s="272" customFormat="1" ht="17" x14ac:dyDescent="0.2">
      <c r="A97" s="90" t="s">
        <v>203</v>
      </c>
      <c r="B97" s="159" t="s">
        <v>220</v>
      </c>
      <c r="C97" s="111">
        <v>2073</v>
      </c>
      <c r="D97" s="113">
        <v>0.25</v>
      </c>
      <c r="E97" s="117">
        <f t="shared" si="4"/>
        <v>518.25</v>
      </c>
      <c r="F97" s="115"/>
      <c r="G97" s="117">
        <f t="shared" si="5"/>
        <v>518.25</v>
      </c>
      <c r="H97" s="326"/>
      <c r="I97" s="117">
        <f t="shared" si="6"/>
        <v>518.25</v>
      </c>
      <c r="J97" s="357">
        <v>0.13</v>
      </c>
      <c r="K97" s="372">
        <f t="shared" si="7"/>
        <v>67.372500000000002</v>
      </c>
    </row>
    <row r="98" spans="1:11" s="272" customFormat="1" ht="17" hidden="1" x14ac:dyDescent="0.2">
      <c r="A98" s="208" t="s">
        <v>159</v>
      </c>
      <c r="B98" s="159" t="s">
        <v>160</v>
      </c>
      <c r="C98" s="111"/>
      <c r="D98" s="113"/>
      <c r="E98" s="117">
        <f t="shared" si="4"/>
        <v>0</v>
      </c>
      <c r="F98" s="115"/>
      <c r="G98" s="117">
        <f t="shared" si="5"/>
        <v>0</v>
      </c>
      <c r="H98" s="326"/>
      <c r="I98" s="117">
        <f t="shared" si="6"/>
        <v>0</v>
      </c>
      <c r="J98" s="357">
        <v>0.14000000000000001</v>
      </c>
      <c r="K98" s="20">
        <f t="shared" si="7"/>
        <v>0</v>
      </c>
    </row>
    <row r="99" spans="1:11" ht="17" hidden="1" x14ac:dyDescent="0.2">
      <c r="A99" s="90" t="s">
        <v>98</v>
      </c>
      <c r="B99" s="331" t="s">
        <v>171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t="17" hidden="1" x14ac:dyDescent="0.2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t="17" hidden="1" x14ac:dyDescent="0.2">
      <c r="A101" s="94" t="s">
        <v>58</v>
      </c>
      <c r="B101" s="159" t="s">
        <v>59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0.14000000000000001</v>
      </c>
      <c r="K101" s="20">
        <f t="shared" si="7"/>
        <v>0</v>
      </c>
    </row>
    <row r="102" spans="1:11" ht="17" x14ac:dyDescent="0.2">
      <c r="A102" s="160" t="s">
        <v>65</v>
      </c>
      <c r="B102" s="331" t="s">
        <v>59</v>
      </c>
      <c r="C102" s="332">
        <v>4168</v>
      </c>
      <c r="D102" s="99">
        <v>0.4</v>
      </c>
      <c r="E102" s="103">
        <f t="shared" si="4"/>
        <v>1667.2</v>
      </c>
      <c r="F102" s="100"/>
      <c r="G102" s="103">
        <f t="shared" si="5"/>
        <v>1667.2</v>
      </c>
      <c r="H102" s="336">
        <v>110</v>
      </c>
      <c r="I102" s="103">
        <f t="shared" si="6"/>
        <v>1557.2</v>
      </c>
      <c r="J102" s="370">
        <v>0.14000000000000001</v>
      </c>
      <c r="K102" s="371">
        <f t="shared" si="7"/>
        <v>233.40800000000002</v>
      </c>
    </row>
    <row r="103" spans="1:11" s="272" customFormat="1" ht="17" hidden="1" x14ac:dyDescent="0.2">
      <c r="A103" s="90" t="s">
        <v>168</v>
      </c>
      <c r="B103" s="331" t="s">
        <v>59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hidden="1" x14ac:dyDescent="0.2">
      <c r="A104" s="90" t="s">
        <v>168</v>
      </c>
      <c r="B104" s="159" t="s">
        <v>59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0.13</v>
      </c>
      <c r="K104" s="372">
        <f t="shared" si="7"/>
        <v>0</v>
      </c>
    </row>
    <row r="105" spans="1:11" s="272" customFormat="1" ht="17" hidden="1" x14ac:dyDescent="0.2">
      <c r="A105" s="90" t="s">
        <v>186</v>
      </c>
      <c r="B105" s="331" t="s">
        <v>59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ht="17" hidden="1" x14ac:dyDescent="0.2">
      <c r="A106" s="90" t="s">
        <v>63</v>
      </c>
      <c r="B106" s="159" t="s">
        <v>64</v>
      </c>
      <c r="C106" s="111"/>
      <c r="D106" s="113"/>
      <c r="E106" s="117">
        <f t="shared" si="4"/>
        <v>0</v>
      </c>
      <c r="F106" s="115"/>
      <c r="G106" s="117">
        <f t="shared" si="5"/>
        <v>0</v>
      </c>
      <c r="H106" s="326"/>
      <c r="I106" s="117">
        <f t="shared" si="6"/>
        <v>0</v>
      </c>
      <c r="J106" s="357">
        <v>0.13</v>
      </c>
      <c r="K106" s="20">
        <f t="shared" si="7"/>
        <v>0</v>
      </c>
    </row>
    <row r="107" spans="1:11" ht="17" x14ac:dyDescent="0.2">
      <c r="A107" s="90" t="s">
        <v>134</v>
      </c>
      <c r="B107" s="331" t="s">
        <v>135</v>
      </c>
      <c r="C107" s="332">
        <v>2316</v>
      </c>
      <c r="D107" s="99">
        <v>0.39</v>
      </c>
      <c r="E107" s="103">
        <f t="shared" si="4"/>
        <v>903.24</v>
      </c>
      <c r="F107" s="100"/>
      <c r="G107" s="103">
        <f t="shared" si="5"/>
        <v>903.24</v>
      </c>
      <c r="H107" s="336"/>
      <c r="I107" s="103">
        <f t="shared" si="6"/>
        <v>903.24</v>
      </c>
      <c r="J107" s="370">
        <v>0.13</v>
      </c>
      <c r="K107" s="371">
        <f t="shared" si="7"/>
        <v>117.4212</v>
      </c>
    </row>
    <row r="108" spans="1:11" ht="17" hidden="1" x14ac:dyDescent="0.2">
      <c r="A108" s="90" t="s">
        <v>114</v>
      </c>
      <c r="B108" s="159" t="s">
        <v>115</v>
      </c>
      <c r="C108" s="111"/>
      <c r="D108" s="113"/>
      <c r="E108" s="117">
        <f t="shared" si="4"/>
        <v>0</v>
      </c>
      <c r="F108" s="115"/>
      <c r="G108" s="117">
        <f t="shared" si="5"/>
        <v>0</v>
      </c>
      <c r="H108" s="326"/>
      <c r="I108" s="117">
        <f t="shared" si="6"/>
        <v>0</v>
      </c>
      <c r="J108" s="357">
        <v>0.13</v>
      </c>
      <c r="K108" s="20">
        <f t="shared" si="7"/>
        <v>0</v>
      </c>
    </row>
    <row r="109" spans="1:11" ht="17" hidden="1" x14ac:dyDescent="0.2">
      <c r="A109" s="90" t="s">
        <v>114</v>
      </c>
      <c r="B109" s="159" t="s">
        <v>115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t="17" hidden="1" x14ac:dyDescent="0.2">
      <c r="A110" s="90" t="s">
        <v>109</v>
      </c>
      <c r="B110" s="159" t="s">
        <v>110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t="17" hidden="1" x14ac:dyDescent="0.2">
      <c r="A111" s="90" t="s">
        <v>187</v>
      </c>
      <c r="B111" s="331" t="s">
        <v>188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t="17" hidden="1" x14ac:dyDescent="0.2">
      <c r="A112" s="90" t="s">
        <v>74</v>
      </c>
      <c r="B112" s="159" t="s">
        <v>75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0.13</v>
      </c>
      <c r="K112" s="20">
        <f t="shared" si="7"/>
        <v>0</v>
      </c>
    </row>
    <row r="113" spans="1:12" ht="17" x14ac:dyDescent="0.2">
      <c r="A113" s="90" t="s">
        <v>222</v>
      </c>
      <c r="B113" s="159" t="s">
        <v>223</v>
      </c>
      <c r="C113" s="111">
        <v>3494</v>
      </c>
      <c r="D113" s="113">
        <v>0.39</v>
      </c>
      <c r="E113" s="117">
        <f t="shared" si="4"/>
        <v>1362.66</v>
      </c>
      <c r="F113" s="115"/>
      <c r="G113" s="117">
        <f t="shared" si="5"/>
        <v>1362.66</v>
      </c>
      <c r="H113" s="326">
        <v>110</v>
      </c>
      <c r="I113" s="117">
        <f t="shared" si="6"/>
        <v>1252.6600000000001</v>
      </c>
      <c r="J113" s="357">
        <v>0.13</v>
      </c>
      <c r="K113" s="372">
        <f t="shared" si="7"/>
        <v>177.14580000000001</v>
      </c>
    </row>
    <row r="114" spans="1:12" s="272" customFormat="1" ht="17" hidden="1" x14ac:dyDescent="0.2">
      <c r="A114" s="209" t="s">
        <v>91</v>
      </c>
      <c r="B114" s="159" t="s">
        <v>92</v>
      </c>
      <c r="C114" s="111"/>
      <c r="D114" s="113"/>
      <c r="E114" s="117">
        <f t="shared" si="4"/>
        <v>0</v>
      </c>
      <c r="F114" s="115"/>
      <c r="G114" s="117">
        <f t="shared" si="5"/>
        <v>0</v>
      </c>
      <c r="H114" s="326"/>
      <c r="I114" s="117">
        <f t="shared" si="6"/>
        <v>0</v>
      </c>
      <c r="J114" s="357">
        <v>0.14000000000000001</v>
      </c>
      <c r="K114" s="20">
        <f t="shared" si="7"/>
        <v>0</v>
      </c>
    </row>
    <row r="115" spans="1:12" hidden="1" x14ac:dyDescent="0.2">
      <c r="A115" s="316" t="s">
        <v>145</v>
      </c>
      <c r="B115" s="350" t="s">
        <v>146</v>
      </c>
      <c r="C115" s="111"/>
      <c r="D115" s="171"/>
      <c r="E115" s="117">
        <f t="shared" si="4"/>
        <v>0</v>
      </c>
      <c r="F115" s="116"/>
      <c r="G115" s="117">
        <f t="shared" si="5"/>
        <v>0</v>
      </c>
      <c r="H115" s="116"/>
      <c r="I115" s="117">
        <f t="shared" si="6"/>
        <v>0</v>
      </c>
      <c r="J115" s="357">
        <v>0.14000000000000001</v>
      </c>
      <c r="K115" s="20">
        <f t="shared" si="7"/>
        <v>0</v>
      </c>
    </row>
    <row r="116" spans="1:12" s="272" customFormat="1" hidden="1" x14ac:dyDescent="0.2">
      <c r="A116" s="90" t="s">
        <v>139</v>
      </c>
      <c r="B116" s="321" t="s">
        <v>140</v>
      </c>
      <c r="C116" s="176"/>
      <c r="D116" s="170"/>
      <c r="E116" s="117">
        <f t="shared" si="4"/>
        <v>0</v>
      </c>
      <c r="F116" s="261"/>
      <c r="G116" s="117">
        <f t="shared" si="5"/>
        <v>0</v>
      </c>
      <c r="H116" s="261"/>
      <c r="I116" s="117">
        <f t="shared" si="6"/>
        <v>0</v>
      </c>
      <c r="J116" s="357">
        <v>0.13</v>
      </c>
      <c r="K116" s="20">
        <f t="shared" si="7"/>
        <v>0</v>
      </c>
    </row>
    <row r="117" spans="1:12" s="272" customFormat="1" hidden="1" x14ac:dyDescent="0.2">
      <c r="A117" s="90" t="s">
        <v>141</v>
      </c>
      <c r="B117" s="321" t="s">
        <v>140</v>
      </c>
      <c r="C117" s="176"/>
      <c r="D117" s="170"/>
      <c r="E117" s="117">
        <f t="shared" si="4"/>
        <v>0</v>
      </c>
      <c r="F117" s="261"/>
      <c r="G117" s="117">
        <f t="shared" si="5"/>
        <v>0</v>
      </c>
      <c r="H117" s="261"/>
      <c r="I117" s="117">
        <f t="shared" si="6"/>
        <v>0</v>
      </c>
      <c r="J117" s="357">
        <v>0.13</v>
      </c>
      <c r="K117" s="20">
        <f t="shared" si="7"/>
        <v>0</v>
      </c>
    </row>
    <row r="118" spans="1:12" hidden="1" x14ac:dyDescent="0.2">
      <c r="A118" s="90" t="s">
        <v>118</v>
      </c>
      <c r="B118" s="238" t="s">
        <v>119</v>
      </c>
      <c r="C118" s="176"/>
      <c r="D118" s="170"/>
      <c r="E118" s="117">
        <f t="shared" si="4"/>
        <v>0</v>
      </c>
      <c r="F118" s="261"/>
      <c r="G118" s="117">
        <f t="shared" si="5"/>
        <v>0</v>
      </c>
      <c r="H118" s="261"/>
      <c r="I118" s="117">
        <f t="shared" si="6"/>
        <v>0</v>
      </c>
      <c r="J118" s="357">
        <v>0.13</v>
      </c>
      <c r="K118" s="20">
        <f t="shared" si="7"/>
        <v>0</v>
      </c>
    </row>
    <row r="119" spans="1:12" hidden="1" x14ac:dyDescent="0.2">
      <c r="A119" s="92" t="s">
        <v>54</v>
      </c>
      <c r="B119" s="196" t="s">
        <v>55</v>
      </c>
      <c r="C119" s="197"/>
      <c r="D119" s="198"/>
      <c r="E119" s="117">
        <f t="shared" si="4"/>
        <v>0</v>
      </c>
      <c r="F119" s="203"/>
      <c r="G119" s="117">
        <f t="shared" si="5"/>
        <v>0</v>
      </c>
      <c r="H119" s="203"/>
      <c r="I119" s="117">
        <f t="shared" si="6"/>
        <v>0</v>
      </c>
      <c r="J119" s="357">
        <v>0.14000000000000001</v>
      </c>
      <c r="K119" s="20">
        <f t="shared" si="7"/>
        <v>0</v>
      </c>
    </row>
    <row r="120" spans="1:12" hidden="1" x14ac:dyDescent="0.2">
      <c r="A120" s="90" t="s">
        <v>87</v>
      </c>
      <c r="B120" s="234" t="s">
        <v>88</v>
      </c>
      <c r="C120" s="114"/>
      <c r="D120" s="172"/>
      <c r="E120" s="117">
        <f t="shared" si="4"/>
        <v>0</v>
      </c>
      <c r="F120" s="116"/>
      <c r="G120" s="117">
        <f t="shared" si="5"/>
        <v>0</v>
      </c>
      <c r="H120" s="116"/>
      <c r="I120" s="117">
        <f t="shared" si="6"/>
        <v>0</v>
      </c>
      <c r="J120" s="357">
        <v>0.13</v>
      </c>
      <c r="K120" s="20">
        <f t="shared" si="7"/>
        <v>0</v>
      </c>
    </row>
    <row r="121" spans="1:12" ht="16" customHeight="1" x14ac:dyDescent="0.2">
      <c r="A121" s="75"/>
      <c r="C121" s="79">
        <f>SUM(C2:C120)</f>
        <v>106530</v>
      </c>
      <c r="D121" s="79"/>
      <c r="E121" s="80">
        <f>SUM(E2:E120)</f>
        <v>33324.400000000009</v>
      </c>
      <c r="F121" s="80">
        <f>SUM(F2:F120)</f>
        <v>326.74</v>
      </c>
      <c r="G121" s="80">
        <f>SUM(G2:G120)</f>
        <v>33651.140000000007</v>
      </c>
      <c r="H121" s="80">
        <f>SUM(H2:H120)</f>
        <v>2002</v>
      </c>
      <c r="I121" s="80">
        <f>SUM(I2:I120)</f>
        <v>31649.140000000007</v>
      </c>
      <c r="J121" s="80"/>
      <c r="K121" s="3">
        <f>SUM(K2:K120)</f>
        <v>4369.3338000000003</v>
      </c>
      <c r="L121" s="3"/>
    </row>
    <row r="122" spans="1:12" x14ac:dyDescent="0.2">
      <c r="D122" s="81"/>
      <c r="I122" s="382"/>
      <c r="J122" s="383"/>
      <c r="K122" s="165"/>
    </row>
    <row r="123" spans="1:12" x14ac:dyDescent="0.2">
      <c r="B123" s="247" t="s">
        <v>47</v>
      </c>
      <c r="D123" s="13"/>
      <c r="F123" s="13"/>
      <c r="G123" s="13"/>
      <c r="H123" t="s">
        <v>10</v>
      </c>
      <c r="I123" s="12">
        <f>+K121</f>
        <v>4369.3338000000003</v>
      </c>
    </row>
    <row r="124" spans="1:12" x14ac:dyDescent="0.2">
      <c r="B124" s="363">
        <v>0.13</v>
      </c>
      <c r="C124" s="41" t="s">
        <v>170</v>
      </c>
      <c r="D124" s="14"/>
      <c r="F124" s="13"/>
      <c r="G124" s="13"/>
      <c r="H124" t="s">
        <v>12</v>
      </c>
      <c r="I124" s="207">
        <f>+I121+I123</f>
        <v>36018.473800000007</v>
      </c>
    </row>
    <row r="125" spans="1:12" x14ac:dyDescent="0.2">
      <c r="A125" s="361"/>
      <c r="B125" s="364">
        <v>0.14000000000000001</v>
      </c>
      <c r="C125" s="41" t="s">
        <v>51</v>
      </c>
      <c r="D125" s="14"/>
      <c r="E125" s="15"/>
    </row>
    <row r="126" spans="1:12" x14ac:dyDescent="0.2">
      <c r="A126" s="362"/>
      <c r="D126" s="14"/>
      <c r="E126" s="15"/>
      <c r="F126" s="3"/>
      <c r="I126" s="386"/>
      <c r="J126" s="387"/>
    </row>
    <row r="127" spans="1:12" x14ac:dyDescent="0.2">
      <c r="A127" s="361"/>
      <c r="D127" s="14"/>
      <c r="E127" s="15"/>
      <c r="I127" s="3"/>
    </row>
    <row r="128" spans="1:12" x14ac:dyDescent="0.2">
      <c r="A128" s="361"/>
    </row>
    <row r="130" spans="8:8" x14ac:dyDescent="0.2">
      <c r="H130" s="3"/>
    </row>
  </sheetData>
  <autoFilter ref="A1:K125" xr:uid="{00000000-0009-0000-0000-000074000000}">
    <filterColumn colId="8">
      <filters blank="1">
        <filter val="1,252.66"/>
        <filter val="1,325.22"/>
        <filter val="1,326.20"/>
        <filter val="1,480.00"/>
        <filter val="1,480.25"/>
        <filter val="1,517.10"/>
        <filter val="1,557.20"/>
        <filter val="1,590.25"/>
        <filter val="1,627.91"/>
        <filter val="1,730.44"/>
        <filter val="1,780.80"/>
        <filter val="1,939.86"/>
        <filter val="2,145.31"/>
        <filter val="274.50"/>
        <filter val="31,649.14"/>
        <filter val="36,018.47"/>
        <filter val="4,369.33"/>
        <filter val="439.50"/>
        <filter val="499.98"/>
        <filter val="518.25"/>
        <filter val="710.40"/>
        <filter val="746.32"/>
        <filter val="753.16"/>
        <filter val="810.80"/>
        <filter val="869.26"/>
        <filter val="900.00"/>
        <filter val="903.2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filterMode="1"/>
  <dimension ref="A1:L131"/>
  <sheetViews>
    <sheetView topLeftCell="A24" zoomScale="86" zoomScaleNormal="60" workbookViewId="0">
      <selection activeCell="I125" sqref="I125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4486</v>
      </c>
      <c r="D4" s="113">
        <v>0.37</v>
      </c>
      <c r="E4" s="117">
        <f t="shared" si="0"/>
        <v>1659.82</v>
      </c>
      <c r="F4" s="115"/>
      <c r="G4" s="117">
        <f t="shared" si="1"/>
        <v>1659.82</v>
      </c>
      <c r="H4" s="319">
        <v>185</v>
      </c>
      <c r="I4" s="117">
        <f t="shared" si="2"/>
        <v>1474.82</v>
      </c>
      <c r="J4" s="357">
        <v>0.13</v>
      </c>
      <c r="K4" s="372">
        <f t="shared" si="3"/>
        <v>215.7766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x14ac:dyDescent="0.2">
      <c r="A8" s="179" t="s">
        <v>207</v>
      </c>
      <c r="B8" s="159" t="s">
        <v>208</v>
      </c>
      <c r="C8" s="111">
        <v>4430</v>
      </c>
      <c r="D8" s="113">
        <v>0.42</v>
      </c>
      <c r="E8" s="117">
        <f t="shared" si="0"/>
        <v>1860.6</v>
      </c>
      <c r="F8" s="115">
        <v>112.99</v>
      </c>
      <c r="G8" s="117">
        <f t="shared" si="1"/>
        <v>1973.59</v>
      </c>
      <c r="H8" s="326">
        <v>445</v>
      </c>
      <c r="I8" s="117">
        <f t="shared" si="2"/>
        <v>1528.59</v>
      </c>
      <c r="J8" s="357">
        <v>0.13</v>
      </c>
      <c r="K8" s="372">
        <f t="shared" si="3"/>
        <v>241.87799999999999</v>
      </c>
    </row>
    <row r="9" spans="1:11" s="272" customFormat="1" ht="17" x14ac:dyDescent="0.2">
      <c r="A9" s="179" t="s">
        <v>149</v>
      </c>
      <c r="B9" s="159" t="s">
        <v>150</v>
      </c>
      <c r="C9" s="111">
        <v>4483</v>
      </c>
      <c r="D9" s="113">
        <v>0.39</v>
      </c>
      <c r="E9" s="117">
        <f t="shared" si="0"/>
        <v>1748.3700000000001</v>
      </c>
      <c r="F9" s="115"/>
      <c r="G9" s="117">
        <f t="shared" si="1"/>
        <v>1748.3700000000001</v>
      </c>
      <c r="H9" s="326"/>
      <c r="I9" s="117">
        <f t="shared" si="2"/>
        <v>1748.3700000000001</v>
      </c>
      <c r="J9" s="357">
        <v>0.13</v>
      </c>
      <c r="K9" s="372">
        <f t="shared" si="3"/>
        <v>227.28810000000001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hidden="1" x14ac:dyDescent="0.2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x14ac:dyDescent="0.2">
      <c r="A18" s="179" t="s">
        <v>200</v>
      </c>
      <c r="B18" s="159" t="s">
        <v>225</v>
      </c>
      <c r="C18" s="111">
        <v>2332</v>
      </c>
      <c r="D18" s="113">
        <v>0.27</v>
      </c>
      <c r="E18" s="117">
        <f t="shared" si="0"/>
        <v>629.64</v>
      </c>
      <c r="F18" s="115">
        <v>317.45</v>
      </c>
      <c r="G18" s="117">
        <f t="shared" si="1"/>
        <v>947.08999999999992</v>
      </c>
      <c r="H18" s="326">
        <v>250</v>
      </c>
      <c r="I18" s="117">
        <f t="shared" si="2"/>
        <v>697.08999999999992</v>
      </c>
      <c r="J18" s="357">
        <v>0.13</v>
      </c>
      <c r="K18" s="372">
        <f t="shared" si="3"/>
        <v>81.853200000000001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x14ac:dyDescent="0.2">
      <c r="A20" s="160" t="s">
        <v>189</v>
      </c>
      <c r="B20" s="159" t="s">
        <v>190</v>
      </c>
      <c r="C20" s="111">
        <v>5894</v>
      </c>
      <c r="D20" s="113">
        <v>0.25</v>
      </c>
      <c r="E20" s="117">
        <f t="shared" si="0"/>
        <v>1473.5</v>
      </c>
      <c r="F20" s="115"/>
      <c r="G20" s="117">
        <f t="shared" si="1"/>
        <v>1473.5</v>
      </c>
      <c r="H20" s="326"/>
      <c r="I20" s="117">
        <f t="shared" si="2"/>
        <v>1473.5</v>
      </c>
      <c r="J20" s="357">
        <v>0.14000000000000001</v>
      </c>
      <c r="K20" s="372">
        <f t="shared" si="3"/>
        <v>206.29000000000002</v>
      </c>
    </row>
    <row r="21" spans="1:11" s="272" customFormat="1" ht="17" hidden="1" x14ac:dyDescent="0.2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t="17" x14ac:dyDescent="0.2">
      <c r="A22" s="179" t="s">
        <v>131</v>
      </c>
      <c r="B22" s="159" t="s">
        <v>132</v>
      </c>
      <c r="C22" s="111">
        <v>2492</v>
      </c>
      <c r="D22" s="113">
        <v>0.27</v>
      </c>
      <c r="E22" s="117">
        <f t="shared" si="0"/>
        <v>672.84</v>
      </c>
      <c r="F22" s="115">
        <v>50</v>
      </c>
      <c r="G22" s="117">
        <f t="shared" si="1"/>
        <v>722.84</v>
      </c>
      <c r="H22" s="326">
        <v>110</v>
      </c>
      <c r="I22" s="117">
        <f t="shared" si="2"/>
        <v>612.84</v>
      </c>
      <c r="J22" s="357">
        <v>0.13</v>
      </c>
      <c r="K22" s="372">
        <f t="shared" si="3"/>
        <v>87.469200000000001</v>
      </c>
    </row>
    <row r="23" spans="1:11" s="272" customFormat="1" ht="17" hidden="1" x14ac:dyDescent="0.2">
      <c r="A23" s="179" t="s">
        <v>131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372">
        <f t="shared" si="3"/>
        <v>0</v>
      </c>
    </row>
    <row r="24" spans="1:11" ht="17" x14ac:dyDescent="0.2">
      <c r="A24" s="179" t="s">
        <v>133</v>
      </c>
      <c r="B24" s="159" t="s">
        <v>132</v>
      </c>
      <c r="C24" s="111">
        <v>2492</v>
      </c>
      <c r="D24" s="113">
        <v>0.27</v>
      </c>
      <c r="E24" s="117">
        <f t="shared" si="0"/>
        <v>672.84</v>
      </c>
      <c r="F24" s="115">
        <v>50</v>
      </c>
      <c r="G24" s="117">
        <f t="shared" si="1"/>
        <v>722.84</v>
      </c>
      <c r="H24" s="326">
        <v>110</v>
      </c>
      <c r="I24" s="117">
        <f t="shared" si="2"/>
        <v>612.84</v>
      </c>
      <c r="J24" s="357">
        <v>0.13</v>
      </c>
      <c r="K24" s="372">
        <f t="shared" si="3"/>
        <v>87.469200000000001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t="17" hidden="1" x14ac:dyDescent="0.2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t="17" hidden="1" x14ac:dyDescent="0.2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hidden="1" x14ac:dyDescent="0.2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t="17" hidden="1" x14ac:dyDescent="0.2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t="17" hidden="1" x14ac:dyDescent="0.2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t="17" hidden="1" x14ac:dyDescent="0.2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t="17" hidden="1" x14ac:dyDescent="0.2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t="17" hidden="1" x14ac:dyDescent="0.2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t="17" hidden="1" x14ac:dyDescent="0.2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t="17" hidden="1" x14ac:dyDescent="0.2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x14ac:dyDescent="0.2">
      <c r="A49" s="160" t="s">
        <v>65</v>
      </c>
      <c r="B49" s="331" t="s">
        <v>138</v>
      </c>
      <c r="C49" s="332">
        <v>640</v>
      </c>
      <c r="D49" s="99">
        <v>0.4</v>
      </c>
      <c r="E49" s="103">
        <f t="shared" si="0"/>
        <v>256</v>
      </c>
      <c r="F49" s="100"/>
      <c r="G49" s="103">
        <f t="shared" si="1"/>
        <v>256</v>
      </c>
      <c r="H49" s="336"/>
      <c r="I49" s="103">
        <f t="shared" si="2"/>
        <v>256</v>
      </c>
      <c r="J49" s="370">
        <v>0.14000000000000001</v>
      </c>
      <c r="K49" s="371">
        <f t="shared" si="3"/>
        <v>35.840000000000003</v>
      </c>
    </row>
    <row r="50" spans="1:11" ht="17" x14ac:dyDescent="0.2">
      <c r="A50" s="208" t="s">
        <v>65</v>
      </c>
      <c r="B50" s="331" t="s">
        <v>138</v>
      </c>
      <c r="C50" s="332">
        <v>2263</v>
      </c>
      <c r="D50" s="99">
        <v>0.28000000000000003</v>
      </c>
      <c r="E50" s="103">
        <f t="shared" si="0"/>
        <v>633.6400000000001</v>
      </c>
      <c r="F50" s="100"/>
      <c r="G50" s="103">
        <f t="shared" si="1"/>
        <v>633.6400000000001</v>
      </c>
      <c r="H50" s="336"/>
      <c r="I50" s="103">
        <f t="shared" si="2"/>
        <v>633.6400000000001</v>
      </c>
      <c r="J50" s="370">
        <v>0.14000000000000001</v>
      </c>
      <c r="K50" s="371">
        <f t="shared" si="3"/>
        <v>88.709600000000023</v>
      </c>
    </row>
    <row r="51" spans="1:11" ht="17" hidden="1" x14ac:dyDescent="0.2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t="17" hidden="1" x14ac:dyDescent="0.2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hidden="1" x14ac:dyDescent="0.2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ht="17" x14ac:dyDescent="0.2">
      <c r="A54" s="179" t="s">
        <v>98</v>
      </c>
      <c r="B54" s="159" t="s">
        <v>45</v>
      </c>
      <c r="C54" s="111">
        <v>4655</v>
      </c>
      <c r="D54" s="113">
        <v>0.2</v>
      </c>
      <c r="E54" s="117">
        <f t="shared" si="0"/>
        <v>931</v>
      </c>
      <c r="F54" s="115"/>
      <c r="G54" s="117">
        <f t="shared" si="1"/>
        <v>931</v>
      </c>
      <c r="H54" s="326"/>
      <c r="I54" s="117">
        <f t="shared" si="2"/>
        <v>931</v>
      </c>
      <c r="J54" s="357">
        <v>0.13</v>
      </c>
      <c r="K54" s="372">
        <f t="shared" si="3"/>
        <v>121.03</v>
      </c>
    </row>
    <row r="55" spans="1:11" ht="17" hidden="1" x14ac:dyDescent="0.2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t="17" hidden="1" x14ac:dyDescent="0.2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t="17" hidden="1" x14ac:dyDescent="0.2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ht="17" x14ac:dyDescent="0.2">
      <c r="A58" s="179" t="s">
        <v>201</v>
      </c>
      <c r="B58" s="331" t="s">
        <v>95</v>
      </c>
      <c r="C58" s="332">
        <v>2895</v>
      </c>
      <c r="D58" s="99">
        <v>0.4</v>
      </c>
      <c r="E58" s="103">
        <f t="shared" si="0"/>
        <v>1158</v>
      </c>
      <c r="F58" s="100"/>
      <c r="G58" s="103">
        <f t="shared" si="1"/>
        <v>1158</v>
      </c>
      <c r="H58" s="336">
        <v>110</v>
      </c>
      <c r="I58" s="103">
        <f t="shared" si="2"/>
        <v>1048</v>
      </c>
      <c r="J58" s="370">
        <v>0.13</v>
      </c>
      <c r="K58" s="371">
        <f t="shared" si="3"/>
        <v>150.54</v>
      </c>
    </row>
    <row r="59" spans="1:11" s="272" customFormat="1" ht="17" hidden="1" x14ac:dyDescent="0.2">
      <c r="A59" s="160" t="s">
        <v>181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0.14000000000000001</v>
      </c>
      <c r="K59" s="371">
        <f t="shared" si="3"/>
        <v>0</v>
      </c>
    </row>
    <row r="60" spans="1:11" s="272" customFormat="1" ht="17" hidden="1" x14ac:dyDescent="0.2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t="17" x14ac:dyDescent="0.2">
      <c r="A61" s="179" t="s">
        <v>182</v>
      </c>
      <c r="B61" s="159" t="s">
        <v>183</v>
      </c>
      <c r="C61" s="385">
        <v>2095</v>
      </c>
      <c r="D61" s="113">
        <v>0.25</v>
      </c>
      <c r="E61" s="117">
        <f t="shared" si="0"/>
        <v>523.75</v>
      </c>
      <c r="F61" s="115"/>
      <c r="G61" s="117">
        <f t="shared" si="1"/>
        <v>523.75</v>
      </c>
      <c r="H61" s="326"/>
      <c r="I61" s="117">
        <f t="shared" si="2"/>
        <v>523.75</v>
      </c>
      <c r="J61" s="357">
        <v>0.13</v>
      </c>
      <c r="K61" s="372">
        <f t="shared" si="3"/>
        <v>68.087500000000006</v>
      </c>
    </row>
    <row r="62" spans="1:11" s="272" customFormat="1" ht="17" hidden="1" x14ac:dyDescent="0.2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t="17" hidden="1" x14ac:dyDescent="0.2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t="17" hidden="1" x14ac:dyDescent="0.2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" hidden="1" customHeight="1" x14ac:dyDescent="0.2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7" hidden="1" x14ac:dyDescent="0.2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t="17" hidden="1" x14ac:dyDescent="0.2">
      <c r="A67" s="90" t="s">
        <v>176</v>
      </c>
      <c r="B67" s="331" t="s">
        <v>177</v>
      </c>
      <c r="C67" s="332"/>
      <c r="D67" s="99"/>
      <c r="E67" s="103">
        <f t="shared" ref="E67:E121" si="4">C67*D67</f>
        <v>0</v>
      </c>
      <c r="F67" s="100"/>
      <c r="G67" s="103">
        <f t="shared" ref="G67:G121" si="5">E67+F67</f>
        <v>0</v>
      </c>
      <c r="H67" s="336"/>
      <c r="I67" s="103">
        <f t="shared" ref="I67:I121" si="6">+G67-H67</f>
        <v>0</v>
      </c>
      <c r="J67" s="370">
        <v>0.13</v>
      </c>
      <c r="K67" s="371">
        <f t="shared" ref="K67:K121" si="7">E67*J67</f>
        <v>0</v>
      </c>
      <c r="L67" s="3"/>
    </row>
    <row r="68" spans="1:12" s="272" customFormat="1" ht="17" hidden="1" x14ac:dyDescent="0.2">
      <c r="A68" s="90" t="s">
        <v>127</v>
      </c>
      <c r="B68" s="159" t="s">
        <v>128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0.13</v>
      </c>
      <c r="K68" s="20">
        <f t="shared" si="7"/>
        <v>0</v>
      </c>
      <c r="L68" s="118"/>
    </row>
    <row r="69" spans="1:12" ht="17" x14ac:dyDescent="0.2">
      <c r="A69" s="179" t="s">
        <v>172</v>
      </c>
      <c r="B69" s="159" t="s">
        <v>175</v>
      </c>
      <c r="C69" s="111">
        <v>2095</v>
      </c>
      <c r="D69" s="113">
        <v>0.28000000000000003</v>
      </c>
      <c r="E69" s="117">
        <f t="shared" si="4"/>
        <v>586.6</v>
      </c>
      <c r="F69" s="115"/>
      <c r="G69" s="117">
        <f t="shared" si="5"/>
        <v>586.6</v>
      </c>
      <c r="H69" s="326"/>
      <c r="I69" s="117">
        <f t="shared" si="6"/>
        <v>586.6</v>
      </c>
      <c r="J69" s="357">
        <v>0.13</v>
      </c>
      <c r="K69" s="372">
        <f t="shared" si="7"/>
        <v>76.25800000000001</v>
      </c>
    </row>
    <row r="70" spans="1:12" ht="17" hidden="1" x14ac:dyDescent="0.2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s="272" customFormat="1" ht="17" hidden="1" x14ac:dyDescent="0.2">
      <c r="A71" s="90" t="s">
        <v>108</v>
      </c>
      <c r="B71" s="159" t="s">
        <v>111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0.13</v>
      </c>
      <c r="K71" s="20">
        <f t="shared" si="7"/>
        <v>0</v>
      </c>
    </row>
    <row r="72" spans="1:12" ht="17" x14ac:dyDescent="0.2">
      <c r="A72" s="90" t="s">
        <v>52</v>
      </c>
      <c r="B72" s="159" t="s">
        <v>53</v>
      </c>
      <c r="C72" s="111">
        <v>2150</v>
      </c>
      <c r="D72" s="113">
        <v>0.4</v>
      </c>
      <c r="E72" s="117">
        <f t="shared" si="4"/>
        <v>860</v>
      </c>
      <c r="F72" s="115"/>
      <c r="G72" s="117">
        <f t="shared" si="5"/>
        <v>860</v>
      </c>
      <c r="H72" s="326">
        <v>297</v>
      </c>
      <c r="I72" s="117">
        <f t="shared" si="6"/>
        <v>563</v>
      </c>
      <c r="J72" s="357">
        <v>0.13</v>
      </c>
      <c r="K72" s="372">
        <f t="shared" si="7"/>
        <v>111.8</v>
      </c>
    </row>
    <row r="73" spans="1:12" ht="17" hidden="1" x14ac:dyDescent="0.2">
      <c r="A73" s="90" t="s">
        <v>52</v>
      </c>
      <c r="B73" s="331" t="s">
        <v>53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t="17" hidden="1" x14ac:dyDescent="0.2">
      <c r="A74" s="381" t="s">
        <v>212</v>
      </c>
      <c r="B74" s="331" t="s">
        <v>167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t="17" hidden="1" x14ac:dyDescent="0.2">
      <c r="A75" s="208" t="s">
        <v>90</v>
      </c>
      <c r="B75" s="159" t="s">
        <v>79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0.14000000000000001</v>
      </c>
      <c r="K75" s="20">
        <f t="shared" si="7"/>
        <v>0</v>
      </c>
    </row>
    <row r="76" spans="1:12" ht="17" hidden="1" x14ac:dyDescent="0.2">
      <c r="A76" s="90" t="s">
        <v>154</v>
      </c>
      <c r="B76" s="331" t="s">
        <v>155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t="17" hidden="1" x14ac:dyDescent="0.2">
      <c r="A77" s="90" t="s">
        <v>154</v>
      </c>
      <c r="B77" s="331" t="s">
        <v>155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t="17" hidden="1" x14ac:dyDescent="0.2">
      <c r="A78" s="90" t="s">
        <v>156</v>
      </c>
      <c r="B78" s="331" t="s">
        <v>155</v>
      </c>
      <c r="C78" s="332"/>
      <c r="D78" s="99"/>
      <c r="E78" s="103">
        <f t="shared" si="4"/>
        <v>0</v>
      </c>
      <c r="F78" s="100"/>
      <c r="G78" s="103">
        <f t="shared" si="5"/>
        <v>0</v>
      </c>
      <c r="H78" s="336"/>
      <c r="I78" s="103">
        <f t="shared" si="6"/>
        <v>0</v>
      </c>
      <c r="J78" s="370">
        <v>0.13</v>
      </c>
      <c r="K78" s="371">
        <f t="shared" si="7"/>
        <v>0</v>
      </c>
    </row>
    <row r="79" spans="1:12" ht="17" hidden="1" x14ac:dyDescent="0.2">
      <c r="A79" s="90" t="s">
        <v>156</v>
      </c>
      <c r="B79" s="159" t="s">
        <v>155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372">
        <f t="shared" si="7"/>
        <v>0</v>
      </c>
    </row>
    <row r="80" spans="1:12" ht="17" hidden="1" x14ac:dyDescent="0.2">
      <c r="A80" s="90" t="s">
        <v>104</v>
      </c>
      <c r="B80" s="159" t="s">
        <v>105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20">
        <f t="shared" si="7"/>
        <v>0</v>
      </c>
    </row>
    <row r="81" spans="1:11" ht="17" hidden="1" x14ac:dyDescent="0.2">
      <c r="A81" s="90" t="s">
        <v>161</v>
      </c>
      <c r="B81" s="159" t="s">
        <v>162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372">
        <f t="shared" si="7"/>
        <v>0</v>
      </c>
    </row>
    <row r="82" spans="1:11" ht="17" hidden="1" x14ac:dyDescent="0.2">
      <c r="A82" s="90" t="s">
        <v>100</v>
      </c>
      <c r="B82" s="159" t="s">
        <v>101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20">
        <f t="shared" si="7"/>
        <v>0</v>
      </c>
    </row>
    <row r="83" spans="1:11" ht="17" hidden="1" x14ac:dyDescent="0.2">
      <c r="A83" s="194" t="s">
        <v>85</v>
      </c>
      <c r="B83" s="159" t="s">
        <v>86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t="17" hidden="1" x14ac:dyDescent="0.2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t="17" hidden="1" x14ac:dyDescent="0.2">
      <c r="A85" s="208" t="s">
        <v>179</v>
      </c>
      <c r="B85" s="331" t="s">
        <v>180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0.14000000000000001</v>
      </c>
      <c r="K85" s="371">
        <f t="shared" si="7"/>
        <v>0</v>
      </c>
    </row>
    <row r="86" spans="1:11" ht="17" hidden="1" x14ac:dyDescent="0.2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t="17" hidden="1" x14ac:dyDescent="0.2">
      <c r="A87" s="194" t="s">
        <v>83</v>
      </c>
      <c r="B87" s="159" t="s">
        <v>84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s="272" customFormat="1" ht="17" x14ac:dyDescent="0.2">
      <c r="A88" s="90" t="s">
        <v>193</v>
      </c>
      <c r="B88" s="159" t="s">
        <v>84</v>
      </c>
      <c r="C88" s="111">
        <v>5894</v>
      </c>
      <c r="D88" s="113">
        <v>0.25</v>
      </c>
      <c r="E88" s="117">
        <f t="shared" si="4"/>
        <v>1473.5</v>
      </c>
      <c r="F88" s="115"/>
      <c r="G88" s="117">
        <f t="shared" si="5"/>
        <v>1473.5</v>
      </c>
      <c r="H88" s="326">
        <v>210</v>
      </c>
      <c r="I88" s="117">
        <f t="shared" si="6"/>
        <v>1263.5</v>
      </c>
      <c r="J88" s="357">
        <v>0.13</v>
      </c>
      <c r="K88" s="372">
        <f t="shared" si="7"/>
        <v>191.55500000000001</v>
      </c>
    </row>
    <row r="89" spans="1:11" ht="17" hidden="1" x14ac:dyDescent="0.2">
      <c r="A89" s="90" t="s">
        <v>198</v>
      </c>
      <c r="B89" s="331" t="s">
        <v>107</v>
      </c>
      <c r="C89" s="332"/>
      <c r="D89" s="99"/>
      <c r="E89" s="103">
        <f t="shared" si="4"/>
        <v>0</v>
      </c>
      <c r="F89" s="100"/>
      <c r="G89" s="103">
        <f t="shared" si="5"/>
        <v>0</v>
      </c>
      <c r="H89" s="336"/>
      <c r="I89" s="103">
        <f t="shared" si="6"/>
        <v>0</v>
      </c>
      <c r="J89" s="370">
        <v>0.13</v>
      </c>
      <c r="K89" s="371">
        <f t="shared" si="7"/>
        <v>0</v>
      </c>
    </row>
    <row r="90" spans="1:11" ht="17" hidden="1" x14ac:dyDescent="0.2">
      <c r="A90" s="90" t="s">
        <v>198</v>
      </c>
      <c r="B90" s="159" t="s">
        <v>107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s="272" customFormat="1" ht="17" x14ac:dyDescent="0.2">
      <c r="A91" s="90" t="s">
        <v>216</v>
      </c>
      <c r="B91" s="159" t="s">
        <v>217</v>
      </c>
      <c r="C91" s="111">
        <v>1283</v>
      </c>
      <c r="D91" s="113">
        <v>0.39</v>
      </c>
      <c r="E91" s="117">
        <f t="shared" si="4"/>
        <v>500.37</v>
      </c>
      <c r="F91" s="115"/>
      <c r="G91" s="117">
        <f t="shared" si="5"/>
        <v>500.37</v>
      </c>
      <c r="H91" s="326"/>
      <c r="I91" s="117">
        <f t="shared" si="6"/>
        <v>500.37</v>
      </c>
      <c r="J91" s="357">
        <v>0.13</v>
      </c>
      <c r="K91" s="372">
        <f t="shared" si="7"/>
        <v>65.048100000000005</v>
      </c>
    </row>
    <row r="92" spans="1:11" ht="14.5" customHeight="1" x14ac:dyDescent="0.2">
      <c r="A92" s="90" t="s">
        <v>152</v>
      </c>
      <c r="B92" s="159" t="s">
        <v>218</v>
      </c>
      <c r="C92" s="111">
        <v>2332</v>
      </c>
      <c r="D92" s="113">
        <v>0.27</v>
      </c>
      <c r="E92" s="117">
        <f t="shared" si="4"/>
        <v>629.64</v>
      </c>
      <c r="F92" s="115">
        <v>250</v>
      </c>
      <c r="G92" s="117">
        <f t="shared" si="5"/>
        <v>879.64</v>
      </c>
      <c r="H92" s="326">
        <v>110</v>
      </c>
      <c r="I92" s="117">
        <f t="shared" si="6"/>
        <v>769.64</v>
      </c>
      <c r="J92" s="357">
        <v>0.13</v>
      </c>
      <c r="K92" s="372">
        <f t="shared" si="7"/>
        <v>81.853200000000001</v>
      </c>
    </row>
    <row r="93" spans="1:11" ht="17" hidden="1" x14ac:dyDescent="0.2">
      <c r="A93" s="90" t="s">
        <v>152</v>
      </c>
      <c r="B93" s="159" t="s">
        <v>153</v>
      </c>
      <c r="C93" s="111"/>
      <c r="D93" s="113"/>
      <c r="E93" s="117">
        <f t="shared" si="4"/>
        <v>0</v>
      </c>
      <c r="F93" s="115"/>
      <c r="G93" s="117">
        <f t="shared" si="5"/>
        <v>0</v>
      </c>
      <c r="H93" s="326"/>
      <c r="I93" s="117">
        <f t="shared" si="6"/>
        <v>0</v>
      </c>
      <c r="J93" s="357">
        <v>0.13</v>
      </c>
      <c r="K93" s="372">
        <f t="shared" si="7"/>
        <v>0</v>
      </c>
    </row>
    <row r="94" spans="1:11" s="272" customFormat="1" ht="17" x14ac:dyDescent="0.2">
      <c r="A94" s="90" t="s">
        <v>184</v>
      </c>
      <c r="B94" s="159" t="s">
        <v>219</v>
      </c>
      <c r="C94" s="111">
        <v>4216</v>
      </c>
      <c r="D94" s="113">
        <v>0.39</v>
      </c>
      <c r="E94" s="117">
        <f t="shared" si="4"/>
        <v>1644.24</v>
      </c>
      <c r="F94" s="115">
        <v>12.5</v>
      </c>
      <c r="G94" s="117">
        <f t="shared" si="5"/>
        <v>1656.74</v>
      </c>
      <c r="H94" s="326">
        <v>330</v>
      </c>
      <c r="I94" s="117">
        <f t="shared" si="6"/>
        <v>1326.74</v>
      </c>
      <c r="J94" s="357">
        <v>0.13</v>
      </c>
      <c r="K94" s="372">
        <f t="shared" si="7"/>
        <v>213.75120000000001</v>
      </c>
    </row>
    <row r="95" spans="1:11" s="272" customFormat="1" ht="17" hidden="1" x14ac:dyDescent="0.2">
      <c r="A95" s="90" t="s">
        <v>211</v>
      </c>
      <c r="B95" s="331" t="s">
        <v>185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0.13</v>
      </c>
      <c r="K95" s="371">
        <f t="shared" si="7"/>
        <v>0</v>
      </c>
    </row>
    <row r="96" spans="1:11" s="272" customFormat="1" ht="17" hidden="1" x14ac:dyDescent="0.2">
      <c r="A96" s="90" t="s">
        <v>209</v>
      </c>
      <c r="B96" s="331" t="s">
        <v>210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ht="17" x14ac:dyDescent="0.2">
      <c r="A97" s="90" t="s">
        <v>203</v>
      </c>
      <c r="B97" s="159" t="s">
        <v>220</v>
      </c>
      <c r="C97" s="111">
        <v>2257</v>
      </c>
      <c r="D97" s="113">
        <v>0.25</v>
      </c>
      <c r="E97" s="117">
        <f t="shared" si="4"/>
        <v>564.25</v>
      </c>
      <c r="F97" s="115"/>
      <c r="G97" s="117">
        <f t="shared" si="5"/>
        <v>564.25</v>
      </c>
      <c r="H97" s="326"/>
      <c r="I97" s="117">
        <f t="shared" si="6"/>
        <v>564.25</v>
      </c>
      <c r="J97" s="357">
        <v>0.13</v>
      </c>
      <c r="K97" s="372">
        <f t="shared" si="7"/>
        <v>73.352500000000006</v>
      </c>
    </row>
    <row r="98" spans="1:11" s="272" customFormat="1" ht="17" hidden="1" x14ac:dyDescent="0.2">
      <c r="A98" s="208" t="s">
        <v>159</v>
      </c>
      <c r="B98" s="159" t="s">
        <v>160</v>
      </c>
      <c r="C98" s="111"/>
      <c r="D98" s="113"/>
      <c r="E98" s="117">
        <f t="shared" si="4"/>
        <v>0</v>
      </c>
      <c r="F98" s="115"/>
      <c r="G98" s="117">
        <f t="shared" si="5"/>
        <v>0</v>
      </c>
      <c r="H98" s="326"/>
      <c r="I98" s="117">
        <f t="shared" si="6"/>
        <v>0</v>
      </c>
      <c r="J98" s="357">
        <v>0.14000000000000001</v>
      </c>
      <c r="K98" s="20">
        <f t="shared" si="7"/>
        <v>0</v>
      </c>
    </row>
    <row r="99" spans="1:11" ht="17" hidden="1" x14ac:dyDescent="0.2">
      <c r="A99" s="90" t="s">
        <v>98</v>
      </c>
      <c r="B99" s="331" t="s">
        <v>171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t="17" hidden="1" x14ac:dyDescent="0.2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t="17" hidden="1" x14ac:dyDescent="0.2">
      <c r="A101" s="94" t="s">
        <v>58</v>
      </c>
      <c r="B101" s="159" t="s">
        <v>59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0.14000000000000001</v>
      </c>
      <c r="K101" s="20">
        <f t="shared" si="7"/>
        <v>0</v>
      </c>
    </row>
    <row r="102" spans="1:11" ht="17" x14ac:dyDescent="0.2">
      <c r="A102" s="160" t="s">
        <v>65</v>
      </c>
      <c r="B102" s="159" t="s">
        <v>59</v>
      </c>
      <c r="C102" s="111">
        <v>4427</v>
      </c>
      <c r="D102" s="113">
        <v>0.4</v>
      </c>
      <c r="E102" s="117">
        <f t="shared" si="4"/>
        <v>1770.8000000000002</v>
      </c>
      <c r="F102" s="115"/>
      <c r="G102" s="117">
        <f t="shared" si="5"/>
        <v>1770.8000000000002</v>
      </c>
      <c r="H102" s="326">
        <v>110</v>
      </c>
      <c r="I102" s="117">
        <f t="shared" si="6"/>
        <v>1660.8000000000002</v>
      </c>
      <c r="J102" s="357">
        <v>0.14000000000000001</v>
      </c>
      <c r="K102" s="372">
        <f t="shared" si="7"/>
        <v>247.91200000000006</v>
      </c>
    </row>
    <row r="103" spans="1:11" s="272" customFormat="1" ht="17" hidden="1" x14ac:dyDescent="0.2">
      <c r="A103" s="90" t="s">
        <v>168</v>
      </c>
      <c r="B103" s="331" t="s">
        <v>59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hidden="1" x14ac:dyDescent="0.2">
      <c r="A104" s="90" t="s">
        <v>168</v>
      </c>
      <c r="B104" s="159" t="s">
        <v>59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0.13</v>
      </c>
      <c r="K104" s="372">
        <f t="shared" si="7"/>
        <v>0</v>
      </c>
    </row>
    <row r="105" spans="1:11" s="272" customFormat="1" ht="17" hidden="1" x14ac:dyDescent="0.2">
      <c r="A105" s="90" t="s">
        <v>186</v>
      </c>
      <c r="B105" s="331" t="s">
        <v>59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ht="17" hidden="1" x14ac:dyDescent="0.2">
      <c r="A106" s="90" t="s">
        <v>63</v>
      </c>
      <c r="B106" s="159" t="s">
        <v>64</v>
      </c>
      <c r="C106" s="111"/>
      <c r="D106" s="113"/>
      <c r="E106" s="117">
        <f t="shared" si="4"/>
        <v>0</v>
      </c>
      <c r="F106" s="115"/>
      <c r="G106" s="117">
        <f t="shared" si="5"/>
        <v>0</v>
      </c>
      <c r="H106" s="326"/>
      <c r="I106" s="117">
        <f t="shared" si="6"/>
        <v>0</v>
      </c>
      <c r="J106" s="357">
        <v>0.13</v>
      </c>
      <c r="K106" s="20">
        <f t="shared" si="7"/>
        <v>0</v>
      </c>
    </row>
    <row r="107" spans="1:11" ht="17" x14ac:dyDescent="0.2">
      <c r="A107" s="90" t="s">
        <v>134</v>
      </c>
      <c r="B107" s="159" t="s">
        <v>135</v>
      </c>
      <c r="C107" s="111">
        <v>2201</v>
      </c>
      <c r="D107" s="113">
        <v>0.27</v>
      </c>
      <c r="E107" s="117">
        <f t="shared" si="4"/>
        <v>594.2700000000001</v>
      </c>
      <c r="F107" s="115"/>
      <c r="G107" s="117">
        <f t="shared" si="5"/>
        <v>594.2700000000001</v>
      </c>
      <c r="H107" s="326"/>
      <c r="I107" s="117">
        <f t="shared" si="6"/>
        <v>594.2700000000001</v>
      </c>
      <c r="J107" s="357">
        <v>0.13</v>
      </c>
      <c r="K107" s="372">
        <f t="shared" si="7"/>
        <v>77.255100000000013</v>
      </c>
    </row>
    <row r="108" spans="1:11" ht="17" x14ac:dyDescent="0.2">
      <c r="A108" s="90" t="s">
        <v>134</v>
      </c>
      <c r="B108" s="159" t="s">
        <v>135</v>
      </c>
      <c r="C108" s="111">
        <v>2368</v>
      </c>
      <c r="D108" s="113">
        <v>0.39</v>
      </c>
      <c r="E108" s="117">
        <f t="shared" ref="E108" si="8">C108*D108</f>
        <v>923.52</v>
      </c>
      <c r="F108" s="115"/>
      <c r="G108" s="117">
        <f t="shared" ref="G108" si="9">E108+F108</f>
        <v>923.52</v>
      </c>
      <c r="H108" s="326"/>
      <c r="I108" s="117">
        <f t="shared" ref="I108" si="10">+G108-H108</f>
        <v>923.52</v>
      </c>
      <c r="J108" s="357">
        <v>0.13</v>
      </c>
      <c r="K108" s="20">
        <f t="shared" ref="K108" si="11">E108*J108</f>
        <v>120.05760000000001</v>
      </c>
    </row>
    <row r="109" spans="1:11" ht="17" hidden="1" x14ac:dyDescent="0.2">
      <c r="A109" s="90" t="s">
        <v>114</v>
      </c>
      <c r="B109" s="159" t="s">
        <v>115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t="17" hidden="1" x14ac:dyDescent="0.2">
      <c r="A110" s="90" t="s">
        <v>114</v>
      </c>
      <c r="B110" s="159" t="s">
        <v>115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t="17" hidden="1" x14ac:dyDescent="0.2">
      <c r="A111" s="90" t="s">
        <v>109</v>
      </c>
      <c r="B111" s="159" t="s">
        <v>110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t="17" hidden="1" x14ac:dyDescent="0.2">
      <c r="A112" s="90" t="s">
        <v>187</v>
      </c>
      <c r="B112" s="331" t="s">
        <v>188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2" ht="17" hidden="1" x14ac:dyDescent="0.2">
      <c r="A113" s="90" t="s">
        <v>74</v>
      </c>
      <c r="B113" s="159" t="s">
        <v>75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0.13</v>
      </c>
      <c r="K113" s="20">
        <f t="shared" si="7"/>
        <v>0</v>
      </c>
    </row>
    <row r="114" spans="1:12" ht="17" x14ac:dyDescent="0.2">
      <c r="A114" s="90" t="s">
        <v>222</v>
      </c>
      <c r="B114" s="159" t="s">
        <v>223</v>
      </c>
      <c r="C114" s="111">
        <v>5199</v>
      </c>
      <c r="D114" s="113">
        <v>0.42</v>
      </c>
      <c r="E114" s="117">
        <f t="shared" si="4"/>
        <v>2183.58</v>
      </c>
      <c r="F114" s="115"/>
      <c r="G114" s="117">
        <f t="shared" si="5"/>
        <v>2183.58</v>
      </c>
      <c r="H114" s="326">
        <v>110</v>
      </c>
      <c r="I114" s="117">
        <f t="shared" si="6"/>
        <v>2073.58</v>
      </c>
      <c r="J114" s="357">
        <v>0.13</v>
      </c>
      <c r="K114" s="372">
        <f t="shared" si="7"/>
        <v>283.86540000000002</v>
      </c>
    </row>
    <row r="115" spans="1:12" s="272" customFormat="1" ht="17" hidden="1" x14ac:dyDescent="0.2">
      <c r="A115" s="209" t="s">
        <v>91</v>
      </c>
      <c r="B115" s="159" t="s">
        <v>92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0.14000000000000001</v>
      </c>
      <c r="K115" s="20">
        <f t="shared" si="7"/>
        <v>0</v>
      </c>
    </row>
    <row r="116" spans="1:12" hidden="1" x14ac:dyDescent="0.2">
      <c r="A116" s="316" t="s">
        <v>145</v>
      </c>
      <c r="B116" s="350" t="s">
        <v>146</v>
      </c>
      <c r="C116" s="111"/>
      <c r="D116" s="171"/>
      <c r="E116" s="117">
        <f t="shared" si="4"/>
        <v>0</v>
      </c>
      <c r="F116" s="116"/>
      <c r="G116" s="117">
        <f t="shared" si="5"/>
        <v>0</v>
      </c>
      <c r="H116" s="116"/>
      <c r="I116" s="117">
        <f t="shared" si="6"/>
        <v>0</v>
      </c>
      <c r="J116" s="357">
        <v>0.14000000000000001</v>
      </c>
      <c r="K116" s="20">
        <f t="shared" si="7"/>
        <v>0</v>
      </c>
    </row>
    <row r="117" spans="1:12" s="272" customFormat="1" hidden="1" x14ac:dyDescent="0.2">
      <c r="A117" s="90" t="s">
        <v>139</v>
      </c>
      <c r="B117" s="321" t="s">
        <v>140</v>
      </c>
      <c r="C117" s="176"/>
      <c r="D117" s="170"/>
      <c r="E117" s="117">
        <f t="shared" si="4"/>
        <v>0</v>
      </c>
      <c r="F117" s="261"/>
      <c r="G117" s="117">
        <f t="shared" si="5"/>
        <v>0</v>
      </c>
      <c r="H117" s="261"/>
      <c r="I117" s="117">
        <f t="shared" si="6"/>
        <v>0</v>
      </c>
      <c r="J117" s="357">
        <v>0.13</v>
      </c>
      <c r="K117" s="20">
        <f t="shared" si="7"/>
        <v>0</v>
      </c>
    </row>
    <row r="118" spans="1:12" s="272" customFormat="1" hidden="1" x14ac:dyDescent="0.2">
      <c r="A118" s="90" t="s">
        <v>141</v>
      </c>
      <c r="B118" s="321" t="s">
        <v>140</v>
      </c>
      <c r="C118" s="176"/>
      <c r="D118" s="170"/>
      <c r="E118" s="117">
        <f t="shared" si="4"/>
        <v>0</v>
      </c>
      <c r="F118" s="261"/>
      <c r="G118" s="117">
        <f t="shared" si="5"/>
        <v>0</v>
      </c>
      <c r="H118" s="261"/>
      <c r="I118" s="117">
        <f t="shared" si="6"/>
        <v>0</v>
      </c>
      <c r="J118" s="357">
        <v>0.13</v>
      </c>
      <c r="K118" s="20">
        <f t="shared" si="7"/>
        <v>0</v>
      </c>
    </row>
    <row r="119" spans="1:12" hidden="1" x14ac:dyDescent="0.2">
      <c r="A119" s="90" t="s">
        <v>118</v>
      </c>
      <c r="B119" s="238" t="s">
        <v>119</v>
      </c>
      <c r="C119" s="176"/>
      <c r="D119" s="170"/>
      <c r="E119" s="117">
        <f t="shared" si="4"/>
        <v>0</v>
      </c>
      <c r="F119" s="261"/>
      <c r="G119" s="117">
        <f t="shared" si="5"/>
        <v>0</v>
      </c>
      <c r="H119" s="261"/>
      <c r="I119" s="117">
        <f t="shared" si="6"/>
        <v>0</v>
      </c>
      <c r="J119" s="357">
        <v>0.13</v>
      </c>
      <c r="K119" s="20">
        <f t="shared" si="7"/>
        <v>0</v>
      </c>
    </row>
    <row r="120" spans="1:12" hidden="1" x14ac:dyDescent="0.2">
      <c r="A120" s="92" t="s">
        <v>54</v>
      </c>
      <c r="B120" s="196" t="s">
        <v>55</v>
      </c>
      <c r="C120" s="197"/>
      <c r="D120" s="198"/>
      <c r="E120" s="117">
        <f t="shared" si="4"/>
        <v>0</v>
      </c>
      <c r="F120" s="203"/>
      <c r="G120" s="117">
        <f t="shared" si="5"/>
        <v>0</v>
      </c>
      <c r="H120" s="203"/>
      <c r="I120" s="117">
        <f t="shared" si="6"/>
        <v>0</v>
      </c>
      <c r="J120" s="357">
        <v>0.14000000000000001</v>
      </c>
      <c r="K120" s="20">
        <f t="shared" si="7"/>
        <v>0</v>
      </c>
    </row>
    <row r="121" spans="1:12" hidden="1" x14ac:dyDescent="0.2">
      <c r="A121" s="90" t="s">
        <v>87</v>
      </c>
      <c r="B121" s="234" t="s">
        <v>88</v>
      </c>
      <c r="C121" s="114"/>
      <c r="D121" s="172"/>
      <c r="E121" s="117">
        <f t="shared" si="4"/>
        <v>0</v>
      </c>
      <c r="F121" s="116"/>
      <c r="G121" s="117">
        <f t="shared" si="5"/>
        <v>0</v>
      </c>
      <c r="H121" s="116"/>
      <c r="I121" s="117">
        <f t="shared" si="6"/>
        <v>0</v>
      </c>
      <c r="J121" s="357">
        <v>0.13</v>
      </c>
      <c r="K121" s="20">
        <f t="shared" si="7"/>
        <v>0</v>
      </c>
    </row>
    <row r="122" spans="1:12" ht="16" customHeight="1" x14ac:dyDescent="0.2">
      <c r="A122" s="75"/>
      <c r="C122" s="79">
        <f>SUM(C2:C121)</f>
        <v>73579</v>
      </c>
      <c r="D122" s="79"/>
      <c r="E122" s="80">
        <f>SUM(E2:E121)</f>
        <v>23950.770000000004</v>
      </c>
      <c r="F122" s="80">
        <f>SUM(F2:F121)</f>
        <v>792.94</v>
      </c>
      <c r="G122" s="80">
        <f>SUM(G2:G121)</f>
        <v>24743.71</v>
      </c>
      <c r="H122" s="80">
        <f>SUM(H2:H121)</f>
        <v>2377</v>
      </c>
      <c r="I122" s="80">
        <f>SUM(I2:I121)</f>
        <v>22366.71</v>
      </c>
      <c r="J122" s="80"/>
      <c r="K122" s="3">
        <f>SUM(K2:K121)</f>
        <v>3154.9395000000004</v>
      </c>
      <c r="L122" s="3"/>
    </row>
    <row r="123" spans="1:12" x14ac:dyDescent="0.2">
      <c r="D123" s="81"/>
      <c r="I123" s="382"/>
      <c r="J123" s="383"/>
      <c r="K123" s="165"/>
    </row>
    <row r="124" spans="1:12" x14ac:dyDescent="0.2">
      <c r="B124" s="247" t="s">
        <v>47</v>
      </c>
      <c r="D124" s="13"/>
      <c r="F124" s="13"/>
      <c r="G124" s="13"/>
      <c r="H124" t="s">
        <v>10</v>
      </c>
      <c r="I124" s="12">
        <f>+K122</f>
        <v>3154.9395000000004</v>
      </c>
    </row>
    <row r="125" spans="1:12" x14ac:dyDescent="0.2">
      <c r="B125" s="363">
        <v>0.13</v>
      </c>
      <c r="C125" s="41" t="s">
        <v>170</v>
      </c>
      <c r="D125" s="14"/>
      <c r="F125" s="13"/>
      <c r="G125" s="13"/>
      <c r="H125" t="s">
        <v>12</v>
      </c>
      <c r="I125" s="207">
        <f>+I122+I124</f>
        <v>25521.6495</v>
      </c>
    </row>
    <row r="126" spans="1:12" x14ac:dyDescent="0.2">
      <c r="A126" s="361"/>
      <c r="B126" s="364">
        <v>0.14000000000000001</v>
      </c>
      <c r="C126" s="41" t="s">
        <v>51</v>
      </c>
      <c r="D126" s="14"/>
      <c r="E126" s="15"/>
    </row>
    <row r="127" spans="1:12" x14ac:dyDescent="0.2">
      <c r="A127" s="362"/>
      <c r="D127" s="14"/>
      <c r="E127" s="15"/>
      <c r="F127" s="3"/>
      <c r="I127" s="386"/>
      <c r="J127" s="387"/>
    </row>
    <row r="128" spans="1:12" x14ac:dyDescent="0.2">
      <c r="A128" s="361"/>
      <c r="D128" s="14"/>
      <c r="E128" s="15"/>
      <c r="I128" s="3"/>
    </row>
    <row r="129" spans="1:8" x14ac:dyDescent="0.2">
      <c r="A129" s="361"/>
    </row>
    <row r="131" spans="1:8" x14ac:dyDescent="0.2">
      <c r="H131" s="3"/>
    </row>
  </sheetData>
  <autoFilter ref="A1:K126" xr:uid="{00000000-0009-0000-0000-000075000000}">
    <filterColumn colId="8">
      <filters blank="1">
        <filter val="1,048.00"/>
        <filter val="1,263.50"/>
        <filter val="1,326.74"/>
        <filter val="1,473.50"/>
        <filter val="1,474.82"/>
        <filter val="1,528.59"/>
        <filter val="1,660.80"/>
        <filter val="1,748.37"/>
        <filter val="2,073.58"/>
        <filter val="22,366.71"/>
        <filter val="25,521.65"/>
        <filter val="256.00"/>
        <filter val="3,154.94"/>
        <filter val="500.37"/>
        <filter val="523.75"/>
        <filter val="563.00"/>
        <filter val="564.25"/>
        <filter val="586.60"/>
        <filter val="594.27"/>
        <filter val="612.84"/>
        <filter val="633.64"/>
        <filter val="697.09"/>
        <filter val="769.64"/>
        <filter val="923.52"/>
        <filter val="931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filterMode="1"/>
  <dimension ref="A1:L132"/>
  <sheetViews>
    <sheetView zoomScale="86" zoomScaleNormal="60" workbookViewId="0">
      <selection activeCell="M124" sqref="M124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4560</v>
      </c>
      <c r="D4" s="113">
        <v>0.37</v>
      </c>
      <c r="E4" s="117">
        <f t="shared" si="0"/>
        <v>1687.2</v>
      </c>
      <c r="F4" s="115">
        <v>40</v>
      </c>
      <c r="G4" s="117">
        <f t="shared" si="1"/>
        <v>1727.2</v>
      </c>
      <c r="H4" s="319">
        <v>160</v>
      </c>
      <c r="I4" s="117">
        <f t="shared" si="2"/>
        <v>1567.2</v>
      </c>
      <c r="J4" s="357">
        <v>0.13</v>
      </c>
      <c r="K4" s="372">
        <f t="shared" si="3"/>
        <v>219.33600000000001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x14ac:dyDescent="0.2">
      <c r="A8" s="179" t="s">
        <v>207</v>
      </c>
      <c r="B8" s="159" t="s">
        <v>208</v>
      </c>
      <c r="C8" s="111">
        <v>2234</v>
      </c>
      <c r="D8" s="113">
        <v>0.4</v>
      </c>
      <c r="E8" s="117">
        <f t="shared" si="0"/>
        <v>893.6</v>
      </c>
      <c r="F8" s="115"/>
      <c r="G8" s="117">
        <f t="shared" si="1"/>
        <v>893.6</v>
      </c>
      <c r="H8" s="326"/>
      <c r="I8" s="117">
        <f t="shared" si="2"/>
        <v>893.6</v>
      </c>
      <c r="J8" s="357">
        <v>0.13</v>
      </c>
      <c r="K8" s="372">
        <f t="shared" si="3"/>
        <v>116.16800000000001</v>
      </c>
    </row>
    <row r="9" spans="1:11" s="272" customFormat="1" ht="17" x14ac:dyDescent="0.2">
      <c r="A9" s="179" t="s">
        <v>149</v>
      </c>
      <c r="B9" s="159" t="s">
        <v>150</v>
      </c>
      <c r="C9" s="111">
        <v>2127</v>
      </c>
      <c r="D9" s="113">
        <v>0.39</v>
      </c>
      <c r="E9" s="117">
        <f t="shared" si="0"/>
        <v>829.53</v>
      </c>
      <c r="F9" s="115"/>
      <c r="G9" s="117">
        <f t="shared" si="1"/>
        <v>829.53</v>
      </c>
      <c r="H9" s="326"/>
      <c r="I9" s="117">
        <f t="shared" si="2"/>
        <v>829.53</v>
      </c>
      <c r="J9" s="357">
        <v>0.13</v>
      </c>
      <c r="K9" s="372">
        <f t="shared" si="3"/>
        <v>107.8389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hidden="1" x14ac:dyDescent="0.2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hidden="1" x14ac:dyDescent="0.2">
      <c r="A18" s="179" t="s">
        <v>200</v>
      </c>
      <c r="B18" s="331" t="s">
        <v>225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x14ac:dyDescent="0.2">
      <c r="A20" s="160" t="s">
        <v>189</v>
      </c>
      <c r="B20" s="159" t="s">
        <v>190</v>
      </c>
      <c r="C20" s="111">
        <v>5291</v>
      </c>
      <c r="D20" s="113">
        <v>0.25</v>
      </c>
      <c r="E20" s="117">
        <f t="shared" si="0"/>
        <v>1322.75</v>
      </c>
      <c r="F20" s="115">
        <v>22.67</v>
      </c>
      <c r="G20" s="117">
        <f t="shared" si="1"/>
        <v>1345.42</v>
      </c>
      <c r="H20" s="326">
        <v>110</v>
      </c>
      <c r="I20" s="117">
        <f t="shared" si="2"/>
        <v>1235.42</v>
      </c>
      <c r="J20" s="357">
        <v>0.14000000000000001</v>
      </c>
      <c r="K20" s="372">
        <f t="shared" si="3"/>
        <v>185.18500000000003</v>
      </c>
    </row>
    <row r="21" spans="1:11" s="272" customFormat="1" ht="17" hidden="1" x14ac:dyDescent="0.2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t="17" x14ac:dyDescent="0.2">
      <c r="A22" s="179" t="s">
        <v>131</v>
      </c>
      <c r="B22" s="159" t="s">
        <v>132</v>
      </c>
      <c r="C22" s="111">
        <v>4375</v>
      </c>
      <c r="D22" s="113">
        <v>0.28000000000000003</v>
      </c>
      <c r="E22" s="117">
        <f t="shared" si="0"/>
        <v>1225.0000000000002</v>
      </c>
      <c r="F22" s="115"/>
      <c r="G22" s="117">
        <f t="shared" si="1"/>
        <v>1225.0000000000002</v>
      </c>
      <c r="H22" s="326">
        <v>330</v>
      </c>
      <c r="I22" s="117">
        <f t="shared" si="2"/>
        <v>895.00000000000023</v>
      </c>
      <c r="J22" s="357">
        <v>0.13</v>
      </c>
      <c r="K22" s="372">
        <f t="shared" si="3"/>
        <v>159.25000000000003</v>
      </c>
    </row>
    <row r="23" spans="1:11" s="272" customFormat="1" ht="17" hidden="1" x14ac:dyDescent="0.2">
      <c r="A23" s="179" t="s">
        <v>131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372">
        <f t="shared" si="3"/>
        <v>0</v>
      </c>
    </row>
    <row r="24" spans="1:11" ht="17" x14ac:dyDescent="0.2">
      <c r="A24" s="179" t="s">
        <v>133</v>
      </c>
      <c r="B24" s="159" t="s">
        <v>132</v>
      </c>
      <c r="C24" s="111">
        <v>4375</v>
      </c>
      <c r="D24" s="113">
        <v>0.28000000000000003</v>
      </c>
      <c r="E24" s="117">
        <f t="shared" si="0"/>
        <v>1225.0000000000002</v>
      </c>
      <c r="F24" s="115"/>
      <c r="G24" s="117">
        <f t="shared" si="1"/>
        <v>1225.0000000000002</v>
      </c>
      <c r="H24" s="326">
        <v>110</v>
      </c>
      <c r="I24" s="117">
        <f t="shared" si="2"/>
        <v>1115.0000000000002</v>
      </c>
      <c r="J24" s="357">
        <v>0.13</v>
      </c>
      <c r="K24" s="372">
        <f t="shared" si="3"/>
        <v>159.25000000000003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t="17" hidden="1" x14ac:dyDescent="0.2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t="17" hidden="1" x14ac:dyDescent="0.2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hidden="1" x14ac:dyDescent="0.2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t="17" hidden="1" x14ac:dyDescent="0.2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t="17" hidden="1" x14ac:dyDescent="0.2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t="17" hidden="1" x14ac:dyDescent="0.2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t="17" hidden="1" x14ac:dyDescent="0.2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t="17" hidden="1" x14ac:dyDescent="0.2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t="17" hidden="1" x14ac:dyDescent="0.2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t="17" hidden="1" x14ac:dyDescent="0.2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x14ac:dyDescent="0.2">
      <c r="A49" s="160" t="s">
        <v>65</v>
      </c>
      <c r="B49" s="159" t="s">
        <v>138</v>
      </c>
      <c r="C49" s="111">
        <v>7089</v>
      </c>
      <c r="D49" s="113">
        <v>0.28000000000000003</v>
      </c>
      <c r="E49" s="117">
        <f t="shared" si="0"/>
        <v>1984.9200000000003</v>
      </c>
      <c r="F49" s="115"/>
      <c r="G49" s="117">
        <f t="shared" si="1"/>
        <v>1984.9200000000003</v>
      </c>
      <c r="H49" s="326">
        <v>150</v>
      </c>
      <c r="I49" s="117">
        <f t="shared" si="2"/>
        <v>1834.9200000000003</v>
      </c>
      <c r="J49" s="357">
        <v>0.14000000000000001</v>
      </c>
      <c r="K49" s="372">
        <f t="shared" si="3"/>
        <v>277.88880000000006</v>
      </c>
    </row>
    <row r="50" spans="1:11" ht="17" hidden="1" x14ac:dyDescent="0.2">
      <c r="A50" s="208" t="s">
        <v>65</v>
      </c>
      <c r="B50" s="159" t="s">
        <v>138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372">
        <f t="shared" si="3"/>
        <v>0</v>
      </c>
    </row>
    <row r="51" spans="1:11" ht="17" hidden="1" x14ac:dyDescent="0.2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t="17" hidden="1" x14ac:dyDescent="0.2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hidden="1" x14ac:dyDescent="0.2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ht="17" x14ac:dyDescent="0.2">
      <c r="A54" s="179" t="s">
        <v>98</v>
      </c>
      <c r="B54" s="159" t="s">
        <v>45</v>
      </c>
      <c r="C54" s="111">
        <v>5150</v>
      </c>
      <c r="D54" s="113">
        <v>0.2</v>
      </c>
      <c r="E54" s="117">
        <f t="shared" si="0"/>
        <v>1030</v>
      </c>
      <c r="F54" s="115"/>
      <c r="G54" s="117">
        <f t="shared" si="1"/>
        <v>1030</v>
      </c>
      <c r="H54" s="326"/>
      <c r="I54" s="117">
        <f t="shared" si="2"/>
        <v>1030</v>
      </c>
      <c r="J54" s="357">
        <v>0.13</v>
      </c>
      <c r="K54" s="372">
        <f t="shared" si="3"/>
        <v>133.9</v>
      </c>
    </row>
    <row r="55" spans="1:11" ht="17" hidden="1" x14ac:dyDescent="0.2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t="17" hidden="1" x14ac:dyDescent="0.2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t="17" hidden="1" x14ac:dyDescent="0.2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ht="17" x14ac:dyDescent="0.2">
      <c r="A58" s="179" t="s">
        <v>201</v>
      </c>
      <c r="B58" s="159" t="s">
        <v>95</v>
      </c>
      <c r="C58" s="111">
        <v>4470</v>
      </c>
      <c r="D58" s="113">
        <v>0.4</v>
      </c>
      <c r="E58" s="117">
        <f t="shared" si="0"/>
        <v>1788</v>
      </c>
      <c r="F58" s="115">
        <v>10.25</v>
      </c>
      <c r="G58" s="117">
        <f t="shared" si="1"/>
        <v>1798.25</v>
      </c>
      <c r="H58" s="326">
        <v>110</v>
      </c>
      <c r="I58" s="117">
        <f t="shared" si="2"/>
        <v>1688.25</v>
      </c>
      <c r="J58" s="357">
        <v>0.13</v>
      </c>
      <c r="K58" s="372">
        <f t="shared" si="3"/>
        <v>232.44</v>
      </c>
    </row>
    <row r="59" spans="1:11" s="272" customFormat="1" ht="17" hidden="1" x14ac:dyDescent="0.2">
      <c r="A59" s="160" t="s">
        <v>181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0.14000000000000001</v>
      </c>
      <c r="K59" s="371">
        <f t="shared" si="3"/>
        <v>0</v>
      </c>
    </row>
    <row r="60" spans="1:11" s="272" customFormat="1" ht="17" hidden="1" x14ac:dyDescent="0.2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t="17" hidden="1" x14ac:dyDescent="0.2">
      <c r="A61" s="179" t="s">
        <v>182</v>
      </c>
      <c r="B61" s="331" t="s">
        <v>183</v>
      </c>
      <c r="C61" s="388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t="17" hidden="1" x14ac:dyDescent="0.2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t="17" hidden="1" x14ac:dyDescent="0.2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t="17" hidden="1" x14ac:dyDescent="0.2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" hidden="1" customHeight="1" x14ac:dyDescent="0.2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7" hidden="1" x14ac:dyDescent="0.2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t="17" hidden="1" x14ac:dyDescent="0.2">
      <c r="A67" s="90" t="s">
        <v>176</v>
      </c>
      <c r="B67" s="331" t="s">
        <v>177</v>
      </c>
      <c r="C67" s="332"/>
      <c r="D67" s="99"/>
      <c r="E67" s="103">
        <f t="shared" ref="E67:E122" si="4">C67*D67</f>
        <v>0</v>
      </c>
      <c r="F67" s="100"/>
      <c r="G67" s="103">
        <f t="shared" ref="G67:G122" si="5">E67+F67</f>
        <v>0</v>
      </c>
      <c r="H67" s="336"/>
      <c r="I67" s="103">
        <f t="shared" ref="I67:I122" si="6">+G67-H67</f>
        <v>0</v>
      </c>
      <c r="J67" s="370">
        <v>0.13</v>
      </c>
      <c r="K67" s="371">
        <f t="shared" ref="K67:K122" si="7">E67*J67</f>
        <v>0</v>
      </c>
      <c r="L67" s="3"/>
    </row>
    <row r="68" spans="1:12" s="272" customFormat="1" ht="17" hidden="1" x14ac:dyDescent="0.2">
      <c r="A68" s="90" t="s">
        <v>127</v>
      </c>
      <c r="B68" s="159" t="s">
        <v>128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0.13</v>
      </c>
      <c r="K68" s="20">
        <f t="shared" si="7"/>
        <v>0</v>
      </c>
      <c r="L68" s="118"/>
    </row>
    <row r="69" spans="1:12" s="272" customFormat="1" ht="17" x14ac:dyDescent="0.2">
      <c r="A69" s="179" t="s">
        <v>226</v>
      </c>
      <c r="B69" s="216" t="s">
        <v>128</v>
      </c>
      <c r="C69" s="166"/>
      <c r="D69" s="168"/>
      <c r="E69" s="258">
        <f t="shared" ref="E69" si="8">C69*D69</f>
        <v>0</v>
      </c>
      <c r="F69" s="375"/>
      <c r="G69" s="258">
        <f t="shared" ref="G69" si="9">E69+F69</f>
        <v>0</v>
      </c>
      <c r="H69" s="376"/>
      <c r="I69" s="258">
        <f t="shared" ref="I69" si="10">+G69-H69</f>
        <v>0</v>
      </c>
      <c r="J69" s="379">
        <v>0.13</v>
      </c>
      <c r="K69" s="380">
        <f t="shared" ref="K69" si="11">E69*J69</f>
        <v>0</v>
      </c>
      <c r="L69" s="118" t="s">
        <v>227</v>
      </c>
    </row>
    <row r="70" spans="1:12" ht="17" hidden="1" x14ac:dyDescent="0.2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ht="17" hidden="1" x14ac:dyDescent="0.2">
      <c r="A71" s="179" t="s">
        <v>172</v>
      </c>
      <c r="B71" s="331" t="s">
        <v>175</v>
      </c>
      <c r="C71" s="332"/>
      <c r="D71" s="99"/>
      <c r="E71" s="103">
        <f t="shared" si="4"/>
        <v>0</v>
      </c>
      <c r="F71" s="100"/>
      <c r="G71" s="103">
        <f t="shared" si="5"/>
        <v>0</v>
      </c>
      <c r="H71" s="336"/>
      <c r="I71" s="103">
        <f t="shared" si="6"/>
        <v>0</v>
      </c>
      <c r="J71" s="370">
        <v>0.13</v>
      </c>
      <c r="K71" s="371">
        <f t="shared" si="7"/>
        <v>0</v>
      </c>
    </row>
    <row r="72" spans="1:12" s="272" customFormat="1" ht="17" hidden="1" x14ac:dyDescent="0.2">
      <c r="A72" s="90" t="s">
        <v>108</v>
      </c>
      <c r="B72" s="159" t="s">
        <v>111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2" ht="17" hidden="1" x14ac:dyDescent="0.2">
      <c r="A73" s="90" t="s">
        <v>52</v>
      </c>
      <c r="B73" s="331" t="s">
        <v>53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t="17" hidden="1" x14ac:dyDescent="0.2">
      <c r="A74" s="90" t="s">
        <v>52</v>
      </c>
      <c r="B74" s="331" t="s">
        <v>53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t="17" hidden="1" x14ac:dyDescent="0.2">
      <c r="A75" s="381" t="s">
        <v>212</v>
      </c>
      <c r="B75" s="331" t="s">
        <v>167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ht="17" hidden="1" x14ac:dyDescent="0.2">
      <c r="A76" s="208" t="s">
        <v>90</v>
      </c>
      <c r="B76" s="159" t="s">
        <v>79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0.14000000000000001</v>
      </c>
      <c r="K76" s="20">
        <f t="shared" si="7"/>
        <v>0</v>
      </c>
    </row>
    <row r="77" spans="1:12" ht="17" hidden="1" x14ac:dyDescent="0.2">
      <c r="A77" s="90" t="s">
        <v>154</v>
      </c>
      <c r="B77" s="331" t="s">
        <v>155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t="17" hidden="1" x14ac:dyDescent="0.2">
      <c r="A78" s="90" t="s">
        <v>154</v>
      </c>
      <c r="B78" s="331" t="s">
        <v>155</v>
      </c>
      <c r="C78" s="332"/>
      <c r="D78" s="99"/>
      <c r="E78" s="103">
        <f t="shared" si="4"/>
        <v>0</v>
      </c>
      <c r="F78" s="100"/>
      <c r="G78" s="103">
        <f t="shared" si="5"/>
        <v>0</v>
      </c>
      <c r="H78" s="336"/>
      <c r="I78" s="103">
        <f t="shared" si="6"/>
        <v>0</v>
      </c>
      <c r="J78" s="370">
        <v>0.13</v>
      </c>
      <c r="K78" s="371">
        <f t="shared" si="7"/>
        <v>0</v>
      </c>
    </row>
    <row r="79" spans="1:12" ht="17" hidden="1" x14ac:dyDescent="0.2">
      <c r="A79" s="90" t="s">
        <v>156</v>
      </c>
      <c r="B79" s="331" t="s">
        <v>155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ht="17" hidden="1" x14ac:dyDescent="0.2">
      <c r="A80" s="90" t="s">
        <v>156</v>
      </c>
      <c r="B80" s="159" t="s">
        <v>155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372">
        <f t="shared" si="7"/>
        <v>0</v>
      </c>
    </row>
    <row r="81" spans="1:11" ht="17" hidden="1" x14ac:dyDescent="0.2">
      <c r="A81" s="90" t="s">
        <v>104</v>
      </c>
      <c r="B81" s="159" t="s">
        <v>105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20">
        <f t="shared" si="7"/>
        <v>0</v>
      </c>
    </row>
    <row r="82" spans="1:11" ht="17" hidden="1" x14ac:dyDescent="0.2">
      <c r="A82" s="90" t="s">
        <v>161</v>
      </c>
      <c r="B82" s="159" t="s">
        <v>162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372">
        <f t="shared" si="7"/>
        <v>0</v>
      </c>
    </row>
    <row r="83" spans="1:11" ht="17" hidden="1" x14ac:dyDescent="0.2">
      <c r="A83" s="90" t="s">
        <v>100</v>
      </c>
      <c r="B83" s="159" t="s">
        <v>101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0.13</v>
      </c>
      <c r="K83" s="20">
        <f t="shared" si="7"/>
        <v>0</v>
      </c>
    </row>
    <row r="84" spans="1:11" ht="17" hidden="1" x14ac:dyDescent="0.2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t="17" hidden="1" x14ac:dyDescent="0.2">
      <c r="A85" s="194" t="s">
        <v>85</v>
      </c>
      <c r="B85" s="159" t="s">
        <v>86</v>
      </c>
      <c r="C85" s="111"/>
      <c r="D85" s="113"/>
      <c r="E85" s="117">
        <f t="shared" si="4"/>
        <v>0</v>
      </c>
      <c r="F85" s="115"/>
      <c r="G85" s="117">
        <f t="shared" si="5"/>
        <v>0</v>
      </c>
      <c r="H85" s="326"/>
      <c r="I85" s="117">
        <f t="shared" si="6"/>
        <v>0</v>
      </c>
      <c r="J85" s="357">
        <v>0.14000000000000001</v>
      </c>
      <c r="K85" s="20">
        <f t="shared" si="7"/>
        <v>0</v>
      </c>
    </row>
    <row r="86" spans="1:11" ht="17" hidden="1" x14ac:dyDescent="0.2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t="17" hidden="1" x14ac:dyDescent="0.2">
      <c r="A87" s="208" t="s">
        <v>179</v>
      </c>
      <c r="B87" s="331" t="s">
        <v>180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0.14000000000000001</v>
      </c>
      <c r="K87" s="371">
        <f t="shared" si="7"/>
        <v>0</v>
      </c>
    </row>
    <row r="88" spans="1:11" ht="17" hidden="1" x14ac:dyDescent="0.2">
      <c r="A88" s="194" t="s">
        <v>83</v>
      </c>
      <c r="B88" s="159" t="s">
        <v>84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0.14000000000000001</v>
      </c>
      <c r="K88" s="20">
        <f t="shared" si="7"/>
        <v>0</v>
      </c>
    </row>
    <row r="89" spans="1:11" s="272" customFormat="1" ht="17" x14ac:dyDescent="0.2">
      <c r="A89" s="90" t="s">
        <v>193</v>
      </c>
      <c r="B89" s="159" t="s">
        <v>84</v>
      </c>
      <c r="C89" s="111">
        <v>5291</v>
      </c>
      <c r="D89" s="113">
        <v>0.25</v>
      </c>
      <c r="E89" s="117">
        <f t="shared" si="4"/>
        <v>1322.75</v>
      </c>
      <c r="F89" s="115"/>
      <c r="G89" s="117">
        <f t="shared" si="5"/>
        <v>1322.75</v>
      </c>
      <c r="H89" s="326"/>
      <c r="I89" s="117">
        <f t="shared" si="6"/>
        <v>1322.75</v>
      </c>
      <c r="J89" s="357">
        <v>0.13</v>
      </c>
      <c r="K89" s="372">
        <f t="shared" si="7"/>
        <v>171.95750000000001</v>
      </c>
    </row>
    <row r="90" spans="1:11" ht="17" hidden="1" x14ac:dyDescent="0.2">
      <c r="A90" s="90" t="s">
        <v>198</v>
      </c>
      <c r="B90" s="331" t="s">
        <v>107</v>
      </c>
      <c r="C90" s="332"/>
      <c r="D90" s="99"/>
      <c r="E90" s="103">
        <f t="shared" si="4"/>
        <v>0</v>
      </c>
      <c r="F90" s="100"/>
      <c r="G90" s="103">
        <f t="shared" si="5"/>
        <v>0</v>
      </c>
      <c r="H90" s="336"/>
      <c r="I90" s="103">
        <f t="shared" si="6"/>
        <v>0</v>
      </c>
      <c r="J90" s="370">
        <v>0.13</v>
      </c>
      <c r="K90" s="371">
        <f t="shared" si="7"/>
        <v>0</v>
      </c>
    </row>
    <row r="91" spans="1:11" ht="17" hidden="1" x14ac:dyDescent="0.2">
      <c r="A91" s="90" t="s">
        <v>198</v>
      </c>
      <c r="B91" s="159" t="s">
        <v>107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0.13</v>
      </c>
      <c r="K91" s="20">
        <f t="shared" si="7"/>
        <v>0</v>
      </c>
    </row>
    <row r="92" spans="1:11" s="272" customFormat="1" ht="17" hidden="1" x14ac:dyDescent="0.2">
      <c r="A92" s="90" t="s">
        <v>216</v>
      </c>
      <c r="B92" s="331" t="s">
        <v>217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4.5" hidden="1" customHeight="1" x14ac:dyDescent="0.2">
      <c r="A93" s="90" t="s">
        <v>152</v>
      </c>
      <c r="B93" s="331" t="s">
        <v>218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t="17" hidden="1" x14ac:dyDescent="0.2">
      <c r="A94" s="90" t="s">
        <v>152</v>
      </c>
      <c r="B94" s="159" t="s">
        <v>153</v>
      </c>
      <c r="C94" s="111"/>
      <c r="D94" s="113"/>
      <c r="E94" s="117">
        <f t="shared" si="4"/>
        <v>0</v>
      </c>
      <c r="F94" s="115"/>
      <c r="G94" s="117">
        <f t="shared" si="5"/>
        <v>0</v>
      </c>
      <c r="H94" s="326"/>
      <c r="I94" s="117">
        <f t="shared" si="6"/>
        <v>0</v>
      </c>
      <c r="J94" s="357">
        <v>0.13</v>
      </c>
      <c r="K94" s="372">
        <f t="shared" si="7"/>
        <v>0</v>
      </c>
    </row>
    <row r="95" spans="1:11" s="272" customFormat="1" ht="17" x14ac:dyDescent="0.2">
      <c r="A95" s="90" t="s">
        <v>184</v>
      </c>
      <c r="B95" s="159" t="s">
        <v>219</v>
      </c>
      <c r="C95" s="111">
        <v>4339</v>
      </c>
      <c r="D95" s="113">
        <v>0.39</v>
      </c>
      <c r="E95" s="117">
        <f t="shared" si="4"/>
        <v>1692.21</v>
      </c>
      <c r="F95" s="115"/>
      <c r="G95" s="117">
        <f t="shared" si="5"/>
        <v>1692.21</v>
      </c>
      <c r="H95" s="326">
        <v>110</v>
      </c>
      <c r="I95" s="117">
        <f t="shared" si="6"/>
        <v>1582.21</v>
      </c>
      <c r="J95" s="357">
        <v>0.13</v>
      </c>
      <c r="K95" s="372">
        <f t="shared" si="7"/>
        <v>219.9873</v>
      </c>
    </row>
    <row r="96" spans="1:11" s="272" customFormat="1" ht="17" hidden="1" x14ac:dyDescent="0.2">
      <c r="A96" s="90" t="s">
        <v>211</v>
      </c>
      <c r="B96" s="331" t="s">
        <v>185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ht="17" hidden="1" x14ac:dyDescent="0.2">
      <c r="A97" s="90" t="s">
        <v>209</v>
      </c>
      <c r="B97" s="331" t="s">
        <v>210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s="272" customFormat="1" ht="17" x14ac:dyDescent="0.2">
      <c r="A98" s="90" t="s">
        <v>203</v>
      </c>
      <c r="B98" s="159" t="s">
        <v>220</v>
      </c>
      <c r="C98" s="111">
        <v>4464</v>
      </c>
      <c r="D98" s="113">
        <v>0.25</v>
      </c>
      <c r="E98" s="117">
        <f t="shared" si="4"/>
        <v>1116</v>
      </c>
      <c r="F98" s="115"/>
      <c r="G98" s="117">
        <f t="shared" si="5"/>
        <v>1116</v>
      </c>
      <c r="H98" s="326"/>
      <c r="I98" s="117">
        <f t="shared" si="6"/>
        <v>1116</v>
      </c>
      <c r="J98" s="357">
        <v>0.13</v>
      </c>
      <c r="K98" s="372">
        <f t="shared" si="7"/>
        <v>145.08000000000001</v>
      </c>
    </row>
    <row r="99" spans="1:11" s="272" customFormat="1" ht="17" hidden="1" x14ac:dyDescent="0.2">
      <c r="A99" s="208" t="s">
        <v>159</v>
      </c>
      <c r="B99" s="159" t="s">
        <v>160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0.14000000000000001</v>
      </c>
      <c r="K99" s="20">
        <f t="shared" si="7"/>
        <v>0</v>
      </c>
    </row>
    <row r="100" spans="1:11" ht="17" hidden="1" x14ac:dyDescent="0.2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t="17" hidden="1" x14ac:dyDescent="0.2">
      <c r="A101" s="90" t="s">
        <v>98</v>
      </c>
      <c r="B101" s="331" t="s">
        <v>171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ht="17" hidden="1" x14ac:dyDescent="0.2">
      <c r="A102" s="94" t="s">
        <v>58</v>
      </c>
      <c r="B102" s="159" t="s">
        <v>59</v>
      </c>
      <c r="C102" s="111"/>
      <c r="D102" s="113"/>
      <c r="E102" s="117">
        <f t="shared" si="4"/>
        <v>0</v>
      </c>
      <c r="F102" s="115"/>
      <c r="G102" s="117">
        <f t="shared" si="5"/>
        <v>0</v>
      </c>
      <c r="H102" s="326"/>
      <c r="I102" s="117">
        <f t="shared" si="6"/>
        <v>0</v>
      </c>
      <c r="J102" s="357">
        <v>0.14000000000000001</v>
      </c>
      <c r="K102" s="20">
        <f t="shared" si="7"/>
        <v>0</v>
      </c>
    </row>
    <row r="103" spans="1:11" ht="17" x14ac:dyDescent="0.2">
      <c r="A103" s="160" t="s">
        <v>65</v>
      </c>
      <c r="B103" s="159" t="s">
        <v>59</v>
      </c>
      <c r="C103" s="111">
        <v>4689</v>
      </c>
      <c r="D103" s="113">
        <v>0.42</v>
      </c>
      <c r="E103" s="117">
        <f t="shared" si="4"/>
        <v>1969.3799999999999</v>
      </c>
      <c r="F103" s="115"/>
      <c r="G103" s="117">
        <f t="shared" si="5"/>
        <v>1969.3799999999999</v>
      </c>
      <c r="H103" s="326"/>
      <c r="I103" s="117">
        <f t="shared" si="6"/>
        <v>1969.3799999999999</v>
      </c>
      <c r="J103" s="357">
        <v>0.14000000000000001</v>
      </c>
      <c r="K103" s="372">
        <f t="shared" si="7"/>
        <v>275.71320000000003</v>
      </c>
    </row>
    <row r="104" spans="1:11" s="272" customFormat="1" ht="17" hidden="1" x14ac:dyDescent="0.2">
      <c r="A104" s="90" t="s">
        <v>168</v>
      </c>
      <c r="B104" s="331" t="s">
        <v>59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t="17" hidden="1" x14ac:dyDescent="0.2">
      <c r="A105" s="90" t="s">
        <v>168</v>
      </c>
      <c r="B105" s="159" t="s">
        <v>59</v>
      </c>
      <c r="C105" s="111"/>
      <c r="D105" s="113"/>
      <c r="E105" s="117">
        <f t="shared" si="4"/>
        <v>0</v>
      </c>
      <c r="F105" s="115"/>
      <c r="G105" s="117">
        <f t="shared" si="5"/>
        <v>0</v>
      </c>
      <c r="H105" s="326"/>
      <c r="I105" s="117">
        <f t="shared" si="6"/>
        <v>0</v>
      </c>
      <c r="J105" s="357">
        <v>0.13</v>
      </c>
      <c r="K105" s="372">
        <f t="shared" si="7"/>
        <v>0</v>
      </c>
    </row>
    <row r="106" spans="1:11" s="272" customFormat="1" ht="17" hidden="1" x14ac:dyDescent="0.2">
      <c r="A106" s="90" t="s">
        <v>186</v>
      </c>
      <c r="B106" s="331" t="s">
        <v>59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ht="17" hidden="1" x14ac:dyDescent="0.2">
      <c r="A107" s="90" t="s">
        <v>63</v>
      </c>
      <c r="B107" s="159" t="s">
        <v>64</v>
      </c>
      <c r="C107" s="111"/>
      <c r="D107" s="113"/>
      <c r="E107" s="117">
        <f t="shared" si="4"/>
        <v>0</v>
      </c>
      <c r="F107" s="115"/>
      <c r="G107" s="117">
        <f t="shared" si="5"/>
        <v>0</v>
      </c>
      <c r="H107" s="326"/>
      <c r="I107" s="117">
        <f t="shared" si="6"/>
        <v>0</v>
      </c>
      <c r="J107" s="357">
        <v>0.13</v>
      </c>
      <c r="K107" s="20">
        <f t="shared" si="7"/>
        <v>0</v>
      </c>
    </row>
    <row r="108" spans="1:11" ht="17" x14ac:dyDescent="0.2">
      <c r="A108" s="90" t="s">
        <v>134</v>
      </c>
      <c r="B108" s="159" t="s">
        <v>135</v>
      </c>
      <c r="C108" s="111">
        <v>4395</v>
      </c>
      <c r="D108" s="113">
        <v>0.27</v>
      </c>
      <c r="E108" s="117">
        <f t="shared" si="4"/>
        <v>1186.6500000000001</v>
      </c>
      <c r="F108" s="115">
        <v>441.11</v>
      </c>
      <c r="G108" s="117">
        <f t="shared" si="5"/>
        <v>1627.7600000000002</v>
      </c>
      <c r="H108" s="326">
        <v>100</v>
      </c>
      <c r="I108" s="117">
        <f t="shared" si="6"/>
        <v>1527.7600000000002</v>
      </c>
      <c r="J108" s="357">
        <v>0.13</v>
      </c>
      <c r="K108" s="372">
        <f t="shared" si="7"/>
        <v>154.26450000000003</v>
      </c>
    </row>
    <row r="109" spans="1:11" ht="17" hidden="1" x14ac:dyDescent="0.2">
      <c r="A109" s="90" t="s">
        <v>134</v>
      </c>
      <c r="B109" s="159" t="s">
        <v>135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t="17" hidden="1" x14ac:dyDescent="0.2">
      <c r="A110" s="90" t="s">
        <v>114</v>
      </c>
      <c r="B110" s="159" t="s">
        <v>115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t="17" hidden="1" x14ac:dyDescent="0.2">
      <c r="A111" s="90" t="s">
        <v>114</v>
      </c>
      <c r="B111" s="159" t="s">
        <v>115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t="17" hidden="1" x14ac:dyDescent="0.2">
      <c r="A112" s="90" t="s">
        <v>109</v>
      </c>
      <c r="B112" s="159" t="s">
        <v>110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0.13</v>
      </c>
      <c r="K112" s="20">
        <f t="shared" si="7"/>
        <v>0</v>
      </c>
    </row>
    <row r="113" spans="1:12" ht="17" hidden="1" x14ac:dyDescent="0.2">
      <c r="A113" s="90" t="s">
        <v>187</v>
      </c>
      <c r="B113" s="331" t="s">
        <v>188</v>
      </c>
      <c r="C113" s="332"/>
      <c r="D113" s="99"/>
      <c r="E113" s="103">
        <f t="shared" si="4"/>
        <v>0</v>
      </c>
      <c r="F113" s="100"/>
      <c r="G113" s="103">
        <f t="shared" si="5"/>
        <v>0</v>
      </c>
      <c r="H113" s="336"/>
      <c r="I113" s="103">
        <f t="shared" si="6"/>
        <v>0</v>
      </c>
      <c r="J113" s="370">
        <v>0.13</v>
      </c>
      <c r="K113" s="371">
        <f t="shared" si="7"/>
        <v>0</v>
      </c>
    </row>
    <row r="114" spans="1:12" ht="17" hidden="1" x14ac:dyDescent="0.2">
      <c r="A114" s="90" t="s">
        <v>74</v>
      </c>
      <c r="B114" s="159" t="s">
        <v>75</v>
      </c>
      <c r="C114" s="111"/>
      <c r="D114" s="113"/>
      <c r="E114" s="117">
        <f t="shared" si="4"/>
        <v>0</v>
      </c>
      <c r="F114" s="115"/>
      <c r="G114" s="117">
        <f t="shared" si="5"/>
        <v>0</v>
      </c>
      <c r="H114" s="326"/>
      <c r="I114" s="117">
        <f t="shared" si="6"/>
        <v>0</v>
      </c>
      <c r="J114" s="357">
        <v>0.13</v>
      </c>
      <c r="K114" s="20">
        <f t="shared" si="7"/>
        <v>0</v>
      </c>
    </row>
    <row r="115" spans="1:12" ht="17" x14ac:dyDescent="0.2">
      <c r="A115" s="90" t="s">
        <v>222</v>
      </c>
      <c r="B115" s="159" t="s">
        <v>223</v>
      </c>
      <c r="C115" s="111">
        <v>3174</v>
      </c>
      <c r="D115" s="113">
        <v>0.4</v>
      </c>
      <c r="E115" s="117">
        <f t="shared" si="4"/>
        <v>1269.6000000000001</v>
      </c>
      <c r="F115" s="115"/>
      <c r="G115" s="117">
        <f t="shared" si="5"/>
        <v>1269.6000000000001</v>
      </c>
      <c r="H115" s="326">
        <v>110</v>
      </c>
      <c r="I115" s="117">
        <f t="shared" si="6"/>
        <v>1159.6000000000001</v>
      </c>
      <c r="J115" s="357">
        <v>0.13</v>
      </c>
      <c r="K115" s="372">
        <f t="shared" si="7"/>
        <v>165.04800000000003</v>
      </c>
    </row>
    <row r="116" spans="1:12" s="272" customFormat="1" ht="17" hidden="1" x14ac:dyDescent="0.2">
      <c r="A116" s="209" t="s">
        <v>91</v>
      </c>
      <c r="B116" s="159" t="s">
        <v>92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0.14000000000000001</v>
      </c>
      <c r="K116" s="20">
        <f t="shared" si="7"/>
        <v>0</v>
      </c>
    </row>
    <row r="117" spans="1:12" hidden="1" x14ac:dyDescent="0.2">
      <c r="A117" s="316" t="s">
        <v>145</v>
      </c>
      <c r="B117" s="350" t="s">
        <v>146</v>
      </c>
      <c r="C117" s="111"/>
      <c r="D117" s="171"/>
      <c r="E117" s="117">
        <f t="shared" si="4"/>
        <v>0</v>
      </c>
      <c r="F117" s="116"/>
      <c r="G117" s="117">
        <f t="shared" si="5"/>
        <v>0</v>
      </c>
      <c r="H117" s="116"/>
      <c r="I117" s="117">
        <f t="shared" si="6"/>
        <v>0</v>
      </c>
      <c r="J117" s="357">
        <v>0.14000000000000001</v>
      </c>
      <c r="K117" s="20">
        <f t="shared" si="7"/>
        <v>0</v>
      </c>
    </row>
    <row r="118" spans="1:12" s="272" customFormat="1" hidden="1" x14ac:dyDescent="0.2">
      <c r="A118" s="90" t="s">
        <v>139</v>
      </c>
      <c r="B118" s="321" t="s">
        <v>140</v>
      </c>
      <c r="C118" s="176"/>
      <c r="D118" s="170"/>
      <c r="E118" s="117">
        <f t="shared" si="4"/>
        <v>0</v>
      </c>
      <c r="F118" s="261"/>
      <c r="G118" s="117">
        <f t="shared" si="5"/>
        <v>0</v>
      </c>
      <c r="H118" s="261"/>
      <c r="I118" s="117">
        <f t="shared" si="6"/>
        <v>0</v>
      </c>
      <c r="J118" s="357">
        <v>0.13</v>
      </c>
      <c r="K118" s="20">
        <f t="shared" si="7"/>
        <v>0</v>
      </c>
    </row>
    <row r="119" spans="1:12" s="272" customFormat="1" hidden="1" x14ac:dyDescent="0.2">
      <c r="A119" s="90" t="s">
        <v>141</v>
      </c>
      <c r="B119" s="321" t="s">
        <v>140</v>
      </c>
      <c r="C119" s="176"/>
      <c r="D119" s="170"/>
      <c r="E119" s="117">
        <f t="shared" si="4"/>
        <v>0</v>
      </c>
      <c r="F119" s="261"/>
      <c r="G119" s="117">
        <f t="shared" si="5"/>
        <v>0</v>
      </c>
      <c r="H119" s="261"/>
      <c r="I119" s="117">
        <f t="shared" si="6"/>
        <v>0</v>
      </c>
      <c r="J119" s="357">
        <v>0.13</v>
      </c>
      <c r="K119" s="20">
        <f t="shared" si="7"/>
        <v>0</v>
      </c>
    </row>
    <row r="120" spans="1:12" hidden="1" x14ac:dyDescent="0.2">
      <c r="A120" s="90" t="s">
        <v>118</v>
      </c>
      <c r="B120" s="238" t="s">
        <v>119</v>
      </c>
      <c r="C120" s="176"/>
      <c r="D120" s="170"/>
      <c r="E120" s="117">
        <f t="shared" si="4"/>
        <v>0</v>
      </c>
      <c r="F120" s="261"/>
      <c r="G120" s="117">
        <f t="shared" si="5"/>
        <v>0</v>
      </c>
      <c r="H120" s="261"/>
      <c r="I120" s="117">
        <f t="shared" si="6"/>
        <v>0</v>
      </c>
      <c r="J120" s="357">
        <v>0.13</v>
      </c>
      <c r="K120" s="20">
        <f t="shared" si="7"/>
        <v>0</v>
      </c>
    </row>
    <row r="121" spans="1:12" hidden="1" x14ac:dyDescent="0.2">
      <c r="A121" s="92" t="s">
        <v>54</v>
      </c>
      <c r="B121" s="196" t="s">
        <v>55</v>
      </c>
      <c r="C121" s="197"/>
      <c r="D121" s="198"/>
      <c r="E121" s="117">
        <f t="shared" si="4"/>
        <v>0</v>
      </c>
      <c r="F121" s="203"/>
      <c r="G121" s="117">
        <f t="shared" si="5"/>
        <v>0</v>
      </c>
      <c r="H121" s="203"/>
      <c r="I121" s="117">
        <f t="shared" si="6"/>
        <v>0</v>
      </c>
      <c r="J121" s="357">
        <v>0.14000000000000001</v>
      </c>
      <c r="K121" s="20">
        <f t="shared" si="7"/>
        <v>0</v>
      </c>
    </row>
    <row r="122" spans="1:12" hidden="1" x14ac:dyDescent="0.2">
      <c r="A122" s="90" t="s">
        <v>87</v>
      </c>
      <c r="B122" s="234" t="s">
        <v>88</v>
      </c>
      <c r="C122" s="114"/>
      <c r="D122" s="172"/>
      <c r="E122" s="117">
        <f t="shared" si="4"/>
        <v>0</v>
      </c>
      <c r="F122" s="116"/>
      <c r="G122" s="117">
        <f t="shared" si="5"/>
        <v>0</v>
      </c>
      <c r="H122" s="116"/>
      <c r="I122" s="117">
        <f t="shared" si="6"/>
        <v>0</v>
      </c>
      <c r="J122" s="357">
        <v>0.13</v>
      </c>
      <c r="K122" s="20">
        <f t="shared" si="7"/>
        <v>0</v>
      </c>
    </row>
    <row r="123" spans="1:12" ht="16" customHeight="1" x14ac:dyDescent="0.2">
      <c r="A123" s="75"/>
      <c r="C123" s="79">
        <f>SUM(C2:C122)</f>
        <v>66023</v>
      </c>
      <c r="D123" s="79"/>
      <c r="E123" s="80">
        <f>SUM(E2:E122)</f>
        <v>20542.59</v>
      </c>
      <c r="F123" s="80">
        <f>SUM(F2:F122)</f>
        <v>514.03</v>
      </c>
      <c r="G123" s="80">
        <f>SUM(G2:G122)</f>
        <v>21056.620000000003</v>
      </c>
      <c r="H123" s="80">
        <f>SUM(H2:H122)</f>
        <v>1290</v>
      </c>
      <c r="I123" s="80">
        <f>SUM(I2:I122)</f>
        <v>19766.620000000003</v>
      </c>
      <c r="J123" s="80"/>
      <c r="K123" s="3">
        <f>SUM(K2:K122)</f>
        <v>2723.3072000000011</v>
      </c>
      <c r="L123" s="3"/>
    </row>
    <row r="124" spans="1:12" x14ac:dyDescent="0.2">
      <c r="D124" s="81"/>
      <c r="I124" s="382"/>
      <c r="J124" s="383"/>
      <c r="K124" s="165"/>
    </row>
    <row r="125" spans="1:12" x14ac:dyDescent="0.2">
      <c r="B125" s="247" t="s">
        <v>47</v>
      </c>
      <c r="D125" s="13"/>
      <c r="F125" s="13"/>
      <c r="G125" s="13"/>
      <c r="H125" t="s">
        <v>10</v>
      </c>
      <c r="I125" s="12">
        <f>+K123</f>
        <v>2723.3072000000011</v>
      </c>
    </row>
    <row r="126" spans="1:12" x14ac:dyDescent="0.2">
      <c r="B126" s="363">
        <v>0.13</v>
      </c>
      <c r="C126" s="41" t="s">
        <v>170</v>
      </c>
      <c r="D126" s="14"/>
      <c r="F126" s="13"/>
      <c r="G126" s="13"/>
      <c r="H126" t="s">
        <v>12</v>
      </c>
      <c r="I126" s="207">
        <f>+I123+I125</f>
        <v>22489.927200000006</v>
      </c>
    </row>
    <row r="127" spans="1:12" x14ac:dyDescent="0.2">
      <c r="A127" s="361"/>
      <c r="B127" s="364">
        <v>0.14000000000000001</v>
      </c>
      <c r="C127" s="41" t="s">
        <v>51</v>
      </c>
      <c r="D127" s="14"/>
      <c r="E127" s="15"/>
    </row>
    <row r="128" spans="1:12" x14ac:dyDescent="0.2">
      <c r="A128" s="362"/>
      <c r="D128" s="14"/>
      <c r="E128" s="15"/>
      <c r="F128" s="3"/>
      <c r="I128" s="386"/>
      <c r="J128" s="387"/>
    </row>
    <row r="129" spans="1:9" x14ac:dyDescent="0.2">
      <c r="A129" s="361"/>
      <c r="D129" s="14"/>
      <c r="E129" s="15"/>
      <c r="I129" s="3"/>
    </row>
    <row r="130" spans="1:9" x14ac:dyDescent="0.2">
      <c r="A130" s="361"/>
    </row>
    <row r="132" spans="1:9" x14ac:dyDescent="0.2">
      <c r="H132" s="3"/>
    </row>
  </sheetData>
  <autoFilter ref="A1:K127" xr:uid="{00000000-0009-0000-0000-000076000000}">
    <filterColumn colId="8">
      <filters blank="1">
        <filter val="1,030.00"/>
        <filter val="1,115.00"/>
        <filter val="1,116.00"/>
        <filter val="1,159.60"/>
        <filter val="1,235.42"/>
        <filter val="1,238.75"/>
        <filter val="1,322.75"/>
        <filter val="1,527.76"/>
        <filter val="1,567.20"/>
        <filter val="1,582.21"/>
        <filter val="1,688.25"/>
        <filter val="1,834.92"/>
        <filter val="1,969.38"/>
        <filter val="2,723.31"/>
        <filter val="21,005.37"/>
        <filter val="23,728.68"/>
        <filter val="829.53"/>
        <filter val="893.60"/>
        <filter val="895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"/>
  <sheetViews>
    <sheetView zoomScale="90" zoomScaleNormal="90" workbookViewId="0">
      <selection activeCell="I8" sqref="I8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48" t="s">
        <v>31</v>
      </c>
      <c r="B2" s="48" t="s">
        <v>32</v>
      </c>
      <c r="C2" s="49">
        <v>780</v>
      </c>
      <c r="D2" s="10">
        <v>0.33</v>
      </c>
      <c r="E2" s="12">
        <f t="shared" ref="E2" si="0">C2*D2</f>
        <v>257.40000000000003</v>
      </c>
      <c r="F2" s="12"/>
      <c r="G2" s="12">
        <f t="shared" ref="G2" si="1">E2+F2</f>
        <v>257.40000000000003</v>
      </c>
      <c r="H2" s="12"/>
      <c r="I2" s="20">
        <f t="shared" ref="I2" si="2">G2-H2</f>
        <v>257.40000000000003</v>
      </c>
    </row>
    <row r="3" spans="1:9" x14ac:dyDescent="0.2">
      <c r="E3" s="38"/>
      <c r="F3" s="38"/>
      <c r="G3" s="38"/>
      <c r="H3" s="38"/>
      <c r="I3" s="38"/>
    </row>
    <row r="4" spans="1:9" x14ac:dyDescent="0.2">
      <c r="B4" t="s">
        <v>37</v>
      </c>
      <c r="C4" s="41">
        <f>SUM(C2:C3)</f>
        <v>780</v>
      </c>
      <c r="D4" s="41"/>
      <c r="E4" s="41">
        <f t="shared" ref="E4:H4" si="3">SUM(E2:E3)</f>
        <v>257.40000000000003</v>
      </c>
      <c r="F4" s="41">
        <f t="shared" si="3"/>
        <v>0</v>
      </c>
      <c r="G4" s="41">
        <f t="shared" si="3"/>
        <v>257.40000000000003</v>
      </c>
      <c r="H4" s="41">
        <f t="shared" si="3"/>
        <v>0</v>
      </c>
      <c r="I4" s="45">
        <f>SUM(I2:I3)</f>
        <v>257.40000000000003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36.036000000000008</v>
      </c>
    </row>
    <row r="7" spans="1:9" x14ac:dyDescent="0.2">
      <c r="G7" t="s">
        <v>40</v>
      </c>
      <c r="I7" s="3">
        <v>100</v>
      </c>
    </row>
    <row r="8" spans="1:9" x14ac:dyDescent="0.2">
      <c r="G8" t="s">
        <v>41</v>
      </c>
      <c r="I8" s="42">
        <f>+I4+I7</f>
        <v>357.40000000000003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filterMode="1"/>
  <dimension ref="A1:L131"/>
  <sheetViews>
    <sheetView zoomScale="86" zoomScaleNormal="60" workbookViewId="0">
      <selection activeCell="I125" sqref="I125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3729</v>
      </c>
      <c r="D4" s="113">
        <v>0.37</v>
      </c>
      <c r="E4" s="117">
        <f t="shared" si="0"/>
        <v>1379.73</v>
      </c>
      <c r="F4" s="115"/>
      <c r="G4" s="117">
        <f t="shared" si="1"/>
        <v>1379.73</v>
      </c>
      <c r="H4" s="319">
        <v>110</v>
      </c>
      <c r="I4" s="117">
        <f t="shared" si="2"/>
        <v>1269.73</v>
      </c>
      <c r="J4" s="357">
        <v>0.13</v>
      </c>
      <c r="K4" s="372">
        <f t="shared" si="3"/>
        <v>179.36490000000001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hidden="1" x14ac:dyDescent="0.2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hidden="1" x14ac:dyDescent="0.2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hidden="1" x14ac:dyDescent="0.2">
      <c r="A18" s="179" t="s">
        <v>200</v>
      </c>
      <c r="B18" s="331" t="s">
        <v>225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x14ac:dyDescent="0.2">
      <c r="A20" s="160" t="s">
        <v>189</v>
      </c>
      <c r="B20" s="159" t="s">
        <v>190</v>
      </c>
      <c r="C20" s="111">
        <v>1573</v>
      </c>
      <c r="D20" s="113">
        <v>0.38</v>
      </c>
      <c r="E20" s="117">
        <f t="shared" si="0"/>
        <v>597.74</v>
      </c>
      <c r="F20" s="115"/>
      <c r="G20" s="117">
        <f t="shared" si="1"/>
        <v>597.74</v>
      </c>
      <c r="H20" s="326"/>
      <c r="I20" s="117">
        <f t="shared" si="2"/>
        <v>597.74</v>
      </c>
      <c r="J20" s="357">
        <v>0.14000000000000001</v>
      </c>
      <c r="K20" s="372">
        <f t="shared" si="3"/>
        <v>83.683600000000013</v>
      </c>
    </row>
    <row r="21" spans="1:11" s="272" customFormat="1" ht="17" x14ac:dyDescent="0.2">
      <c r="A21" s="160" t="s">
        <v>189</v>
      </c>
      <c r="B21" s="159" t="s">
        <v>190</v>
      </c>
      <c r="C21" s="111">
        <v>2130</v>
      </c>
      <c r="D21" s="113">
        <v>0.25</v>
      </c>
      <c r="E21" s="117">
        <f t="shared" si="0"/>
        <v>532.5</v>
      </c>
      <c r="F21" s="115"/>
      <c r="G21" s="117">
        <f t="shared" si="1"/>
        <v>532.5</v>
      </c>
      <c r="H21" s="326">
        <v>110</v>
      </c>
      <c r="I21" s="117">
        <f t="shared" si="2"/>
        <v>422.5</v>
      </c>
      <c r="J21" s="357">
        <v>0.14000000000000001</v>
      </c>
      <c r="K21" s="372">
        <f t="shared" si="3"/>
        <v>74.550000000000011</v>
      </c>
    </row>
    <row r="22" spans="1:11" s="272" customFormat="1" ht="17" x14ac:dyDescent="0.2">
      <c r="A22" s="179" t="s">
        <v>131</v>
      </c>
      <c r="B22" s="159" t="s">
        <v>132</v>
      </c>
      <c r="C22" s="111">
        <v>6772</v>
      </c>
      <c r="D22" s="113">
        <v>0.28999999999999998</v>
      </c>
      <c r="E22" s="117">
        <f t="shared" si="0"/>
        <v>1963.8799999999999</v>
      </c>
      <c r="F22" s="115">
        <v>220</v>
      </c>
      <c r="G22" s="117">
        <f t="shared" si="1"/>
        <v>2183.88</v>
      </c>
      <c r="H22" s="326">
        <v>220</v>
      </c>
      <c r="I22" s="117">
        <f t="shared" si="2"/>
        <v>1963.88</v>
      </c>
      <c r="J22" s="357">
        <v>0.13</v>
      </c>
      <c r="K22" s="372">
        <f t="shared" si="3"/>
        <v>255.30439999999999</v>
      </c>
    </row>
    <row r="23" spans="1:11" s="272" customFormat="1" ht="17" hidden="1" x14ac:dyDescent="0.2">
      <c r="A23" s="179" t="s">
        <v>131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372">
        <f t="shared" si="3"/>
        <v>0</v>
      </c>
    </row>
    <row r="24" spans="1:11" ht="17" x14ac:dyDescent="0.2">
      <c r="A24" s="179" t="s">
        <v>133</v>
      </c>
      <c r="B24" s="159" t="s">
        <v>132</v>
      </c>
      <c r="C24" s="111">
        <v>6772</v>
      </c>
      <c r="D24" s="113">
        <v>0.28999999999999998</v>
      </c>
      <c r="E24" s="117">
        <f t="shared" si="0"/>
        <v>1963.8799999999999</v>
      </c>
      <c r="F24" s="115"/>
      <c r="G24" s="117">
        <f t="shared" si="1"/>
        <v>1963.8799999999999</v>
      </c>
      <c r="H24" s="326">
        <v>550</v>
      </c>
      <c r="I24" s="117">
        <f t="shared" si="2"/>
        <v>1413.8799999999999</v>
      </c>
      <c r="J24" s="357">
        <v>0.13</v>
      </c>
      <c r="K24" s="372">
        <f t="shared" si="3"/>
        <v>255.30439999999999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t="17" hidden="1" x14ac:dyDescent="0.2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t="17" hidden="1" x14ac:dyDescent="0.2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hidden="1" x14ac:dyDescent="0.2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t="17" hidden="1" x14ac:dyDescent="0.2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t="17" hidden="1" x14ac:dyDescent="0.2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t="17" hidden="1" x14ac:dyDescent="0.2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t="17" hidden="1" x14ac:dyDescent="0.2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t="17" hidden="1" x14ac:dyDescent="0.2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t="17" hidden="1" x14ac:dyDescent="0.2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t="17" hidden="1" x14ac:dyDescent="0.2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x14ac:dyDescent="0.2">
      <c r="A49" s="160" t="s">
        <v>65</v>
      </c>
      <c r="B49" s="159" t="s">
        <v>138</v>
      </c>
      <c r="C49" s="111">
        <v>6883</v>
      </c>
      <c r="D49" s="113">
        <v>0.28000000000000003</v>
      </c>
      <c r="E49" s="117">
        <f t="shared" si="0"/>
        <v>1927.2400000000002</v>
      </c>
      <c r="F49" s="115"/>
      <c r="G49" s="117">
        <f t="shared" si="1"/>
        <v>1927.2400000000002</v>
      </c>
      <c r="H49" s="326">
        <v>110</v>
      </c>
      <c r="I49" s="117">
        <f t="shared" si="2"/>
        <v>1817.2400000000002</v>
      </c>
      <c r="J49" s="357">
        <v>0.14000000000000001</v>
      </c>
      <c r="K49" s="372">
        <f t="shared" si="3"/>
        <v>269.81360000000006</v>
      </c>
    </row>
    <row r="50" spans="1:11" ht="17" hidden="1" x14ac:dyDescent="0.2">
      <c r="A50" s="208" t="s">
        <v>65</v>
      </c>
      <c r="B50" s="159" t="s">
        <v>138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372">
        <f t="shared" si="3"/>
        <v>0</v>
      </c>
    </row>
    <row r="51" spans="1:11" ht="17" hidden="1" x14ac:dyDescent="0.2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t="17" hidden="1" x14ac:dyDescent="0.2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hidden="1" x14ac:dyDescent="0.2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ht="17" x14ac:dyDescent="0.2">
      <c r="A54" s="179" t="s">
        <v>98</v>
      </c>
      <c r="B54" s="159" t="s">
        <v>45</v>
      </c>
      <c r="C54" s="111">
        <v>4657</v>
      </c>
      <c r="D54" s="113">
        <v>0.2</v>
      </c>
      <c r="E54" s="117">
        <f t="shared" si="0"/>
        <v>931.40000000000009</v>
      </c>
      <c r="F54" s="115"/>
      <c r="G54" s="117">
        <f t="shared" si="1"/>
        <v>931.40000000000009</v>
      </c>
      <c r="H54" s="326"/>
      <c r="I54" s="117">
        <f t="shared" si="2"/>
        <v>931.40000000000009</v>
      </c>
      <c r="J54" s="357">
        <v>0.13</v>
      </c>
      <c r="K54" s="372">
        <f t="shared" si="3"/>
        <v>121.08200000000002</v>
      </c>
    </row>
    <row r="55" spans="1:11" ht="17" hidden="1" x14ac:dyDescent="0.2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t="17" hidden="1" x14ac:dyDescent="0.2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t="17" hidden="1" x14ac:dyDescent="0.2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ht="17" x14ac:dyDescent="0.2">
      <c r="A58" s="179" t="s">
        <v>201</v>
      </c>
      <c r="B58" s="159" t="s">
        <v>95</v>
      </c>
      <c r="C58" s="111">
        <v>3213</v>
      </c>
      <c r="D58" s="113">
        <v>0.4</v>
      </c>
      <c r="E58" s="117">
        <f>C58*D58</f>
        <v>1285.2</v>
      </c>
      <c r="F58" s="115"/>
      <c r="G58" s="117">
        <f t="shared" si="1"/>
        <v>1285.2</v>
      </c>
      <c r="H58" s="326">
        <v>110</v>
      </c>
      <c r="I58" s="117">
        <f t="shared" si="2"/>
        <v>1175.2</v>
      </c>
      <c r="J58" s="357">
        <v>0.13</v>
      </c>
      <c r="K58" s="372">
        <f t="shared" si="3"/>
        <v>167.07600000000002</v>
      </c>
    </row>
    <row r="59" spans="1:11" s="272" customFormat="1" ht="17" hidden="1" x14ac:dyDescent="0.2">
      <c r="A59" s="160" t="s">
        <v>181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0.14000000000000001</v>
      </c>
      <c r="K59" s="371">
        <f t="shared" si="3"/>
        <v>0</v>
      </c>
    </row>
    <row r="60" spans="1:11" s="272" customFormat="1" ht="17" hidden="1" x14ac:dyDescent="0.2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t="17" hidden="1" x14ac:dyDescent="0.2">
      <c r="A61" s="179" t="s">
        <v>182</v>
      </c>
      <c r="B61" s="331" t="s">
        <v>183</v>
      </c>
      <c r="C61" s="388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t="17" hidden="1" x14ac:dyDescent="0.2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t="17" hidden="1" x14ac:dyDescent="0.2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t="17" hidden="1" x14ac:dyDescent="0.2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" hidden="1" customHeight="1" x14ac:dyDescent="0.2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7" hidden="1" x14ac:dyDescent="0.2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t="17" hidden="1" x14ac:dyDescent="0.2">
      <c r="A67" s="90" t="s">
        <v>176</v>
      </c>
      <c r="B67" s="331" t="s">
        <v>177</v>
      </c>
      <c r="C67" s="332"/>
      <c r="D67" s="99"/>
      <c r="E67" s="103">
        <f t="shared" ref="E67:E121" si="4">C67*D67</f>
        <v>0</v>
      </c>
      <c r="F67" s="100"/>
      <c r="G67" s="103">
        <f t="shared" ref="G67:G121" si="5">E67+F67</f>
        <v>0</v>
      </c>
      <c r="H67" s="336"/>
      <c r="I67" s="103">
        <f t="shared" ref="I67:I121" si="6">+G67-H67</f>
        <v>0</v>
      </c>
      <c r="J67" s="370">
        <v>0.13</v>
      </c>
      <c r="K67" s="371">
        <f t="shared" ref="K67:K121" si="7">E67*J67</f>
        <v>0</v>
      </c>
      <c r="L67" s="3"/>
    </row>
    <row r="68" spans="1:12" s="272" customFormat="1" ht="17" hidden="1" x14ac:dyDescent="0.2">
      <c r="A68" s="90" t="s">
        <v>127</v>
      </c>
      <c r="B68" s="159" t="s">
        <v>128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0.13</v>
      </c>
      <c r="K68" s="20">
        <f t="shared" si="7"/>
        <v>0</v>
      </c>
      <c r="L68" s="118"/>
    </row>
    <row r="69" spans="1:12" ht="17" hidden="1" x14ac:dyDescent="0.2">
      <c r="A69" s="179" t="s">
        <v>172</v>
      </c>
      <c r="B69" s="331" t="s">
        <v>175</v>
      </c>
      <c r="C69" s="332"/>
      <c r="D69" s="99"/>
      <c r="E69" s="103">
        <f t="shared" si="4"/>
        <v>0</v>
      </c>
      <c r="F69" s="100"/>
      <c r="G69" s="103">
        <f t="shared" si="5"/>
        <v>0</v>
      </c>
      <c r="H69" s="336"/>
      <c r="I69" s="103">
        <f t="shared" si="6"/>
        <v>0</v>
      </c>
      <c r="J69" s="370">
        <v>0.13</v>
      </c>
      <c r="K69" s="371">
        <f t="shared" si="7"/>
        <v>0</v>
      </c>
    </row>
    <row r="70" spans="1:12" ht="17" hidden="1" x14ac:dyDescent="0.2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s="272" customFormat="1" ht="17" hidden="1" x14ac:dyDescent="0.2">
      <c r="A71" s="90" t="s">
        <v>108</v>
      </c>
      <c r="B71" s="159" t="s">
        <v>111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0.13</v>
      </c>
      <c r="K71" s="20">
        <f t="shared" si="7"/>
        <v>0</v>
      </c>
    </row>
    <row r="72" spans="1:12" ht="17" x14ac:dyDescent="0.2">
      <c r="A72" s="90" t="s">
        <v>52</v>
      </c>
      <c r="B72" s="331" t="s">
        <v>53</v>
      </c>
      <c r="C72" s="332">
        <v>4666</v>
      </c>
      <c r="D72" s="99">
        <v>0.27</v>
      </c>
      <c r="E72" s="103">
        <f t="shared" si="4"/>
        <v>1259.8200000000002</v>
      </c>
      <c r="F72" s="100"/>
      <c r="G72" s="103">
        <f t="shared" si="5"/>
        <v>1259.8200000000002</v>
      </c>
      <c r="H72" s="336">
        <v>100</v>
      </c>
      <c r="I72" s="103">
        <f t="shared" si="6"/>
        <v>1159.8200000000002</v>
      </c>
      <c r="J72" s="370">
        <v>0.13</v>
      </c>
      <c r="K72" s="371">
        <f t="shared" si="7"/>
        <v>163.77660000000003</v>
      </c>
    </row>
    <row r="73" spans="1:12" ht="17" x14ac:dyDescent="0.2">
      <c r="A73" s="90" t="s">
        <v>52</v>
      </c>
      <c r="B73" s="331" t="s">
        <v>53</v>
      </c>
      <c r="C73" s="332">
        <v>1716</v>
      </c>
      <c r="D73" s="99">
        <v>0.42</v>
      </c>
      <c r="E73" s="103">
        <f t="shared" si="4"/>
        <v>720.72</v>
      </c>
      <c r="F73" s="100"/>
      <c r="G73" s="103">
        <f t="shared" si="5"/>
        <v>720.72</v>
      </c>
      <c r="H73" s="336"/>
      <c r="I73" s="103">
        <f t="shared" si="6"/>
        <v>720.72</v>
      </c>
      <c r="J73" s="370">
        <v>0.13</v>
      </c>
      <c r="K73" s="371">
        <f t="shared" si="7"/>
        <v>93.693600000000004</v>
      </c>
    </row>
    <row r="74" spans="1:12" ht="17" hidden="1" x14ac:dyDescent="0.2">
      <c r="A74" s="381" t="s">
        <v>212</v>
      </c>
      <c r="B74" s="331" t="s">
        <v>167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t="17" hidden="1" x14ac:dyDescent="0.2">
      <c r="A75" s="208" t="s">
        <v>90</v>
      </c>
      <c r="B75" s="159" t="s">
        <v>79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0.14000000000000001</v>
      </c>
      <c r="K75" s="20">
        <f t="shared" si="7"/>
        <v>0</v>
      </c>
    </row>
    <row r="76" spans="1:12" ht="17" hidden="1" x14ac:dyDescent="0.2">
      <c r="A76" s="90" t="s">
        <v>154</v>
      </c>
      <c r="B76" s="331" t="s">
        <v>155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t="17" hidden="1" x14ac:dyDescent="0.2">
      <c r="A77" s="90" t="s">
        <v>154</v>
      </c>
      <c r="B77" s="331" t="s">
        <v>155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t="17" x14ac:dyDescent="0.2">
      <c r="A78" s="90" t="s">
        <v>156</v>
      </c>
      <c r="B78" s="331" t="s">
        <v>155</v>
      </c>
      <c r="C78" s="332">
        <v>4378</v>
      </c>
      <c r="D78" s="99">
        <v>0.39</v>
      </c>
      <c r="E78" s="103">
        <f t="shared" si="4"/>
        <v>1707.42</v>
      </c>
      <c r="F78" s="100"/>
      <c r="G78" s="103">
        <f t="shared" si="5"/>
        <v>1707.42</v>
      </c>
      <c r="H78" s="336"/>
      <c r="I78" s="103">
        <f t="shared" si="6"/>
        <v>1707.42</v>
      </c>
      <c r="J78" s="370">
        <v>0.13</v>
      </c>
      <c r="K78" s="371">
        <f t="shared" si="7"/>
        <v>221.96460000000002</v>
      </c>
    </row>
    <row r="79" spans="1:12" ht="17" hidden="1" x14ac:dyDescent="0.2">
      <c r="A79" s="90" t="s">
        <v>156</v>
      </c>
      <c r="B79" s="159" t="s">
        <v>155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372">
        <f t="shared" si="7"/>
        <v>0</v>
      </c>
    </row>
    <row r="80" spans="1:12" ht="17" hidden="1" x14ac:dyDescent="0.2">
      <c r="A80" s="90" t="s">
        <v>104</v>
      </c>
      <c r="B80" s="159" t="s">
        <v>105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20">
        <f t="shared" si="7"/>
        <v>0</v>
      </c>
    </row>
    <row r="81" spans="1:11" ht="17" hidden="1" x14ac:dyDescent="0.2">
      <c r="A81" s="90" t="s">
        <v>161</v>
      </c>
      <c r="B81" s="159" t="s">
        <v>162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372">
        <f t="shared" si="7"/>
        <v>0</v>
      </c>
    </row>
    <row r="82" spans="1:11" ht="17" hidden="1" x14ac:dyDescent="0.2">
      <c r="A82" s="90" t="s">
        <v>100</v>
      </c>
      <c r="B82" s="159" t="s">
        <v>101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20">
        <f t="shared" si="7"/>
        <v>0</v>
      </c>
    </row>
    <row r="83" spans="1:11" ht="17" hidden="1" x14ac:dyDescent="0.2">
      <c r="A83" s="194" t="s">
        <v>85</v>
      </c>
      <c r="B83" s="159" t="s">
        <v>86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t="17" hidden="1" x14ac:dyDescent="0.2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t="17" hidden="1" x14ac:dyDescent="0.2">
      <c r="A85" s="208" t="s">
        <v>179</v>
      </c>
      <c r="B85" s="331" t="s">
        <v>180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0.14000000000000001</v>
      </c>
      <c r="K85" s="371">
        <f t="shared" si="7"/>
        <v>0</v>
      </c>
    </row>
    <row r="86" spans="1:11" ht="17" hidden="1" x14ac:dyDescent="0.2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t="17" hidden="1" x14ac:dyDescent="0.2">
      <c r="A87" s="194" t="s">
        <v>83</v>
      </c>
      <c r="B87" s="159" t="s">
        <v>84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s="272" customFormat="1" ht="17" x14ac:dyDescent="0.2">
      <c r="A88" s="90" t="s">
        <v>193</v>
      </c>
      <c r="B88" s="159" t="s">
        <v>84</v>
      </c>
      <c r="C88" s="111">
        <v>2130</v>
      </c>
      <c r="D88" s="113">
        <v>0.25</v>
      </c>
      <c r="E88" s="117">
        <f t="shared" si="4"/>
        <v>532.5</v>
      </c>
      <c r="F88" s="115"/>
      <c r="G88" s="117">
        <f t="shared" si="5"/>
        <v>532.5</v>
      </c>
      <c r="H88" s="326"/>
      <c r="I88" s="117">
        <f t="shared" si="6"/>
        <v>532.5</v>
      </c>
      <c r="J88" s="357">
        <v>0.13</v>
      </c>
      <c r="K88" s="372">
        <f t="shared" si="7"/>
        <v>69.225000000000009</v>
      </c>
    </row>
    <row r="89" spans="1:11" ht="17" hidden="1" x14ac:dyDescent="0.2">
      <c r="A89" s="90" t="s">
        <v>198</v>
      </c>
      <c r="B89" s="331" t="s">
        <v>107</v>
      </c>
      <c r="C89" s="332"/>
      <c r="D89" s="99"/>
      <c r="E89" s="103">
        <f t="shared" si="4"/>
        <v>0</v>
      </c>
      <c r="F89" s="100"/>
      <c r="G89" s="103">
        <f t="shared" si="5"/>
        <v>0</v>
      </c>
      <c r="H89" s="336"/>
      <c r="I89" s="103">
        <f t="shared" si="6"/>
        <v>0</v>
      </c>
      <c r="J89" s="370">
        <v>0.13</v>
      </c>
      <c r="K89" s="371">
        <f t="shared" si="7"/>
        <v>0</v>
      </c>
    </row>
    <row r="90" spans="1:11" ht="17" hidden="1" x14ac:dyDescent="0.2">
      <c r="A90" s="90" t="s">
        <v>198</v>
      </c>
      <c r="B90" s="159" t="s">
        <v>107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s="272" customFormat="1" ht="17" hidden="1" x14ac:dyDescent="0.2">
      <c r="A91" s="90" t="s">
        <v>216</v>
      </c>
      <c r="B91" s="331" t="s">
        <v>217</v>
      </c>
      <c r="C91" s="332"/>
      <c r="D91" s="99"/>
      <c r="E91" s="103">
        <f t="shared" si="4"/>
        <v>0</v>
      </c>
      <c r="F91" s="100"/>
      <c r="G91" s="103">
        <f t="shared" si="5"/>
        <v>0</v>
      </c>
      <c r="H91" s="336"/>
      <c r="I91" s="103">
        <f t="shared" si="6"/>
        <v>0</v>
      </c>
      <c r="J91" s="370">
        <v>0.13</v>
      </c>
      <c r="K91" s="371">
        <f t="shared" si="7"/>
        <v>0</v>
      </c>
    </row>
    <row r="92" spans="1:11" ht="14.5" hidden="1" customHeight="1" x14ac:dyDescent="0.2">
      <c r="A92" s="90" t="s">
        <v>152</v>
      </c>
      <c r="B92" s="331" t="s">
        <v>218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7" hidden="1" x14ac:dyDescent="0.2">
      <c r="A93" s="90" t="s">
        <v>152</v>
      </c>
      <c r="B93" s="159" t="s">
        <v>153</v>
      </c>
      <c r="C93" s="111"/>
      <c r="D93" s="113"/>
      <c r="E93" s="117">
        <f t="shared" si="4"/>
        <v>0</v>
      </c>
      <c r="F93" s="115"/>
      <c r="G93" s="117">
        <f t="shared" si="5"/>
        <v>0</v>
      </c>
      <c r="H93" s="326"/>
      <c r="I93" s="117">
        <f t="shared" si="6"/>
        <v>0</v>
      </c>
      <c r="J93" s="357">
        <v>0.13</v>
      </c>
      <c r="K93" s="372">
        <f t="shared" si="7"/>
        <v>0</v>
      </c>
    </row>
    <row r="94" spans="1:11" s="272" customFormat="1" ht="17" x14ac:dyDescent="0.2">
      <c r="A94" s="90" t="s">
        <v>184</v>
      </c>
      <c r="B94" s="159" t="s">
        <v>219</v>
      </c>
      <c r="C94" s="111">
        <v>4806</v>
      </c>
      <c r="D94" s="113">
        <v>0.42</v>
      </c>
      <c r="E94" s="117">
        <f t="shared" si="4"/>
        <v>2018.52</v>
      </c>
      <c r="F94" s="115"/>
      <c r="G94" s="117">
        <f t="shared" si="5"/>
        <v>2018.52</v>
      </c>
      <c r="H94" s="326">
        <v>330</v>
      </c>
      <c r="I94" s="117">
        <f t="shared" si="6"/>
        <v>1688.52</v>
      </c>
      <c r="J94" s="357">
        <v>0.13</v>
      </c>
      <c r="K94" s="372">
        <f t="shared" si="7"/>
        <v>262.4076</v>
      </c>
    </row>
    <row r="95" spans="1:11" s="272" customFormat="1" ht="17" x14ac:dyDescent="0.2">
      <c r="A95" s="90" t="s">
        <v>211</v>
      </c>
      <c r="B95" s="331" t="s">
        <v>185</v>
      </c>
      <c r="C95" s="332">
        <v>4666</v>
      </c>
      <c r="D95" s="99">
        <v>0.25</v>
      </c>
      <c r="E95" s="103">
        <f t="shared" si="4"/>
        <v>1166.5</v>
      </c>
      <c r="F95" s="100"/>
      <c r="G95" s="103">
        <f t="shared" si="5"/>
        <v>1166.5</v>
      </c>
      <c r="H95" s="336">
        <v>200</v>
      </c>
      <c r="I95" s="103">
        <f t="shared" si="6"/>
        <v>966.5</v>
      </c>
      <c r="J95" s="370">
        <v>0.13</v>
      </c>
      <c r="K95" s="371">
        <f t="shared" si="7"/>
        <v>151.64500000000001</v>
      </c>
    </row>
    <row r="96" spans="1:11" s="272" customFormat="1" ht="17" hidden="1" x14ac:dyDescent="0.2">
      <c r="A96" s="90" t="s">
        <v>209</v>
      </c>
      <c r="B96" s="331" t="s">
        <v>210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ht="17" x14ac:dyDescent="0.2">
      <c r="A97" s="90" t="s">
        <v>203</v>
      </c>
      <c r="B97" s="159" t="s">
        <v>220</v>
      </c>
      <c r="C97" s="111">
        <v>2205</v>
      </c>
      <c r="D97" s="113">
        <v>0.25</v>
      </c>
      <c r="E97" s="117">
        <f t="shared" si="4"/>
        <v>551.25</v>
      </c>
      <c r="F97" s="115"/>
      <c r="G97" s="117">
        <f t="shared" si="5"/>
        <v>551.25</v>
      </c>
      <c r="H97" s="326"/>
      <c r="I97" s="117">
        <f t="shared" si="6"/>
        <v>551.25</v>
      </c>
      <c r="J97" s="357">
        <v>0.13</v>
      </c>
      <c r="K97" s="372">
        <f t="shared" si="7"/>
        <v>71.662500000000009</v>
      </c>
    </row>
    <row r="98" spans="1:11" s="272" customFormat="1" ht="17" hidden="1" x14ac:dyDescent="0.2">
      <c r="A98" s="208" t="s">
        <v>159</v>
      </c>
      <c r="B98" s="159" t="s">
        <v>160</v>
      </c>
      <c r="C98" s="111"/>
      <c r="D98" s="113"/>
      <c r="E98" s="117">
        <f t="shared" si="4"/>
        <v>0</v>
      </c>
      <c r="F98" s="115"/>
      <c r="G98" s="117">
        <f t="shared" si="5"/>
        <v>0</v>
      </c>
      <c r="H98" s="326"/>
      <c r="I98" s="117">
        <f t="shared" si="6"/>
        <v>0</v>
      </c>
      <c r="J98" s="357">
        <v>0.14000000000000001</v>
      </c>
      <c r="K98" s="20">
        <f t="shared" si="7"/>
        <v>0</v>
      </c>
    </row>
    <row r="99" spans="1:11" ht="17" hidden="1" x14ac:dyDescent="0.2">
      <c r="A99" s="90" t="s">
        <v>98</v>
      </c>
      <c r="B99" s="331" t="s">
        <v>171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t="17" hidden="1" x14ac:dyDescent="0.2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t="17" hidden="1" x14ac:dyDescent="0.2">
      <c r="A101" s="94" t="s">
        <v>58</v>
      </c>
      <c r="B101" s="159" t="s">
        <v>59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0.14000000000000001</v>
      </c>
      <c r="K101" s="20">
        <f t="shared" si="7"/>
        <v>0</v>
      </c>
    </row>
    <row r="102" spans="1:11" ht="17" x14ac:dyDescent="0.2">
      <c r="A102" s="160" t="s">
        <v>65</v>
      </c>
      <c r="B102" s="159" t="s">
        <v>59</v>
      </c>
      <c r="C102" s="111">
        <v>4193</v>
      </c>
      <c r="D102" s="113">
        <v>0.42</v>
      </c>
      <c r="E102" s="117">
        <f t="shared" si="4"/>
        <v>1761.06</v>
      </c>
      <c r="F102" s="115"/>
      <c r="G102" s="117">
        <f t="shared" si="5"/>
        <v>1761.06</v>
      </c>
      <c r="H102" s="326">
        <v>110</v>
      </c>
      <c r="I102" s="117">
        <f t="shared" si="6"/>
        <v>1651.06</v>
      </c>
      <c r="J102" s="357">
        <v>0.14000000000000001</v>
      </c>
      <c r="K102" s="372">
        <f t="shared" si="7"/>
        <v>246.54840000000002</v>
      </c>
    </row>
    <row r="103" spans="1:11" s="272" customFormat="1" ht="17" hidden="1" x14ac:dyDescent="0.2">
      <c r="A103" s="90" t="s">
        <v>168</v>
      </c>
      <c r="B103" s="331" t="s">
        <v>59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hidden="1" x14ac:dyDescent="0.2">
      <c r="A104" s="90" t="s">
        <v>168</v>
      </c>
      <c r="B104" s="159" t="s">
        <v>59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0.13</v>
      </c>
      <c r="K104" s="372">
        <f t="shared" si="7"/>
        <v>0</v>
      </c>
    </row>
    <row r="105" spans="1:11" s="272" customFormat="1" ht="17" hidden="1" x14ac:dyDescent="0.2">
      <c r="A105" s="90" t="s">
        <v>186</v>
      </c>
      <c r="B105" s="331" t="s">
        <v>59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ht="17" hidden="1" x14ac:dyDescent="0.2">
      <c r="A106" s="90" t="s">
        <v>63</v>
      </c>
      <c r="B106" s="159" t="s">
        <v>64</v>
      </c>
      <c r="C106" s="111"/>
      <c r="D106" s="113"/>
      <c r="E106" s="117">
        <f t="shared" si="4"/>
        <v>0</v>
      </c>
      <c r="F106" s="115"/>
      <c r="G106" s="117">
        <f t="shared" si="5"/>
        <v>0</v>
      </c>
      <c r="H106" s="326"/>
      <c r="I106" s="117">
        <f t="shared" si="6"/>
        <v>0</v>
      </c>
      <c r="J106" s="357">
        <v>0.13</v>
      </c>
      <c r="K106" s="20">
        <f t="shared" si="7"/>
        <v>0</v>
      </c>
    </row>
    <row r="107" spans="1:11" ht="17" x14ac:dyDescent="0.2">
      <c r="A107" s="90" t="s">
        <v>134</v>
      </c>
      <c r="B107" s="159" t="s">
        <v>135</v>
      </c>
      <c r="C107" s="111">
        <v>5643</v>
      </c>
      <c r="D107" s="113">
        <v>0.27</v>
      </c>
      <c r="E107" s="117">
        <f t="shared" si="4"/>
        <v>1523.6100000000001</v>
      </c>
      <c r="F107" s="115">
        <v>201.74</v>
      </c>
      <c r="G107" s="117">
        <f t="shared" si="5"/>
        <v>1725.3500000000001</v>
      </c>
      <c r="H107" s="326">
        <v>110</v>
      </c>
      <c r="I107" s="117">
        <f t="shared" si="6"/>
        <v>1615.3500000000001</v>
      </c>
      <c r="J107" s="357">
        <v>0.13</v>
      </c>
      <c r="K107" s="372">
        <f t="shared" si="7"/>
        <v>198.06930000000003</v>
      </c>
    </row>
    <row r="108" spans="1:11" ht="17" hidden="1" x14ac:dyDescent="0.2">
      <c r="A108" s="90" t="s">
        <v>134</v>
      </c>
      <c r="B108" s="159" t="s">
        <v>135</v>
      </c>
      <c r="C108" s="111"/>
      <c r="D108" s="113"/>
      <c r="E108" s="117">
        <f t="shared" si="4"/>
        <v>0</v>
      </c>
      <c r="F108" s="115"/>
      <c r="G108" s="117">
        <f t="shared" si="5"/>
        <v>0</v>
      </c>
      <c r="H108" s="326"/>
      <c r="I108" s="117">
        <f t="shared" si="6"/>
        <v>0</v>
      </c>
      <c r="J108" s="357">
        <v>0.13</v>
      </c>
      <c r="K108" s="20">
        <f t="shared" si="7"/>
        <v>0</v>
      </c>
    </row>
    <row r="109" spans="1:11" ht="17" hidden="1" x14ac:dyDescent="0.2">
      <c r="A109" s="90" t="s">
        <v>114</v>
      </c>
      <c r="B109" s="159" t="s">
        <v>115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t="17" hidden="1" x14ac:dyDescent="0.2">
      <c r="A110" s="90" t="s">
        <v>114</v>
      </c>
      <c r="B110" s="159" t="s">
        <v>115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t="17" hidden="1" x14ac:dyDescent="0.2">
      <c r="A111" s="90" t="s">
        <v>109</v>
      </c>
      <c r="B111" s="159" t="s">
        <v>110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t="17" hidden="1" x14ac:dyDescent="0.2">
      <c r="A112" s="90" t="s">
        <v>187</v>
      </c>
      <c r="B112" s="331" t="s">
        <v>188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2" ht="17" hidden="1" x14ac:dyDescent="0.2">
      <c r="A113" s="90" t="s">
        <v>74</v>
      </c>
      <c r="B113" s="159" t="s">
        <v>75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0.13</v>
      </c>
      <c r="K113" s="20">
        <f t="shared" si="7"/>
        <v>0</v>
      </c>
    </row>
    <row r="114" spans="1:12" ht="17" x14ac:dyDescent="0.2">
      <c r="A114" s="90" t="s">
        <v>222</v>
      </c>
      <c r="B114" s="159" t="s">
        <v>223</v>
      </c>
      <c r="C114" s="111">
        <v>4587</v>
      </c>
      <c r="D114" s="113">
        <v>0.42</v>
      </c>
      <c r="E114" s="117">
        <f t="shared" si="4"/>
        <v>1926.54</v>
      </c>
      <c r="F114" s="115"/>
      <c r="G114" s="117">
        <f t="shared" si="5"/>
        <v>1926.54</v>
      </c>
      <c r="H114" s="326">
        <v>110</v>
      </c>
      <c r="I114" s="117">
        <f t="shared" si="6"/>
        <v>1816.54</v>
      </c>
      <c r="J114" s="357">
        <v>0.13</v>
      </c>
      <c r="K114" s="372">
        <f t="shared" si="7"/>
        <v>250.4502</v>
      </c>
    </row>
    <row r="115" spans="1:12" s="272" customFormat="1" ht="17" hidden="1" x14ac:dyDescent="0.2">
      <c r="A115" s="209" t="s">
        <v>91</v>
      </c>
      <c r="B115" s="159" t="s">
        <v>92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0.14000000000000001</v>
      </c>
      <c r="K115" s="20">
        <f t="shared" si="7"/>
        <v>0</v>
      </c>
    </row>
    <row r="116" spans="1:12" hidden="1" x14ac:dyDescent="0.2">
      <c r="A116" s="316" t="s">
        <v>145</v>
      </c>
      <c r="B116" s="350" t="s">
        <v>146</v>
      </c>
      <c r="C116" s="111"/>
      <c r="D116" s="171"/>
      <c r="E116" s="117">
        <f t="shared" si="4"/>
        <v>0</v>
      </c>
      <c r="F116" s="116"/>
      <c r="G116" s="117">
        <f t="shared" si="5"/>
        <v>0</v>
      </c>
      <c r="H116" s="116"/>
      <c r="I116" s="117">
        <f t="shared" si="6"/>
        <v>0</v>
      </c>
      <c r="J116" s="357">
        <v>0.14000000000000001</v>
      </c>
      <c r="K116" s="20">
        <f t="shared" si="7"/>
        <v>0</v>
      </c>
    </row>
    <row r="117" spans="1:12" s="272" customFormat="1" hidden="1" x14ac:dyDescent="0.2">
      <c r="A117" s="90" t="s">
        <v>139</v>
      </c>
      <c r="B117" s="321" t="s">
        <v>140</v>
      </c>
      <c r="C117" s="176"/>
      <c r="D117" s="170"/>
      <c r="E117" s="117">
        <f t="shared" si="4"/>
        <v>0</v>
      </c>
      <c r="F117" s="261"/>
      <c r="G117" s="117">
        <f t="shared" si="5"/>
        <v>0</v>
      </c>
      <c r="H117" s="261"/>
      <c r="I117" s="117">
        <f t="shared" si="6"/>
        <v>0</v>
      </c>
      <c r="J117" s="357">
        <v>0.13</v>
      </c>
      <c r="K117" s="20">
        <f t="shared" si="7"/>
        <v>0</v>
      </c>
    </row>
    <row r="118" spans="1:12" s="272" customFormat="1" hidden="1" x14ac:dyDescent="0.2">
      <c r="A118" s="90" t="s">
        <v>141</v>
      </c>
      <c r="B118" s="321" t="s">
        <v>140</v>
      </c>
      <c r="C118" s="176"/>
      <c r="D118" s="170"/>
      <c r="E118" s="117">
        <f t="shared" si="4"/>
        <v>0</v>
      </c>
      <c r="F118" s="261"/>
      <c r="G118" s="117">
        <f t="shared" si="5"/>
        <v>0</v>
      </c>
      <c r="H118" s="261"/>
      <c r="I118" s="117">
        <f t="shared" si="6"/>
        <v>0</v>
      </c>
      <c r="J118" s="357">
        <v>0.13</v>
      </c>
      <c r="K118" s="20">
        <f t="shared" si="7"/>
        <v>0</v>
      </c>
    </row>
    <row r="119" spans="1:12" hidden="1" x14ac:dyDescent="0.2">
      <c r="A119" s="90" t="s">
        <v>118</v>
      </c>
      <c r="B119" s="238" t="s">
        <v>119</v>
      </c>
      <c r="C119" s="176"/>
      <c r="D119" s="170"/>
      <c r="E119" s="117">
        <f t="shared" si="4"/>
        <v>0</v>
      </c>
      <c r="F119" s="261"/>
      <c r="G119" s="117">
        <f t="shared" si="5"/>
        <v>0</v>
      </c>
      <c r="H119" s="261"/>
      <c r="I119" s="117">
        <f t="shared" si="6"/>
        <v>0</v>
      </c>
      <c r="J119" s="357">
        <v>0.13</v>
      </c>
      <c r="K119" s="20">
        <f t="shared" si="7"/>
        <v>0</v>
      </c>
    </row>
    <row r="120" spans="1:12" hidden="1" x14ac:dyDescent="0.2">
      <c r="A120" s="92" t="s">
        <v>54</v>
      </c>
      <c r="B120" s="196" t="s">
        <v>55</v>
      </c>
      <c r="C120" s="197"/>
      <c r="D120" s="198"/>
      <c r="E120" s="117">
        <f t="shared" si="4"/>
        <v>0</v>
      </c>
      <c r="F120" s="203"/>
      <c r="G120" s="117">
        <f t="shared" si="5"/>
        <v>0</v>
      </c>
      <c r="H120" s="203"/>
      <c r="I120" s="117">
        <f t="shared" si="6"/>
        <v>0</v>
      </c>
      <c r="J120" s="357">
        <v>0.14000000000000001</v>
      </c>
      <c r="K120" s="20">
        <f t="shared" si="7"/>
        <v>0</v>
      </c>
    </row>
    <row r="121" spans="1:12" hidden="1" x14ac:dyDescent="0.2">
      <c r="A121" s="90" t="s">
        <v>87</v>
      </c>
      <c r="B121" s="234" t="s">
        <v>88</v>
      </c>
      <c r="C121" s="114"/>
      <c r="D121" s="172"/>
      <c r="E121" s="117">
        <f t="shared" si="4"/>
        <v>0</v>
      </c>
      <c r="F121" s="116"/>
      <c r="G121" s="117">
        <f t="shared" si="5"/>
        <v>0</v>
      </c>
      <c r="H121" s="116"/>
      <c r="I121" s="117">
        <f t="shared" si="6"/>
        <v>0</v>
      </c>
      <c r="J121" s="357">
        <v>0.13</v>
      </c>
      <c r="K121" s="20">
        <f t="shared" si="7"/>
        <v>0</v>
      </c>
    </row>
    <row r="122" spans="1:12" ht="16" customHeight="1" x14ac:dyDescent="0.2">
      <c r="A122" s="75"/>
      <c r="C122" s="79">
        <f>SUM(C2:C121)</f>
        <v>74719</v>
      </c>
      <c r="D122" s="79"/>
      <c r="E122" s="80">
        <f>SUM(E2:E121)</f>
        <v>23749.510000000002</v>
      </c>
      <c r="F122" s="80">
        <f>SUM(F2:F121)</f>
        <v>421.74</v>
      </c>
      <c r="G122" s="80">
        <f>SUM(G2:G121)</f>
        <v>24171.25</v>
      </c>
      <c r="H122" s="80">
        <f>SUM(H2:H121)</f>
        <v>2170</v>
      </c>
      <c r="I122" s="80">
        <f>SUM(I2:I121)</f>
        <v>22001.250000000004</v>
      </c>
      <c r="J122" s="80"/>
      <c r="K122" s="3">
        <f>SUM(K2:K121)</f>
        <v>3135.6216999999997</v>
      </c>
      <c r="L122" s="3"/>
    </row>
    <row r="123" spans="1:12" x14ac:dyDescent="0.2">
      <c r="D123" s="81"/>
      <c r="I123" s="382"/>
      <c r="J123" s="383"/>
      <c r="K123" s="165"/>
    </row>
    <row r="124" spans="1:12" x14ac:dyDescent="0.2">
      <c r="B124" s="247" t="s">
        <v>47</v>
      </c>
      <c r="D124" s="13"/>
      <c r="F124" s="13"/>
      <c r="G124" s="13"/>
      <c r="H124" t="s">
        <v>10</v>
      </c>
      <c r="I124" s="12">
        <f>+K122</f>
        <v>3135.6216999999997</v>
      </c>
    </row>
    <row r="125" spans="1:12" x14ac:dyDescent="0.2">
      <c r="B125" s="363">
        <v>0.13</v>
      </c>
      <c r="C125" s="41" t="s">
        <v>170</v>
      </c>
      <c r="D125" s="14"/>
      <c r="F125" s="13"/>
      <c r="G125" s="13"/>
      <c r="H125" t="s">
        <v>12</v>
      </c>
      <c r="I125" s="207">
        <f>+I122+I124</f>
        <v>25136.871700000003</v>
      </c>
    </row>
    <row r="126" spans="1:12" x14ac:dyDescent="0.2">
      <c r="A126" s="361"/>
      <c r="B126" s="364">
        <v>0.14000000000000001</v>
      </c>
      <c r="C126" s="41" t="s">
        <v>51</v>
      </c>
      <c r="D126" s="14"/>
      <c r="E126" s="15"/>
    </row>
    <row r="127" spans="1:12" x14ac:dyDescent="0.2">
      <c r="A127" s="362"/>
      <c r="D127" s="14"/>
      <c r="E127" s="15"/>
      <c r="F127" s="3"/>
      <c r="I127" s="386"/>
      <c r="J127" s="387"/>
    </row>
    <row r="128" spans="1:12" x14ac:dyDescent="0.2">
      <c r="A128" s="361"/>
      <c r="D128" s="14"/>
      <c r="E128" s="15"/>
      <c r="I128" s="3"/>
    </row>
    <row r="129" spans="1:8" x14ac:dyDescent="0.2">
      <c r="A129" s="361"/>
    </row>
    <row r="131" spans="1:8" x14ac:dyDescent="0.2">
      <c r="H131" s="3"/>
    </row>
  </sheetData>
  <autoFilter ref="A1:K126" xr:uid="{00000000-0009-0000-0000-000077000000}">
    <filterColumn colId="8">
      <filters blank="1">
        <filter val="1,159.82"/>
        <filter val="1,175.20"/>
        <filter val="1,269.73"/>
        <filter val="1,413.88"/>
        <filter val="1,615.35"/>
        <filter val="1,651.06"/>
        <filter val="1,688.52"/>
        <filter val="1,707.42"/>
        <filter val="1,816.54"/>
        <filter val="1,817.24"/>
        <filter val="1,963.88"/>
        <filter val="22,001.25"/>
        <filter val="25,136.87"/>
        <filter val="3,135.62"/>
        <filter val="422.50"/>
        <filter val="532.50"/>
        <filter val="551.25"/>
        <filter val="597.74"/>
        <filter val="720.72"/>
        <filter val="931.40"/>
        <filter val="966.5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filterMode="1"/>
  <dimension ref="A1:L131"/>
  <sheetViews>
    <sheetView topLeftCell="A6" zoomScale="86" zoomScaleNormal="60" workbookViewId="0">
      <selection activeCell="I125" sqref="I125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3665</v>
      </c>
      <c r="D4" s="113">
        <v>0.37</v>
      </c>
      <c r="E4" s="117">
        <f t="shared" si="0"/>
        <v>1356.05</v>
      </c>
      <c r="F4" s="115"/>
      <c r="G4" s="117">
        <f t="shared" si="1"/>
        <v>1356.05</v>
      </c>
      <c r="H4" s="319"/>
      <c r="I4" s="117">
        <f t="shared" si="2"/>
        <v>1356.05</v>
      </c>
      <c r="J4" s="357">
        <v>0.13</v>
      </c>
      <c r="K4" s="372">
        <f t="shared" si="3"/>
        <v>176.28649999999999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331" t="s">
        <v>165</v>
      </c>
      <c r="C6" s="332">
        <v>3015</v>
      </c>
      <c r="D6" s="99">
        <v>0.38</v>
      </c>
      <c r="E6" s="103">
        <f t="shared" si="0"/>
        <v>1145.7</v>
      </c>
      <c r="F6" s="100">
        <v>52.5</v>
      </c>
      <c r="G6" s="103">
        <f t="shared" si="1"/>
        <v>1198.2</v>
      </c>
      <c r="H6" s="336">
        <v>50</v>
      </c>
      <c r="I6" s="103">
        <f t="shared" si="2"/>
        <v>1148.2</v>
      </c>
      <c r="J6" s="370">
        <v>0.13</v>
      </c>
      <c r="K6" s="371">
        <f t="shared" si="3"/>
        <v>148.941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x14ac:dyDescent="0.2">
      <c r="A8" s="179" t="s">
        <v>207</v>
      </c>
      <c r="B8" s="331" t="s">
        <v>208</v>
      </c>
      <c r="C8" s="332">
        <v>2020</v>
      </c>
      <c r="D8" s="99">
        <v>0.4</v>
      </c>
      <c r="E8" s="103">
        <f t="shared" si="0"/>
        <v>808</v>
      </c>
      <c r="F8" s="100">
        <v>120</v>
      </c>
      <c r="G8" s="103">
        <f t="shared" si="1"/>
        <v>928</v>
      </c>
      <c r="H8" s="336">
        <v>110</v>
      </c>
      <c r="I8" s="103">
        <f t="shared" si="2"/>
        <v>818</v>
      </c>
      <c r="J8" s="370">
        <v>0.13</v>
      </c>
      <c r="K8" s="371">
        <f t="shared" si="3"/>
        <v>105.04</v>
      </c>
    </row>
    <row r="9" spans="1:11" s="272" customFormat="1" ht="17" hidden="1" x14ac:dyDescent="0.2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hidden="1" x14ac:dyDescent="0.2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x14ac:dyDescent="0.2">
      <c r="A18" s="179" t="s">
        <v>200</v>
      </c>
      <c r="B18" s="331" t="s">
        <v>225</v>
      </c>
      <c r="C18" s="332">
        <v>4447</v>
      </c>
      <c r="D18" s="99">
        <v>0.27</v>
      </c>
      <c r="E18" s="103">
        <f t="shared" si="0"/>
        <v>1200.69</v>
      </c>
      <c r="F18" s="100"/>
      <c r="G18" s="103">
        <f t="shared" si="1"/>
        <v>1200.69</v>
      </c>
      <c r="H18" s="336">
        <v>110</v>
      </c>
      <c r="I18" s="103">
        <f t="shared" si="2"/>
        <v>1090.69</v>
      </c>
      <c r="J18" s="370">
        <v>0.13</v>
      </c>
      <c r="K18" s="371">
        <f t="shared" si="3"/>
        <v>156.08970000000002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x14ac:dyDescent="0.2">
      <c r="A20" s="160" t="s">
        <v>189</v>
      </c>
      <c r="B20" s="159" t="s">
        <v>190</v>
      </c>
      <c r="C20" s="111">
        <v>1635</v>
      </c>
      <c r="D20" s="113">
        <v>0.38</v>
      </c>
      <c r="E20" s="117">
        <f t="shared" si="0"/>
        <v>621.29999999999995</v>
      </c>
      <c r="F20" s="115"/>
      <c r="G20" s="117">
        <f t="shared" si="1"/>
        <v>621.29999999999995</v>
      </c>
      <c r="H20" s="326"/>
      <c r="I20" s="117">
        <f t="shared" si="2"/>
        <v>621.29999999999995</v>
      </c>
      <c r="J20" s="357">
        <v>0.14000000000000001</v>
      </c>
      <c r="K20" s="372">
        <f t="shared" si="3"/>
        <v>86.981999999999999</v>
      </c>
    </row>
    <row r="21" spans="1:11" s="272" customFormat="1" ht="17" hidden="1" x14ac:dyDescent="0.2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t="17" x14ac:dyDescent="0.2">
      <c r="A22" s="179" t="s">
        <v>131</v>
      </c>
      <c r="B22" s="159" t="s">
        <v>132</v>
      </c>
      <c r="C22" s="111">
        <v>4352</v>
      </c>
      <c r="D22" s="113">
        <v>0.28000000000000003</v>
      </c>
      <c r="E22" s="117">
        <f t="shared" si="0"/>
        <v>1218.5600000000002</v>
      </c>
      <c r="F22" s="115"/>
      <c r="G22" s="117">
        <f t="shared" si="1"/>
        <v>1218.5600000000002</v>
      </c>
      <c r="H22" s="326">
        <v>330</v>
      </c>
      <c r="I22" s="117">
        <f t="shared" si="2"/>
        <v>888.56000000000017</v>
      </c>
      <c r="J22" s="357">
        <v>0.13</v>
      </c>
      <c r="K22" s="372">
        <f t="shared" si="3"/>
        <v>158.41280000000003</v>
      </c>
    </row>
    <row r="23" spans="1:11" s="272" customFormat="1" ht="17" x14ac:dyDescent="0.2">
      <c r="A23" s="179" t="s">
        <v>131</v>
      </c>
      <c r="B23" s="159" t="s">
        <v>132</v>
      </c>
      <c r="C23" s="111">
        <v>1573</v>
      </c>
      <c r="D23" s="113">
        <v>0.4</v>
      </c>
      <c r="E23" s="117">
        <f t="shared" si="0"/>
        <v>629.20000000000005</v>
      </c>
      <c r="F23" s="115"/>
      <c r="G23" s="117">
        <f t="shared" si="1"/>
        <v>629.20000000000005</v>
      </c>
      <c r="H23" s="326"/>
      <c r="I23" s="117">
        <f t="shared" si="2"/>
        <v>629.20000000000005</v>
      </c>
      <c r="J23" s="357">
        <v>0.13</v>
      </c>
      <c r="K23" s="372">
        <f t="shared" si="3"/>
        <v>81.796000000000006</v>
      </c>
    </row>
    <row r="24" spans="1:11" ht="17" x14ac:dyDescent="0.2">
      <c r="A24" s="179" t="s">
        <v>133</v>
      </c>
      <c r="B24" s="159" t="s">
        <v>132</v>
      </c>
      <c r="C24" s="111">
        <v>4352</v>
      </c>
      <c r="D24" s="113">
        <v>0.28000000000000003</v>
      </c>
      <c r="E24" s="117">
        <f t="shared" si="0"/>
        <v>1218.5600000000002</v>
      </c>
      <c r="F24" s="115"/>
      <c r="G24" s="117">
        <f t="shared" si="1"/>
        <v>1218.5600000000002</v>
      </c>
      <c r="H24" s="326">
        <v>220</v>
      </c>
      <c r="I24" s="117">
        <f t="shared" si="2"/>
        <v>998.56000000000017</v>
      </c>
      <c r="J24" s="357">
        <v>0.13</v>
      </c>
      <c r="K24" s="372">
        <f t="shared" si="3"/>
        <v>158.41280000000003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t="17" hidden="1" x14ac:dyDescent="0.2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t="17" hidden="1" x14ac:dyDescent="0.2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t="17" hidden="1" x14ac:dyDescent="0.2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t="17" hidden="1" x14ac:dyDescent="0.2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t="17" hidden="1" x14ac:dyDescent="0.2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t="17" hidden="1" x14ac:dyDescent="0.2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t="17" hidden="1" x14ac:dyDescent="0.2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t="17" hidden="1" x14ac:dyDescent="0.2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t="17" hidden="1" x14ac:dyDescent="0.2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t="17" hidden="1" x14ac:dyDescent="0.2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x14ac:dyDescent="0.2">
      <c r="A49" s="160" t="s">
        <v>65</v>
      </c>
      <c r="B49" s="159" t="s">
        <v>138</v>
      </c>
      <c r="C49" s="111">
        <v>7842</v>
      </c>
      <c r="D49" s="113">
        <v>0.28000000000000003</v>
      </c>
      <c r="E49" s="117">
        <f t="shared" si="0"/>
        <v>2195.7600000000002</v>
      </c>
      <c r="F49" s="115"/>
      <c r="G49" s="117">
        <f t="shared" si="1"/>
        <v>2195.7600000000002</v>
      </c>
      <c r="H49" s="326"/>
      <c r="I49" s="117">
        <f t="shared" si="2"/>
        <v>2195.7600000000002</v>
      </c>
      <c r="J49" s="357">
        <v>0.14000000000000001</v>
      </c>
      <c r="K49" s="372">
        <f t="shared" si="3"/>
        <v>307.40640000000008</v>
      </c>
    </row>
    <row r="50" spans="1:11" ht="17" hidden="1" x14ac:dyDescent="0.2">
      <c r="A50" s="208" t="s">
        <v>65</v>
      </c>
      <c r="B50" s="159" t="s">
        <v>138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372">
        <f t="shared" si="3"/>
        <v>0</v>
      </c>
    </row>
    <row r="51" spans="1:11" ht="17" hidden="1" x14ac:dyDescent="0.2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t="17" hidden="1" x14ac:dyDescent="0.2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hidden="1" x14ac:dyDescent="0.2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ht="17" x14ac:dyDescent="0.2">
      <c r="A54" s="179" t="s">
        <v>98</v>
      </c>
      <c r="B54" s="159" t="s">
        <v>45</v>
      </c>
      <c r="C54" s="111">
        <v>4204</v>
      </c>
      <c r="D54" s="113">
        <v>0.2</v>
      </c>
      <c r="E54" s="117">
        <f t="shared" si="0"/>
        <v>840.80000000000007</v>
      </c>
      <c r="F54" s="115"/>
      <c r="G54" s="117">
        <f t="shared" si="1"/>
        <v>840.80000000000007</v>
      </c>
      <c r="H54" s="326"/>
      <c r="I54" s="117">
        <f t="shared" si="2"/>
        <v>840.80000000000007</v>
      </c>
      <c r="J54" s="357">
        <v>0.13</v>
      </c>
      <c r="K54" s="372">
        <f t="shared" si="3"/>
        <v>109.30400000000002</v>
      </c>
    </row>
    <row r="55" spans="1:11" ht="17" hidden="1" x14ac:dyDescent="0.2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t="17" hidden="1" x14ac:dyDescent="0.2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t="17" hidden="1" x14ac:dyDescent="0.2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ht="17" x14ac:dyDescent="0.2">
      <c r="A58" s="179" t="s">
        <v>201</v>
      </c>
      <c r="B58" s="159" t="s">
        <v>95</v>
      </c>
      <c r="C58" s="111">
        <v>1582</v>
      </c>
      <c r="D58" s="113">
        <v>0.4</v>
      </c>
      <c r="E58" s="117">
        <f>C58*D58</f>
        <v>632.80000000000007</v>
      </c>
      <c r="F58" s="115"/>
      <c r="G58" s="117">
        <f t="shared" si="1"/>
        <v>632.80000000000007</v>
      </c>
      <c r="H58" s="326"/>
      <c r="I58" s="117">
        <f t="shared" si="2"/>
        <v>632.80000000000007</v>
      </c>
      <c r="J58" s="357">
        <v>0.13</v>
      </c>
      <c r="K58" s="372">
        <f t="shared" si="3"/>
        <v>82.26400000000001</v>
      </c>
    </row>
    <row r="59" spans="1:11" s="272" customFormat="1" ht="17" hidden="1" x14ac:dyDescent="0.2">
      <c r="A59" s="160" t="s">
        <v>181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0.14000000000000001</v>
      </c>
      <c r="K59" s="371">
        <f t="shared" si="3"/>
        <v>0</v>
      </c>
    </row>
    <row r="60" spans="1:11" s="272" customFormat="1" ht="17" hidden="1" x14ac:dyDescent="0.2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t="17" hidden="1" x14ac:dyDescent="0.2">
      <c r="A61" s="179" t="s">
        <v>182</v>
      </c>
      <c r="B61" s="331" t="s">
        <v>183</v>
      </c>
      <c r="C61" s="388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t="17" hidden="1" x14ac:dyDescent="0.2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t="17" hidden="1" x14ac:dyDescent="0.2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t="17" hidden="1" x14ac:dyDescent="0.2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" hidden="1" customHeight="1" x14ac:dyDescent="0.2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7" hidden="1" x14ac:dyDescent="0.2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t="17" hidden="1" x14ac:dyDescent="0.2">
      <c r="A67" s="90" t="s">
        <v>176</v>
      </c>
      <c r="B67" s="331" t="s">
        <v>177</v>
      </c>
      <c r="C67" s="332"/>
      <c r="D67" s="99"/>
      <c r="E67" s="103">
        <f t="shared" ref="E67:E121" si="4">C67*D67</f>
        <v>0</v>
      </c>
      <c r="F67" s="100"/>
      <c r="G67" s="103">
        <f t="shared" ref="G67:G121" si="5">E67+F67</f>
        <v>0</v>
      </c>
      <c r="H67" s="336"/>
      <c r="I67" s="103">
        <f t="shared" ref="I67:I121" si="6">+G67-H67</f>
        <v>0</v>
      </c>
      <c r="J67" s="370">
        <v>0.13</v>
      </c>
      <c r="K67" s="371">
        <f t="shared" ref="K67:K121" si="7">E67*J67</f>
        <v>0</v>
      </c>
      <c r="L67" s="3"/>
    </row>
    <row r="68" spans="1:12" s="272" customFormat="1" ht="17" hidden="1" x14ac:dyDescent="0.2">
      <c r="A68" s="90" t="s">
        <v>127</v>
      </c>
      <c r="B68" s="159" t="s">
        <v>128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0.13</v>
      </c>
      <c r="K68" s="20">
        <f t="shared" si="7"/>
        <v>0</v>
      </c>
      <c r="L68" s="118"/>
    </row>
    <row r="69" spans="1:12" ht="17" hidden="1" x14ac:dyDescent="0.2">
      <c r="A69" s="179" t="s">
        <v>172</v>
      </c>
      <c r="B69" s="331" t="s">
        <v>175</v>
      </c>
      <c r="C69" s="332"/>
      <c r="D69" s="99"/>
      <c r="E69" s="103">
        <f t="shared" si="4"/>
        <v>0</v>
      </c>
      <c r="F69" s="100"/>
      <c r="G69" s="103">
        <f t="shared" si="5"/>
        <v>0</v>
      </c>
      <c r="H69" s="336"/>
      <c r="I69" s="103">
        <f t="shared" si="6"/>
        <v>0</v>
      </c>
      <c r="J69" s="370">
        <v>0.13</v>
      </c>
      <c r="K69" s="371">
        <f t="shared" si="7"/>
        <v>0</v>
      </c>
    </row>
    <row r="70" spans="1:12" ht="17" hidden="1" x14ac:dyDescent="0.2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s="272" customFormat="1" ht="17" hidden="1" x14ac:dyDescent="0.2">
      <c r="A71" s="90" t="s">
        <v>108</v>
      </c>
      <c r="B71" s="159" t="s">
        <v>111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0.13</v>
      </c>
      <c r="K71" s="20">
        <f t="shared" si="7"/>
        <v>0</v>
      </c>
    </row>
    <row r="72" spans="1:12" ht="17" x14ac:dyDescent="0.2">
      <c r="A72" s="90" t="s">
        <v>52</v>
      </c>
      <c r="B72" s="159" t="s">
        <v>53</v>
      </c>
      <c r="C72" s="111">
        <v>4993</v>
      </c>
      <c r="D72" s="113">
        <v>0.42</v>
      </c>
      <c r="E72" s="117">
        <f t="shared" si="4"/>
        <v>2097.06</v>
      </c>
      <c r="F72" s="115"/>
      <c r="G72" s="117">
        <f t="shared" si="5"/>
        <v>2097.06</v>
      </c>
      <c r="H72" s="326">
        <v>385</v>
      </c>
      <c r="I72" s="117">
        <f t="shared" si="6"/>
        <v>1712.06</v>
      </c>
      <c r="J72" s="357">
        <v>0.13</v>
      </c>
      <c r="K72" s="372">
        <f t="shared" si="7"/>
        <v>272.61779999999999</v>
      </c>
    </row>
    <row r="73" spans="1:12" ht="17" hidden="1" x14ac:dyDescent="0.2">
      <c r="A73" s="90" t="s">
        <v>52</v>
      </c>
      <c r="B73" s="331" t="s">
        <v>53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t="17" hidden="1" x14ac:dyDescent="0.2">
      <c r="A74" s="381" t="s">
        <v>212</v>
      </c>
      <c r="B74" s="331" t="s">
        <v>167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t="17" hidden="1" x14ac:dyDescent="0.2">
      <c r="A75" s="208" t="s">
        <v>90</v>
      </c>
      <c r="B75" s="159" t="s">
        <v>79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0.14000000000000001</v>
      </c>
      <c r="K75" s="20">
        <f t="shared" si="7"/>
        <v>0</v>
      </c>
    </row>
    <row r="76" spans="1:12" ht="17" hidden="1" x14ac:dyDescent="0.2">
      <c r="A76" s="90" t="s">
        <v>154</v>
      </c>
      <c r="B76" s="331" t="s">
        <v>155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t="17" hidden="1" x14ac:dyDescent="0.2">
      <c r="A77" s="90" t="s">
        <v>154</v>
      </c>
      <c r="B77" s="331" t="s">
        <v>155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t="17" x14ac:dyDescent="0.2">
      <c r="A78" s="90" t="s">
        <v>156</v>
      </c>
      <c r="B78" s="159" t="s">
        <v>155</v>
      </c>
      <c r="C78" s="111">
        <v>4221</v>
      </c>
      <c r="D78" s="113">
        <v>0.39</v>
      </c>
      <c r="E78" s="117">
        <f t="shared" si="4"/>
        <v>1646.19</v>
      </c>
      <c r="F78" s="115"/>
      <c r="G78" s="117">
        <f t="shared" si="5"/>
        <v>1646.19</v>
      </c>
      <c r="H78" s="326">
        <v>110</v>
      </c>
      <c r="I78" s="117">
        <f t="shared" si="6"/>
        <v>1536.19</v>
      </c>
      <c r="J78" s="357">
        <v>0.13</v>
      </c>
      <c r="K78" s="372">
        <f t="shared" si="7"/>
        <v>214.00470000000001</v>
      </c>
    </row>
    <row r="79" spans="1:12" ht="17" hidden="1" x14ac:dyDescent="0.2">
      <c r="A79" s="90" t="s">
        <v>156</v>
      </c>
      <c r="B79" s="159" t="s">
        <v>155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372">
        <f t="shared" si="7"/>
        <v>0</v>
      </c>
    </row>
    <row r="80" spans="1:12" ht="17" hidden="1" x14ac:dyDescent="0.2">
      <c r="A80" s="90" t="s">
        <v>104</v>
      </c>
      <c r="B80" s="159" t="s">
        <v>105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20">
        <f t="shared" si="7"/>
        <v>0</v>
      </c>
    </row>
    <row r="81" spans="1:11" ht="17" hidden="1" x14ac:dyDescent="0.2">
      <c r="A81" s="90" t="s">
        <v>161</v>
      </c>
      <c r="B81" s="159" t="s">
        <v>162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372">
        <f t="shared" si="7"/>
        <v>0</v>
      </c>
    </row>
    <row r="82" spans="1:11" ht="17" hidden="1" x14ac:dyDescent="0.2">
      <c r="A82" s="90" t="s">
        <v>100</v>
      </c>
      <c r="B82" s="159" t="s">
        <v>101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20">
        <f t="shared" si="7"/>
        <v>0</v>
      </c>
    </row>
    <row r="83" spans="1:11" ht="17" hidden="1" x14ac:dyDescent="0.2">
      <c r="A83" s="194" t="s">
        <v>85</v>
      </c>
      <c r="B83" s="159" t="s">
        <v>86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t="17" hidden="1" x14ac:dyDescent="0.2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t="17" hidden="1" x14ac:dyDescent="0.2">
      <c r="A85" s="208" t="s">
        <v>179</v>
      </c>
      <c r="B85" s="331" t="s">
        <v>180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0.14000000000000001</v>
      </c>
      <c r="K85" s="371">
        <f t="shared" si="7"/>
        <v>0</v>
      </c>
    </row>
    <row r="86" spans="1:11" ht="17" hidden="1" x14ac:dyDescent="0.2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t="17" hidden="1" x14ac:dyDescent="0.2">
      <c r="A87" s="194" t="s">
        <v>83</v>
      </c>
      <c r="B87" s="159" t="s">
        <v>84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s="272" customFormat="1" ht="17" hidden="1" x14ac:dyDescent="0.2">
      <c r="A88" s="90" t="s">
        <v>193</v>
      </c>
      <c r="B88" s="331" t="s">
        <v>84</v>
      </c>
      <c r="C88" s="332"/>
      <c r="D88" s="99"/>
      <c r="E88" s="103">
        <f t="shared" si="4"/>
        <v>0</v>
      </c>
      <c r="F88" s="100"/>
      <c r="G88" s="103">
        <f t="shared" si="5"/>
        <v>0</v>
      </c>
      <c r="H88" s="336"/>
      <c r="I88" s="103">
        <f t="shared" si="6"/>
        <v>0</v>
      </c>
      <c r="J88" s="370">
        <v>0.13</v>
      </c>
      <c r="K88" s="371">
        <f t="shared" si="7"/>
        <v>0</v>
      </c>
    </row>
    <row r="89" spans="1:11" ht="17" hidden="1" x14ac:dyDescent="0.2">
      <c r="A89" s="90" t="s">
        <v>198</v>
      </c>
      <c r="B89" s="331" t="s">
        <v>107</v>
      </c>
      <c r="C89" s="332"/>
      <c r="D89" s="99"/>
      <c r="E89" s="103">
        <f t="shared" si="4"/>
        <v>0</v>
      </c>
      <c r="F89" s="100"/>
      <c r="G89" s="103">
        <f t="shared" si="5"/>
        <v>0</v>
      </c>
      <c r="H89" s="336"/>
      <c r="I89" s="103">
        <f t="shared" si="6"/>
        <v>0</v>
      </c>
      <c r="J89" s="370">
        <v>0.13</v>
      </c>
      <c r="K89" s="371">
        <f t="shared" si="7"/>
        <v>0</v>
      </c>
    </row>
    <row r="90" spans="1:11" ht="17" hidden="1" x14ac:dyDescent="0.2">
      <c r="A90" s="90" t="s">
        <v>198</v>
      </c>
      <c r="B90" s="159" t="s">
        <v>107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s="272" customFormat="1" ht="17" hidden="1" x14ac:dyDescent="0.2">
      <c r="A91" s="90" t="s">
        <v>216</v>
      </c>
      <c r="B91" s="331" t="s">
        <v>217</v>
      </c>
      <c r="C91" s="332"/>
      <c r="D91" s="99"/>
      <c r="E91" s="103">
        <f t="shared" si="4"/>
        <v>0</v>
      </c>
      <c r="F91" s="100"/>
      <c r="G91" s="103">
        <f t="shared" si="5"/>
        <v>0</v>
      </c>
      <c r="H91" s="336"/>
      <c r="I91" s="103">
        <f t="shared" si="6"/>
        <v>0</v>
      </c>
      <c r="J91" s="370">
        <v>0.13</v>
      </c>
      <c r="K91" s="371">
        <f t="shared" si="7"/>
        <v>0</v>
      </c>
    </row>
    <row r="92" spans="1:11" ht="14.5" hidden="1" customHeight="1" x14ac:dyDescent="0.2">
      <c r="A92" s="90" t="s">
        <v>152</v>
      </c>
      <c r="B92" s="331" t="s">
        <v>218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7" x14ac:dyDescent="0.2">
      <c r="A93" s="90" t="s">
        <v>152</v>
      </c>
      <c r="B93" s="159" t="s">
        <v>153</v>
      </c>
      <c r="C93" s="111">
        <v>4447</v>
      </c>
      <c r="D93" s="113">
        <v>0.27</v>
      </c>
      <c r="E93" s="117">
        <f t="shared" si="4"/>
        <v>1200.69</v>
      </c>
      <c r="F93" s="115"/>
      <c r="G93" s="117">
        <f t="shared" si="5"/>
        <v>1200.69</v>
      </c>
      <c r="H93" s="326">
        <v>335</v>
      </c>
      <c r="I93" s="117">
        <f t="shared" si="6"/>
        <v>865.69</v>
      </c>
      <c r="J93" s="357">
        <v>0.13</v>
      </c>
      <c r="K93" s="372">
        <f t="shared" si="7"/>
        <v>156.08970000000002</v>
      </c>
    </row>
    <row r="94" spans="1:11" s="272" customFormat="1" ht="17" x14ac:dyDescent="0.2">
      <c r="A94" s="90" t="s">
        <v>184</v>
      </c>
      <c r="B94" s="159" t="s">
        <v>219</v>
      </c>
      <c r="C94" s="111">
        <v>5023</v>
      </c>
      <c r="D94" s="113">
        <v>0.42</v>
      </c>
      <c r="E94" s="117">
        <f t="shared" si="4"/>
        <v>2109.66</v>
      </c>
      <c r="F94" s="115"/>
      <c r="G94" s="117">
        <f t="shared" si="5"/>
        <v>2109.66</v>
      </c>
      <c r="H94" s="326">
        <v>110</v>
      </c>
      <c r="I94" s="117">
        <f t="shared" si="6"/>
        <v>1999.6599999999999</v>
      </c>
      <c r="J94" s="357">
        <v>0.13</v>
      </c>
      <c r="K94" s="372">
        <f t="shared" si="7"/>
        <v>274.25579999999997</v>
      </c>
    </row>
    <row r="95" spans="1:11" s="272" customFormat="1" ht="17" hidden="1" x14ac:dyDescent="0.2">
      <c r="A95" s="90" t="s">
        <v>211</v>
      </c>
      <c r="B95" s="331" t="s">
        <v>185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0.13</v>
      </c>
      <c r="K95" s="371">
        <f t="shared" si="7"/>
        <v>0</v>
      </c>
    </row>
    <row r="96" spans="1:11" s="272" customFormat="1" ht="17" hidden="1" x14ac:dyDescent="0.2">
      <c r="A96" s="90" t="s">
        <v>209</v>
      </c>
      <c r="B96" s="331" t="s">
        <v>210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ht="17" hidden="1" x14ac:dyDescent="0.2">
      <c r="A97" s="90" t="s">
        <v>203</v>
      </c>
      <c r="B97" s="331" t="s">
        <v>220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s="272" customFormat="1" ht="17" hidden="1" x14ac:dyDescent="0.2">
      <c r="A98" s="208" t="s">
        <v>159</v>
      </c>
      <c r="B98" s="159" t="s">
        <v>160</v>
      </c>
      <c r="C98" s="111"/>
      <c r="D98" s="113"/>
      <c r="E98" s="117">
        <f t="shared" si="4"/>
        <v>0</v>
      </c>
      <c r="F98" s="115"/>
      <c r="G98" s="117">
        <f t="shared" si="5"/>
        <v>0</v>
      </c>
      <c r="H98" s="326"/>
      <c r="I98" s="117">
        <f t="shared" si="6"/>
        <v>0</v>
      </c>
      <c r="J98" s="357">
        <v>0.14000000000000001</v>
      </c>
      <c r="K98" s="20">
        <f t="shared" si="7"/>
        <v>0</v>
      </c>
    </row>
    <row r="99" spans="1:11" ht="17" hidden="1" x14ac:dyDescent="0.2">
      <c r="A99" s="90" t="s">
        <v>98</v>
      </c>
      <c r="B99" s="331" t="s">
        <v>171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t="17" hidden="1" x14ac:dyDescent="0.2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t="17" hidden="1" x14ac:dyDescent="0.2">
      <c r="A101" s="94" t="s">
        <v>58</v>
      </c>
      <c r="B101" s="159" t="s">
        <v>59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0.14000000000000001</v>
      </c>
      <c r="K101" s="20">
        <f t="shared" si="7"/>
        <v>0</v>
      </c>
    </row>
    <row r="102" spans="1:11" ht="17" x14ac:dyDescent="0.2">
      <c r="A102" s="160" t="s">
        <v>65</v>
      </c>
      <c r="B102" s="159" t="s">
        <v>59</v>
      </c>
      <c r="C102" s="111">
        <v>4186</v>
      </c>
      <c r="D102" s="113">
        <v>0.42</v>
      </c>
      <c r="E102" s="117">
        <f t="shared" si="4"/>
        <v>1758.12</v>
      </c>
      <c r="F102" s="115"/>
      <c r="G102" s="117">
        <f t="shared" si="5"/>
        <v>1758.12</v>
      </c>
      <c r="H102" s="326">
        <v>110</v>
      </c>
      <c r="I102" s="117">
        <f t="shared" si="6"/>
        <v>1648.12</v>
      </c>
      <c r="J102" s="357">
        <v>0.14000000000000001</v>
      </c>
      <c r="K102" s="372">
        <f t="shared" si="7"/>
        <v>246.13680000000002</v>
      </c>
    </row>
    <row r="103" spans="1:11" s="272" customFormat="1" ht="17" hidden="1" x14ac:dyDescent="0.2">
      <c r="A103" s="90" t="s">
        <v>168</v>
      </c>
      <c r="B103" s="331" t="s">
        <v>59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hidden="1" x14ac:dyDescent="0.2">
      <c r="A104" s="90" t="s">
        <v>168</v>
      </c>
      <c r="B104" s="159" t="s">
        <v>59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0.13</v>
      </c>
      <c r="K104" s="372">
        <f t="shared" si="7"/>
        <v>0</v>
      </c>
    </row>
    <row r="105" spans="1:11" s="272" customFormat="1" ht="17" hidden="1" x14ac:dyDescent="0.2">
      <c r="A105" s="90" t="s">
        <v>186</v>
      </c>
      <c r="B105" s="331" t="s">
        <v>59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ht="17" hidden="1" x14ac:dyDescent="0.2">
      <c r="A106" s="90" t="s">
        <v>63</v>
      </c>
      <c r="B106" s="159" t="s">
        <v>64</v>
      </c>
      <c r="C106" s="111"/>
      <c r="D106" s="113"/>
      <c r="E106" s="117">
        <f t="shared" si="4"/>
        <v>0</v>
      </c>
      <c r="F106" s="115"/>
      <c r="G106" s="117">
        <f t="shared" si="5"/>
        <v>0</v>
      </c>
      <c r="H106" s="326"/>
      <c r="I106" s="117">
        <f t="shared" si="6"/>
        <v>0</v>
      </c>
      <c r="J106" s="357">
        <v>0.13</v>
      </c>
      <c r="K106" s="20">
        <f t="shared" si="7"/>
        <v>0</v>
      </c>
    </row>
    <row r="107" spans="1:11" ht="17" x14ac:dyDescent="0.2">
      <c r="A107" s="90" t="s">
        <v>134</v>
      </c>
      <c r="B107" s="159" t="s">
        <v>135</v>
      </c>
      <c r="C107" s="111">
        <v>6833</v>
      </c>
      <c r="D107" s="113">
        <v>0.27</v>
      </c>
      <c r="E107" s="117">
        <f t="shared" si="4"/>
        <v>1844.91</v>
      </c>
      <c r="F107" s="115"/>
      <c r="G107" s="117">
        <f t="shared" si="5"/>
        <v>1844.91</v>
      </c>
      <c r="H107" s="326"/>
      <c r="I107" s="117">
        <f t="shared" si="6"/>
        <v>1844.91</v>
      </c>
      <c r="J107" s="357">
        <v>0.13</v>
      </c>
      <c r="K107" s="372">
        <f t="shared" si="7"/>
        <v>239.83830000000003</v>
      </c>
    </row>
    <row r="108" spans="1:11" ht="17" hidden="1" x14ac:dyDescent="0.2">
      <c r="A108" s="90" t="s">
        <v>134</v>
      </c>
      <c r="B108" s="159" t="s">
        <v>135</v>
      </c>
      <c r="C108" s="111"/>
      <c r="D108" s="113"/>
      <c r="E108" s="117">
        <f t="shared" si="4"/>
        <v>0</v>
      </c>
      <c r="F108" s="115"/>
      <c r="G108" s="117">
        <f t="shared" si="5"/>
        <v>0</v>
      </c>
      <c r="H108" s="326"/>
      <c r="I108" s="117">
        <f t="shared" si="6"/>
        <v>0</v>
      </c>
      <c r="J108" s="357">
        <v>0.13</v>
      </c>
      <c r="K108" s="20">
        <f t="shared" si="7"/>
        <v>0</v>
      </c>
    </row>
    <row r="109" spans="1:11" ht="17" hidden="1" x14ac:dyDescent="0.2">
      <c r="A109" s="90" t="s">
        <v>114</v>
      </c>
      <c r="B109" s="159" t="s">
        <v>115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t="17" hidden="1" x14ac:dyDescent="0.2">
      <c r="A110" s="90" t="s">
        <v>114</v>
      </c>
      <c r="B110" s="159" t="s">
        <v>115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t="17" hidden="1" x14ac:dyDescent="0.2">
      <c r="A111" s="90" t="s">
        <v>109</v>
      </c>
      <c r="B111" s="159" t="s">
        <v>110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t="17" hidden="1" x14ac:dyDescent="0.2">
      <c r="A112" s="90" t="s">
        <v>187</v>
      </c>
      <c r="B112" s="331" t="s">
        <v>188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2" ht="17" hidden="1" x14ac:dyDescent="0.2">
      <c r="A113" s="90" t="s">
        <v>74</v>
      </c>
      <c r="B113" s="159" t="s">
        <v>75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0.13</v>
      </c>
      <c r="K113" s="20">
        <f t="shared" si="7"/>
        <v>0</v>
      </c>
    </row>
    <row r="114" spans="1:12" ht="17" x14ac:dyDescent="0.2">
      <c r="A114" s="90" t="s">
        <v>222</v>
      </c>
      <c r="B114" s="159" t="s">
        <v>223</v>
      </c>
      <c r="C114" s="111">
        <v>6329</v>
      </c>
      <c r="D114" s="113">
        <v>0.42</v>
      </c>
      <c r="E114" s="117">
        <f t="shared" si="4"/>
        <v>2658.18</v>
      </c>
      <c r="F114" s="115"/>
      <c r="G114" s="117">
        <f t="shared" si="5"/>
        <v>2658.18</v>
      </c>
      <c r="H114" s="326">
        <v>110</v>
      </c>
      <c r="I114" s="117">
        <f t="shared" si="6"/>
        <v>2548.1799999999998</v>
      </c>
      <c r="J114" s="357">
        <v>0.13</v>
      </c>
      <c r="K114" s="372">
        <f t="shared" si="7"/>
        <v>345.5634</v>
      </c>
    </row>
    <row r="115" spans="1:12" s="272" customFormat="1" ht="17" hidden="1" x14ac:dyDescent="0.2">
      <c r="A115" s="209" t="s">
        <v>91</v>
      </c>
      <c r="B115" s="159" t="s">
        <v>92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0.14000000000000001</v>
      </c>
      <c r="K115" s="20">
        <f t="shared" si="7"/>
        <v>0</v>
      </c>
    </row>
    <row r="116" spans="1:12" hidden="1" x14ac:dyDescent="0.2">
      <c r="A116" s="316" t="s">
        <v>145</v>
      </c>
      <c r="B116" s="350" t="s">
        <v>146</v>
      </c>
      <c r="C116" s="111"/>
      <c r="D116" s="171"/>
      <c r="E116" s="117">
        <f t="shared" si="4"/>
        <v>0</v>
      </c>
      <c r="F116" s="116"/>
      <c r="G116" s="117">
        <f t="shared" si="5"/>
        <v>0</v>
      </c>
      <c r="H116" s="116"/>
      <c r="I116" s="117">
        <f t="shared" si="6"/>
        <v>0</v>
      </c>
      <c r="J116" s="357">
        <v>0.14000000000000001</v>
      </c>
      <c r="K116" s="20">
        <f t="shared" si="7"/>
        <v>0</v>
      </c>
    </row>
    <row r="117" spans="1:12" s="272" customFormat="1" hidden="1" x14ac:dyDescent="0.2">
      <c r="A117" s="90" t="s">
        <v>139</v>
      </c>
      <c r="B117" s="321" t="s">
        <v>140</v>
      </c>
      <c r="C117" s="176"/>
      <c r="D117" s="170"/>
      <c r="E117" s="117">
        <f t="shared" si="4"/>
        <v>0</v>
      </c>
      <c r="F117" s="261"/>
      <c r="G117" s="117">
        <f t="shared" si="5"/>
        <v>0</v>
      </c>
      <c r="H117" s="261"/>
      <c r="I117" s="117">
        <f t="shared" si="6"/>
        <v>0</v>
      </c>
      <c r="J117" s="357">
        <v>0.13</v>
      </c>
      <c r="K117" s="20">
        <f t="shared" si="7"/>
        <v>0</v>
      </c>
    </row>
    <row r="118" spans="1:12" s="272" customFormat="1" hidden="1" x14ac:dyDescent="0.2">
      <c r="A118" s="90" t="s">
        <v>141</v>
      </c>
      <c r="B118" s="321" t="s">
        <v>140</v>
      </c>
      <c r="C118" s="176"/>
      <c r="D118" s="170"/>
      <c r="E118" s="117">
        <f t="shared" si="4"/>
        <v>0</v>
      </c>
      <c r="F118" s="261"/>
      <c r="G118" s="117">
        <f t="shared" si="5"/>
        <v>0</v>
      </c>
      <c r="H118" s="261"/>
      <c r="I118" s="117">
        <f t="shared" si="6"/>
        <v>0</v>
      </c>
      <c r="J118" s="357">
        <v>0.13</v>
      </c>
      <c r="K118" s="20">
        <f t="shared" si="7"/>
        <v>0</v>
      </c>
    </row>
    <row r="119" spans="1:12" hidden="1" x14ac:dyDescent="0.2">
      <c r="A119" s="90" t="s">
        <v>118</v>
      </c>
      <c r="B119" s="238" t="s">
        <v>119</v>
      </c>
      <c r="C119" s="176"/>
      <c r="D119" s="170"/>
      <c r="E119" s="117">
        <f t="shared" si="4"/>
        <v>0</v>
      </c>
      <c r="F119" s="261"/>
      <c r="G119" s="117">
        <f t="shared" si="5"/>
        <v>0</v>
      </c>
      <c r="H119" s="261"/>
      <c r="I119" s="117">
        <f t="shared" si="6"/>
        <v>0</v>
      </c>
      <c r="J119" s="357">
        <v>0.13</v>
      </c>
      <c r="K119" s="20">
        <f t="shared" si="7"/>
        <v>0</v>
      </c>
    </row>
    <row r="120" spans="1:12" hidden="1" x14ac:dyDescent="0.2">
      <c r="A120" s="92" t="s">
        <v>54</v>
      </c>
      <c r="B120" s="196" t="s">
        <v>55</v>
      </c>
      <c r="C120" s="197"/>
      <c r="D120" s="198"/>
      <c r="E120" s="117">
        <f t="shared" si="4"/>
        <v>0</v>
      </c>
      <c r="F120" s="203"/>
      <c r="G120" s="117">
        <f t="shared" si="5"/>
        <v>0</v>
      </c>
      <c r="H120" s="203"/>
      <c r="I120" s="117">
        <f t="shared" si="6"/>
        <v>0</v>
      </c>
      <c r="J120" s="357">
        <v>0.14000000000000001</v>
      </c>
      <c r="K120" s="20">
        <f t="shared" si="7"/>
        <v>0</v>
      </c>
    </row>
    <row r="121" spans="1:12" hidden="1" x14ac:dyDescent="0.2">
      <c r="A121" s="90" t="s">
        <v>87</v>
      </c>
      <c r="B121" s="234" t="s">
        <v>88</v>
      </c>
      <c r="C121" s="114"/>
      <c r="D121" s="172"/>
      <c r="E121" s="117">
        <f t="shared" si="4"/>
        <v>0</v>
      </c>
      <c r="F121" s="116"/>
      <c r="G121" s="117">
        <f t="shared" si="5"/>
        <v>0</v>
      </c>
      <c r="H121" s="116"/>
      <c r="I121" s="117">
        <f t="shared" si="6"/>
        <v>0</v>
      </c>
      <c r="J121" s="357">
        <v>0.13</v>
      </c>
      <c r="K121" s="20">
        <f t="shared" si="7"/>
        <v>0</v>
      </c>
    </row>
    <row r="122" spans="1:12" ht="16" customHeight="1" x14ac:dyDescent="0.2">
      <c r="A122" s="75"/>
      <c r="C122" s="79">
        <f>SUM(C2:C121)</f>
        <v>74719</v>
      </c>
      <c r="D122" s="79"/>
      <c r="E122" s="80">
        <f>SUM(E2:E121)</f>
        <v>25182.23</v>
      </c>
      <c r="F122" s="80">
        <f>SUM(F2:F121)</f>
        <v>172.5</v>
      </c>
      <c r="G122" s="80">
        <f>SUM(G2:G121)</f>
        <v>25354.73</v>
      </c>
      <c r="H122" s="80">
        <f>SUM(H2:H121)</f>
        <v>1980</v>
      </c>
      <c r="I122" s="80">
        <f>SUM(I2:I121)</f>
        <v>23374.73</v>
      </c>
      <c r="J122" s="80"/>
      <c r="K122" s="3">
        <f>SUM(K2:K121)</f>
        <v>3319.4417000000003</v>
      </c>
      <c r="L122" s="3"/>
    </row>
    <row r="123" spans="1:12" x14ac:dyDescent="0.2">
      <c r="D123" s="81"/>
      <c r="I123" s="382"/>
      <c r="J123" s="383"/>
      <c r="K123" s="165"/>
    </row>
    <row r="124" spans="1:12" x14ac:dyDescent="0.2">
      <c r="B124" s="247" t="s">
        <v>47</v>
      </c>
      <c r="D124" s="13"/>
      <c r="F124" s="13"/>
      <c r="G124" s="13"/>
      <c r="H124" t="s">
        <v>10</v>
      </c>
      <c r="I124" s="12">
        <f>+K122</f>
        <v>3319.4417000000003</v>
      </c>
    </row>
    <row r="125" spans="1:12" x14ac:dyDescent="0.2">
      <c r="B125" s="363">
        <v>0.13</v>
      </c>
      <c r="C125" s="41" t="s">
        <v>170</v>
      </c>
      <c r="D125" s="14"/>
      <c r="F125" s="13"/>
      <c r="G125" s="13"/>
      <c r="H125" t="s">
        <v>12</v>
      </c>
      <c r="I125" s="207">
        <f>+I122+I124</f>
        <v>26694.171699999999</v>
      </c>
    </row>
    <row r="126" spans="1:12" x14ac:dyDescent="0.2">
      <c r="A126" s="361"/>
      <c r="B126" s="364">
        <v>0.14000000000000001</v>
      </c>
      <c r="C126" s="41" t="s">
        <v>51</v>
      </c>
      <c r="D126" s="14"/>
      <c r="E126" s="15"/>
    </row>
    <row r="127" spans="1:12" x14ac:dyDescent="0.2">
      <c r="A127" s="362"/>
      <c r="D127" s="14"/>
      <c r="E127" s="15"/>
      <c r="F127" s="3"/>
      <c r="I127" s="386"/>
      <c r="J127" s="387"/>
    </row>
    <row r="128" spans="1:12" x14ac:dyDescent="0.2">
      <c r="A128" s="361"/>
      <c r="D128" s="14"/>
      <c r="E128" s="15"/>
      <c r="I128" s="3"/>
    </row>
    <row r="129" spans="1:8" x14ac:dyDescent="0.2">
      <c r="A129" s="361"/>
    </row>
    <row r="131" spans="1:8" x14ac:dyDescent="0.2">
      <c r="H131" s="3"/>
    </row>
  </sheetData>
  <autoFilter ref="A1:K126" xr:uid="{00000000-0009-0000-0000-000078000000}">
    <filterColumn colId="8">
      <filters blank="1">
        <filter val="1,090.69"/>
        <filter val="1,148.20"/>
        <filter val="1,356.05"/>
        <filter val="1,536.19"/>
        <filter val="1,648.12"/>
        <filter val="1,712.06"/>
        <filter val="1,844.91"/>
        <filter val="1,999.66"/>
        <filter val="2,195.76"/>
        <filter val="2,548.18"/>
        <filter val="23,374.73"/>
        <filter val="26,694.17"/>
        <filter val="3,319.44"/>
        <filter val="621.30"/>
        <filter val="629.20"/>
        <filter val="632.80"/>
        <filter val="818.00"/>
        <filter val="840.80"/>
        <filter val="865.69"/>
        <filter val="888.56"/>
        <filter val="998.5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filterMode="1"/>
  <dimension ref="A1:L132"/>
  <sheetViews>
    <sheetView zoomScale="80" zoomScaleNormal="60" workbookViewId="0">
      <selection activeCell="I126" sqref="I126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 t="shared" ref="K2:K67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2403</v>
      </c>
      <c r="D4" s="113">
        <v>0.37</v>
      </c>
      <c r="E4" s="117">
        <f t="shared" si="0"/>
        <v>889.11</v>
      </c>
      <c r="F4" s="115"/>
      <c r="G4" s="117">
        <f t="shared" si="1"/>
        <v>889.11</v>
      </c>
      <c r="H4" s="319"/>
      <c r="I4" s="117">
        <f t="shared" si="2"/>
        <v>889.11</v>
      </c>
      <c r="J4" s="357">
        <v>0.13</v>
      </c>
      <c r="K4" s="372">
        <f t="shared" si="3"/>
        <v>115.5843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159" t="s">
        <v>165</v>
      </c>
      <c r="C6" s="111">
        <v>3202</v>
      </c>
      <c r="D6" s="113">
        <v>0.38</v>
      </c>
      <c r="E6" s="117">
        <f t="shared" si="0"/>
        <v>1216.76</v>
      </c>
      <c r="F6" s="115"/>
      <c r="G6" s="117">
        <f t="shared" si="1"/>
        <v>1216.76</v>
      </c>
      <c r="H6" s="326">
        <v>110</v>
      </c>
      <c r="I6" s="117">
        <f t="shared" si="2"/>
        <v>1106.76</v>
      </c>
      <c r="J6" s="357">
        <v>0.13</v>
      </c>
      <c r="K6" s="372">
        <f t="shared" si="3"/>
        <v>158.1788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x14ac:dyDescent="0.2">
      <c r="A8" s="179" t="s">
        <v>207</v>
      </c>
      <c r="B8" s="159" t="s">
        <v>208</v>
      </c>
      <c r="C8" s="111">
        <v>4103</v>
      </c>
      <c r="D8" s="113">
        <v>0.42</v>
      </c>
      <c r="E8" s="117">
        <f t="shared" si="0"/>
        <v>1723.26</v>
      </c>
      <c r="F8" s="115"/>
      <c r="G8" s="117">
        <f t="shared" si="1"/>
        <v>1723.26</v>
      </c>
      <c r="H8" s="326">
        <v>220</v>
      </c>
      <c r="I8" s="117">
        <f t="shared" si="2"/>
        <v>1503.26</v>
      </c>
      <c r="J8" s="357">
        <v>0.13</v>
      </c>
      <c r="K8" s="372">
        <f t="shared" si="3"/>
        <v>224.02379999999999</v>
      </c>
    </row>
    <row r="9" spans="1:11" s="272" customFormat="1" ht="17" hidden="1" x14ac:dyDescent="0.2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hidden="1" x14ac:dyDescent="0.2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x14ac:dyDescent="0.2">
      <c r="A18" s="179" t="s">
        <v>200</v>
      </c>
      <c r="B18" s="159" t="s">
        <v>225</v>
      </c>
      <c r="C18" s="111">
        <v>4095</v>
      </c>
      <c r="D18" s="113">
        <v>0.27</v>
      </c>
      <c r="E18" s="117">
        <f t="shared" si="0"/>
        <v>1105.6500000000001</v>
      </c>
      <c r="F18" s="115"/>
      <c r="G18" s="117">
        <f t="shared" si="1"/>
        <v>1105.6500000000001</v>
      </c>
      <c r="H18" s="326"/>
      <c r="I18" s="117">
        <f t="shared" si="2"/>
        <v>1105.6500000000001</v>
      </c>
      <c r="J18" s="357">
        <v>0.13</v>
      </c>
      <c r="K18" s="372">
        <f t="shared" si="3"/>
        <v>143.73450000000003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60" t="s">
        <v>189</v>
      </c>
      <c r="B20" s="331" t="s">
        <v>190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0.14000000000000001</v>
      </c>
      <c r="K20" s="371">
        <f t="shared" si="3"/>
        <v>0</v>
      </c>
    </row>
    <row r="21" spans="1:11" s="272" customFormat="1" ht="17" hidden="1" x14ac:dyDescent="0.2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t="17" x14ac:dyDescent="0.2">
      <c r="A22" s="179" t="s">
        <v>131</v>
      </c>
      <c r="B22" s="159" t="s">
        <v>132</v>
      </c>
      <c r="C22" s="111">
        <v>5328</v>
      </c>
      <c r="D22" s="113">
        <v>0.42</v>
      </c>
      <c r="E22" s="117">
        <f t="shared" si="0"/>
        <v>2237.7599999999998</v>
      </c>
      <c r="F22" s="115">
        <v>50</v>
      </c>
      <c r="G22" s="117">
        <f t="shared" si="1"/>
        <v>2287.7599999999998</v>
      </c>
      <c r="H22" s="326">
        <v>330</v>
      </c>
      <c r="I22" s="117">
        <f t="shared" si="2"/>
        <v>1957.7599999999998</v>
      </c>
      <c r="J22" s="357">
        <v>0.13</v>
      </c>
      <c r="K22" s="372">
        <f t="shared" si="3"/>
        <v>290.90879999999999</v>
      </c>
    </row>
    <row r="23" spans="1:11" s="272" customFormat="1" ht="17" hidden="1" x14ac:dyDescent="0.2">
      <c r="A23" s="179" t="s">
        <v>131</v>
      </c>
      <c r="B23" s="331" t="s">
        <v>132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0.13</v>
      </c>
      <c r="K23" s="371">
        <f t="shared" si="3"/>
        <v>0</v>
      </c>
    </row>
    <row r="24" spans="1:11" ht="17" hidden="1" x14ac:dyDescent="0.2">
      <c r="A24" s="179" t="s">
        <v>133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t="17" hidden="1" x14ac:dyDescent="0.2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s="272" customFormat="1" ht="17" x14ac:dyDescent="0.2">
      <c r="A34" s="160" t="s">
        <v>228</v>
      </c>
      <c r="B34" s="216" t="s">
        <v>229</v>
      </c>
      <c r="C34" s="166">
        <v>6223</v>
      </c>
      <c r="D34" s="168">
        <v>0.27</v>
      </c>
      <c r="E34" s="117">
        <f t="shared" ref="E34" si="4">C34*D34</f>
        <v>1680.21</v>
      </c>
      <c r="F34" s="115"/>
      <c r="G34" s="117">
        <f t="shared" ref="G34" si="5">E34+F34</f>
        <v>1680.21</v>
      </c>
      <c r="H34" s="326">
        <v>110</v>
      </c>
      <c r="I34" s="117">
        <f t="shared" ref="I34" si="6">+G34-H34</f>
        <v>1570.21</v>
      </c>
      <c r="J34" s="357">
        <v>0.14000000000000001</v>
      </c>
      <c r="K34" s="20">
        <f t="shared" ref="K34" si="7">E34*J34</f>
        <v>235.22940000000003</v>
      </c>
    </row>
    <row r="35" spans="1:11" ht="17" hidden="1" x14ac:dyDescent="0.2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60" t="s">
        <v>65</v>
      </c>
      <c r="B36" s="159" t="s">
        <v>93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60" t="s">
        <v>116</v>
      </c>
      <c r="B37" s="159" t="s">
        <v>117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60" t="s">
        <v>122</v>
      </c>
      <c r="B38" s="331" t="s">
        <v>123</v>
      </c>
      <c r="C38" s="332"/>
      <c r="D38" s="99"/>
      <c r="E38" s="103">
        <f t="shared" si="0"/>
        <v>0</v>
      </c>
      <c r="F38" s="100"/>
      <c r="G38" s="103">
        <f t="shared" si="1"/>
        <v>0</v>
      </c>
      <c r="H38" s="336"/>
      <c r="I38" s="103">
        <f t="shared" si="2"/>
        <v>0</v>
      </c>
      <c r="J38" s="370">
        <v>0.14000000000000001</v>
      </c>
      <c r="K38" s="371">
        <f t="shared" si="3"/>
        <v>0</v>
      </c>
    </row>
    <row r="39" spans="1:11" ht="17" hidden="1" x14ac:dyDescent="0.2">
      <c r="A39" s="160" t="s">
        <v>124</v>
      </c>
      <c r="B39" s="159" t="s">
        <v>123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49" t="s">
        <v>65</v>
      </c>
      <c r="B40" s="159" t="s">
        <v>66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hidden="1" x14ac:dyDescent="0.2">
      <c r="A41" s="179" t="s">
        <v>81</v>
      </c>
      <c r="B41" s="159" t="s">
        <v>82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0.13</v>
      </c>
      <c r="K41" s="20">
        <f t="shared" si="3"/>
        <v>0</v>
      </c>
    </row>
    <row r="42" spans="1:11" ht="17" hidden="1" x14ac:dyDescent="0.2">
      <c r="A42" s="16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372">
        <f t="shared" si="3"/>
        <v>0</v>
      </c>
    </row>
    <row r="43" spans="1:11" ht="17" hidden="1" x14ac:dyDescent="0.2">
      <c r="A43" s="240" t="s">
        <v>125</v>
      </c>
      <c r="B43" s="159" t="s">
        <v>126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60" t="s">
        <v>136</v>
      </c>
      <c r="B44" s="331" t="s">
        <v>137</v>
      </c>
      <c r="C44" s="332"/>
      <c r="D44" s="99"/>
      <c r="E44" s="103">
        <f t="shared" si="0"/>
        <v>0</v>
      </c>
      <c r="F44" s="100"/>
      <c r="G44" s="103">
        <f t="shared" si="1"/>
        <v>0</v>
      </c>
      <c r="H44" s="336"/>
      <c r="I44" s="103">
        <f t="shared" si="2"/>
        <v>0</v>
      </c>
      <c r="J44" s="370">
        <v>0.14000000000000001</v>
      </c>
      <c r="K44" s="371">
        <f t="shared" si="3"/>
        <v>0</v>
      </c>
    </row>
    <row r="45" spans="1:11" ht="17" hidden="1" x14ac:dyDescent="0.2">
      <c r="A45" s="240" t="s">
        <v>136</v>
      </c>
      <c r="B45" s="159" t="s">
        <v>137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t="17" hidden="1" x14ac:dyDescent="0.2">
      <c r="A46" s="179" t="s">
        <v>76</v>
      </c>
      <c r="B46" s="159" t="s">
        <v>77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0.13</v>
      </c>
      <c r="K46" s="20">
        <f t="shared" si="3"/>
        <v>0</v>
      </c>
    </row>
    <row r="47" spans="1:11" ht="17" hidden="1" x14ac:dyDescent="0.2">
      <c r="A47" s="179" t="s">
        <v>31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t="17" hidden="1" x14ac:dyDescent="0.2">
      <c r="A48" s="179" t="s">
        <v>195</v>
      </c>
      <c r="B48" s="331" t="s">
        <v>178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0.13</v>
      </c>
      <c r="K48" s="371">
        <f t="shared" si="3"/>
        <v>0</v>
      </c>
    </row>
    <row r="49" spans="1:11" ht="17" hidden="1" x14ac:dyDescent="0.2">
      <c r="A49" s="191" t="s">
        <v>96</v>
      </c>
      <c r="B49" s="159" t="s">
        <v>97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ht="17" x14ac:dyDescent="0.2">
      <c r="A50" s="160" t="s">
        <v>65</v>
      </c>
      <c r="B50" s="159" t="s">
        <v>138</v>
      </c>
      <c r="C50" s="111">
        <v>2020</v>
      </c>
      <c r="D50" s="113">
        <v>0.4</v>
      </c>
      <c r="E50" s="117">
        <f t="shared" si="0"/>
        <v>808</v>
      </c>
      <c r="F50" s="115"/>
      <c r="G50" s="117">
        <f t="shared" si="1"/>
        <v>808</v>
      </c>
      <c r="H50" s="326">
        <v>110</v>
      </c>
      <c r="I50" s="117">
        <f t="shared" si="2"/>
        <v>698</v>
      </c>
      <c r="J50" s="357">
        <v>0.14000000000000001</v>
      </c>
      <c r="K50" s="372">
        <f t="shared" si="3"/>
        <v>113.12</v>
      </c>
    </row>
    <row r="51" spans="1:11" ht="17" x14ac:dyDescent="0.2">
      <c r="A51" s="208" t="s">
        <v>65</v>
      </c>
      <c r="B51" s="159" t="s">
        <v>138</v>
      </c>
      <c r="C51" s="111">
        <v>2404</v>
      </c>
      <c r="D51" s="113">
        <v>0.28000000000000003</v>
      </c>
      <c r="E51" s="117">
        <f t="shared" si="0"/>
        <v>673.12000000000012</v>
      </c>
      <c r="F51" s="115"/>
      <c r="G51" s="117">
        <f t="shared" si="1"/>
        <v>673.12000000000012</v>
      </c>
      <c r="H51" s="326"/>
      <c r="I51" s="117">
        <f t="shared" si="2"/>
        <v>673.12000000000012</v>
      </c>
      <c r="J51" s="357">
        <v>0.14000000000000001</v>
      </c>
      <c r="K51" s="372">
        <f t="shared" si="3"/>
        <v>94.236800000000031</v>
      </c>
    </row>
    <row r="52" spans="1:11" ht="17" hidden="1" x14ac:dyDescent="0.2">
      <c r="A52" s="160" t="s">
        <v>202</v>
      </c>
      <c r="B52" s="331" t="s">
        <v>138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0.14000000000000001</v>
      </c>
      <c r="K52" s="371">
        <f t="shared" si="3"/>
        <v>0</v>
      </c>
    </row>
    <row r="53" spans="1:11" ht="17" hidden="1" x14ac:dyDescent="0.2">
      <c r="A53" s="191" t="s">
        <v>44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t="17" hidden="1" x14ac:dyDescent="0.2">
      <c r="A54" s="208" t="s">
        <v>89</v>
      </c>
      <c r="B54" s="159" t="s">
        <v>45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1" s="272" customFormat="1" ht="17" x14ac:dyDescent="0.2">
      <c r="A55" s="179" t="s">
        <v>98</v>
      </c>
      <c r="B55" s="159" t="s">
        <v>45</v>
      </c>
      <c r="C55" s="111">
        <v>5257</v>
      </c>
      <c r="D55" s="113">
        <v>0.2</v>
      </c>
      <c r="E55" s="117">
        <f t="shared" si="0"/>
        <v>1051.4000000000001</v>
      </c>
      <c r="F55" s="115">
        <v>3</v>
      </c>
      <c r="G55" s="117">
        <f t="shared" si="1"/>
        <v>1054.4000000000001</v>
      </c>
      <c r="H55" s="326"/>
      <c r="I55" s="117">
        <f t="shared" si="2"/>
        <v>1054.4000000000001</v>
      </c>
      <c r="J55" s="357">
        <v>0.13</v>
      </c>
      <c r="K55" s="372">
        <f t="shared" si="3"/>
        <v>136.68200000000002</v>
      </c>
    </row>
    <row r="56" spans="1:11" ht="17" hidden="1" x14ac:dyDescent="0.2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t="17" hidden="1" x14ac:dyDescent="0.2">
      <c r="A57" s="160" t="s">
        <v>94</v>
      </c>
      <c r="B57" s="159" t="s">
        <v>95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ht="17" hidden="1" x14ac:dyDescent="0.2">
      <c r="A58" s="179" t="s">
        <v>129</v>
      </c>
      <c r="B58" s="331" t="s">
        <v>95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 t="shared" si="3"/>
        <v>0</v>
      </c>
    </row>
    <row r="59" spans="1:11" ht="17" hidden="1" x14ac:dyDescent="0.2">
      <c r="A59" s="179" t="s">
        <v>201</v>
      </c>
      <c r="B59" s="331" t="s">
        <v>95</v>
      </c>
      <c r="C59" s="332"/>
      <c r="D59" s="99"/>
      <c r="E59" s="103">
        <f>C59*D59</f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s="272" customFormat="1" ht="17" hidden="1" x14ac:dyDescent="0.2">
      <c r="A60" s="160" t="s">
        <v>181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0.14000000000000001</v>
      </c>
      <c r="K60" s="371">
        <f t="shared" si="3"/>
        <v>0</v>
      </c>
    </row>
    <row r="61" spans="1:11" s="272" customFormat="1" ht="17" hidden="1" x14ac:dyDescent="0.2">
      <c r="A61" s="179" t="s">
        <v>196</v>
      </c>
      <c r="B61" s="331" t="s">
        <v>95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t="17" hidden="1" x14ac:dyDescent="0.2">
      <c r="A62" s="179" t="s">
        <v>182</v>
      </c>
      <c r="B62" s="331" t="s">
        <v>183</v>
      </c>
      <c r="C62" s="388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t="17" hidden="1" x14ac:dyDescent="0.2">
      <c r="A63" s="179" t="s">
        <v>182</v>
      </c>
      <c r="B63" s="159" t="s">
        <v>183</v>
      </c>
      <c r="C63" s="385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s="272" customFormat="1" ht="17" hidden="1" x14ac:dyDescent="0.2">
      <c r="A64" s="179" t="s">
        <v>182</v>
      </c>
      <c r="B64" s="159" t="s">
        <v>183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372">
        <f t="shared" si="3"/>
        <v>0</v>
      </c>
    </row>
    <row r="65" spans="1:12" ht="17" hidden="1" x14ac:dyDescent="0.2">
      <c r="A65" s="139" t="s">
        <v>69</v>
      </c>
      <c r="B65" s="159" t="s">
        <v>70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9" hidden="1" customHeight="1" x14ac:dyDescent="0.2">
      <c r="A66" s="124" t="s">
        <v>60</v>
      </c>
      <c r="B66" s="159" t="s">
        <v>61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t="17" hidden="1" x14ac:dyDescent="0.2">
      <c r="A67" s="139" t="s">
        <v>46</v>
      </c>
      <c r="B67" s="159" t="s">
        <v>29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2" ht="17" hidden="1" x14ac:dyDescent="0.2">
      <c r="A68" s="90" t="s">
        <v>176</v>
      </c>
      <c r="B68" s="331" t="s">
        <v>177</v>
      </c>
      <c r="C68" s="332"/>
      <c r="D68" s="99"/>
      <c r="E68" s="103">
        <f t="shared" ref="E68:E122" si="8">C68*D68</f>
        <v>0</v>
      </c>
      <c r="F68" s="100"/>
      <c r="G68" s="103">
        <f t="shared" ref="G68:G122" si="9">E68+F68</f>
        <v>0</v>
      </c>
      <c r="H68" s="336"/>
      <c r="I68" s="103">
        <f t="shared" ref="I68:I122" si="10">+G68-H68</f>
        <v>0</v>
      </c>
      <c r="J68" s="370">
        <v>0.13</v>
      </c>
      <c r="K68" s="371">
        <f t="shared" ref="K68:K122" si="11">E68*J68</f>
        <v>0</v>
      </c>
      <c r="L68" s="3"/>
    </row>
    <row r="69" spans="1:12" s="272" customFormat="1" ht="17" hidden="1" x14ac:dyDescent="0.2">
      <c r="A69" s="90" t="s">
        <v>127</v>
      </c>
      <c r="B69" s="159" t="s">
        <v>128</v>
      </c>
      <c r="C69" s="111"/>
      <c r="D69" s="113"/>
      <c r="E69" s="117">
        <f t="shared" si="8"/>
        <v>0</v>
      </c>
      <c r="F69" s="115"/>
      <c r="G69" s="117">
        <f t="shared" si="9"/>
        <v>0</v>
      </c>
      <c r="H69" s="326"/>
      <c r="I69" s="117">
        <f t="shared" si="10"/>
        <v>0</v>
      </c>
      <c r="J69" s="357">
        <v>0.13</v>
      </c>
      <c r="K69" s="20">
        <f t="shared" si="11"/>
        <v>0</v>
      </c>
      <c r="L69" s="118"/>
    </row>
    <row r="70" spans="1:12" ht="17" x14ac:dyDescent="0.2">
      <c r="A70" s="179" t="s">
        <v>172</v>
      </c>
      <c r="B70" s="331" t="s">
        <v>175</v>
      </c>
      <c r="C70" s="332">
        <v>2316</v>
      </c>
      <c r="D70" s="99">
        <v>0.38</v>
      </c>
      <c r="E70" s="103">
        <f t="shared" si="8"/>
        <v>880.08</v>
      </c>
      <c r="F70" s="100">
        <v>12.5</v>
      </c>
      <c r="G70" s="103">
        <f t="shared" si="9"/>
        <v>892.58</v>
      </c>
      <c r="H70" s="336">
        <v>493.9</v>
      </c>
      <c r="I70" s="103">
        <f t="shared" si="10"/>
        <v>398.68000000000006</v>
      </c>
      <c r="J70" s="370">
        <v>0.13</v>
      </c>
      <c r="K70" s="371">
        <f t="shared" si="11"/>
        <v>114.41040000000001</v>
      </c>
    </row>
    <row r="71" spans="1:12" ht="17" hidden="1" x14ac:dyDescent="0.2">
      <c r="A71" s="179" t="s">
        <v>172</v>
      </c>
      <c r="B71" s="331" t="s">
        <v>175</v>
      </c>
      <c r="C71" s="332"/>
      <c r="D71" s="99"/>
      <c r="E71" s="103">
        <f t="shared" si="8"/>
        <v>0</v>
      </c>
      <c r="F71" s="100"/>
      <c r="G71" s="103">
        <f t="shared" si="9"/>
        <v>0</v>
      </c>
      <c r="H71" s="336"/>
      <c r="I71" s="103">
        <f t="shared" si="10"/>
        <v>0</v>
      </c>
      <c r="J71" s="370">
        <v>0.13</v>
      </c>
      <c r="K71" s="371">
        <f t="shared" si="11"/>
        <v>0</v>
      </c>
    </row>
    <row r="72" spans="1:12" s="272" customFormat="1" ht="17" hidden="1" x14ac:dyDescent="0.2">
      <c r="A72" s="90" t="s">
        <v>108</v>
      </c>
      <c r="B72" s="159" t="s">
        <v>111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0.13</v>
      </c>
      <c r="K72" s="20">
        <f t="shared" si="11"/>
        <v>0</v>
      </c>
    </row>
    <row r="73" spans="1:12" ht="17" x14ac:dyDescent="0.2">
      <c r="A73" s="90" t="s">
        <v>52</v>
      </c>
      <c r="B73" s="159" t="s">
        <v>53</v>
      </c>
      <c r="C73" s="111">
        <v>1703</v>
      </c>
      <c r="D73" s="113">
        <v>0.42</v>
      </c>
      <c r="E73" s="117">
        <f t="shared" si="8"/>
        <v>715.26</v>
      </c>
      <c r="F73" s="115"/>
      <c r="G73" s="117">
        <f t="shared" si="9"/>
        <v>715.26</v>
      </c>
      <c r="H73" s="326">
        <v>250</v>
      </c>
      <c r="I73" s="117">
        <f t="shared" si="10"/>
        <v>465.26</v>
      </c>
      <c r="J73" s="357">
        <v>0.13</v>
      </c>
      <c r="K73" s="372">
        <f t="shared" si="11"/>
        <v>92.983800000000002</v>
      </c>
    </row>
    <row r="74" spans="1:12" ht="17" hidden="1" x14ac:dyDescent="0.2">
      <c r="A74" s="90" t="s">
        <v>52</v>
      </c>
      <c r="B74" s="331" t="s">
        <v>53</v>
      </c>
      <c r="C74" s="332"/>
      <c r="D74" s="99"/>
      <c r="E74" s="103">
        <f t="shared" si="8"/>
        <v>0</v>
      </c>
      <c r="F74" s="100"/>
      <c r="G74" s="103">
        <f t="shared" si="9"/>
        <v>0</v>
      </c>
      <c r="H74" s="336"/>
      <c r="I74" s="103">
        <f t="shared" si="10"/>
        <v>0</v>
      </c>
      <c r="J74" s="370">
        <v>0.13</v>
      </c>
      <c r="K74" s="371">
        <f t="shared" si="11"/>
        <v>0</v>
      </c>
    </row>
    <row r="75" spans="1:12" ht="17" hidden="1" x14ac:dyDescent="0.2">
      <c r="A75" s="381" t="s">
        <v>212</v>
      </c>
      <c r="B75" s="331" t="s">
        <v>167</v>
      </c>
      <c r="C75" s="332"/>
      <c r="D75" s="99"/>
      <c r="E75" s="103">
        <f t="shared" si="8"/>
        <v>0</v>
      </c>
      <c r="F75" s="100"/>
      <c r="G75" s="103">
        <f t="shared" si="9"/>
        <v>0</v>
      </c>
      <c r="H75" s="336"/>
      <c r="I75" s="103">
        <f t="shared" si="10"/>
        <v>0</v>
      </c>
      <c r="J75" s="370">
        <v>0.13</v>
      </c>
      <c r="K75" s="371">
        <f t="shared" si="11"/>
        <v>0</v>
      </c>
    </row>
    <row r="76" spans="1:12" ht="17" hidden="1" x14ac:dyDescent="0.2">
      <c r="A76" s="208" t="s">
        <v>90</v>
      </c>
      <c r="B76" s="159" t="s">
        <v>79</v>
      </c>
      <c r="C76" s="111"/>
      <c r="D76" s="113"/>
      <c r="E76" s="117">
        <f t="shared" si="8"/>
        <v>0</v>
      </c>
      <c r="F76" s="115"/>
      <c r="G76" s="117">
        <f t="shared" si="9"/>
        <v>0</v>
      </c>
      <c r="H76" s="326"/>
      <c r="I76" s="117">
        <f t="shared" si="10"/>
        <v>0</v>
      </c>
      <c r="J76" s="357">
        <v>0.14000000000000001</v>
      </c>
      <c r="K76" s="20">
        <f t="shared" si="11"/>
        <v>0</v>
      </c>
    </row>
    <row r="77" spans="1:12" ht="17" hidden="1" x14ac:dyDescent="0.2">
      <c r="A77" s="90" t="s">
        <v>154</v>
      </c>
      <c r="B77" s="331" t="s">
        <v>155</v>
      </c>
      <c r="C77" s="332"/>
      <c r="D77" s="99"/>
      <c r="E77" s="103">
        <f t="shared" si="8"/>
        <v>0</v>
      </c>
      <c r="F77" s="100"/>
      <c r="G77" s="103">
        <f t="shared" si="9"/>
        <v>0</v>
      </c>
      <c r="H77" s="336"/>
      <c r="I77" s="103">
        <f t="shared" si="10"/>
        <v>0</v>
      </c>
      <c r="J77" s="370">
        <v>0.13</v>
      </c>
      <c r="K77" s="371">
        <f t="shared" si="11"/>
        <v>0</v>
      </c>
    </row>
    <row r="78" spans="1:12" ht="17" hidden="1" x14ac:dyDescent="0.2">
      <c r="A78" s="90" t="s">
        <v>154</v>
      </c>
      <c r="B78" s="331" t="s">
        <v>155</v>
      </c>
      <c r="C78" s="332"/>
      <c r="D78" s="99"/>
      <c r="E78" s="103">
        <f t="shared" si="8"/>
        <v>0</v>
      </c>
      <c r="F78" s="100"/>
      <c r="G78" s="103">
        <f t="shared" si="9"/>
        <v>0</v>
      </c>
      <c r="H78" s="336"/>
      <c r="I78" s="103">
        <f t="shared" si="10"/>
        <v>0</v>
      </c>
      <c r="J78" s="370">
        <v>0.13</v>
      </c>
      <c r="K78" s="371">
        <f t="shared" si="11"/>
        <v>0</v>
      </c>
    </row>
    <row r="79" spans="1:12" ht="17" x14ac:dyDescent="0.2">
      <c r="A79" s="90" t="s">
        <v>156</v>
      </c>
      <c r="B79" s="159" t="s">
        <v>155</v>
      </c>
      <c r="C79" s="111">
        <v>5764</v>
      </c>
      <c r="D79" s="113">
        <v>0.39</v>
      </c>
      <c r="E79" s="117">
        <f t="shared" si="8"/>
        <v>2247.96</v>
      </c>
      <c r="F79" s="115">
        <v>50</v>
      </c>
      <c r="G79" s="117">
        <f t="shared" si="9"/>
        <v>2297.96</v>
      </c>
      <c r="H79" s="326"/>
      <c r="I79" s="117">
        <f t="shared" si="10"/>
        <v>2297.96</v>
      </c>
      <c r="J79" s="357">
        <v>0.13</v>
      </c>
      <c r="K79" s="372">
        <f t="shared" si="11"/>
        <v>292.23480000000001</v>
      </c>
    </row>
    <row r="80" spans="1:12" ht="17" hidden="1" x14ac:dyDescent="0.2">
      <c r="A80" s="90" t="s">
        <v>156</v>
      </c>
      <c r="B80" s="159" t="s">
        <v>155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0.13</v>
      </c>
      <c r="K80" s="372">
        <f t="shared" si="11"/>
        <v>0</v>
      </c>
    </row>
    <row r="81" spans="1:11" ht="17" hidden="1" x14ac:dyDescent="0.2">
      <c r="A81" s="90" t="s">
        <v>104</v>
      </c>
      <c r="B81" s="159" t="s">
        <v>105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0.13</v>
      </c>
      <c r="K81" s="20">
        <f t="shared" si="11"/>
        <v>0</v>
      </c>
    </row>
    <row r="82" spans="1:11" ht="17" hidden="1" x14ac:dyDescent="0.2">
      <c r="A82" s="90" t="s">
        <v>161</v>
      </c>
      <c r="B82" s="159" t="s">
        <v>162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0.13</v>
      </c>
      <c r="K82" s="372">
        <f t="shared" si="11"/>
        <v>0</v>
      </c>
    </row>
    <row r="83" spans="1:11" ht="17" hidden="1" x14ac:dyDescent="0.2">
      <c r="A83" s="90" t="s">
        <v>100</v>
      </c>
      <c r="B83" s="159" t="s">
        <v>101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0.13</v>
      </c>
      <c r="K83" s="20">
        <f t="shared" si="11"/>
        <v>0</v>
      </c>
    </row>
    <row r="84" spans="1:11" ht="17" hidden="1" x14ac:dyDescent="0.2">
      <c r="A84" s="194" t="s">
        <v>85</v>
      </c>
      <c r="B84" s="159" t="s">
        <v>86</v>
      </c>
      <c r="C84" s="111"/>
      <c r="D84" s="113"/>
      <c r="E84" s="117">
        <f t="shared" si="8"/>
        <v>0</v>
      </c>
      <c r="F84" s="115"/>
      <c r="G84" s="117">
        <f t="shared" si="9"/>
        <v>0</v>
      </c>
      <c r="H84" s="326"/>
      <c r="I84" s="117">
        <f t="shared" si="10"/>
        <v>0</v>
      </c>
      <c r="J84" s="357">
        <v>0.14000000000000001</v>
      </c>
      <c r="K84" s="20">
        <f t="shared" si="11"/>
        <v>0</v>
      </c>
    </row>
    <row r="85" spans="1:11" ht="17" hidden="1" x14ac:dyDescent="0.2">
      <c r="A85" s="194" t="s">
        <v>85</v>
      </c>
      <c r="B85" s="159" t="s">
        <v>86</v>
      </c>
      <c r="C85" s="111"/>
      <c r="D85" s="113"/>
      <c r="E85" s="117">
        <f t="shared" si="8"/>
        <v>0</v>
      </c>
      <c r="F85" s="115"/>
      <c r="G85" s="117">
        <f t="shared" si="9"/>
        <v>0</v>
      </c>
      <c r="H85" s="326"/>
      <c r="I85" s="117">
        <f t="shared" si="10"/>
        <v>0</v>
      </c>
      <c r="J85" s="357">
        <v>0.14000000000000001</v>
      </c>
      <c r="K85" s="20">
        <f t="shared" si="11"/>
        <v>0</v>
      </c>
    </row>
    <row r="86" spans="1:11" ht="17" hidden="1" x14ac:dyDescent="0.2">
      <c r="A86" s="208" t="s">
        <v>179</v>
      </c>
      <c r="B86" s="331" t="s">
        <v>180</v>
      </c>
      <c r="C86" s="332"/>
      <c r="D86" s="99"/>
      <c r="E86" s="103">
        <f t="shared" si="8"/>
        <v>0</v>
      </c>
      <c r="F86" s="100"/>
      <c r="G86" s="103">
        <f t="shared" si="9"/>
        <v>0</v>
      </c>
      <c r="H86" s="336"/>
      <c r="I86" s="103">
        <f t="shared" si="10"/>
        <v>0</v>
      </c>
      <c r="J86" s="370">
        <v>0.14000000000000001</v>
      </c>
      <c r="K86" s="371">
        <f t="shared" si="11"/>
        <v>0</v>
      </c>
    </row>
    <row r="87" spans="1:11" ht="17" hidden="1" x14ac:dyDescent="0.2">
      <c r="A87" s="208" t="s">
        <v>179</v>
      </c>
      <c r="B87" s="331" t="s">
        <v>180</v>
      </c>
      <c r="C87" s="332"/>
      <c r="D87" s="99"/>
      <c r="E87" s="103">
        <f t="shared" si="8"/>
        <v>0</v>
      </c>
      <c r="F87" s="100"/>
      <c r="G87" s="103">
        <f t="shared" si="9"/>
        <v>0</v>
      </c>
      <c r="H87" s="336"/>
      <c r="I87" s="103">
        <f t="shared" si="10"/>
        <v>0</v>
      </c>
      <c r="J87" s="370">
        <v>0.14000000000000001</v>
      </c>
      <c r="K87" s="371">
        <f t="shared" si="11"/>
        <v>0</v>
      </c>
    </row>
    <row r="88" spans="1:11" ht="17" hidden="1" x14ac:dyDescent="0.2">
      <c r="A88" s="194" t="s">
        <v>83</v>
      </c>
      <c r="B88" s="159" t="s">
        <v>84</v>
      </c>
      <c r="C88" s="111"/>
      <c r="D88" s="113"/>
      <c r="E88" s="117">
        <f t="shared" si="8"/>
        <v>0</v>
      </c>
      <c r="F88" s="115"/>
      <c r="G88" s="117">
        <f t="shared" si="9"/>
        <v>0</v>
      </c>
      <c r="H88" s="326"/>
      <c r="I88" s="117">
        <f t="shared" si="10"/>
        <v>0</v>
      </c>
      <c r="J88" s="357">
        <v>0.14000000000000001</v>
      </c>
      <c r="K88" s="20">
        <f t="shared" si="11"/>
        <v>0</v>
      </c>
    </row>
    <row r="89" spans="1:11" s="272" customFormat="1" ht="17" hidden="1" x14ac:dyDescent="0.2">
      <c r="A89" s="90" t="s">
        <v>193</v>
      </c>
      <c r="B89" s="331" t="s">
        <v>84</v>
      </c>
      <c r="C89" s="332"/>
      <c r="D89" s="99"/>
      <c r="E89" s="103">
        <f t="shared" si="8"/>
        <v>0</v>
      </c>
      <c r="F89" s="100"/>
      <c r="G89" s="103">
        <f t="shared" si="9"/>
        <v>0</v>
      </c>
      <c r="H89" s="336"/>
      <c r="I89" s="103">
        <f t="shared" si="10"/>
        <v>0</v>
      </c>
      <c r="J89" s="370">
        <v>0.13</v>
      </c>
      <c r="K89" s="371">
        <f t="shared" si="11"/>
        <v>0</v>
      </c>
    </row>
    <row r="90" spans="1:11" ht="17" hidden="1" x14ac:dyDescent="0.2">
      <c r="A90" s="90" t="s">
        <v>198</v>
      </c>
      <c r="B90" s="331" t="s">
        <v>107</v>
      </c>
      <c r="C90" s="332"/>
      <c r="D90" s="99"/>
      <c r="E90" s="103">
        <f t="shared" si="8"/>
        <v>0</v>
      </c>
      <c r="F90" s="100"/>
      <c r="G90" s="103">
        <f t="shared" si="9"/>
        <v>0</v>
      </c>
      <c r="H90" s="336"/>
      <c r="I90" s="103">
        <f t="shared" si="10"/>
        <v>0</v>
      </c>
      <c r="J90" s="370">
        <v>0.13</v>
      </c>
      <c r="K90" s="371">
        <f t="shared" si="11"/>
        <v>0</v>
      </c>
    </row>
    <row r="91" spans="1:11" ht="17" hidden="1" x14ac:dyDescent="0.2">
      <c r="A91" s="90" t="s">
        <v>198</v>
      </c>
      <c r="B91" s="159" t="s">
        <v>107</v>
      </c>
      <c r="C91" s="111"/>
      <c r="D91" s="113"/>
      <c r="E91" s="117">
        <f t="shared" si="8"/>
        <v>0</v>
      </c>
      <c r="F91" s="115"/>
      <c r="G91" s="117">
        <f t="shared" si="9"/>
        <v>0</v>
      </c>
      <c r="H91" s="326"/>
      <c r="I91" s="117">
        <f t="shared" si="10"/>
        <v>0</v>
      </c>
      <c r="J91" s="357">
        <v>0.13</v>
      </c>
      <c r="K91" s="20">
        <f t="shared" si="11"/>
        <v>0</v>
      </c>
    </row>
    <row r="92" spans="1:11" s="272" customFormat="1" ht="17" hidden="1" x14ac:dyDescent="0.2">
      <c r="A92" s="90" t="s">
        <v>216</v>
      </c>
      <c r="B92" s="331" t="s">
        <v>217</v>
      </c>
      <c r="C92" s="332"/>
      <c r="D92" s="99"/>
      <c r="E92" s="103">
        <f t="shared" si="8"/>
        <v>0</v>
      </c>
      <c r="F92" s="100"/>
      <c r="G92" s="103">
        <f t="shared" si="9"/>
        <v>0</v>
      </c>
      <c r="H92" s="336"/>
      <c r="I92" s="103">
        <f t="shared" si="10"/>
        <v>0</v>
      </c>
      <c r="J92" s="370">
        <v>0.13</v>
      </c>
      <c r="K92" s="371">
        <f t="shared" si="11"/>
        <v>0</v>
      </c>
    </row>
    <row r="93" spans="1:11" ht="14.5" hidden="1" customHeight="1" x14ac:dyDescent="0.2">
      <c r="A93" s="90" t="s">
        <v>152</v>
      </c>
      <c r="B93" s="331" t="s">
        <v>218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0.13</v>
      </c>
      <c r="K93" s="371">
        <f t="shared" si="11"/>
        <v>0</v>
      </c>
    </row>
    <row r="94" spans="1:11" ht="17" x14ac:dyDescent="0.2">
      <c r="A94" s="90" t="s">
        <v>152</v>
      </c>
      <c r="B94" s="159" t="s">
        <v>153</v>
      </c>
      <c r="C94" s="111">
        <v>4095</v>
      </c>
      <c r="D94" s="113">
        <v>0.27</v>
      </c>
      <c r="E94" s="117">
        <f t="shared" si="8"/>
        <v>1105.6500000000001</v>
      </c>
      <c r="F94" s="115"/>
      <c r="G94" s="117">
        <f t="shared" si="9"/>
        <v>1105.6500000000001</v>
      </c>
      <c r="H94" s="326">
        <v>335</v>
      </c>
      <c r="I94" s="117">
        <f t="shared" si="10"/>
        <v>770.65000000000009</v>
      </c>
      <c r="J94" s="357">
        <v>0.13</v>
      </c>
      <c r="K94" s="372">
        <f t="shared" si="11"/>
        <v>143.73450000000003</v>
      </c>
    </row>
    <row r="95" spans="1:11" s="272" customFormat="1" ht="17" x14ac:dyDescent="0.2">
      <c r="A95" s="90" t="s">
        <v>184</v>
      </c>
      <c r="B95" s="159" t="s">
        <v>219</v>
      </c>
      <c r="C95" s="111">
        <v>4528</v>
      </c>
      <c r="D95" s="113">
        <v>0.42</v>
      </c>
      <c r="E95" s="117">
        <f t="shared" si="8"/>
        <v>1901.76</v>
      </c>
      <c r="F95" s="115"/>
      <c r="G95" s="117">
        <f t="shared" si="9"/>
        <v>1901.76</v>
      </c>
      <c r="H95" s="326">
        <v>1330</v>
      </c>
      <c r="I95" s="117">
        <f t="shared" si="10"/>
        <v>571.76</v>
      </c>
      <c r="J95" s="357">
        <v>0.13</v>
      </c>
      <c r="K95" s="372">
        <f t="shared" si="11"/>
        <v>247.22880000000001</v>
      </c>
    </row>
    <row r="96" spans="1:11" s="272" customFormat="1" ht="17" hidden="1" x14ac:dyDescent="0.2">
      <c r="A96" s="90" t="s">
        <v>211</v>
      </c>
      <c r="B96" s="331" t="s">
        <v>185</v>
      </c>
      <c r="C96" s="332"/>
      <c r="D96" s="99"/>
      <c r="E96" s="103">
        <f t="shared" si="8"/>
        <v>0</v>
      </c>
      <c r="F96" s="100"/>
      <c r="G96" s="103">
        <f t="shared" si="9"/>
        <v>0</v>
      </c>
      <c r="H96" s="336"/>
      <c r="I96" s="103">
        <f t="shared" si="10"/>
        <v>0</v>
      </c>
      <c r="J96" s="370">
        <v>0.13</v>
      </c>
      <c r="K96" s="371">
        <f t="shared" si="11"/>
        <v>0</v>
      </c>
    </row>
    <row r="97" spans="1:11" s="272" customFormat="1" ht="17" hidden="1" x14ac:dyDescent="0.2">
      <c r="A97" s="90" t="s">
        <v>209</v>
      </c>
      <c r="B97" s="331" t="s">
        <v>210</v>
      </c>
      <c r="C97" s="332"/>
      <c r="D97" s="99"/>
      <c r="E97" s="103">
        <f t="shared" si="8"/>
        <v>0</v>
      </c>
      <c r="F97" s="100"/>
      <c r="G97" s="103">
        <f t="shared" si="9"/>
        <v>0</v>
      </c>
      <c r="H97" s="336"/>
      <c r="I97" s="103">
        <f t="shared" si="10"/>
        <v>0</v>
      </c>
      <c r="J97" s="370">
        <v>0.13</v>
      </c>
      <c r="K97" s="371">
        <f t="shared" si="11"/>
        <v>0</v>
      </c>
    </row>
    <row r="98" spans="1:11" s="272" customFormat="1" ht="17" x14ac:dyDescent="0.2">
      <c r="A98" s="90" t="s">
        <v>203</v>
      </c>
      <c r="B98" s="331" t="s">
        <v>220</v>
      </c>
      <c r="C98" s="332">
        <v>2902</v>
      </c>
      <c r="D98" s="99">
        <v>0.25</v>
      </c>
      <c r="E98" s="103">
        <f t="shared" si="8"/>
        <v>725.5</v>
      </c>
      <c r="F98" s="100"/>
      <c r="G98" s="103">
        <f t="shared" si="9"/>
        <v>725.5</v>
      </c>
      <c r="H98" s="336"/>
      <c r="I98" s="103">
        <f t="shared" si="10"/>
        <v>725.5</v>
      </c>
      <c r="J98" s="370">
        <v>0.13</v>
      </c>
      <c r="K98" s="371">
        <f t="shared" si="11"/>
        <v>94.314999999999998</v>
      </c>
    </row>
    <row r="99" spans="1:11" s="272" customFormat="1" ht="17" hidden="1" x14ac:dyDescent="0.2">
      <c r="A99" s="208" t="s">
        <v>159</v>
      </c>
      <c r="B99" s="159" t="s">
        <v>160</v>
      </c>
      <c r="C99" s="111"/>
      <c r="D99" s="113"/>
      <c r="E99" s="117">
        <f t="shared" si="8"/>
        <v>0</v>
      </c>
      <c r="F99" s="115"/>
      <c r="G99" s="117">
        <f t="shared" si="9"/>
        <v>0</v>
      </c>
      <c r="H99" s="326"/>
      <c r="I99" s="117">
        <f t="shared" si="10"/>
        <v>0</v>
      </c>
      <c r="J99" s="357">
        <v>0.14000000000000001</v>
      </c>
      <c r="K99" s="20">
        <f t="shared" si="11"/>
        <v>0</v>
      </c>
    </row>
    <row r="100" spans="1:11" ht="17" hidden="1" x14ac:dyDescent="0.2">
      <c r="A100" s="90" t="s">
        <v>98</v>
      </c>
      <c r="B100" s="331" t="s">
        <v>171</v>
      </c>
      <c r="C100" s="332"/>
      <c r="D100" s="99"/>
      <c r="E100" s="103">
        <f t="shared" si="8"/>
        <v>0</v>
      </c>
      <c r="F100" s="100"/>
      <c r="G100" s="103">
        <f t="shared" si="9"/>
        <v>0</v>
      </c>
      <c r="H100" s="336"/>
      <c r="I100" s="103">
        <f t="shared" si="10"/>
        <v>0</v>
      </c>
      <c r="J100" s="370">
        <v>0.13</v>
      </c>
      <c r="K100" s="371">
        <f t="shared" si="11"/>
        <v>0</v>
      </c>
    </row>
    <row r="101" spans="1:11" ht="17" hidden="1" x14ac:dyDescent="0.2">
      <c r="A101" s="90" t="s">
        <v>98</v>
      </c>
      <c r="B101" s="331" t="s">
        <v>171</v>
      </c>
      <c r="C101" s="332"/>
      <c r="D101" s="99"/>
      <c r="E101" s="103">
        <f t="shared" si="8"/>
        <v>0</v>
      </c>
      <c r="F101" s="100"/>
      <c r="G101" s="103">
        <f t="shared" si="9"/>
        <v>0</v>
      </c>
      <c r="H101" s="336"/>
      <c r="I101" s="103">
        <f t="shared" si="10"/>
        <v>0</v>
      </c>
      <c r="J101" s="370">
        <v>0.13</v>
      </c>
      <c r="K101" s="371">
        <f t="shared" si="11"/>
        <v>0</v>
      </c>
    </row>
    <row r="102" spans="1:11" ht="17" hidden="1" x14ac:dyDescent="0.2">
      <c r="A102" s="94" t="s">
        <v>58</v>
      </c>
      <c r="B102" s="159" t="s">
        <v>59</v>
      </c>
      <c r="C102" s="111"/>
      <c r="D102" s="113"/>
      <c r="E102" s="117">
        <f t="shared" si="8"/>
        <v>0</v>
      </c>
      <c r="F102" s="115"/>
      <c r="G102" s="117">
        <f t="shared" si="9"/>
        <v>0</v>
      </c>
      <c r="H102" s="326"/>
      <c r="I102" s="117">
        <f t="shared" si="10"/>
        <v>0</v>
      </c>
      <c r="J102" s="357">
        <v>0.14000000000000001</v>
      </c>
      <c r="K102" s="20">
        <f t="shared" si="11"/>
        <v>0</v>
      </c>
    </row>
    <row r="103" spans="1:11" ht="17" hidden="1" x14ac:dyDescent="0.2">
      <c r="A103" s="160" t="s">
        <v>65</v>
      </c>
      <c r="B103" s="331" t="s">
        <v>59</v>
      </c>
      <c r="C103" s="332"/>
      <c r="D103" s="99"/>
      <c r="E103" s="103">
        <f t="shared" si="8"/>
        <v>0</v>
      </c>
      <c r="F103" s="100"/>
      <c r="G103" s="103">
        <f t="shared" si="9"/>
        <v>0</v>
      </c>
      <c r="H103" s="336"/>
      <c r="I103" s="103">
        <f t="shared" si="10"/>
        <v>0</v>
      </c>
      <c r="J103" s="370">
        <v>0.14000000000000001</v>
      </c>
      <c r="K103" s="371">
        <f t="shared" si="11"/>
        <v>0</v>
      </c>
    </row>
    <row r="104" spans="1:11" s="272" customFormat="1" ht="17" hidden="1" x14ac:dyDescent="0.2">
      <c r="A104" s="90" t="s">
        <v>168</v>
      </c>
      <c r="B104" s="331" t="s">
        <v>59</v>
      </c>
      <c r="C104" s="332"/>
      <c r="D104" s="99"/>
      <c r="E104" s="103">
        <f t="shared" si="8"/>
        <v>0</v>
      </c>
      <c r="F104" s="100"/>
      <c r="G104" s="103">
        <f t="shared" si="9"/>
        <v>0</v>
      </c>
      <c r="H104" s="336"/>
      <c r="I104" s="103">
        <f t="shared" si="10"/>
        <v>0</v>
      </c>
      <c r="J104" s="370">
        <v>0.13</v>
      </c>
      <c r="K104" s="371">
        <f t="shared" si="11"/>
        <v>0</v>
      </c>
    </row>
    <row r="105" spans="1:11" s="272" customFormat="1" ht="17" hidden="1" x14ac:dyDescent="0.2">
      <c r="A105" s="90" t="s">
        <v>168</v>
      </c>
      <c r="B105" s="159" t="s">
        <v>59</v>
      </c>
      <c r="C105" s="111"/>
      <c r="D105" s="113"/>
      <c r="E105" s="117">
        <f t="shared" si="8"/>
        <v>0</v>
      </c>
      <c r="F105" s="115"/>
      <c r="G105" s="117">
        <f t="shared" si="9"/>
        <v>0</v>
      </c>
      <c r="H105" s="326"/>
      <c r="I105" s="117">
        <f t="shared" si="10"/>
        <v>0</v>
      </c>
      <c r="J105" s="357">
        <v>0.13</v>
      </c>
      <c r="K105" s="372">
        <f t="shared" si="11"/>
        <v>0</v>
      </c>
    </row>
    <row r="106" spans="1:11" s="272" customFormat="1" ht="17" hidden="1" x14ac:dyDescent="0.2">
      <c r="A106" s="90" t="s">
        <v>186</v>
      </c>
      <c r="B106" s="331" t="s">
        <v>59</v>
      </c>
      <c r="C106" s="332"/>
      <c r="D106" s="99"/>
      <c r="E106" s="103">
        <f t="shared" si="8"/>
        <v>0</v>
      </c>
      <c r="F106" s="100"/>
      <c r="G106" s="103">
        <f t="shared" si="9"/>
        <v>0</v>
      </c>
      <c r="H106" s="336"/>
      <c r="I106" s="103">
        <f t="shared" si="10"/>
        <v>0</v>
      </c>
      <c r="J106" s="370">
        <v>0.13</v>
      </c>
      <c r="K106" s="371">
        <f t="shared" si="11"/>
        <v>0</v>
      </c>
    </row>
    <row r="107" spans="1:11" ht="17" hidden="1" x14ac:dyDescent="0.2">
      <c r="A107" s="90" t="s">
        <v>63</v>
      </c>
      <c r="B107" s="159" t="s">
        <v>64</v>
      </c>
      <c r="C107" s="111"/>
      <c r="D107" s="113"/>
      <c r="E107" s="117">
        <f t="shared" si="8"/>
        <v>0</v>
      </c>
      <c r="F107" s="115"/>
      <c r="G107" s="117">
        <f t="shared" si="9"/>
        <v>0</v>
      </c>
      <c r="H107" s="326"/>
      <c r="I107" s="117">
        <f t="shared" si="10"/>
        <v>0</v>
      </c>
      <c r="J107" s="357">
        <v>0.13</v>
      </c>
      <c r="K107" s="20">
        <f t="shared" si="11"/>
        <v>0</v>
      </c>
    </row>
    <row r="108" spans="1:11" ht="17" x14ac:dyDescent="0.2">
      <c r="A108" s="90" t="s">
        <v>134</v>
      </c>
      <c r="B108" s="159" t="s">
        <v>135</v>
      </c>
      <c r="C108" s="111">
        <v>2225</v>
      </c>
      <c r="D108" s="113">
        <v>0.27</v>
      </c>
      <c r="E108" s="117">
        <f t="shared" si="8"/>
        <v>600.75</v>
      </c>
      <c r="F108" s="115"/>
      <c r="G108" s="117">
        <f t="shared" si="9"/>
        <v>600.75</v>
      </c>
      <c r="H108" s="326"/>
      <c r="I108" s="117">
        <f t="shared" si="10"/>
        <v>600.75</v>
      </c>
      <c r="J108" s="357">
        <v>0.13</v>
      </c>
      <c r="K108" s="372">
        <f t="shared" si="11"/>
        <v>78.097499999999997</v>
      </c>
    </row>
    <row r="109" spans="1:11" ht="17" hidden="1" x14ac:dyDescent="0.2">
      <c r="A109" s="90" t="s">
        <v>134</v>
      </c>
      <c r="B109" s="159" t="s">
        <v>135</v>
      </c>
      <c r="C109" s="111"/>
      <c r="D109" s="113"/>
      <c r="E109" s="117">
        <f t="shared" si="8"/>
        <v>0</v>
      </c>
      <c r="F109" s="115"/>
      <c r="G109" s="117">
        <f t="shared" si="9"/>
        <v>0</v>
      </c>
      <c r="H109" s="326"/>
      <c r="I109" s="117">
        <f t="shared" si="10"/>
        <v>0</v>
      </c>
      <c r="J109" s="357">
        <v>0.13</v>
      </c>
      <c r="K109" s="20">
        <f t="shared" si="11"/>
        <v>0</v>
      </c>
    </row>
    <row r="110" spans="1:11" ht="17" hidden="1" x14ac:dyDescent="0.2">
      <c r="A110" s="90" t="s">
        <v>114</v>
      </c>
      <c r="B110" s="159" t="s">
        <v>115</v>
      </c>
      <c r="C110" s="111"/>
      <c r="D110" s="113"/>
      <c r="E110" s="117">
        <f t="shared" si="8"/>
        <v>0</v>
      </c>
      <c r="F110" s="115"/>
      <c r="G110" s="117">
        <f t="shared" si="9"/>
        <v>0</v>
      </c>
      <c r="H110" s="326"/>
      <c r="I110" s="117">
        <f t="shared" si="10"/>
        <v>0</v>
      </c>
      <c r="J110" s="357">
        <v>0.13</v>
      </c>
      <c r="K110" s="20">
        <f t="shared" si="11"/>
        <v>0</v>
      </c>
    </row>
    <row r="111" spans="1:11" ht="17" hidden="1" x14ac:dyDescent="0.2">
      <c r="A111" s="90" t="s">
        <v>114</v>
      </c>
      <c r="B111" s="159" t="s">
        <v>115</v>
      </c>
      <c r="C111" s="111"/>
      <c r="D111" s="113"/>
      <c r="E111" s="117">
        <f t="shared" si="8"/>
        <v>0</v>
      </c>
      <c r="F111" s="115"/>
      <c r="G111" s="117">
        <f t="shared" si="9"/>
        <v>0</v>
      </c>
      <c r="H111" s="326"/>
      <c r="I111" s="117">
        <f t="shared" si="10"/>
        <v>0</v>
      </c>
      <c r="J111" s="357">
        <v>0.13</v>
      </c>
      <c r="K111" s="20">
        <f t="shared" si="11"/>
        <v>0</v>
      </c>
    </row>
    <row r="112" spans="1:11" ht="17" hidden="1" x14ac:dyDescent="0.2">
      <c r="A112" s="90" t="s">
        <v>109</v>
      </c>
      <c r="B112" s="159" t="s">
        <v>110</v>
      </c>
      <c r="C112" s="111"/>
      <c r="D112" s="113"/>
      <c r="E112" s="117">
        <f t="shared" si="8"/>
        <v>0</v>
      </c>
      <c r="F112" s="115"/>
      <c r="G112" s="117">
        <f t="shared" si="9"/>
        <v>0</v>
      </c>
      <c r="H112" s="326"/>
      <c r="I112" s="117">
        <f t="shared" si="10"/>
        <v>0</v>
      </c>
      <c r="J112" s="357">
        <v>0.13</v>
      </c>
      <c r="K112" s="20">
        <f t="shared" si="11"/>
        <v>0</v>
      </c>
    </row>
    <row r="113" spans="1:12" ht="17" hidden="1" x14ac:dyDescent="0.2">
      <c r="A113" s="90" t="s">
        <v>187</v>
      </c>
      <c r="B113" s="331" t="s">
        <v>188</v>
      </c>
      <c r="C113" s="332"/>
      <c r="D113" s="99"/>
      <c r="E113" s="103">
        <f t="shared" si="8"/>
        <v>0</v>
      </c>
      <c r="F113" s="100"/>
      <c r="G113" s="103">
        <f t="shared" si="9"/>
        <v>0</v>
      </c>
      <c r="H113" s="336"/>
      <c r="I113" s="103">
        <f t="shared" si="10"/>
        <v>0</v>
      </c>
      <c r="J113" s="370">
        <v>0.13</v>
      </c>
      <c r="K113" s="371">
        <f t="shared" si="11"/>
        <v>0</v>
      </c>
    </row>
    <row r="114" spans="1:12" ht="17" hidden="1" x14ac:dyDescent="0.2">
      <c r="A114" s="90" t="s">
        <v>74</v>
      </c>
      <c r="B114" s="159" t="s">
        <v>75</v>
      </c>
      <c r="C114" s="111"/>
      <c r="D114" s="113"/>
      <c r="E114" s="117">
        <f t="shared" si="8"/>
        <v>0</v>
      </c>
      <c r="F114" s="115"/>
      <c r="G114" s="117">
        <f t="shared" si="9"/>
        <v>0</v>
      </c>
      <c r="H114" s="326"/>
      <c r="I114" s="117">
        <f t="shared" si="10"/>
        <v>0</v>
      </c>
      <c r="J114" s="357">
        <v>0.13</v>
      </c>
      <c r="K114" s="20">
        <f t="shared" si="11"/>
        <v>0</v>
      </c>
    </row>
    <row r="115" spans="1:12" ht="17" x14ac:dyDescent="0.2">
      <c r="A115" s="90" t="s">
        <v>222</v>
      </c>
      <c r="B115" s="159" t="s">
        <v>223</v>
      </c>
      <c r="C115" s="111">
        <v>4250</v>
      </c>
      <c r="D115" s="113">
        <v>0.42</v>
      </c>
      <c r="E115" s="117">
        <f t="shared" si="8"/>
        <v>1785</v>
      </c>
      <c r="F115" s="115">
        <v>100</v>
      </c>
      <c r="G115" s="117">
        <f t="shared" si="9"/>
        <v>1885</v>
      </c>
      <c r="H115" s="326">
        <v>320</v>
      </c>
      <c r="I115" s="117">
        <f t="shared" si="10"/>
        <v>1565</v>
      </c>
      <c r="J115" s="357">
        <v>0.13</v>
      </c>
      <c r="K115" s="372">
        <f t="shared" si="11"/>
        <v>232.05</v>
      </c>
    </row>
    <row r="116" spans="1:12" s="272" customFormat="1" ht="17" hidden="1" x14ac:dyDescent="0.2">
      <c r="A116" s="209" t="s">
        <v>91</v>
      </c>
      <c r="B116" s="159" t="s">
        <v>92</v>
      </c>
      <c r="C116" s="111"/>
      <c r="D116" s="113"/>
      <c r="E116" s="117">
        <f t="shared" si="8"/>
        <v>0</v>
      </c>
      <c r="F116" s="115"/>
      <c r="G116" s="117">
        <f t="shared" si="9"/>
        <v>0</v>
      </c>
      <c r="H116" s="326"/>
      <c r="I116" s="117">
        <f t="shared" si="10"/>
        <v>0</v>
      </c>
      <c r="J116" s="357">
        <v>0.14000000000000001</v>
      </c>
      <c r="K116" s="20">
        <f t="shared" si="11"/>
        <v>0</v>
      </c>
    </row>
    <row r="117" spans="1:12" hidden="1" x14ac:dyDescent="0.2">
      <c r="A117" s="316" t="s">
        <v>145</v>
      </c>
      <c r="B117" s="350" t="s">
        <v>146</v>
      </c>
      <c r="C117" s="111"/>
      <c r="D117" s="171"/>
      <c r="E117" s="117">
        <f t="shared" si="8"/>
        <v>0</v>
      </c>
      <c r="F117" s="116"/>
      <c r="G117" s="117">
        <f t="shared" si="9"/>
        <v>0</v>
      </c>
      <c r="H117" s="116"/>
      <c r="I117" s="117">
        <f t="shared" si="10"/>
        <v>0</v>
      </c>
      <c r="J117" s="357">
        <v>0.14000000000000001</v>
      </c>
      <c r="K117" s="20">
        <f t="shared" si="11"/>
        <v>0</v>
      </c>
    </row>
    <row r="118" spans="1:12" s="272" customFormat="1" hidden="1" x14ac:dyDescent="0.2">
      <c r="A118" s="90" t="s">
        <v>139</v>
      </c>
      <c r="B118" s="321" t="s">
        <v>140</v>
      </c>
      <c r="C118" s="176"/>
      <c r="D118" s="170"/>
      <c r="E118" s="117">
        <f t="shared" si="8"/>
        <v>0</v>
      </c>
      <c r="F118" s="261"/>
      <c r="G118" s="117">
        <f t="shared" si="9"/>
        <v>0</v>
      </c>
      <c r="H118" s="261"/>
      <c r="I118" s="117">
        <f t="shared" si="10"/>
        <v>0</v>
      </c>
      <c r="J118" s="357">
        <v>0.13</v>
      </c>
      <c r="K118" s="20">
        <f t="shared" si="11"/>
        <v>0</v>
      </c>
    </row>
    <row r="119" spans="1:12" s="272" customFormat="1" hidden="1" x14ac:dyDescent="0.2">
      <c r="A119" s="90" t="s">
        <v>141</v>
      </c>
      <c r="B119" s="321" t="s">
        <v>140</v>
      </c>
      <c r="C119" s="176"/>
      <c r="D119" s="170"/>
      <c r="E119" s="117">
        <f t="shared" si="8"/>
        <v>0</v>
      </c>
      <c r="F119" s="261"/>
      <c r="G119" s="117">
        <f t="shared" si="9"/>
        <v>0</v>
      </c>
      <c r="H119" s="261"/>
      <c r="I119" s="117">
        <f t="shared" si="10"/>
        <v>0</v>
      </c>
      <c r="J119" s="357">
        <v>0.13</v>
      </c>
      <c r="K119" s="20">
        <f t="shared" si="11"/>
        <v>0</v>
      </c>
    </row>
    <row r="120" spans="1:12" hidden="1" x14ac:dyDescent="0.2">
      <c r="A120" s="90" t="s">
        <v>118</v>
      </c>
      <c r="B120" s="238" t="s">
        <v>119</v>
      </c>
      <c r="C120" s="176"/>
      <c r="D120" s="170"/>
      <c r="E120" s="117">
        <f t="shared" si="8"/>
        <v>0</v>
      </c>
      <c r="F120" s="261"/>
      <c r="G120" s="117">
        <f t="shared" si="9"/>
        <v>0</v>
      </c>
      <c r="H120" s="261"/>
      <c r="I120" s="117">
        <f t="shared" si="10"/>
        <v>0</v>
      </c>
      <c r="J120" s="357">
        <v>0.13</v>
      </c>
      <c r="K120" s="20">
        <f t="shared" si="11"/>
        <v>0</v>
      </c>
    </row>
    <row r="121" spans="1:12" hidden="1" x14ac:dyDescent="0.2">
      <c r="A121" s="92" t="s">
        <v>54</v>
      </c>
      <c r="B121" s="196" t="s">
        <v>55</v>
      </c>
      <c r="C121" s="197"/>
      <c r="D121" s="198"/>
      <c r="E121" s="117">
        <f t="shared" si="8"/>
        <v>0</v>
      </c>
      <c r="F121" s="203"/>
      <c r="G121" s="117">
        <f t="shared" si="9"/>
        <v>0</v>
      </c>
      <c r="H121" s="203"/>
      <c r="I121" s="117">
        <f t="shared" si="10"/>
        <v>0</v>
      </c>
      <c r="J121" s="357">
        <v>0.14000000000000001</v>
      </c>
      <c r="K121" s="20">
        <f t="shared" si="11"/>
        <v>0</v>
      </c>
    </row>
    <row r="122" spans="1:12" hidden="1" x14ac:dyDescent="0.2">
      <c r="A122" s="90" t="s">
        <v>87</v>
      </c>
      <c r="B122" s="234" t="s">
        <v>88</v>
      </c>
      <c r="C122" s="114"/>
      <c r="D122" s="172"/>
      <c r="E122" s="117">
        <f t="shared" si="8"/>
        <v>0</v>
      </c>
      <c r="F122" s="116"/>
      <c r="G122" s="117">
        <f t="shared" si="9"/>
        <v>0</v>
      </c>
      <c r="H122" s="116"/>
      <c r="I122" s="117">
        <f t="shared" si="10"/>
        <v>0</v>
      </c>
      <c r="J122" s="357">
        <v>0.13</v>
      </c>
      <c r="K122" s="20">
        <f t="shared" si="11"/>
        <v>0</v>
      </c>
    </row>
    <row r="123" spans="1:12" ht="16" customHeight="1" x14ac:dyDescent="0.2">
      <c r="A123" s="75"/>
      <c r="C123" s="79">
        <f>SUM(C2:C122)</f>
        <v>62818</v>
      </c>
      <c r="D123" s="79"/>
      <c r="E123" s="80">
        <f>SUM(E2:E122)</f>
        <v>21347.23</v>
      </c>
      <c r="F123" s="80">
        <f>SUM(F2:F122)</f>
        <v>215.5</v>
      </c>
      <c r="G123" s="80">
        <f>SUM(G2:G122)</f>
        <v>21562.73</v>
      </c>
      <c r="H123" s="80">
        <f>SUM(H2:H122)</f>
        <v>3608.9</v>
      </c>
      <c r="I123" s="80">
        <f>SUM(I2:I122)</f>
        <v>17953.830000000002</v>
      </c>
      <c r="J123" s="80"/>
      <c r="K123" s="3">
        <f>SUM(K2:K122)</f>
        <v>2806.7531999999997</v>
      </c>
      <c r="L123" s="3"/>
    </row>
    <row r="124" spans="1:12" x14ac:dyDescent="0.2">
      <c r="D124" s="81"/>
      <c r="I124" s="382"/>
      <c r="J124" s="383"/>
      <c r="K124" s="165"/>
    </row>
    <row r="125" spans="1:12" x14ac:dyDescent="0.2">
      <c r="B125" s="247" t="s">
        <v>47</v>
      </c>
      <c r="D125" s="13"/>
      <c r="F125" s="13"/>
      <c r="G125" s="13"/>
      <c r="H125" t="s">
        <v>10</v>
      </c>
      <c r="I125" s="12">
        <f>+K123</f>
        <v>2806.7531999999997</v>
      </c>
    </row>
    <row r="126" spans="1:12" x14ac:dyDescent="0.2">
      <c r="B126" s="363">
        <v>0.13</v>
      </c>
      <c r="C126" s="41" t="s">
        <v>170</v>
      </c>
      <c r="D126" s="14"/>
      <c r="F126" s="13"/>
      <c r="G126" s="13"/>
      <c r="H126" t="s">
        <v>12</v>
      </c>
      <c r="I126" s="207">
        <f>+I123+I125</f>
        <v>20760.583200000001</v>
      </c>
    </row>
    <row r="127" spans="1:12" x14ac:dyDescent="0.2">
      <c r="A127" s="361"/>
      <c r="B127" s="364">
        <v>0.14000000000000001</v>
      </c>
      <c r="C127" s="41" t="s">
        <v>51</v>
      </c>
      <c r="D127" s="14"/>
      <c r="E127" s="15"/>
    </row>
    <row r="128" spans="1:12" x14ac:dyDescent="0.2">
      <c r="A128" s="362"/>
      <c r="D128" s="14"/>
      <c r="E128" s="15"/>
      <c r="F128" s="3"/>
      <c r="I128" s="386"/>
      <c r="J128" s="387"/>
    </row>
    <row r="129" spans="1:9" x14ac:dyDescent="0.2">
      <c r="A129" s="361"/>
      <c r="D129" s="14"/>
      <c r="E129" s="15"/>
      <c r="I129" s="3"/>
    </row>
    <row r="130" spans="1:9" x14ac:dyDescent="0.2">
      <c r="A130" s="361"/>
    </row>
    <row r="132" spans="1:9" x14ac:dyDescent="0.2">
      <c r="H132" s="3"/>
    </row>
  </sheetData>
  <autoFilter ref="A1:K127" xr:uid="{00000000-0009-0000-0000-000079000000}">
    <filterColumn colId="8">
      <filters blank="1">
        <filter val="1,054.40"/>
        <filter val="1,105.65"/>
        <filter val="1,106.76"/>
        <filter val="1,503.26"/>
        <filter val="1,565.00"/>
        <filter val="1,570.21"/>
        <filter val="1,957.76"/>
        <filter val="17,953.83"/>
        <filter val="2,297.96"/>
        <filter val="2,571.52"/>
        <filter val="20,525.35"/>
        <filter val="398.68"/>
        <filter val="465.26"/>
        <filter val="571.76"/>
        <filter val="600.75"/>
        <filter val="673.12"/>
        <filter val="698.00"/>
        <filter val="725.50"/>
        <filter val="770.65"/>
        <filter val="889.11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filterMode="1"/>
  <dimension ref="A1:L134"/>
  <sheetViews>
    <sheetView zoomScale="80" zoomScaleNormal="60" workbookViewId="0">
      <selection activeCell="I128" sqref="I128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 t="shared" ref="K2:K67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5788</v>
      </c>
      <c r="D4" s="113">
        <v>0.4</v>
      </c>
      <c r="E4" s="117">
        <f t="shared" si="0"/>
        <v>2315.2000000000003</v>
      </c>
      <c r="F4" s="115"/>
      <c r="G4" s="117">
        <f t="shared" si="1"/>
        <v>2315.2000000000003</v>
      </c>
      <c r="H4" s="319"/>
      <c r="I4" s="117">
        <f t="shared" si="2"/>
        <v>2315.2000000000003</v>
      </c>
      <c r="J4" s="357">
        <v>0.13</v>
      </c>
      <c r="K4" s="372">
        <f t="shared" si="3"/>
        <v>300.97600000000006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159" t="s">
        <v>165</v>
      </c>
      <c r="C6" s="111">
        <v>1572</v>
      </c>
      <c r="D6" s="113">
        <v>0.38</v>
      </c>
      <c r="E6" s="117">
        <f t="shared" si="0"/>
        <v>597.36</v>
      </c>
      <c r="F6" s="115"/>
      <c r="G6" s="117">
        <f t="shared" si="1"/>
        <v>597.36</v>
      </c>
      <c r="H6" s="326"/>
      <c r="I6" s="117">
        <f t="shared" si="2"/>
        <v>597.36</v>
      </c>
      <c r="J6" s="357">
        <v>0.13</v>
      </c>
      <c r="K6" s="372">
        <f t="shared" si="3"/>
        <v>77.656800000000004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x14ac:dyDescent="0.2">
      <c r="A8" s="179" t="s">
        <v>207</v>
      </c>
      <c r="B8" s="159" t="s">
        <v>208</v>
      </c>
      <c r="C8" s="111">
        <v>4168</v>
      </c>
      <c r="D8" s="113">
        <v>0.42</v>
      </c>
      <c r="E8" s="117">
        <f t="shared" si="0"/>
        <v>1750.56</v>
      </c>
      <c r="F8" s="115">
        <v>50</v>
      </c>
      <c r="G8" s="117">
        <f t="shared" si="1"/>
        <v>1800.56</v>
      </c>
      <c r="H8" s="326">
        <v>270</v>
      </c>
      <c r="I8" s="117">
        <f t="shared" si="2"/>
        <v>1530.56</v>
      </c>
      <c r="J8" s="357">
        <v>0.13</v>
      </c>
      <c r="K8" s="372">
        <f t="shared" si="3"/>
        <v>227.5728</v>
      </c>
    </row>
    <row r="9" spans="1:11" s="272" customFormat="1" ht="17" hidden="1" x14ac:dyDescent="0.2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hidden="1" x14ac:dyDescent="0.2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hidden="1" x14ac:dyDescent="0.2">
      <c r="A18" s="179" t="s">
        <v>200</v>
      </c>
      <c r="B18" s="331" t="s">
        <v>225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60" t="s">
        <v>189</v>
      </c>
      <c r="B20" s="331" t="s">
        <v>190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0.14000000000000001</v>
      </c>
      <c r="K20" s="371">
        <f t="shared" si="3"/>
        <v>0</v>
      </c>
    </row>
    <row r="21" spans="1:11" s="272" customFormat="1" ht="17" hidden="1" x14ac:dyDescent="0.2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t="17" x14ac:dyDescent="0.2">
      <c r="A22" s="179" t="s">
        <v>131</v>
      </c>
      <c r="B22" s="159" t="s">
        <v>132</v>
      </c>
      <c r="C22" s="111">
        <v>2356</v>
      </c>
      <c r="D22" s="113">
        <v>0.4</v>
      </c>
      <c r="E22" s="117">
        <f t="shared" si="0"/>
        <v>942.40000000000009</v>
      </c>
      <c r="F22" s="115"/>
      <c r="G22" s="117">
        <f t="shared" si="1"/>
        <v>942.40000000000009</v>
      </c>
      <c r="H22" s="326">
        <v>220</v>
      </c>
      <c r="I22" s="117">
        <f t="shared" si="2"/>
        <v>722.40000000000009</v>
      </c>
      <c r="J22" s="357">
        <v>0.13</v>
      </c>
      <c r="K22" s="372">
        <f t="shared" si="3"/>
        <v>122.51200000000001</v>
      </c>
    </row>
    <row r="23" spans="1:11" s="272" customFormat="1" ht="17" hidden="1" x14ac:dyDescent="0.2">
      <c r="A23" s="179" t="s">
        <v>131</v>
      </c>
      <c r="B23" s="331" t="s">
        <v>132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0.13</v>
      </c>
      <c r="K23" s="371">
        <f t="shared" si="3"/>
        <v>0</v>
      </c>
    </row>
    <row r="24" spans="1:11" ht="17" hidden="1" x14ac:dyDescent="0.2">
      <c r="A24" s="179" t="s">
        <v>133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t="17" hidden="1" x14ac:dyDescent="0.2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t="17" hidden="1" x14ac:dyDescent="0.2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s="272" customFormat="1" ht="17" x14ac:dyDescent="0.2">
      <c r="A34" s="160" t="s">
        <v>228</v>
      </c>
      <c r="B34" s="159" t="s">
        <v>229</v>
      </c>
      <c r="C34" s="111">
        <v>6384</v>
      </c>
      <c r="D34" s="113">
        <v>0.27</v>
      </c>
      <c r="E34" s="117">
        <f t="shared" si="0"/>
        <v>1723.68</v>
      </c>
      <c r="F34" s="115">
        <v>39.21</v>
      </c>
      <c r="G34" s="117">
        <f t="shared" si="1"/>
        <v>1762.89</v>
      </c>
      <c r="H34" s="326"/>
      <c r="I34" s="117">
        <f t="shared" si="2"/>
        <v>1762.89</v>
      </c>
      <c r="J34" s="357">
        <v>0.14000000000000001</v>
      </c>
      <c r="K34" s="372">
        <f t="shared" si="3"/>
        <v>241.31520000000003</v>
      </c>
    </row>
    <row r="35" spans="1:11" ht="17" hidden="1" x14ac:dyDescent="0.2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hidden="1" x14ac:dyDescent="0.2">
      <c r="A36" s="160" t="s">
        <v>65</v>
      </c>
      <c r="B36" s="159" t="s">
        <v>93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60" t="s">
        <v>116</v>
      </c>
      <c r="B37" s="159" t="s">
        <v>117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60" t="s">
        <v>122</v>
      </c>
      <c r="B38" s="331" t="s">
        <v>123</v>
      </c>
      <c r="C38" s="332"/>
      <c r="D38" s="99"/>
      <c r="E38" s="103">
        <f t="shared" si="0"/>
        <v>0</v>
      </c>
      <c r="F38" s="100"/>
      <c r="G38" s="103">
        <f t="shared" si="1"/>
        <v>0</v>
      </c>
      <c r="H38" s="336"/>
      <c r="I38" s="103">
        <f t="shared" si="2"/>
        <v>0</v>
      </c>
      <c r="J38" s="370">
        <v>0.14000000000000001</v>
      </c>
      <c r="K38" s="371">
        <f t="shared" si="3"/>
        <v>0</v>
      </c>
    </row>
    <row r="39" spans="1:11" ht="17" hidden="1" x14ac:dyDescent="0.2">
      <c r="A39" s="160" t="s">
        <v>124</v>
      </c>
      <c r="B39" s="159" t="s">
        <v>123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49" t="s">
        <v>65</v>
      </c>
      <c r="B40" s="159" t="s">
        <v>66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hidden="1" x14ac:dyDescent="0.2">
      <c r="A41" s="179" t="s">
        <v>81</v>
      </c>
      <c r="B41" s="159" t="s">
        <v>82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0.13</v>
      </c>
      <c r="K41" s="20">
        <f t="shared" si="3"/>
        <v>0</v>
      </c>
    </row>
    <row r="42" spans="1:11" ht="17" hidden="1" x14ac:dyDescent="0.2">
      <c r="A42" s="16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372">
        <f t="shared" si="3"/>
        <v>0</v>
      </c>
    </row>
    <row r="43" spans="1:11" ht="17" hidden="1" x14ac:dyDescent="0.2">
      <c r="A43" s="240" t="s">
        <v>125</v>
      </c>
      <c r="B43" s="159" t="s">
        <v>126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60" t="s">
        <v>136</v>
      </c>
      <c r="B44" s="331" t="s">
        <v>137</v>
      </c>
      <c r="C44" s="332"/>
      <c r="D44" s="99"/>
      <c r="E44" s="103">
        <f t="shared" si="0"/>
        <v>0</v>
      </c>
      <c r="F44" s="100"/>
      <c r="G44" s="103">
        <f t="shared" si="1"/>
        <v>0</v>
      </c>
      <c r="H44" s="336"/>
      <c r="I44" s="103">
        <f t="shared" si="2"/>
        <v>0</v>
      </c>
      <c r="J44" s="370">
        <v>0.14000000000000001</v>
      </c>
      <c r="K44" s="371">
        <f t="shared" si="3"/>
        <v>0</v>
      </c>
    </row>
    <row r="45" spans="1:11" ht="17" hidden="1" x14ac:dyDescent="0.2">
      <c r="A45" s="240" t="s">
        <v>136</v>
      </c>
      <c r="B45" s="159" t="s">
        <v>137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t="17" hidden="1" x14ac:dyDescent="0.2">
      <c r="A46" s="179" t="s">
        <v>76</v>
      </c>
      <c r="B46" s="159" t="s">
        <v>77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0.13</v>
      </c>
      <c r="K46" s="20">
        <f t="shared" si="3"/>
        <v>0</v>
      </c>
    </row>
    <row r="47" spans="1:11" ht="17" hidden="1" x14ac:dyDescent="0.2">
      <c r="A47" s="179" t="s">
        <v>31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t="17" hidden="1" x14ac:dyDescent="0.2">
      <c r="A48" s="179" t="s">
        <v>195</v>
      </c>
      <c r="B48" s="331" t="s">
        <v>178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0.13</v>
      </c>
      <c r="K48" s="371">
        <f t="shared" si="3"/>
        <v>0</v>
      </c>
    </row>
    <row r="49" spans="1:11" ht="17" hidden="1" x14ac:dyDescent="0.2">
      <c r="A49" s="191" t="s">
        <v>96</v>
      </c>
      <c r="B49" s="159" t="s">
        <v>97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ht="17" x14ac:dyDescent="0.2">
      <c r="A50" s="160" t="s">
        <v>65</v>
      </c>
      <c r="B50" s="159" t="s">
        <v>138</v>
      </c>
      <c r="C50" s="111">
        <v>2016</v>
      </c>
      <c r="D50" s="113">
        <v>0.4</v>
      </c>
      <c r="E50" s="117">
        <f t="shared" si="0"/>
        <v>806.40000000000009</v>
      </c>
      <c r="F50" s="115"/>
      <c r="G50" s="117">
        <f t="shared" si="1"/>
        <v>806.40000000000009</v>
      </c>
      <c r="H50" s="326"/>
      <c r="I50" s="117">
        <f t="shared" si="2"/>
        <v>806.40000000000009</v>
      </c>
      <c r="J50" s="357">
        <v>0.14000000000000001</v>
      </c>
      <c r="K50" s="372">
        <f t="shared" si="3"/>
        <v>112.89600000000003</v>
      </c>
    </row>
    <row r="51" spans="1:11" ht="17" hidden="1" x14ac:dyDescent="0.2">
      <c r="A51" s="208" t="s">
        <v>65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t="17" hidden="1" x14ac:dyDescent="0.2">
      <c r="A52" s="160" t="s">
        <v>202</v>
      </c>
      <c r="B52" s="331" t="s">
        <v>138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0.14000000000000001</v>
      </c>
      <c r="K52" s="371">
        <f t="shared" si="3"/>
        <v>0</v>
      </c>
    </row>
    <row r="53" spans="1:11" ht="17" hidden="1" x14ac:dyDescent="0.2">
      <c r="A53" s="191" t="s">
        <v>44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t="17" hidden="1" x14ac:dyDescent="0.2">
      <c r="A54" s="208" t="s">
        <v>89</v>
      </c>
      <c r="B54" s="159" t="s">
        <v>45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1" s="272" customFormat="1" ht="17" x14ac:dyDescent="0.2">
      <c r="A55" s="179" t="s">
        <v>98</v>
      </c>
      <c r="B55" s="159" t="s">
        <v>45</v>
      </c>
      <c r="C55" s="111">
        <v>2404</v>
      </c>
      <c r="D55" s="113">
        <v>0.2</v>
      </c>
      <c r="E55" s="117">
        <f t="shared" si="0"/>
        <v>480.8</v>
      </c>
      <c r="F55" s="115"/>
      <c r="G55" s="117">
        <f t="shared" si="1"/>
        <v>480.8</v>
      </c>
      <c r="H55" s="326"/>
      <c r="I55" s="117">
        <f t="shared" si="2"/>
        <v>480.8</v>
      </c>
      <c r="J55" s="357">
        <v>0.13</v>
      </c>
      <c r="K55" s="372">
        <f t="shared" si="3"/>
        <v>62.504000000000005</v>
      </c>
    </row>
    <row r="56" spans="1:11" ht="17" hidden="1" x14ac:dyDescent="0.2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t="17" hidden="1" x14ac:dyDescent="0.2">
      <c r="A57" s="160" t="s">
        <v>94</v>
      </c>
      <c r="B57" s="159" t="s">
        <v>95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ht="17" hidden="1" x14ac:dyDescent="0.2">
      <c r="A58" s="179" t="s">
        <v>129</v>
      </c>
      <c r="B58" s="331" t="s">
        <v>95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 t="shared" si="3"/>
        <v>0</v>
      </c>
    </row>
    <row r="59" spans="1:11" ht="17" hidden="1" x14ac:dyDescent="0.2">
      <c r="A59" s="179" t="s">
        <v>201</v>
      </c>
      <c r="B59" s="331" t="s">
        <v>95</v>
      </c>
      <c r="C59" s="332"/>
      <c r="D59" s="99"/>
      <c r="E59" s="103">
        <f>C59*D59</f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s="272" customFormat="1" ht="17" hidden="1" x14ac:dyDescent="0.2">
      <c r="A60" s="160" t="s">
        <v>181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0.14000000000000001</v>
      </c>
      <c r="K60" s="371">
        <f t="shared" si="3"/>
        <v>0</v>
      </c>
    </row>
    <row r="61" spans="1:11" s="272" customFormat="1" ht="17" hidden="1" x14ac:dyDescent="0.2">
      <c r="A61" s="179" t="s">
        <v>196</v>
      </c>
      <c r="B61" s="331" t="s">
        <v>95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t="17" hidden="1" x14ac:dyDescent="0.2">
      <c r="A62" s="179" t="s">
        <v>182</v>
      </c>
      <c r="B62" s="331" t="s">
        <v>183</v>
      </c>
      <c r="C62" s="388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t="17" hidden="1" x14ac:dyDescent="0.2">
      <c r="A63" s="179" t="s">
        <v>182</v>
      </c>
      <c r="B63" s="159" t="s">
        <v>183</v>
      </c>
      <c r="C63" s="385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s="272" customFormat="1" ht="17" hidden="1" x14ac:dyDescent="0.2">
      <c r="A64" s="179" t="s">
        <v>182</v>
      </c>
      <c r="B64" s="159" t="s">
        <v>183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372">
        <f t="shared" si="3"/>
        <v>0</v>
      </c>
    </row>
    <row r="65" spans="1:12" ht="17" hidden="1" x14ac:dyDescent="0.2">
      <c r="A65" s="139" t="s">
        <v>69</v>
      </c>
      <c r="B65" s="159" t="s">
        <v>70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9" hidden="1" customHeight="1" x14ac:dyDescent="0.2">
      <c r="A66" s="124" t="s">
        <v>60</v>
      </c>
      <c r="B66" s="159" t="s">
        <v>61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t="17" hidden="1" x14ac:dyDescent="0.2">
      <c r="A67" s="139" t="s">
        <v>46</v>
      </c>
      <c r="B67" s="159" t="s">
        <v>29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2" ht="17" hidden="1" x14ac:dyDescent="0.2">
      <c r="A68" s="90" t="s">
        <v>176</v>
      </c>
      <c r="B68" s="331" t="s">
        <v>177</v>
      </c>
      <c r="C68" s="332"/>
      <c r="D68" s="99"/>
      <c r="E68" s="103">
        <f t="shared" ref="E68:E124" si="4">C68*D68</f>
        <v>0</v>
      </c>
      <c r="F68" s="100"/>
      <c r="G68" s="103">
        <f t="shared" ref="G68:G124" si="5">E68+F68</f>
        <v>0</v>
      </c>
      <c r="H68" s="336"/>
      <c r="I68" s="103">
        <f t="shared" ref="I68:I124" si="6">+G68-H68</f>
        <v>0</v>
      </c>
      <c r="J68" s="370">
        <v>0.13</v>
      </c>
      <c r="K68" s="371">
        <f t="shared" ref="K68:K124" si="7">E68*J68</f>
        <v>0</v>
      </c>
      <c r="L68" s="3"/>
    </row>
    <row r="69" spans="1:12" s="272" customFormat="1" ht="17" hidden="1" x14ac:dyDescent="0.2">
      <c r="A69" s="90" t="s">
        <v>127</v>
      </c>
      <c r="B69" s="159" t="s">
        <v>128</v>
      </c>
      <c r="C69" s="111"/>
      <c r="D69" s="113"/>
      <c r="E69" s="117">
        <f t="shared" si="4"/>
        <v>0</v>
      </c>
      <c r="F69" s="115"/>
      <c r="G69" s="117">
        <f t="shared" si="5"/>
        <v>0</v>
      </c>
      <c r="H69" s="326"/>
      <c r="I69" s="117">
        <f t="shared" si="6"/>
        <v>0</v>
      </c>
      <c r="J69" s="357">
        <v>0.13</v>
      </c>
      <c r="K69" s="20">
        <f t="shared" si="7"/>
        <v>0</v>
      </c>
      <c r="L69" s="118"/>
    </row>
    <row r="70" spans="1:12" ht="17" hidden="1" x14ac:dyDescent="0.2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ht="17" hidden="1" x14ac:dyDescent="0.2">
      <c r="A71" s="179" t="s">
        <v>172</v>
      </c>
      <c r="B71" s="331" t="s">
        <v>175</v>
      </c>
      <c r="C71" s="332"/>
      <c r="D71" s="99"/>
      <c r="E71" s="103">
        <f t="shared" si="4"/>
        <v>0</v>
      </c>
      <c r="F71" s="100"/>
      <c r="G71" s="103">
        <f t="shared" si="5"/>
        <v>0</v>
      </c>
      <c r="H71" s="336"/>
      <c r="I71" s="103">
        <f t="shared" si="6"/>
        <v>0</v>
      </c>
      <c r="J71" s="370">
        <v>0.13</v>
      </c>
      <c r="K71" s="371">
        <f t="shared" si="7"/>
        <v>0</v>
      </c>
    </row>
    <row r="72" spans="1:12" s="272" customFormat="1" ht="17" hidden="1" x14ac:dyDescent="0.2">
      <c r="A72" s="90" t="s">
        <v>108</v>
      </c>
      <c r="B72" s="159" t="s">
        <v>111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2" ht="17" hidden="1" x14ac:dyDescent="0.2">
      <c r="A73" s="90" t="s">
        <v>52</v>
      </c>
      <c r="B73" s="331" t="s">
        <v>53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t="17" hidden="1" x14ac:dyDescent="0.2">
      <c r="A74" s="90" t="s">
        <v>52</v>
      </c>
      <c r="B74" s="331" t="s">
        <v>53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t="17" hidden="1" x14ac:dyDescent="0.2">
      <c r="A75" s="381" t="s">
        <v>212</v>
      </c>
      <c r="B75" s="331" t="s">
        <v>167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ht="17" hidden="1" x14ac:dyDescent="0.2">
      <c r="A76" s="208" t="s">
        <v>90</v>
      </c>
      <c r="B76" s="159" t="s">
        <v>79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0.14000000000000001</v>
      </c>
      <c r="K76" s="20">
        <f t="shared" si="7"/>
        <v>0</v>
      </c>
    </row>
    <row r="77" spans="1:12" ht="17" x14ac:dyDescent="0.2">
      <c r="A77" s="90" t="s">
        <v>154</v>
      </c>
      <c r="B77" s="331" t="s">
        <v>155</v>
      </c>
      <c r="C77" s="332">
        <v>2233</v>
      </c>
      <c r="D77" s="99">
        <v>0.4</v>
      </c>
      <c r="E77" s="103">
        <f t="shared" si="4"/>
        <v>893.2</v>
      </c>
      <c r="F77" s="100"/>
      <c r="G77" s="103">
        <f t="shared" si="5"/>
        <v>893.2</v>
      </c>
      <c r="H77" s="336">
        <v>110</v>
      </c>
      <c r="I77" s="103">
        <f t="shared" si="6"/>
        <v>783.2</v>
      </c>
      <c r="J77" s="370">
        <v>0.13</v>
      </c>
      <c r="K77" s="371">
        <f t="shared" si="7"/>
        <v>116.11600000000001</v>
      </c>
    </row>
    <row r="78" spans="1:12" ht="17" hidden="1" x14ac:dyDescent="0.2">
      <c r="A78" s="90" t="s">
        <v>154</v>
      </c>
      <c r="B78" s="331" t="s">
        <v>155</v>
      </c>
      <c r="C78" s="332"/>
      <c r="D78" s="99"/>
      <c r="E78" s="103">
        <f t="shared" si="4"/>
        <v>0</v>
      </c>
      <c r="F78" s="100"/>
      <c r="G78" s="103">
        <f t="shared" si="5"/>
        <v>0</v>
      </c>
      <c r="H78" s="336"/>
      <c r="I78" s="103">
        <f t="shared" si="6"/>
        <v>0</v>
      </c>
      <c r="J78" s="370">
        <v>0.13</v>
      </c>
      <c r="K78" s="371">
        <f t="shared" si="7"/>
        <v>0</v>
      </c>
    </row>
    <row r="79" spans="1:12" ht="17" x14ac:dyDescent="0.2">
      <c r="A79" s="90" t="s">
        <v>156</v>
      </c>
      <c r="B79" s="159" t="s">
        <v>155</v>
      </c>
      <c r="C79" s="111">
        <v>4502</v>
      </c>
      <c r="D79" s="113">
        <v>0.28999999999999998</v>
      </c>
      <c r="E79" s="117">
        <f t="shared" si="4"/>
        <v>1305.58</v>
      </c>
      <c r="F79" s="115"/>
      <c r="G79" s="117">
        <f t="shared" si="5"/>
        <v>1305.58</v>
      </c>
      <c r="H79" s="326">
        <v>110</v>
      </c>
      <c r="I79" s="117">
        <f t="shared" si="6"/>
        <v>1195.58</v>
      </c>
      <c r="J79" s="357">
        <v>0.13</v>
      </c>
      <c r="K79" s="372">
        <f t="shared" si="7"/>
        <v>169.72540000000001</v>
      </c>
    </row>
    <row r="80" spans="1:12" ht="17" x14ac:dyDescent="0.2">
      <c r="A80" s="90" t="s">
        <v>156</v>
      </c>
      <c r="B80" s="159" t="s">
        <v>155</v>
      </c>
      <c r="C80" s="111">
        <v>1572</v>
      </c>
      <c r="D80" s="113">
        <v>0.4</v>
      </c>
      <c r="E80" s="117">
        <f t="shared" si="4"/>
        <v>628.80000000000007</v>
      </c>
      <c r="F80" s="115"/>
      <c r="G80" s="117">
        <f t="shared" si="5"/>
        <v>628.80000000000007</v>
      </c>
      <c r="H80" s="326"/>
      <c r="I80" s="117">
        <f t="shared" si="6"/>
        <v>628.80000000000007</v>
      </c>
      <c r="J80" s="357">
        <v>0.13</v>
      </c>
      <c r="K80" s="372">
        <f t="shared" si="7"/>
        <v>81.744000000000014</v>
      </c>
    </row>
    <row r="81" spans="1:11" ht="17" hidden="1" x14ac:dyDescent="0.2">
      <c r="A81" s="90" t="s">
        <v>104</v>
      </c>
      <c r="B81" s="159" t="s">
        <v>105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20">
        <f t="shared" si="7"/>
        <v>0</v>
      </c>
    </row>
    <row r="82" spans="1:11" ht="17" hidden="1" x14ac:dyDescent="0.2">
      <c r="A82" s="90" t="s">
        <v>161</v>
      </c>
      <c r="B82" s="159" t="s">
        <v>162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372">
        <f t="shared" si="7"/>
        <v>0</v>
      </c>
    </row>
    <row r="83" spans="1:11" ht="17" hidden="1" x14ac:dyDescent="0.2">
      <c r="A83" s="90" t="s">
        <v>100</v>
      </c>
      <c r="B83" s="159" t="s">
        <v>101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0.13</v>
      </c>
      <c r="K83" s="20">
        <f t="shared" si="7"/>
        <v>0</v>
      </c>
    </row>
    <row r="84" spans="1:11" ht="17" hidden="1" x14ac:dyDescent="0.2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t="17" hidden="1" x14ac:dyDescent="0.2">
      <c r="A85" s="194" t="s">
        <v>85</v>
      </c>
      <c r="B85" s="159" t="s">
        <v>86</v>
      </c>
      <c r="C85" s="111"/>
      <c r="D85" s="113"/>
      <c r="E85" s="117">
        <f t="shared" si="4"/>
        <v>0</v>
      </c>
      <c r="F85" s="115"/>
      <c r="G85" s="117">
        <f t="shared" si="5"/>
        <v>0</v>
      </c>
      <c r="H85" s="326"/>
      <c r="I85" s="117">
        <f t="shared" si="6"/>
        <v>0</v>
      </c>
      <c r="J85" s="357">
        <v>0.14000000000000001</v>
      </c>
      <c r="K85" s="20">
        <f t="shared" si="7"/>
        <v>0</v>
      </c>
    </row>
    <row r="86" spans="1:11" ht="17" hidden="1" x14ac:dyDescent="0.2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t="17" hidden="1" x14ac:dyDescent="0.2">
      <c r="A87" s="208" t="s">
        <v>179</v>
      </c>
      <c r="B87" s="331" t="s">
        <v>180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0.14000000000000001</v>
      </c>
      <c r="K87" s="371">
        <f t="shared" si="7"/>
        <v>0</v>
      </c>
    </row>
    <row r="88" spans="1:11" ht="17" hidden="1" x14ac:dyDescent="0.2">
      <c r="A88" s="194" t="s">
        <v>83</v>
      </c>
      <c r="B88" s="159" t="s">
        <v>84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0.14000000000000001</v>
      </c>
      <c r="K88" s="20">
        <f t="shared" si="7"/>
        <v>0</v>
      </c>
    </row>
    <row r="89" spans="1:11" s="272" customFormat="1" ht="17" x14ac:dyDescent="0.2">
      <c r="A89" s="90" t="s">
        <v>193</v>
      </c>
      <c r="B89" s="331" t="s">
        <v>84</v>
      </c>
      <c r="C89" s="332">
        <v>2001</v>
      </c>
      <c r="D89" s="99">
        <v>0.25</v>
      </c>
      <c r="E89" s="103">
        <f t="shared" si="4"/>
        <v>500.25</v>
      </c>
      <c r="F89" s="100"/>
      <c r="G89" s="103">
        <f t="shared" si="5"/>
        <v>500.25</v>
      </c>
      <c r="H89" s="336">
        <v>110</v>
      </c>
      <c r="I89" s="103">
        <f t="shared" si="6"/>
        <v>390.25</v>
      </c>
      <c r="J89" s="370">
        <v>0.13</v>
      </c>
      <c r="K89" s="371">
        <f t="shared" si="7"/>
        <v>65.032499999999999</v>
      </c>
    </row>
    <row r="90" spans="1:11" ht="17" hidden="1" x14ac:dyDescent="0.2">
      <c r="A90" s="90" t="s">
        <v>198</v>
      </c>
      <c r="B90" s="331" t="s">
        <v>107</v>
      </c>
      <c r="C90" s="332"/>
      <c r="D90" s="99"/>
      <c r="E90" s="103">
        <f t="shared" si="4"/>
        <v>0</v>
      </c>
      <c r="F90" s="100"/>
      <c r="G90" s="103">
        <f t="shared" si="5"/>
        <v>0</v>
      </c>
      <c r="H90" s="336"/>
      <c r="I90" s="103">
        <f t="shared" si="6"/>
        <v>0</v>
      </c>
      <c r="J90" s="370">
        <v>0.13</v>
      </c>
      <c r="K90" s="371">
        <f t="shared" si="7"/>
        <v>0</v>
      </c>
    </row>
    <row r="91" spans="1:11" ht="17" hidden="1" x14ac:dyDescent="0.2">
      <c r="A91" s="90" t="s">
        <v>198</v>
      </c>
      <c r="B91" s="159" t="s">
        <v>107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0.13</v>
      </c>
      <c r="K91" s="20">
        <f t="shared" si="7"/>
        <v>0</v>
      </c>
    </row>
    <row r="92" spans="1:11" s="272" customFormat="1" ht="17" hidden="1" x14ac:dyDescent="0.2">
      <c r="A92" s="90" t="s">
        <v>216</v>
      </c>
      <c r="B92" s="331" t="s">
        <v>217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4.5" hidden="1" customHeight="1" x14ac:dyDescent="0.2">
      <c r="A93" s="90" t="s">
        <v>152</v>
      </c>
      <c r="B93" s="331" t="s">
        <v>218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t="17" hidden="1" x14ac:dyDescent="0.2">
      <c r="A94" s="90" t="s">
        <v>152</v>
      </c>
      <c r="B94" s="159" t="s">
        <v>153</v>
      </c>
      <c r="C94" s="111"/>
      <c r="D94" s="113"/>
      <c r="E94" s="117">
        <f t="shared" si="4"/>
        <v>0</v>
      </c>
      <c r="F94" s="115"/>
      <c r="G94" s="117">
        <f t="shared" si="5"/>
        <v>0</v>
      </c>
      <c r="H94" s="326"/>
      <c r="I94" s="117">
        <f t="shared" si="6"/>
        <v>0</v>
      </c>
      <c r="J94" s="357">
        <v>0.13</v>
      </c>
      <c r="K94" s="372">
        <f t="shared" si="7"/>
        <v>0</v>
      </c>
    </row>
    <row r="95" spans="1:11" s="272" customFormat="1" ht="17" x14ac:dyDescent="0.2">
      <c r="A95" s="90" t="s">
        <v>184</v>
      </c>
      <c r="B95" s="159" t="s">
        <v>219</v>
      </c>
      <c r="C95" s="111">
        <v>2209</v>
      </c>
      <c r="D95" s="113">
        <v>0.4</v>
      </c>
      <c r="E95" s="117">
        <f t="shared" si="4"/>
        <v>883.6</v>
      </c>
      <c r="F95" s="115"/>
      <c r="G95" s="117">
        <f t="shared" si="5"/>
        <v>883.6</v>
      </c>
      <c r="H95" s="326">
        <v>110</v>
      </c>
      <c r="I95" s="117">
        <f t="shared" si="6"/>
        <v>773.6</v>
      </c>
      <c r="J95" s="357">
        <v>0.13</v>
      </c>
      <c r="K95" s="372">
        <f t="shared" si="7"/>
        <v>114.86800000000001</v>
      </c>
    </row>
    <row r="96" spans="1:11" s="272" customFormat="1" ht="17" hidden="1" x14ac:dyDescent="0.2">
      <c r="A96" s="90" t="s">
        <v>211</v>
      </c>
      <c r="B96" s="331" t="s">
        <v>185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ht="17" hidden="1" x14ac:dyDescent="0.2">
      <c r="A97" s="90" t="s">
        <v>209</v>
      </c>
      <c r="B97" s="331" t="s">
        <v>210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s="272" customFormat="1" ht="17" hidden="1" x14ac:dyDescent="0.2">
      <c r="A98" s="90" t="s">
        <v>203</v>
      </c>
      <c r="B98" s="331" t="s">
        <v>220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s="272" customFormat="1" ht="17" hidden="1" x14ac:dyDescent="0.2">
      <c r="A99" s="208" t="s">
        <v>159</v>
      </c>
      <c r="B99" s="159" t="s">
        <v>160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0.14000000000000001</v>
      </c>
      <c r="K99" s="20">
        <f t="shared" si="7"/>
        <v>0</v>
      </c>
    </row>
    <row r="100" spans="1:11" ht="17" hidden="1" x14ac:dyDescent="0.2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t="17" hidden="1" x14ac:dyDescent="0.2">
      <c r="A101" s="90" t="s">
        <v>98</v>
      </c>
      <c r="B101" s="331" t="s">
        <v>171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ht="17" hidden="1" x14ac:dyDescent="0.2">
      <c r="A102" s="94" t="s">
        <v>58</v>
      </c>
      <c r="B102" s="159" t="s">
        <v>59</v>
      </c>
      <c r="C102" s="111"/>
      <c r="D102" s="113"/>
      <c r="E102" s="117">
        <f t="shared" si="4"/>
        <v>0</v>
      </c>
      <c r="F102" s="115"/>
      <c r="G102" s="117">
        <f t="shared" si="5"/>
        <v>0</v>
      </c>
      <c r="H102" s="326"/>
      <c r="I102" s="117">
        <f t="shared" si="6"/>
        <v>0</v>
      </c>
      <c r="J102" s="357">
        <v>0.14000000000000001</v>
      </c>
      <c r="K102" s="20">
        <f t="shared" si="7"/>
        <v>0</v>
      </c>
    </row>
    <row r="103" spans="1:11" ht="17" hidden="1" x14ac:dyDescent="0.2">
      <c r="A103" s="160" t="s">
        <v>65</v>
      </c>
      <c r="B103" s="331" t="s">
        <v>59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0.14000000000000001</v>
      </c>
      <c r="K103" s="371">
        <f t="shared" si="7"/>
        <v>0</v>
      </c>
    </row>
    <row r="104" spans="1:11" s="272" customFormat="1" ht="17" hidden="1" x14ac:dyDescent="0.2">
      <c r="A104" s="90" t="s">
        <v>168</v>
      </c>
      <c r="B104" s="331" t="s">
        <v>59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t="17" hidden="1" x14ac:dyDescent="0.2">
      <c r="A105" s="90" t="s">
        <v>168</v>
      </c>
      <c r="B105" s="159" t="s">
        <v>59</v>
      </c>
      <c r="C105" s="111"/>
      <c r="D105" s="113"/>
      <c r="E105" s="117">
        <f t="shared" si="4"/>
        <v>0</v>
      </c>
      <c r="F105" s="115"/>
      <c r="G105" s="117">
        <f t="shared" si="5"/>
        <v>0</v>
      </c>
      <c r="H105" s="326"/>
      <c r="I105" s="117">
        <f t="shared" si="6"/>
        <v>0</v>
      </c>
      <c r="J105" s="357">
        <v>0.13</v>
      </c>
      <c r="K105" s="372">
        <f t="shared" si="7"/>
        <v>0</v>
      </c>
    </row>
    <row r="106" spans="1:11" s="272" customFormat="1" ht="17" hidden="1" x14ac:dyDescent="0.2">
      <c r="A106" s="90" t="s">
        <v>186</v>
      </c>
      <c r="B106" s="331" t="s">
        <v>59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ht="17" hidden="1" x14ac:dyDescent="0.2">
      <c r="A107" s="90" t="s">
        <v>63</v>
      </c>
      <c r="B107" s="159" t="s">
        <v>64</v>
      </c>
      <c r="C107" s="111"/>
      <c r="D107" s="113"/>
      <c r="E107" s="117">
        <f t="shared" si="4"/>
        <v>0</v>
      </c>
      <c r="F107" s="115"/>
      <c r="G107" s="117">
        <f t="shared" si="5"/>
        <v>0</v>
      </c>
      <c r="H107" s="326"/>
      <c r="I107" s="117">
        <f t="shared" si="6"/>
        <v>0</v>
      </c>
      <c r="J107" s="357">
        <v>0.13</v>
      </c>
      <c r="K107" s="20">
        <f t="shared" si="7"/>
        <v>0</v>
      </c>
    </row>
    <row r="108" spans="1:11" s="272" customFormat="1" ht="17" x14ac:dyDescent="0.2">
      <c r="A108" s="90" t="s">
        <v>231</v>
      </c>
      <c r="B108" s="216" t="s">
        <v>232</v>
      </c>
      <c r="C108" s="166">
        <v>4502</v>
      </c>
      <c r="D108" s="168">
        <v>0.25</v>
      </c>
      <c r="E108" s="117">
        <f t="shared" ref="E108" si="8">C108*D108</f>
        <v>1125.5</v>
      </c>
      <c r="F108" s="115"/>
      <c r="G108" s="117">
        <f t="shared" ref="G108" si="9">E108+F108</f>
        <v>1125.5</v>
      </c>
      <c r="H108" s="326"/>
      <c r="I108" s="117">
        <f t="shared" ref="I108" si="10">+G108-H108</f>
        <v>1125.5</v>
      </c>
      <c r="J108" s="357">
        <v>0.13</v>
      </c>
      <c r="K108" s="20">
        <f t="shared" ref="K108" si="11">E108*J108</f>
        <v>146.315</v>
      </c>
    </row>
    <row r="109" spans="1:11" ht="17" x14ac:dyDescent="0.2">
      <c r="A109" s="90" t="s">
        <v>134</v>
      </c>
      <c r="B109" s="159" t="s">
        <v>135</v>
      </c>
      <c r="C109" s="111">
        <v>2114</v>
      </c>
      <c r="D109" s="113">
        <v>0.28000000000000003</v>
      </c>
      <c r="E109" s="117">
        <f t="shared" si="4"/>
        <v>591.92000000000007</v>
      </c>
      <c r="F109" s="115"/>
      <c r="G109" s="117">
        <f t="shared" si="5"/>
        <v>591.92000000000007</v>
      </c>
      <c r="H109" s="326"/>
      <c r="I109" s="117">
        <f t="shared" si="6"/>
        <v>591.92000000000007</v>
      </c>
      <c r="J109" s="357">
        <v>0.13</v>
      </c>
      <c r="K109" s="372">
        <f t="shared" si="7"/>
        <v>76.949600000000018</v>
      </c>
    </row>
    <row r="110" spans="1:11" ht="17" hidden="1" x14ac:dyDescent="0.2">
      <c r="A110" s="90" t="s">
        <v>134</v>
      </c>
      <c r="B110" s="159" t="s">
        <v>135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t="17" hidden="1" x14ac:dyDescent="0.2">
      <c r="A111" s="90" t="s">
        <v>114</v>
      </c>
      <c r="B111" s="159" t="s">
        <v>115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t="17" hidden="1" x14ac:dyDescent="0.2">
      <c r="A112" s="90" t="s">
        <v>114</v>
      </c>
      <c r="B112" s="159" t="s">
        <v>115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0.13</v>
      </c>
      <c r="K112" s="20">
        <f t="shared" si="7"/>
        <v>0</v>
      </c>
    </row>
    <row r="113" spans="1:12" ht="17" hidden="1" x14ac:dyDescent="0.2">
      <c r="A113" s="90" t="s">
        <v>109</v>
      </c>
      <c r="B113" s="159" t="s">
        <v>110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0.13</v>
      </c>
      <c r="K113" s="20">
        <f t="shared" si="7"/>
        <v>0</v>
      </c>
    </row>
    <row r="114" spans="1:12" ht="17" hidden="1" x14ac:dyDescent="0.2">
      <c r="A114" s="90" t="s">
        <v>187</v>
      </c>
      <c r="B114" s="331" t="s">
        <v>188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0.13</v>
      </c>
      <c r="K114" s="371">
        <f t="shared" si="7"/>
        <v>0</v>
      </c>
    </row>
    <row r="115" spans="1:12" ht="17" hidden="1" x14ac:dyDescent="0.2">
      <c r="A115" s="90" t="s">
        <v>74</v>
      </c>
      <c r="B115" s="159" t="s">
        <v>75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20">
        <f t="shared" si="7"/>
        <v>0</v>
      </c>
    </row>
    <row r="116" spans="1:12" ht="17" x14ac:dyDescent="0.2">
      <c r="A116" s="90" t="s">
        <v>222</v>
      </c>
      <c r="B116" s="159" t="s">
        <v>223</v>
      </c>
      <c r="C116" s="111">
        <v>2143</v>
      </c>
      <c r="D116" s="113">
        <v>0.4</v>
      </c>
      <c r="E116" s="117">
        <f t="shared" si="4"/>
        <v>857.2</v>
      </c>
      <c r="F116" s="115"/>
      <c r="G116" s="117">
        <f t="shared" si="5"/>
        <v>857.2</v>
      </c>
      <c r="H116" s="326"/>
      <c r="I116" s="117">
        <f t="shared" si="6"/>
        <v>857.2</v>
      </c>
      <c r="J116" s="357">
        <v>0.13</v>
      </c>
      <c r="K116" s="372">
        <f t="shared" si="7"/>
        <v>111.43600000000001</v>
      </c>
    </row>
    <row r="117" spans="1:12" s="272" customFormat="1" ht="17" hidden="1" x14ac:dyDescent="0.2">
      <c r="A117" s="209" t="s">
        <v>91</v>
      </c>
      <c r="B117" s="159" t="s">
        <v>92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0.14000000000000001</v>
      </c>
      <c r="K117" s="20">
        <f t="shared" si="7"/>
        <v>0</v>
      </c>
    </row>
    <row r="118" spans="1:12" hidden="1" x14ac:dyDescent="0.2">
      <c r="A118" s="316" t="s">
        <v>145</v>
      </c>
      <c r="B118" s="350" t="s">
        <v>146</v>
      </c>
      <c r="C118" s="111"/>
      <c r="D118" s="171"/>
      <c r="E118" s="117">
        <f t="shared" si="4"/>
        <v>0</v>
      </c>
      <c r="F118" s="116"/>
      <c r="G118" s="117">
        <f t="shared" si="5"/>
        <v>0</v>
      </c>
      <c r="H118" s="116"/>
      <c r="I118" s="117">
        <f t="shared" si="6"/>
        <v>0</v>
      </c>
      <c r="J118" s="357">
        <v>0.14000000000000001</v>
      </c>
      <c r="K118" s="20">
        <f t="shared" si="7"/>
        <v>0</v>
      </c>
    </row>
    <row r="119" spans="1:12" s="272" customFormat="1" hidden="1" x14ac:dyDescent="0.2">
      <c r="A119" s="90" t="s">
        <v>139</v>
      </c>
      <c r="B119" s="321" t="s">
        <v>140</v>
      </c>
      <c r="C119" s="176"/>
      <c r="D119" s="170"/>
      <c r="E119" s="117">
        <f t="shared" si="4"/>
        <v>0</v>
      </c>
      <c r="F119" s="261"/>
      <c r="G119" s="117">
        <f t="shared" si="5"/>
        <v>0</v>
      </c>
      <c r="H119" s="261"/>
      <c r="I119" s="117">
        <f t="shared" si="6"/>
        <v>0</v>
      </c>
      <c r="J119" s="357">
        <v>0.13</v>
      </c>
      <c r="K119" s="20">
        <f t="shared" si="7"/>
        <v>0</v>
      </c>
    </row>
    <row r="120" spans="1:12" s="272" customFormat="1" hidden="1" x14ac:dyDescent="0.2">
      <c r="A120" s="90" t="s">
        <v>141</v>
      </c>
      <c r="B120" s="321" t="s">
        <v>140</v>
      </c>
      <c r="C120" s="176"/>
      <c r="D120" s="170"/>
      <c r="E120" s="117">
        <f t="shared" si="4"/>
        <v>0</v>
      </c>
      <c r="F120" s="261"/>
      <c r="G120" s="117">
        <f t="shared" si="5"/>
        <v>0</v>
      </c>
      <c r="H120" s="261"/>
      <c r="I120" s="117">
        <f t="shared" si="6"/>
        <v>0</v>
      </c>
      <c r="J120" s="357">
        <v>0.13</v>
      </c>
      <c r="K120" s="20">
        <f t="shared" si="7"/>
        <v>0</v>
      </c>
    </row>
    <row r="121" spans="1:12" hidden="1" x14ac:dyDescent="0.2">
      <c r="A121" s="90" t="s">
        <v>118</v>
      </c>
      <c r="B121" s="238" t="s">
        <v>119</v>
      </c>
      <c r="C121" s="176"/>
      <c r="D121" s="170"/>
      <c r="E121" s="117">
        <f t="shared" si="4"/>
        <v>0</v>
      </c>
      <c r="F121" s="261"/>
      <c r="G121" s="117">
        <f t="shared" si="5"/>
        <v>0</v>
      </c>
      <c r="H121" s="261"/>
      <c r="I121" s="117">
        <f t="shared" si="6"/>
        <v>0</v>
      </c>
      <c r="J121" s="357">
        <v>0.13</v>
      </c>
      <c r="K121" s="20">
        <f t="shared" si="7"/>
        <v>0</v>
      </c>
    </row>
    <row r="122" spans="1:12" s="272" customFormat="1" ht="17" x14ac:dyDescent="0.2">
      <c r="A122" s="160" t="s">
        <v>81</v>
      </c>
      <c r="B122" s="391" t="s">
        <v>230</v>
      </c>
      <c r="C122" s="389">
        <v>6384</v>
      </c>
      <c r="D122" s="390">
        <v>0.27</v>
      </c>
      <c r="E122" s="117">
        <f t="shared" ref="E122" si="12">C122*D122</f>
        <v>1723.68</v>
      </c>
      <c r="F122" s="261">
        <v>38</v>
      </c>
      <c r="G122" s="117">
        <f t="shared" ref="G122" si="13">E122+F122</f>
        <v>1761.68</v>
      </c>
      <c r="H122" s="261">
        <v>110</v>
      </c>
      <c r="I122" s="117">
        <f t="shared" ref="I122" si="14">+G122-H122</f>
        <v>1651.68</v>
      </c>
      <c r="J122" s="357">
        <v>0.14000000000000001</v>
      </c>
      <c r="K122" s="20">
        <f t="shared" ref="K122" si="15">E122*J122</f>
        <v>241.31520000000003</v>
      </c>
    </row>
    <row r="123" spans="1:12" hidden="1" x14ac:dyDescent="0.2">
      <c r="A123" s="92" t="s">
        <v>54</v>
      </c>
      <c r="B123" s="196" t="s">
        <v>55</v>
      </c>
      <c r="C123" s="197"/>
      <c r="D123" s="198"/>
      <c r="E123" s="117">
        <f t="shared" si="4"/>
        <v>0</v>
      </c>
      <c r="F123" s="203"/>
      <c r="G123" s="117">
        <f t="shared" si="5"/>
        <v>0</v>
      </c>
      <c r="H123" s="203"/>
      <c r="I123" s="117">
        <f t="shared" si="6"/>
        <v>0</v>
      </c>
      <c r="J123" s="357">
        <v>0.14000000000000001</v>
      </c>
      <c r="K123" s="20">
        <f t="shared" si="7"/>
        <v>0</v>
      </c>
    </row>
    <row r="124" spans="1:12" hidden="1" x14ac:dyDescent="0.2">
      <c r="A124" s="90" t="s">
        <v>87</v>
      </c>
      <c r="B124" s="234" t="s">
        <v>88</v>
      </c>
      <c r="C124" s="114"/>
      <c r="D124" s="172"/>
      <c r="E124" s="117">
        <f t="shared" si="4"/>
        <v>0</v>
      </c>
      <c r="F124" s="116"/>
      <c r="G124" s="117">
        <f t="shared" si="5"/>
        <v>0</v>
      </c>
      <c r="H124" s="116"/>
      <c r="I124" s="117">
        <f t="shared" si="6"/>
        <v>0</v>
      </c>
      <c r="J124" s="357">
        <v>0.13</v>
      </c>
      <c r="K124" s="20">
        <f t="shared" si="7"/>
        <v>0</v>
      </c>
    </row>
    <row r="125" spans="1:12" ht="16" customHeight="1" x14ac:dyDescent="0.2">
      <c r="A125" s="75"/>
      <c r="C125" s="79">
        <f>SUM(C2:C124)</f>
        <v>52348</v>
      </c>
      <c r="D125" s="79"/>
      <c r="E125" s="80">
        <f>SUM(E2:E124)</f>
        <v>17126.13</v>
      </c>
      <c r="F125" s="80">
        <f>SUM(F2:F124)</f>
        <v>127.21000000000001</v>
      </c>
      <c r="G125" s="80">
        <f>SUM(G2:G124)</f>
        <v>17253.34</v>
      </c>
      <c r="H125" s="80">
        <f>SUM(H2:H124)</f>
        <v>1040</v>
      </c>
      <c r="I125" s="80">
        <f>SUM(I2:I124)</f>
        <v>16213.340000000002</v>
      </c>
      <c r="J125" s="80"/>
      <c r="K125" s="3">
        <f>SUM(K2:K124)</f>
        <v>2268.9344999999998</v>
      </c>
      <c r="L125" s="3"/>
    </row>
    <row r="126" spans="1:12" x14ac:dyDescent="0.2">
      <c r="D126" s="81"/>
      <c r="I126" s="382"/>
      <c r="J126" s="383"/>
      <c r="K126" s="165"/>
    </row>
    <row r="127" spans="1:12" x14ac:dyDescent="0.2">
      <c r="B127" s="247" t="s">
        <v>47</v>
      </c>
      <c r="D127" s="13"/>
      <c r="F127" s="13"/>
      <c r="G127" s="13"/>
      <c r="H127" t="s">
        <v>10</v>
      </c>
      <c r="I127" s="12">
        <f>+K125</f>
        <v>2268.9344999999998</v>
      </c>
    </row>
    <row r="128" spans="1:12" x14ac:dyDescent="0.2">
      <c r="B128" s="363">
        <v>0.13</v>
      </c>
      <c r="C128" s="41" t="s">
        <v>170</v>
      </c>
      <c r="D128" s="14"/>
      <c r="F128" s="13"/>
      <c r="G128" s="13"/>
      <c r="H128" t="s">
        <v>12</v>
      </c>
      <c r="I128" s="207">
        <f>+I125+I127</f>
        <v>18482.274500000003</v>
      </c>
    </row>
    <row r="129" spans="1:10" x14ac:dyDescent="0.2">
      <c r="A129" s="361"/>
      <c r="B129" s="364">
        <v>0.14000000000000001</v>
      </c>
      <c r="C129" s="41" t="s">
        <v>51</v>
      </c>
      <c r="D129" s="14"/>
      <c r="E129" s="15"/>
    </row>
    <row r="130" spans="1:10" x14ac:dyDescent="0.2">
      <c r="A130" s="362"/>
      <c r="D130" s="14"/>
      <c r="E130" s="15"/>
      <c r="F130" s="3"/>
      <c r="I130" s="386"/>
      <c r="J130" s="387"/>
    </row>
    <row r="131" spans="1:10" x14ac:dyDescent="0.2">
      <c r="A131" s="361"/>
      <c r="D131" s="14"/>
      <c r="E131" s="15"/>
      <c r="I131" s="3"/>
    </row>
    <row r="132" spans="1:10" x14ac:dyDescent="0.2">
      <c r="A132" s="361"/>
    </row>
    <row r="134" spans="1:10" x14ac:dyDescent="0.2">
      <c r="H134" s="3"/>
    </row>
  </sheetData>
  <autoFilter ref="A1:K129" xr:uid="{00000000-0009-0000-0000-00007A000000}">
    <filterColumn colId="8">
      <filters blank="1">
        <filter val="1,125.50"/>
        <filter val="1,195.58"/>
        <filter val="1,530.56"/>
        <filter val="1,651.68"/>
        <filter val="1,762.89"/>
        <filter val="16,213.34"/>
        <filter val="18,318.72"/>
        <filter val="2,105.38"/>
        <filter val="2,315.20"/>
        <filter val="390.25"/>
        <filter val="480.80"/>
        <filter val="591.92"/>
        <filter val="597.36"/>
        <filter val="628.80"/>
        <filter val="722.40"/>
        <filter val="773.60"/>
        <filter val="783.20"/>
        <filter val="806.40"/>
        <filter val="857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filterMode="1"/>
  <dimension ref="A1:L137"/>
  <sheetViews>
    <sheetView zoomScale="80" zoomScaleNormal="60" workbookViewId="0">
      <selection activeCell="I131" sqref="I131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1558</v>
      </c>
      <c r="D4" s="113">
        <v>0.4</v>
      </c>
      <c r="E4" s="117">
        <f t="shared" si="0"/>
        <v>623.20000000000005</v>
      </c>
      <c r="F4" s="115"/>
      <c r="G4" s="117">
        <f t="shared" si="1"/>
        <v>623.20000000000005</v>
      </c>
      <c r="H4" s="319"/>
      <c r="I4" s="117">
        <f t="shared" si="2"/>
        <v>623.20000000000005</v>
      </c>
      <c r="J4" s="357">
        <v>0.13</v>
      </c>
      <c r="K4" s="372">
        <f t="shared" si="3"/>
        <v>81.016000000000005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x14ac:dyDescent="0.2">
      <c r="A8" s="179" t="s">
        <v>207</v>
      </c>
      <c r="B8" s="159" t="s">
        <v>208</v>
      </c>
      <c r="C8" s="111">
        <v>4240</v>
      </c>
      <c r="D8" s="113">
        <v>0.42</v>
      </c>
      <c r="E8" s="117">
        <f t="shared" si="0"/>
        <v>1780.8</v>
      </c>
      <c r="F8" s="115"/>
      <c r="G8" s="117">
        <f t="shared" si="1"/>
        <v>1780.8</v>
      </c>
      <c r="H8" s="326">
        <v>220</v>
      </c>
      <c r="I8" s="117">
        <f t="shared" si="2"/>
        <v>1560.8</v>
      </c>
      <c r="J8" s="357">
        <v>0.13</v>
      </c>
      <c r="K8" s="372">
        <f t="shared" si="3"/>
        <v>231.50399999999999</v>
      </c>
    </row>
    <row r="9" spans="1:11" s="272" customFormat="1" ht="17" hidden="1" x14ac:dyDescent="0.2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hidden="1" x14ac:dyDescent="0.2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hidden="1" x14ac:dyDescent="0.2">
      <c r="A18" s="179" t="s">
        <v>200</v>
      </c>
      <c r="B18" s="331" t="s">
        <v>225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x14ac:dyDescent="0.2">
      <c r="A20" s="179" t="s">
        <v>233</v>
      </c>
      <c r="B20" s="216" t="s">
        <v>234</v>
      </c>
      <c r="C20" s="166">
        <v>2529</v>
      </c>
      <c r="D20" s="168">
        <v>0.38</v>
      </c>
      <c r="E20" s="117">
        <f t="shared" ref="E20" si="4">C20*D20</f>
        <v>961.02</v>
      </c>
      <c r="F20" s="115"/>
      <c r="G20" s="117">
        <f t="shared" ref="G20" si="5">E20+F20</f>
        <v>961.02</v>
      </c>
      <c r="H20" s="326">
        <v>165</v>
      </c>
      <c r="I20" s="117">
        <f t="shared" ref="I20" si="6">+G20-H20</f>
        <v>796.02</v>
      </c>
      <c r="J20" s="357">
        <v>0.13</v>
      </c>
      <c r="K20" s="20">
        <f t="shared" ref="K20" si="7">E20*J20</f>
        <v>124.93260000000001</v>
      </c>
    </row>
    <row r="21" spans="1:11" s="272" customFormat="1" ht="17" hidden="1" x14ac:dyDescent="0.2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hidden="1" x14ac:dyDescent="0.2">
      <c r="A23" s="179" t="s">
        <v>131</v>
      </c>
      <c r="B23" s="331" t="s">
        <v>132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0.13</v>
      </c>
      <c r="K23" s="371">
        <f t="shared" si="3"/>
        <v>0</v>
      </c>
    </row>
    <row r="24" spans="1:11" s="272" customFormat="1" ht="17" hidden="1" x14ac:dyDescent="0.2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t="17" hidden="1" x14ac:dyDescent="0.2">
      <c r="A25" s="179" t="s">
        <v>133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102</v>
      </c>
      <c r="B28" s="159" t="s">
        <v>103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72</v>
      </c>
      <c r="B29" s="159" t="s">
        <v>73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60" t="s">
        <v>67</v>
      </c>
      <c r="B30" s="159" t="s">
        <v>68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ht="17" hidden="1" x14ac:dyDescent="0.2">
      <c r="A31" s="179" t="s">
        <v>191</v>
      </c>
      <c r="B31" s="159" t="s">
        <v>192</v>
      </c>
      <c r="C31" s="374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372">
        <f t="shared" si="3"/>
        <v>0</v>
      </c>
    </row>
    <row r="32" spans="1:11" s="272" customFormat="1" ht="17" hidden="1" x14ac:dyDescent="0.2">
      <c r="A32" s="179" t="s">
        <v>157</v>
      </c>
      <c r="B32" s="159" t="s">
        <v>158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t="17" hidden="1" x14ac:dyDescent="0.2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t="17" hidden="1" x14ac:dyDescent="0.2">
      <c r="A34" s="179" t="s">
        <v>147</v>
      </c>
      <c r="B34" s="159" t="s">
        <v>148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20">
        <f t="shared" si="3"/>
        <v>0</v>
      </c>
    </row>
    <row r="35" spans="1:11" s="272" customFormat="1" ht="17" x14ac:dyDescent="0.2">
      <c r="A35" s="160" t="s">
        <v>228</v>
      </c>
      <c r="B35" s="159" t="s">
        <v>229</v>
      </c>
      <c r="C35" s="111">
        <v>7370</v>
      </c>
      <c r="D35" s="113">
        <v>0.27</v>
      </c>
      <c r="E35" s="117">
        <f t="shared" si="0"/>
        <v>1989.9</v>
      </c>
      <c r="F35" s="115">
        <v>106.92</v>
      </c>
      <c r="G35" s="117">
        <f t="shared" si="1"/>
        <v>2096.8200000000002</v>
      </c>
      <c r="H35" s="326"/>
      <c r="I35" s="117">
        <f t="shared" si="2"/>
        <v>2096.8200000000002</v>
      </c>
      <c r="J35" s="357">
        <v>0.14000000000000001</v>
      </c>
      <c r="K35" s="372">
        <f t="shared" si="3"/>
        <v>278.58600000000001</v>
      </c>
    </row>
    <row r="36" spans="1:11" ht="17" hidden="1" x14ac:dyDescent="0.2">
      <c r="A36" s="160" t="s">
        <v>65</v>
      </c>
      <c r="B36" s="159" t="s">
        <v>93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t="17" hidden="1" x14ac:dyDescent="0.2">
      <c r="A37" s="160" t="s">
        <v>65</v>
      </c>
      <c r="B37" s="159" t="s">
        <v>93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60" t="s">
        <v>116</v>
      </c>
      <c r="B38" s="159" t="s">
        <v>117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60" t="s">
        <v>122</v>
      </c>
      <c r="B39" s="331" t="s">
        <v>123</v>
      </c>
      <c r="C39" s="332"/>
      <c r="D39" s="99"/>
      <c r="E39" s="103">
        <f t="shared" si="0"/>
        <v>0</v>
      </c>
      <c r="F39" s="100"/>
      <c r="G39" s="103">
        <f t="shared" si="1"/>
        <v>0</v>
      </c>
      <c r="H39" s="336"/>
      <c r="I39" s="103">
        <f t="shared" si="2"/>
        <v>0</v>
      </c>
      <c r="J39" s="370">
        <v>0.14000000000000001</v>
      </c>
      <c r="K39" s="371">
        <f t="shared" si="3"/>
        <v>0</v>
      </c>
    </row>
    <row r="40" spans="1:11" ht="17" hidden="1" x14ac:dyDescent="0.2">
      <c r="A40" s="160" t="s">
        <v>124</v>
      </c>
      <c r="B40" s="159" t="s">
        <v>123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hidden="1" x14ac:dyDescent="0.2">
      <c r="A41" s="149" t="s">
        <v>65</v>
      </c>
      <c r="B41" s="159" t="s">
        <v>66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t="17" hidden="1" x14ac:dyDescent="0.2">
      <c r="A42" s="179" t="s">
        <v>81</v>
      </c>
      <c r="B42" s="159" t="s">
        <v>82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0.13</v>
      </c>
      <c r="K42" s="20">
        <f t="shared" si="3"/>
        <v>0</v>
      </c>
    </row>
    <row r="43" spans="1:11" ht="17" hidden="1" x14ac:dyDescent="0.2">
      <c r="A43" s="160" t="s">
        <v>125</v>
      </c>
      <c r="B43" s="159" t="s">
        <v>126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372">
        <f t="shared" si="3"/>
        <v>0</v>
      </c>
    </row>
    <row r="44" spans="1:11" ht="17" hidden="1" x14ac:dyDescent="0.2">
      <c r="A44" s="240" t="s">
        <v>125</v>
      </c>
      <c r="B44" s="159" t="s">
        <v>126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60" t="s">
        <v>136</v>
      </c>
      <c r="B45" s="331" t="s">
        <v>137</v>
      </c>
      <c r="C45" s="332"/>
      <c r="D45" s="99"/>
      <c r="E45" s="103">
        <f t="shared" si="0"/>
        <v>0</v>
      </c>
      <c r="F45" s="100"/>
      <c r="G45" s="103">
        <f t="shared" si="1"/>
        <v>0</v>
      </c>
      <c r="H45" s="336"/>
      <c r="I45" s="103">
        <f t="shared" si="2"/>
        <v>0</v>
      </c>
      <c r="J45" s="370">
        <v>0.14000000000000001</v>
      </c>
      <c r="K45" s="371">
        <f t="shared" si="3"/>
        <v>0</v>
      </c>
    </row>
    <row r="46" spans="1:11" ht="17" hidden="1" x14ac:dyDescent="0.2">
      <c r="A46" s="240" t="s">
        <v>136</v>
      </c>
      <c r="B46" s="159" t="s">
        <v>137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79" t="s">
        <v>76</v>
      </c>
      <c r="B47" s="159" t="s">
        <v>77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0.13</v>
      </c>
      <c r="K47" s="20">
        <f t="shared" si="3"/>
        <v>0</v>
      </c>
    </row>
    <row r="48" spans="1:11" ht="17" hidden="1" x14ac:dyDescent="0.2">
      <c r="A48" s="179" t="s">
        <v>31</v>
      </c>
      <c r="B48" s="331" t="s">
        <v>178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0.13</v>
      </c>
      <c r="K48" s="371">
        <f t="shared" si="3"/>
        <v>0</v>
      </c>
    </row>
    <row r="49" spans="1:11" ht="17" hidden="1" x14ac:dyDescent="0.2">
      <c r="A49" s="179" t="s">
        <v>195</v>
      </c>
      <c r="B49" s="331" t="s">
        <v>178</v>
      </c>
      <c r="C49" s="332"/>
      <c r="D49" s="99"/>
      <c r="E49" s="103">
        <f t="shared" si="0"/>
        <v>0</v>
      </c>
      <c r="F49" s="100"/>
      <c r="G49" s="103">
        <f t="shared" si="1"/>
        <v>0</v>
      </c>
      <c r="H49" s="336"/>
      <c r="I49" s="103">
        <f t="shared" si="2"/>
        <v>0</v>
      </c>
      <c r="J49" s="370">
        <v>0.13</v>
      </c>
      <c r="K49" s="371">
        <f t="shared" si="3"/>
        <v>0</v>
      </c>
    </row>
    <row r="50" spans="1:11" ht="17" hidden="1" x14ac:dyDescent="0.2">
      <c r="A50" s="191" t="s">
        <v>96</v>
      </c>
      <c r="B50" s="159" t="s">
        <v>97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1" ht="17" hidden="1" x14ac:dyDescent="0.2">
      <c r="A51" s="160" t="s">
        <v>65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t="17" hidden="1" x14ac:dyDescent="0.2">
      <c r="A52" s="208" t="s">
        <v>65</v>
      </c>
      <c r="B52" s="331" t="s">
        <v>138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0.14000000000000001</v>
      </c>
      <c r="K52" s="371">
        <f t="shared" si="3"/>
        <v>0</v>
      </c>
    </row>
    <row r="53" spans="1:11" ht="17" hidden="1" x14ac:dyDescent="0.2">
      <c r="A53" s="160" t="s">
        <v>202</v>
      </c>
      <c r="B53" s="331" t="s">
        <v>138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0.14000000000000001</v>
      </c>
      <c r="K53" s="371">
        <f t="shared" si="3"/>
        <v>0</v>
      </c>
    </row>
    <row r="54" spans="1:11" ht="17" hidden="1" x14ac:dyDescent="0.2">
      <c r="A54" s="191" t="s">
        <v>44</v>
      </c>
      <c r="B54" s="159" t="s">
        <v>45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1" ht="17" hidden="1" x14ac:dyDescent="0.2">
      <c r="A55" s="208" t="s">
        <v>89</v>
      </c>
      <c r="B55" s="159" t="s">
        <v>45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s="272" customFormat="1" ht="17" hidden="1" x14ac:dyDescent="0.2">
      <c r="A56" s="179" t="s">
        <v>98</v>
      </c>
      <c r="B56" s="331" t="s">
        <v>45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0.13</v>
      </c>
      <c r="K56" s="371">
        <f t="shared" si="3"/>
        <v>0</v>
      </c>
    </row>
    <row r="57" spans="1:11" ht="17" hidden="1" x14ac:dyDescent="0.2">
      <c r="A57" s="160" t="s">
        <v>94</v>
      </c>
      <c r="B57" s="159" t="s">
        <v>95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ht="17" hidden="1" x14ac:dyDescent="0.2">
      <c r="A58" s="160" t="s">
        <v>94</v>
      </c>
      <c r="B58" s="159" t="s">
        <v>95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ht="17" hidden="1" x14ac:dyDescent="0.2">
      <c r="A59" s="179" t="s">
        <v>129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ht="17" hidden="1" x14ac:dyDescent="0.2">
      <c r="A60" s="179" t="s">
        <v>201</v>
      </c>
      <c r="B60" s="331" t="s">
        <v>95</v>
      </c>
      <c r="C60" s="332"/>
      <c r="D60" s="99"/>
      <c r="E60" s="103">
        <f>C60*D60</f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t="17" hidden="1" x14ac:dyDescent="0.2">
      <c r="A61" s="160" t="s">
        <v>181</v>
      </c>
      <c r="B61" s="331" t="s">
        <v>95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0.14000000000000001</v>
      </c>
      <c r="K61" s="371">
        <f t="shared" si="3"/>
        <v>0</v>
      </c>
    </row>
    <row r="62" spans="1:11" s="272" customFormat="1" ht="17" hidden="1" x14ac:dyDescent="0.2">
      <c r="A62" s="179" t="s">
        <v>196</v>
      </c>
      <c r="B62" s="331" t="s">
        <v>95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t="17" hidden="1" x14ac:dyDescent="0.2">
      <c r="A63" s="179" t="s">
        <v>182</v>
      </c>
      <c r="B63" s="331" t="s">
        <v>183</v>
      </c>
      <c r="C63" s="388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t="17" hidden="1" x14ac:dyDescent="0.2">
      <c r="A64" s="179" t="s">
        <v>182</v>
      </c>
      <c r="B64" s="159" t="s">
        <v>183</v>
      </c>
      <c r="C64" s="385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372">
        <f t="shared" si="3"/>
        <v>0</v>
      </c>
    </row>
    <row r="65" spans="1:12" s="272" customFormat="1" ht="17" hidden="1" x14ac:dyDescent="0.2">
      <c r="A65" s="179" t="s">
        <v>182</v>
      </c>
      <c r="B65" s="159" t="s">
        <v>183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372">
        <f t="shared" si="3"/>
        <v>0</v>
      </c>
    </row>
    <row r="66" spans="1:12" ht="17" hidden="1" x14ac:dyDescent="0.2">
      <c r="A66" s="139" t="s">
        <v>69</v>
      </c>
      <c r="B66" s="159" t="s">
        <v>70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t="19" hidden="1" customHeight="1" x14ac:dyDescent="0.2">
      <c r="A67" s="124" t="s">
        <v>60</v>
      </c>
      <c r="B67" s="159" t="s">
        <v>61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2" ht="17" hidden="1" x14ac:dyDescent="0.2">
      <c r="A68" s="139" t="s">
        <v>46</v>
      </c>
      <c r="B68" s="159" t="s">
        <v>29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0.14000000000000001</v>
      </c>
      <c r="K68" s="20">
        <f t="shared" si="3"/>
        <v>0</v>
      </c>
    </row>
    <row r="69" spans="1:12" ht="17" hidden="1" x14ac:dyDescent="0.2">
      <c r="A69" s="90" t="s">
        <v>176</v>
      </c>
      <c r="B69" s="331" t="s">
        <v>177</v>
      </c>
      <c r="C69" s="332"/>
      <c r="D69" s="99"/>
      <c r="E69" s="103">
        <f t="shared" ref="E69:E127" si="8">C69*D69</f>
        <v>0</v>
      </c>
      <c r="F69" s="100"/>
      <c r="G69" s="103">
        <f t="shared" ref="G69:G127" si="9">E69+F69</f>
        <v>0</v>
      </c>
      <c r="H69" s="336"/>
      <c r="I69" s="103">
        <f t="shared" ref="I69:I127" si="10">+G69-H69</f>
        <v>0</v>
      </c>
      <c r="J69" s="370">
        <v>0.13</v>
      </c>
      <c r="K69" s="371">
        <f t="shared" ref="K69:K127" si="11">E69*J69</f>
        <v>0</v>
      </c>
      <c r="L69" s="3"/>
    </row>
    <row r="70" spans="1:12" s="272" customFormat="1" ht="17" hidden="1" x14ac:dyDescent="0.2">
      <c r="A70" s="90" t="s">
        <v>127</v>
      </c>
      <c r="B70" s="159" t="s">
        <v>128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0.13</v>
      </c>
      <c r="K70" s="20">
        <f t="shared" si="11"/>
        <v>0</v>
      </c>
      <c r="L70" s="118"/>
    </row>
    <row r="71" spans="1:12" ht="17" hidden="1" x14ac:dyDescent="0.2">
      <c r="A71" s="179" t="s">
        <v>172</v>
      </c>
      <c r="B71" s="331" t="s">
        <v>175</v>
      </c>
      <c r="C71" s="332"/>
      <c r="D71" s="99"/>
      <c r="E71" s="103">
        <f t="shared" si="8"/>
        <v>0</v>
      </c>
      <c r="F71" s="100"/>
      <c r="G71" s="103">
        <f t="shared" si="9"/>
        <v>0</v>
      </c>
      <c r="H71" s="336"/>
      <c r="I71" s="103">
        <f t="shared" si="10"/>
        <v>0</v>
      </c>
      <c r="J71" s="370">
        <v>0.13</v>
      </c>
      <c r="K71" s="371">
        <f t="shared" si="11"/>
        <v>0</v>
      </c>
    </row>
    <row r="72" spans="1:12" ht="17" x14ac:dyDescent="0.2">
      <c r="A72" s="179" t="s">
        <v>172</v>
      </c>
      <c r="B72" s="331" t="s">
        <v>175</v>
      </c>
      <c r="C72" s="332">
        <v>2510</v>
      </c>
      <c r="D72" s="99">
        <v>0.38</v>
      </c>
      <c r="E72" s="103">
        <f t="shared" si="8"/>
        <v>953.8</v>
      </c>
      <c r="F72" s="100">
        <v>200</v>
      </c>
      <c r="G72" s="103">
        <f t="shared" si="9"/>
        <v>1153.8</v>
      </c>
      <c r="H72" s="336">
        <v>403.9</v>
      </c>
      <c r="I72" s="103">
        <f t="shared" si="10"/>
        <v>749.9</v>
      </c>
      <c r="J72" s="370">
        <v>0.13</v>
      </c>
      <c r="K72" s="371">
        <f t="shared" si="11"/>
        <v>123.994</v>
      </c>
    </row>
    <row r="73" spans="1:12" s="272" customFormat="1" ht="17" hidden="1" x14ac:dyDescent="0.2">
      <c r="A73" s="90" t="s">
        <v>108</v>
      </c>
      <c r="B73" s="159" t="s">
        <v>111</v>
      </c>
      <c r="C73" s="111"/>
      <c r="D73" s="113"/>
      <c r="E73" s="117">
        <f t="shared" si="8"/>
        <v>0</v>
      </c>
      <c r="F73" s="115"/>
      <c r="G73" s="117">
        <f t="shared" si="9"/>
        <v>0</v>
      </c>
      <c r="H73" s="326"/>
      <c r="I73" s="117">
        <f t="shared" si="10"/>
        <v>0</v>
      </c>
      <c r="J73" s="357">
        <v>0.13</v>
      </c>
      <c r="K73" s="20">
        <f t="shared" si="11"/>
        <v>0</v>
      </c>
    </row>
    <row r="74" spans="1:12" ht="17" x14ac:dyDescent="0.2">
      <c r="A74" s="90" t="s">
        <v>52</v>
      </c>
      <c r="B74" s="331" t="s">
        <v>53</v>
      </c>
      <c r="C74" s="332">
        <v>1950</v>
      </c>
      <c r="D74" s="99">
        <v>0.42</v>
      </c>
      <c r="E74" s="103">
        <f t="shared" si="8"/>
        <v>819</v>
      </c>
      <c r="F74" s="100"/>
      <c r="G74" s="103">
        <f t="shared" si="9"/>
        <v>819</v>
      </c>
      <c r="H74" s="336">
        <v>100</v>
      </c>
      <c r="I74" s="103">
        <f t="shared" si="10"/>
        <v>719</v>
      </c>
      <c r="J74" s="370">
        <v>0.13</v>
      </c>
      <c r="K74" s="371">
        <f t="shared" si="11"/>
        <v>106.47</v>
      </c>
    </row>
    <row r="75" spans="1:12" ht="17" hidden="1" x14ac:dyDescent="0.2">
      <c r="A75" s="90" t="s">
        <v>52</v>
      </c>
      <c r="B75" s="331" t="s">
        <v>53</v>
      </c>
      <c r="C75" s="332"/>
      <c r="D75" s="99"/>
      <c r="E75" s="103">
        <f t="shared" si="8"/>
        <v>0</v>
      </c>
      <c r="F75" s="100"/>
      <c r="G75" s="103">
        <f t="shared" si="9"/>
        <v>0</v>
      </c>
      <c r="H75" s="336"/>
      <c r="I75" s="103">
        <f t="shared" si="10"/>
        <v>0</v>
      </c>
      <c r="J75" s="370">
        <v>0.13</v>
      </c>
      <c r="K75" s="371">
        <f t="shared" si="11"/>
        <v>0</v>
      </c>
    </row>
    <row r="76" spans="1:12" ht="17" hidden="1" x14ac:dyDescent="0.2">
      <c r="A76" s="381" t="s">
        <v>212</v>
      </c>
      <c r="B76" s="331" t="s">
        <v>167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2" ht="17" hidden="1" x14ac:dyDescent="0.2">
      <c r="A77" s="208" t="s">
        <v>90</v>
      </c>
      <c r="B77" s="159" t="s">
        <v>79</v>
      </c>
      <c r="C77" s="111"/>
      <c r="D77" s="113"/>
      <c r="E77" s="117">
        <f t="shared" si="8"/>
        <v>0</v>
      </c>
      <c r="F77" s="115"/>
      <c r="G77" s="117">
        <f t="shared" si="9"/>
        <v>0</v>
      </c>
      <c r="H77" s="326"/>
      <c r="I77" s="117">
        <f t="shared" si="10"/>
        <v>0</v>
      </c>
      <c r="J77" s="357">
        <v>0.14000000000000001</v>
      </c>
      <c r="K77" s="20">
        <f t="shared" si="11"/>
        <v>0</v>
      </c>
    </row>
    <row r="78" spans="1:12" ht="17" x14ac:dyDescent="0.2">
      <c r="A78" s="90" t="s">
        <v>154</v>
      </c>
      <c r="B78" s="159" t="s">
        <v>155</v>
      </c>
      <c r="C78" s="111">
        <v>2345</v>
      </c>
      <c r="D78" s="113">
        <v>0.4</v>
      </c>
      <c r="E78" s="117">
        <f t="shared" si="8"/>
        <v>938</v>
      </c>
      <c r="F78" s="115">
        <v>12.5</v>
      </c>
      <c r="G78" s="117">
        <f t="shared" si="9"/>
        <v>950.5</v>
      </c>
      <c r="H78" s="326">
        <v>110</v>
      </c>
      <c r="I78" s="117">
        <f t="shared" si="10"/>
        <v>840.5</v>
      </c>
      <c r="J78" s="357">
        <v>0.13</v>
      </c>
      <c r="K78" s="372">
        <f t="shared" si="11"/>
        <v>121.94</v>
      </c>
    </row>
    <row r="79" spans="1:12" ht="17" x14ac:dyDescent="0.2">
      <c r="A79" s="90" t="s">
        <v>154</v>
      </c>
      <c r="B79" s="159" t="s">
        <v>155</v>
      </c>
      <c r="C79" s="111">
        <v>2233</v>
      </c>
      <c r="D79" s="113">
        <v>0.28999999999999998</v>
      </c>
      <c r="E79" s="117">
        <f t="shared" si="8"/>
        <v>647.56999999999994</v>
      </c>
      <c r="F79" s="115"/>
      <c r="G79" s="117">
        <f t="shared" si="9"/>
        <v>647.56999999999994</v>
      </c>
      <c r="H79" s="326"/>
      <c r="I79" s="117">
        <f t="shared" si="10"/>
        <v>647.56999999999994</v>
      </c>
      <c r="J79" s="357">
        <v>0.13</v>
      </c>
      <c r="K79" s="372">
        <f t="shared" si="11"/>
        <v>84.184100000000001</v>
      </c>
    </row>
    <row r="80" spans="1:12" ht="17" x14ac:dyDescent="0.2">
      <c r="A80" s="90" t="s">
        <v>156</v>
      </c>
      <c r="B80" s="159" t="s">
        <v>155</v>
      </c>
      <c r="C80" s="111">
        <v>4743</v>
      </c>
      <c r="D80" s="113">
        <v>0.28999999999999998</v>
      </c>
      <c r="E80" s="117">
        <f t="shared" si="8"/>
        <v>1375.4699999999998</v>
      </c>
      <c r="F80" s="115"/>
      <c r="G80" s="117">
        <f t="shared" si="9"/>
        <v>1375.4699999999998</v>
      </c>
      <c r="H80" s="326"/>
      <c r="I80" s="117">
        <f t="shared" si="10"/>
        <v>1375.4699999999998</v>
      </c>
      <c r="J80" s="357">
        <v>0.13</v>
      </c>
      <c r="K80" s="372">
        <f t="shared" si="11"/>
        <v>178.81109999999998</v>
      </c>
    </row>
    <row r="81" spans="1:11" ht="17" hidden="1" x14ac:dyDescent="0.2">
      <c r="A81" s="90" t="s">
        <v>156</v>
      </c>
      <c r="B81" s="331" t="s">
        <v>155</v>
      </c>
      <c r="C81" s="332"/>
      <c r="D81" s="99"/>
      <c r="E81" s="103">
        <f t="shared" si="8"/>
        <v>0</v>
      </c>
      <c r="F81" s="100"/>
      <c r="G81" s="103">
        <f t="shared" si="9"/>
        <v>0</v>
      </c>
      <c r="H81" s="336"/>
      <c r="I81" s="103">
        <f t="shared" si="10"/>
        <v>0</v>
      </c>
      <c r="J81" s="370">
        <v>0.13</v>
      </c>
      <c r="K81" s="371">
        <f t="shared" si="11"/>
        <v>0</v>
      </c>
    </row>
    <row r="82" spans="1:11" ht="17" hidden="1" x14ac:dyDescent="0.2">
      <c r="A82" s="90" t="s">
        <v>104</v>
      </c>
      <c r="B82" s="159" t="s">
        <v>105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0.13</v>
      </c>
      <c r="K82" s="20">
        <f t="shared" si="11"/>
        <v>0</v>
      </c>
    </row>
    <row r="83" spans="1:11" ht="17" hidden="1" x14ac:dyDescent="0.2">
      <c r="A83" s="90" t="s">
        <v>161</v>
      </c>
      <c r="B83" s="159" t="s">
        <v>162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0.13</v>
      </c>
      <c r="K83" s="372">
        <f t="shared" si="11"/>
        <v>0</v>
      </c>
    </row>
    <row r="84" spans="1:11" ht="17" hidden="1" x14ac:dyDescent="0.2">
      <c r="A84" s="90" t="s">
        <v>100</v>
      </c>
      <c r="B84" s="159" t="s">
        <v>101</v>
      </c>
      <c r="C84" s="111"/>
      <c r="D84" s="113"/>
      <c r="E84" s="117">
        <f t="shared" si="8"/>
        <v>0</v>
      </c>
      <c r="F84" s="115"/>
      <c r="G84" s="117">
        <f t="shared" si="9"/>
        <v>0</v>
      </c>
      <c r="H84" s="326"/>
      <c r="I84" s="117">
        <f t="shared" si="10"/>
        <v>0</v>
      </c>
      <c r="J84" s="357">
        <v>0.13</v>
      </c>
      <c r="K84" s="20">
        <f t="shared" si="11"/>
        <v>0</v>
      </c>
    </row>
    <row r="85" spans="1:11" ht="17" hidden="1" x14ac:dyDescent="0.2">
      <c r="A85" s="194" t="s">
        <v>85</v>
      </c>
      <c r="B85" s="159" t="s">
        <v>86</v>
      </c>
      <c r="C85" s="111"/>
      <c r="D85" s="113"/>
      <c r="E85" s="117">
        <f t="shared" si="8"/>
        <v>0</v>
      </c>
      <c r="F85" s="115"/>
      <c r="G85" s="117">
        <f t="shared" si="9"/>
        <v>0</v>
      </c>
      <c r="H85" s="326"/>
      <c r="I85" s="117">
        <f t="shared" si="10"/>
        <v>0</v>
      </c>
      <c r="J85" s="357">
        <v>0.14000000000000001</v>
      </c>
      <c r="K85" s="20">
        <f t="shared" si="11"/>
        <v>0</v>
      </c>
    </row>
    <row r="86" spans="1:11" ht="17" hidden="1" x14ac:dyDescent="0.2">
      <c r="A86" s="194" t="s">
        <v>85</v>
      </c>
      <c r="B86" s="159" t="s">
        <v>86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0.14000000000000001</v>
      </c>
      <c r="K86" s="20">
        <f t="shared" si="11"/>
        <v>0</v>
      </c>
    </row>
    <row r="87" spans="1:11" s="272" customFormat="1" ht="17" x14ac:dyDescent="0.2">
      <c r="A87" s="90" t="s">
        <v>235</v>
      </c>
      <c r="B87" s="216" t="s">
        <v>180</v>
      </c>
      <c r="C87" s="166">
        <v>1919</v>
      </c>
      <c r="D87" s="168">
        <v>0.26</v>
      </c>
      <c r="E87" s="117">
        <f t="shared" ref="E87" si="12">C87*D87</f>
        <v>498.94</v>
      </c>
      <c r="F87" s="115"/>
      <c r="G87" s="117">
        <f t="shared" ref="G87" si="13">E87+F87</f>
        <v>498.94</v>
      </c>
      <c r="H87" s="326"/>
      <c r="I87" s="117">
        <f t="shared" ref="I87" si="14">+G87-H87</f>
        <v>498.94</v>
      </c>
      <c r="J87" s="357">
        <v>0.13</v>
      </c>
      <c r="K87" s="20">
        <f t="shared" ref="K87" si="15">E87*J87</f>
        <v>64.862200000000001</v>
      </c>
    </row>
    <row r="88" spans="1:11" ht="17" hidden="1" x14ac:dyDescent="0.2">
      <c r="A88" s="208" t="s">
        <v>179</v>
      </c>
      <c r="B88" s="331" t="s">
        <v>180</v>
      </c>
      <c r="C88" s="332"/>
      <c r="D88" s="99"/>
      <c r="E88" s="103">
        <f t="shared" si="8"/>
        <v>0</v>
      </c>
      <c r="F88" s="100"/>
      <c r="G88" s="103">
        <f t="shared" si="9"/>
        <v>0</v>
      </c>
      <c r="H88" s="336"/>
      <c r="I88" s="103">
        <f t="shared" si="10"/>
        <v>0</v>
      </c>
      <c r="J88" s="370">
        <v>0.14000000000000001</v>
      </c>
      <c r="K88" s="371">
        <f t="shared" si="11"/>
        <v>0</v>
      </c>
    </row>
    <row r="89" spans="1:11" ht="17" hidden="1" x14ac:dyDescent="0.2">
      <c r="A89" s="208" t="s">
        <v>179</v>
      </c>
      <c r="B89" s="331" t="s">
        <v>180</v>
      </c>
      <c r="C89" s="332"/>
      <c r="D89" s="99"/>
      <c r="E89" s="103">
        <f t="shared" si="8"/>
        <v>0</v>
      </c>
      <c r="F89" s="100"/>
      <c r="G89" s="103">
        <f t="shared" si="9"/>
        <v>0</v>
      </c>
      <c r="H89" s="336"/>
      <c r="I89" s="103">
        <f t="shared" si="10"/>
        <v>0</v>
      </c>
      <c r="J89" s="370">
        <v>0.14000000000000001</v>
      </c>
      <c r="K89" s="371">
        <f t="shared" si="11"/>
        <v>0</v>
      </c>
    </row>
    <row r="90" spans="1:11" ht="17" hidden="1" x14ac:dyDescent="0.2">
      <c r="A90" s="194" t="s">
        <v>83</v>
      </c>
      <c r="B90" s="159" t="s">
        <v>84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0.14000000000000001</v>
      </c>
      <c r="K90" s="20">
        <f t="shared" si="11"/>
        <v>0</v>
      </c>
    </row>
    <row r="91" spans="1:11" s="272" customFormat="1" ht="17" x14ac:dyDescent="0.2">
      <c r="A91" s="90" t="s">
        <v>193</v>
      </c>
      <c r="B91" s="159" t="s">
        <v>84</v>
      </c>
      <c r="C91" s="111">
        <v>1919</v>
      </c>
      <c r="D91" s="113">
        <v>0.26</v>
      </c>
      <c r="E91" s="117">
        <f t="shared" si="8"/>
        <v>498.94</v>
      </c>
      <c r="F91" s="115"/>
      <c r="G91" s="117">
        <f t="shared" si="9"/>
        <v>498.94</v>
      </c>
      <c r="H91" s="326">
        <v>310</v>
      </c>
      <c r="I91" s="117">
        <f t="shared" si="10"/>
        <v>188.94</v>
      </c>
      <c r="J91" s="357">
        <v>0.13</v>
      </c>
      <c r="K91" s="372">
        <f t="shared" si="11"/>
        <v>64.862200000000001</v>
      </c>
    </row>
    <row r="92" spans="1:11" s="272" customFormat="1" ht="17" x14ac:dyDescent="0.2">
      <c r="A92" s="90" t="s">
        <v>193</v>
      </c>
      <c r="B92" s="159" t="s">
        <v>84</v>
      </c>
      <c r="C92" s="111">
        <v>2175</v>
      </c>
      <c r="D92" s="113">
        <v>0.25</v>
      </c>
      <c r="E92" s="117">
        <f t="shared" ref="E92" si="16">C92*D92</f>
        <v>543.75</v>
      </c>
      <c r="F92" s="115"/>
      <c r="G92" s="117">
        <f t="shared" ref="G92" si="17">E92+F92</f>
        <v>543.75</v>
      </c>
      <c r="H92" s="326"/>
      <c r="I92" s="117">
        <f t="shared" ref="I92" si="18">+G92-H92</f>
        <v>543.75</v>
      </c>
      <c r="J92" s="357">
        <v>0.13</v>
      </c>
      <c r="K92" s="372">
        <f t="shared" ref="K92" si="19">E92*J92</f>
        <v>70.6875</v>
      </c>
    </row>
    <row r="93" spans="1:11" ht="17" hidden="1" x14ac:dyDescent="0.2">
      <c r="A93" s="90" t="s">
        <v>198</v>
      </c>
      <c r="B93" s="331" t="s">
        <v>107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0.13</v>
      </c>
      <c r="K93" s="371">
        <f t="shared" si="11"/>
        <v>0</v>
      </c>
    </row>
    <row r="94" spans="1:11" ht="17" hidden="1" x14ac:dyDescent="0.2">
      <c r="A94" s="90" t="s">
        <v>198</v>
      </c>
      <c r="B94" s="159" t="s">
        <v>107</v>
      </c>
      <c r="C94" s="111"/>
      <c r="D94" s="113"/>
      <c r="E94" s="117">
        <f t="shared" si="8"/>
        <v>0</v>
      </c>
      <c r="F94" s="115"/>
      <c r="G94" s="117">
        <f t="shared" si="9"/>
        <v>0</v>
      </c>
      <c r="H94" s="326"/>
      <c r="I94" s="117">
        <f t="shared" si="10"/>
        <v>0</v>
      </c>
      <c r="J94" s="357">
        <v>0.13</v>
      </c>
      <c r="K94" s="20">
        <f t="shared" si="11"/>
        <v>0</v>
      </c>
    </row>
    <row r="95" spans="1:11" s="272" customFormat="1" ht="17" hidden="1" x14ac:dyDescent="0.2">
      <c r="A95" s="90" t="s">
        <v>216</v>
      </c>
      <c r="B95" s="331" t="s">
        <v>217</v>
      </c>
      <c r="C95" s="332"/>
      <c r="D95" s="99"/>
      <c r="E95" s="103">
        <f t="shared" si="8"/>
        <v>0</v>
      </c>
      <c r="F95" s="100"/>
      <c r="G95" s="103">
        <f t="shared" si="9"/>
        <v>0</v>
      </c>
      <c r="H95" s="336"/>
      <c r="I95" s="103">
        <f t="shared" si="10"/>
        <v>0</v>
      </c>
      <c r="J95" s="370">
        <v>0.13</v>
      </c>
      <c r="K95" s="371">
        <f t="shared" si="11"/>
        <v>0</v>
      </c>
    </row>
    <row r="96" spans="1:11" ht="14.5" hidden="1" customHeight="1" x14ac:dyDescent="0.2">
      <c r="A96" s="90" t="s">
        <v>152</v>
      </c>
      <c r="B96" s="331" t="s">
        <v>218</v>
      </c>
      <c r="C96" s="332"/>
      <c r="D96" s="99"/>
      <c r="E96" s="103">
        <f t="shared" si="8"/>
        <v>0</v>
      </c>
      <c r="F96" s="100"/>
      <c r="G96" s="103">
        <f t="shared" si="9"/>
        <v>0</v>
      </c>
      <c r="H96" s="336"/>
      <c r="I96" s="103">
        <f t="shared" si="10"/>
        <v>0</v>
      </c>
      <c r="J96" s="370">
        <v>0.13</v>
      </c>
      <c r="K96" s="371">
        <f t="shared" si="11"/>
        <v>0</v>
      </c>
    </row>
    <row r="97" spans="1:11" ht="17" hidden="1" x14ac:dyDescent="0.2">
      <c r="A97" s="90" t="s">
        <v>152</v>
      </c>
      <c r="B97" s="159" t="s">
        <v>153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0.13</v>
      </c>
      <c r="K97" s="372">
        <f t="shared" si="11"/>
        <v>0</v>
      </c>
    </row>
    <row r="98" spans="1:11" s="272" customFormat="1" ht="17" hidden="1" x14ac:dyDescent="0.2">
      <c r="A98" s="90" t="s">
        <v>184</v>
      </c>
      <c r="B98" s="331" t="s">
        <v>219</v>
      </c>
      <c r="C98" s="332"/>
      <c r="D98" s="99"/>
      <c r="E98" s="103">
        <f t="shared" si="8"/>
        <v>0</v>
      </c>
      <c r="F98" s="100"/>
      <c r="G98" s="103">
        <f t="shared" si="9"/>
        <v>0</v>
      </c>
      <c r="H98" s="336"/>
      <c r="I98" s="103">
        <f t="shared" si="10"/>
        <v>0</v>
      </c>
      <c r="J98" s="370">
        <v>0.13</v>
      </c>
      <c r="K98" s="371">
        <f t="shared" si="11"/>
        <v>0</v>
      </c>
    </row>
    <row r="99" spans="1:11" s="272" customFormat="1" ht="17" hidden="1" x14ac:dyDescent="0.2">
      <c r="A99" s="90" t="s">
        <v>211</v>
      </c>
      <c r="B99" s="331" t="s">
        <v>185</v>
      </c>
      <c r="C99" s="332"/>
      <c r="D99" s="99"/>
      <c r="E99" s="103">
        <f t="shared" si="8"/>
        <v>0</v>
      </c>
      <c r="F99" s="100"/>
      <c r="G99" s="103">
        <f t="shared" si="9"/>
        <v>0</v>
      </c>
      <c r="H99" s="336"/>
      <c r="I99" s="103">
        <f t="shared" si="10"/>
        <v>0</v>
      </c>
      <c r="J99" s="370">
        <v>0.13</v>
      </c>
      <c r="K99" s="371">
        <f t="shared" si="11"/>
        <v>0</v>
      </c>
    </row>
    <row r="100" spans="1:11" s="272" customFormat="1" ht="17" hidden="1" x14ac:dyDescent="0.2">
      <c r="A100" s="90" t="s">
        <v>209</v>
      </c>
      <c r="B100" s="331" t="s">
        <v>210</v>
      </c>
      <c r="C100" s="332"/>
      <c r="D100" s="99"/>
      <c r="E100" s="103">
        <f t="shared" si="8"/>
        <v>0</v>
      </c>
      <c r="F100" s="100"/>
      <c r="G100" s="103">
        <f t="shared" si="9"/>
        <v>0</v>
      </c>
      <c r="H100" s="336"/>
      <c r="I100" s="103">
        <f t="shared" si="10"/>
        <v>0</v>
      </c>
      <c r="J100" s="370">
        <v>0.13</v>
      </c>
      <c r="K100" s="371">
        <f t="shared" si="11"/>
        <v>0</v>
      </c>
    </row>
    <row r="101" spans="1:11" s="272" customFormat="1" ht="17" hidden="1" x14ac:dyDescent="0.2">
      <c r="A101" s="90" t="s">
        <v>203</v>
      </c>
      <c r="B101" s="331" t="s">
        <v>220</v>
      </c>
      <c r="C101" s="332"/>
      <c r="D101" s="99"/>
      <c r="E101" s="103">
        <f t="shared" si="8"/>
        <v>0</v>
      </c>
      <c r="F101" s="100"/>
      <c r="G101" s="103">
        <f t="shared" si="9"/>
        <v>0</v>
      </c>
      <c r="H101" s="336"/>
      <c r="I101" s="103">
        <f t="shared" si="10"/>
        <v>0</v>
      </c>
      <c r="J101" s="370">
        <v>0.13</v>
      </c>
      <c r="K101" s="371">
        <f t="shared" si="11"/>
        <v>0</v>
      </c>
    </row>
    <row r="102" spans="1:11" s="272" customFormat="1" ht="17" hidden="1" x14ac:dyDescent="0.2">
      <c r="A102" s="208" t="s">
        <v>159</v>
      </c>
      <c r="B102" s="159" t="s">
        <v>160</v>
      </c>
      <c r="C102" s="111"/>
      <c r="D102" s="113"/>
      <c r="E102" s="117">
        <f t="shared" si="8"/>
        <v>0</v>
      </c>
      <c r="F102" s="115"/>
      <c r="G102" s="117">
        <f t="shared" si="9"/>
        <v>0</v>
      </c>
      <c r="H102" s="326"/>
      <c r="I102" s="117">
        <f t="shared" si="10"/>
        <v>0</v>
      </c>
      <c r="J102" s="357">
        <v>0.14000000000000001</v>
      </c>
      <c r="K102" s="20">
        <f t="shared" si="11"/>
        <v>0</v>
      </c>
    </row>
    <row r="103" spans="1:11" ht="17" hidden="1" x14ac:dyDescent="0.2">
      <c r="A103" s="90" t="s">
        <v>98</v>
      </c>
      <c r="B103" s="331" t="s">
        <v>171</v>
      </c>
      <c r="C103" s="332"/>
      <c r="D103" s="99"/>
      <c r="E103" s="103">
        <f t="shared" si="8"/>
        <v>0</v>
      </c>
      <c r="F103" s="100"/>
      <c r="G103" s="103">
        <f t="shared" si="9"/>
        <v>0</v>
      </c>
      <c r="H103" s="336"/>
      <c r="I103" s="103">
        <f t="shared" si="10"/>
        <v>0</v>
      </c>
      <c r="J103" s="370">
        <v>0.13</v>
      </c>
      <c r="K103" s="371">
        <f t="shared" si="11"/>
        <v>0</v>
      </c>
    </row>
    <row r="104" spans="1:11" ht="17" hidden="1" x14ac:dyDescent="0.2">
      <c r="A104" s="90" t="s">
        <v>98</v>
      </c>
      <c r="B104" s="331" t="s">
        <v>171</v>
      </c>
      <c r="C104" s="332"/>
      <c r="D104" s="99"/>
      <c r="E104" s="103">
        <f t="shared" si="8"/>
        <v>0</v>
      </c>
      <c r="F104" s="100"/>
      <c r="G104" s="103">
        <f t="shared" si="9"/>
        <v>0</v>
      </c>
      <c r="H104" s="336"/>
      <c r="I104" s="103">
        <f t="shared" si="10"/>
        <v>0</v>
      </c>
      <c r="J104" s="370">
        <v>0.13</v>
      </c>
      <c r="K104" s="371">
        <f t="shared" si="11"/>
        <v>0</v>
      </c>
    </row>
    <row r="105" spans="1:11" ht="17" hidden="1" x14ac:dyDescent="0.2">
      <c r="A105" s="94" t="s">
        <v>58</v>
      </c>
      <c r="B105" s="159" t="s">
        <v>59</v>
      </c>
      <c r="C105" s="111"/>
      <c r="D105" s="113"/>
      <c r="E105" s="117">
        <f t="shared" si="8"/>
        <v>0</v>
      </c>
      <c r="F105" s="115"/>
      <c r="G105" s="117">
        <f t="shared" si="9"/>
        <v>0</v>
      </c>
      <c r="H105" s="326"/>
      <c r="I105" s="117">
        <f t="shared" si="10"/>
        <v>0</v>
      </c>
      <c r="J105" s="357">
        <v>0.14000000000000001</v>
      </c>
      <c r="K105" s="20">
        <f t="shared" si="11"/>
        <v>0</v>
      </c>
    </row>
    <row r="106" spans="1:11" ht="17" x14ac:dyDescent="0.2">
      <c r="A106" s="160" t="s">
        <v>65</v>
      </c>
      <c r="B106" s="331" t="s">
        <v>59</v>
      </c>
      <c r="C106" s="332">
        <v>4205</v>
      </c>
      <c r="D106" s="99">
        <v>0.42</v>
      </c>
      <c r="E106" s="103">
        <f t="shared" si="8"/>
        <v>1766.1</v>
      </c>
      <c r="F106" s="100">
        <v>20</v>
      </c>
      <c r="G106" s="103">
        <f t="shared" si="9"/>
        <v>1786.1</v>
      </c>
      <c r="H106" s="336">
        <v>110</v>
      </c>
      <c r="I106" s="103">
        <f t="shared" si="10"/>
        <v>1676.1</v>
      </c>
      <c r="J106" s="370">
        <v>0.14000000000000001</v>
      </c>
      <c r="K106" s="371">
        <f t="shared" si="11"/>
        <v>247.25400000000002</v>
      </c>
    </row>
    <row r="107" spans="1:11" s="272" customFormat="1" ht="17" hidden="1" x14ac:dyDescent="0.2">
      <c r="A107" s="90" t="s">
        <v>168</v>
      </c>
      <c r="B107" s="331" t="s">
        <v>59</v>
      </c>
      <c r="C107" s="332"/>
      <c r="D107" s="99"/>
      <c r="E107" s="103">
        <f t="shared" si="8"/>
        <v>0</v>
      </c>
      <c r="F107" s="100"/>
      <c r="G107" s="103">
        <f t="shared" si="9"/>
        <v>0</v>
      </c>
      <c r="H107" s="336"/>
      <c r="I107" s="103">
        <f t="shared" si="10"/>
        <v>0</v>
      </c>
      <c r="J107" s="370">
        <v>0.13</v>
      </c>
      <c r="K107" s="371">
        <f t="shared" si="11"/>
        <v>0</v>
      </c>
    </row>
    <row r="108" spans="1:11" s="272" customFormat="1" ht="17" hidden="1" x14ac:dyDescent="0.2">
      <c r="A108" s="90" t="s">
        <v>168</v>
      </c>
      <c r="B108" s="159" t="s">
        <v>59</v>
      </c>
      <c r="C108" s="111"/>
      <c r="D108" s="113"/>
      <c r="E108" s="117">
        <f t="shared" si="8"/>
        <v>0</v>
      </c>
      <c r="F108" s="115"/>
      <c r="G108" s="117">
        <f t="shared" si="9"/>
        <v>0</v>
      </c>
      <c r="H108" s="326"/>
      <c r="I108" s="117">
        <f t="shared" si="10"/>
        <v>0</v>
      </c>
      <c r="J108" s="357">
        <v>0.13</v>
      </c>
      <c r="K108" s="372">
        <f t="shared" si="11"/>
        <v>0</v>
      </c>
    </row>
    <row r="109" spans="1:11" s="272" customFormat="1" ht="17" hidden="1" x14ac:dyDescent="0.2">
      <c r="A109" s="90" t="s">
        <v>186</v>
      </c>
      <c r="B109" s="331" t="s">
        <v>59</v>
      </c>
      <c r="C109" s="332"/>
      <c r="D109" s="99"/>
      <c r="E109" s="103">
        <f t="shared" si="8"/>
        <v>0</v>
      </c>
      <c r="F109" s="100"/>
      <c r="G109" s="103">
        <f t="shared" si="9"/>
        <v>0</v>
      </c>
      <c r="H109" s="336"/>
      <c r="I109" s="103">
        <f t="shared" si="10"/>
        <v>0</v>
      </c>
      <c r="J109" s="370">
        <v>0.13</v>
      </c>
      <c r="K109" s="371">
        <f t="shared" si="11"/>
        <v>0</v>
      </c>
    </row>
    <row r="110" spans="1:11" ht="17" hidden="1" x14ac:dyDescent="0.2">
      <c r="A110" s="90" t="s">
        <v>63</v>
      </c>
      <c r="B110" s="159" t="s">
        <v>64</v>
      </c>
      <c r="C110" s="111"/>
      <c r="D110" s="113"/>
      <c r="E110" s="117">
        <f t="shared" si="8"/>
        <v>0</v>
      </c>
      <c r="F110" s="115"/>
      <c r="G110" s="117">
        <f t="shared" si="9"/>
        <v>0</v>
      </c>
      <c r="H110" s="326"/>
      <c r="I110" s="117">
        <f t="shared" si="10"/>
        <v>0</v>
      </c>
      <c r="J110" s="357">
        <v>0.13</v>
      </c>
      <c r="K110" s="20">
        <f t="shared" si="11"/>
        <v>0</v>
      </c>
    </row>
    <row r="111" spans="1:11" s="272" customFormat="1" ht="17" x14ac:dyDescent="0.2">
      <c r="A111" s="90" t="s">
        <v>231</v>
      </c>
      <c r="B111" s="159" t="s">
        <v>232</v>
      </c>
      <c r="C111" s="111">
        <v>6976</v>
      </c>
      <c r="D111" s="113">
        <v>0.25</v>
      </c>
      <c r="E111" s="117">
        <f t="shared" si="8"/>
        <v>1744</v>
      </c>
      <c r="F111" s="115"/>
      <c r="G111" s="117">
        <f t="shared" si="9"/>
        <v>1744</v>
      </c>
      <c r="H111" s="326">
        <v>200</v>
      </c>
      <c r="I111" s="117">
        <f t="shared" si="10"/>
        <v>1544</v>
      </c>
      <c r="J111" s="357">
        <v>0.13</v>
      </c>
      <c r="K111" s="372">
        <f t="shared" si="11"/>
        <v>226.72</v>
      </c>
    </row>
    <row r="112" spans="1:11" ht="17" x14ac:dyDescent="0.2">
      <c r="A112" s="90" t="s">
        <v>134</v>
      </c>
      <c r="B112" s="159" t="s">
        <v>135</v>
      </c>
      <c r="C112" s="111">
        <v>6751</v>
      </c>
      <c r="D112" s="113">
        <v>0.28000000000000003</v>
      </c>
      <c r="E112" s="117">
        <f t="shared" si="8"/>
        <v>1890.2800000000002</v>
      </c>
      <c r="F112" s="115"/>
      <c r="G112" s="117">
        <f t="shared" si="9"/>
        <v>1890.2800000000002</v>
      </c>
      <c r="H112" s="326"/>
      <c r="I112" s="117">
        <f t="shared" si="10"/>
        <v>1890.2800000000002</v>
      </c>
      <c r="J112" s="357">
        <v>0.13</v>
      </c>
      <c r="K112" s="372">
        <f t="shared" si="11"/>
        <v>245.73640000000003</v>
      </c>
    </row>
    <row r="113" spans="1:12" ht="17" hidden="1" x14ac:dyDescent="0.2">
      <c r="A113" s="90" t="s">
        <v>134</v>
      </c>
      <c r="B113" s="159" t="s">
        <v>135</v>
      </c>
      <c r="C113" s="111"/>
      <c r="D113" s="113"/>
      <c r="E113" s="117">
        <f t="shared" si="8"/>
        <v>0</v>
      </c>
      <c r="F113" s="115"/>
      <c r="G113" s="117">
        <f t="shared" si="9"/>
        <v>0</v>
      </c>
      <c r="H113" s="326"/>
      <c r="I113" s="117">
        <f t="shared" si="10"/>
        <v>0</v>
      </c>
      <c r="J113" s="357">
        <v>0.13</v>
      </c>
      <c r="K113" s="20">
        <f t="shared" si="11"/>
        <v>0</v>
      </c>
    </row>
    <row r="114" spans="1:12" ht="17" hidden="1" x14ac:dyDescent="0.2">
      <c r="A114" s="90" t="s">
        <v>114</v>
      </c>
      <c r="B114" s="159" t="s">
        <v>115</v>
      </c>
      <c r="C114" s="111"/>
      <c r="D114" s="113"/>
      <c r="E114" s="117">
        <f t="shared" si="8"/>
        <v>0</v>
      </c>
      <c r="F114" s="115"/>
      <c r="G114" s="117">
        <f t="shared" si="9"/>
        <v>0</v>
      </c>
      <c r="H114" s="326"/>
      <c r="I114" s="117">
        <f t="shared" si="10"/>
        <v>0</v>
      </c>
      <c r="J114" s="357">
        <v>0.13</v>
      </c>
      <c r="K114" s="20">
        <f t="shared" si="11"/>
        <v>0</v>
      </c>
    </row>
    <row r="115" spans="1:12" ht="17" hidden="1" x14ac:dyDescent="0.2">
      <c r="A115" s="90" t="s">
        <v>114</v>
      </c>
      <c r="B115" s="159" t="s">
        <v>115</v>
      </c>
      <c r="C115" s="111"/>
      <c r="D115" s="113"/>
      <c r="E115" s="117">
        <f t="shared" si="8"/>
        <v>0</v>
      </c>
      <c r="F115" s="115"/>
      <c r="G115" s="117">
        <f t="shared" si="9"/>
        <v>0</v>
      </c>
      <c r="H115" s="326"/>
      <c r="I115" s="117">
        <f t="shared" si="10"/>
        <v>0</v>
      </c>
      <c r="J115" s="357">
        <v>0.13</v>
      </c>
      <c r="K115" s="20">
        <f t="shared" si="11"/>
        <v>0</v>
      </c>
    </row>
    <row r="116" spans="1:12" ht="17" hidden="1" x14ac:dyDescent="0.2">
      <c r="A116" s="90" t="s">
        <v>109</v>
      </c>
      <c r="B116" s="159" t="s">
        <v>110</v>
      </c>
      <c r="C116" s="111"/>
      <c r="D116" s="113"/>
      <c r="E116" s="117">
        <f t="shared" si="8"/>
        <v>0</v>
      </c>
      <c r="F116" s="115"/>
      <c r="G116" s="117">
        <f t="shared" si="9"/>
        <v>0</v>
      </c>
      <c r="H116" s="326"/>
      <c r="I116" s="117">
        <f t="shared" si="10"/>
        <v>0</v>
      </c>
      <c r="J116" s="357">
        <v>0.13</v>
      </c>
      <c r="K116" s="20">
        <f t="shared" si="11"/>
        <v>0</v>
      </c>
    </row>
    <row r="117" spans="1:12" ht="17" hidden="1" x14ac:dyDescent="0.2">
      <c r="A117" s="90" t="s">
        <v>187</v>
      </c>
      <c r="B117" s="331" t="s">
        <v>188</v>
      </c>
      <c r="C117" s="332"/>
      <c r="D117" s="99"/>
      <c r="E117" s="103">
        <f t="shared" si="8"/>
        <v>0</v>
      </c>
      <c r="F117" s="100"/>
      <c r="G117" s="103">
        <f t="shared" si="9"/>
        <v>0</v>
      </c>
      <c r="H117" s="336"/>
      <c r="I117" s="103">
        <f t="shared" si="10"/>
        <v>0</v>
      </c>
      <c r="J117" s="370">
        <v>0.13</v>
      </c>
      <c r="K117" s="371">
        <f t="shared" si="11"/>
        <v>0</v>
      </c>
    </row>
    <row r="118" spans="1:12" ht="17" hidden="1" x14ac:dyDescent="0.2">
      <c r="A118" s="90" t="s">
        <v>74</v>
      </c>
      <c r="B118" s="159" t="s">
        <v>75</v>
      </c>
      <c r="C118" s="111"/>
      <c r="D118" s="113"/>
      <c r="E118" s="117">
        <f t="shared" si="8"/>
        <v>0</v>
      </c>
      <c r="F118" s="115"/>
      <c r="G118" s="117">
        <f t="shared" si="9"/>
        <v>0</v>
      </c>
      <c r="H118" s="326"/>
      <c r="I118" s="117">
        <f t="shared" si="10"/>
        <v>0</v>
      </c>
      <c r="J118" s="357">
        <v>0.13</v>
      </c>
      <c r="K118" s="20">
        <f t="shared" si="11"/>
        <v>0</v>
      </c>
    </row>
    <row r="119" spans="1:12" ht="17" x14ac:dyDescent="0.2">
      <c r="A119" s="90" t="s">
        <v>222</v>
      </c>
      <c r="B119" s="159" t="s">
        <v>223</v>
      </c>
      <c r="C119" s="111">
        <v>1931</v>
      </c>
      <c r="D119" s="113">
        <v>0.4</v>
      </c>
      <c r="E119" s="117">
        <f t="shared" si="8"/>
        <v>772.40000000000009</v>
      </c>
      <c r="F119" s="115"/>
      <c r="G119" s="117">
        <f t="shared" si="9"/>
        <v>772.40000000000009</v>
      </c>
      <c r="H119" s="326"/>
      <c r="I119" s="117">
        <f t="shared" si="10"/>
        <v>772.40000000000009</v>
      </c>
      <c r="J119" s="357">
        <v>0.13</v>
      </c>
      <c r="K119" s="372">
        <f t="shared" si="11"/>
        <v>100.41200000000002</v>
      </c>
    </row>
    <row r="120" spans="1:12" s="272" customFormat="1" ht="17" hidden="1" x14ac:dyDescent="0.2">
      <c r="A120" s="209" t="s">
        <v>91</v>
      </c>
      <c r="B120" s="159" t="s">
        <v>92</v>
      </c>
      <c r="C120" s="111"/>
      <c r="D120" s="113"/>
      <c r="E120" s="117">
        <f t="shared" si="8"/>
        <v>0</v>
      </c>
      <c r="F120" s="115"/>
      <c r="G120" s="117">
        <f t="shared" si="9"/>
        <v>0</v>
      </c>
      <c r="H120" s="326"/>
      <c r="I120" s="117">
        <f t="shared" si="10"/>
        <v>0</v>
      </c>
      <c r="J120" s="357">
        <v>0.14000000000000001</v>
      </c>
      <c r="K120" s="20">
        <f t="shared" si="11"/>
        <v>0</v>
      </c>
    </row>
    <row r="121" spans="1:12" hidden="1" x14ac:dyDescent="0.2">
      <c r="A121" s="316" t="s">
        <v>145</v>
      </c>
      <c r="B121" s="350" t="s">
        <v>146</v>
      </c>
      <c r="C121" s="111"/>
      <c r="D121" s="171"/>
      <c r="E121" s="117">
        <f t="shared" si="8"/>
        <v>0</v>
      </c>
      <c r="F121" s="116"/>
      <c r="G121" s="117">
        <f t="shared" si="9"/>
        <v>0</v>
      </c>
      <c r="H121" s="116"/>
      <c r="I121" s="117">
        <f t="shared" si="10"/>
        <v>0</v>
      </c>
      <c r="J121" s="357">
        <v>0.14000000000000001</v>
      </c>
      <c r="K121" s="20">
        <f t="shared" si="11"/>
        <v>0</v>
      </c>
    </row>
    <row r="122" spans="1:12" s="272" customFormat="1" hidden="1" x14ac:dyDescent="0.2">
      <c r="A122" s="90" t="s">
        <v>139</v>
      </c>
      <c r="B122" s="321" t="s">
        <v>140</v>
      </c>
      <c r="C122" s="176"/>
      <c r="D122" s="170"/>
      <c r="E122" s="117">
        <f t="shared" si="8"/>
        <v>0</v>
      </c>
      <c r="F122" s="261"/>
      <c r="G122" s="117">
        <f t="shared" si="9"/>
        <v>0</v>
      </c>
      <c r="H122" s="261"/>
      <c r="I122" s="117">
        <f t="shared" si="10"/>
        <v>0</v>
      </c>
      <c r="J122" s="357">
        <v>0.13</v>
      </c>
      <c r="K122" s="20">
        <f t="shared" si="11"/>
        <v>0</v>
      </c>
    </row>
    <row r="123" spans="1:12" s="272" customFormat="1" hidden="1" x14ac:dyDescent="0.2">
      <c r="A123" s="90" t="s">
        <v>141</v>
      </c>
      <c r="B123" s="321" t="s">
        <v>140</v>
      </c>
      <c r="C123" s="176"/>
      <c r="D123" s="170"/>
      <c r="E123" s="117">
        <f t="shared" si="8"/>
        <v>0</v>
      </c>
      <c r="F123" s="261"/>
      <c r="G123" s="117">
        <f t="shared" si="9"/>
        <v>0</v>
      </c>
      <c r="H123" s="261"/>
      <c r="I123" s="117">
        <f t="shared" si="10"/>
        <v>0</v>
      </c>
      <c r="J123" s="357">
        <v>0.13</v>
      </c>
      <c r="K123" s="20">
        <f t="shared" si="11"/>
        <v>0</v>
      </c>
    </row>
    <row r="124" spans="1:12" hidden="1" x14ac:dyDescent="0.2">
      <c r="A124" s="90" t="s">
        <v>118</v>
      </c>
      <c r="B124" s="238" t="s">
        <v>119</v>
      </c>
      <c r="C124" s="176"/>
      <c r="D124" s="170"/>
      <c r="E124" s="117">
        <f t="shared" si="8"/>
        <v>0</v>
      </c>
      <c r="F124" s="261"/>
      <c r="G124" s="117">
        <f t="shared" si="9"/>
        <v>0</v>
      </c>
      <c r="H124" s="261"/>
      <c r="I124" s="117">
        <f t="shared" si="10"/>
        <v>0</v>
      </c>
      <c r="J124" s="357">
        <v>0.13</v>
      </c>
      <c r="K124" s="20">
        <f t="shared" si="11"/>
        <v>0</v>
      </c>
    </row>
    <row r="125" spans="1:12" s="272" customFormat="1" ht="17" x14ac:dyDescent="0.2">
      <c r="A125" s="160" t="s">
        <v>81</v>
      </c>
      <c r="B125" s="392" t="s">
        <v>230</v>
      </c>
      <c r="C125" s="176">
        <v>7370</v>
      </c>
      <c r="D125" s="170">
        <v>0.27</v>
      </c>
      <c r="E125" s="117">
        <f t="shared" si="8"/>
        <v>1989.9</v>
      </c>
      <c r="F125" s="261">
        <v>106.92</v>
      </c>
      <c r="G125" s="117">
        <f t="shared" si="9"/>
        <v>2096.8200000000002</v>
      </c>
      <c r="H125" s="261"/>
      <c r="I125" s="117">
        <f t="shared" si="10"/>
        <v>2096.8200000000002</v>
      </c>
      <c r="J125" s="357">
        <v>0.14000000000000001</v>
      </c>
      <c r="K125" s="372">
        <f t="shared" si="11"/>
        <v>278.58600000000001</v>
      </c>
    </row>
    <row r="126" spans="1:12" hidden="1" x14ac:dyDescent="0.2">
      <c r="A126" s="92" t="s">
        <v>54</v>
      </c>
      <c r="B126" s="196" t="s">
        <v>55</v>
      </c>
      <c r="C126" s="197"/>
      <c r="D126" s="198"/>
      <c r="E126" s="117">
        <f t="shared" si="8"/>
        <v>0</v>
      </c>
      <c r="F126" s="203"/>
      <c r="G126" s="117">
        <f t="shared" si="9"/>
        <v>0</v>
      </c>
      <c r="H126" s="203"/>
      <c r="I126" s="117">
        <f t="shared" si="10"/>
        <v>0</v>
      </c>
      <c r="J126" s="357">
        <v>0.14000000000000001</v>
      </c>
      <c r="K126" s="20">
        <f t="shared" si="11"/>
        <v>0</v>
      </c>
    </row>
    <row r="127" spans="1:12" hidden="1" x14ac:dyDescent="0.2">
      <c r="A127" s="90" t="s">
        <v>87</v>
      </c>
      <c r="B127" s="234" t="s">
        <v>88</v>
      </c>
      <c r="C127" s="114"/>
      <c r="D127" s="172"/>
      <c r="E127" s="117">
        <f t="shared" si="8"/>
        <v>0</v>
      </c>
      <c r="F127" s="116"/>
      <c r="G127" s="117">
        <f t="shared" si="9"/>
        <v>0</v>
      </c>
      <c r="H127" s="116"/>
      <c r="I127" s="117">
        <f t="shared" si="10"/>
        <v>0</v>
      </c>
      <c r="J127" s="357">
        <v>0.13</v>
      </c>
      <c r="K127" s="20">
        <f t="shared" si="11"/>
        <v>0</v>
      </c>
    </row>
    <row r="128" spans="1:12" ht="16" customHeight="1" x14ac:dyDescent="0.2">
      <c r="A128" s="75"/>
      <c r="C128" s="79">
        <f>SUM(C2:C127)</f>
        <v>62724</v>
      </c>
      <c r="D128" s="79"/>
      <c r="E128" s="80">
        <f>SUM(E2:E127)</f>
        <v>19793.070000000003</v>
      </c>
      <c r="F128" s="80">
        <f>SUM(F2:F127)</f>
        <v>446.34000000000003</v>
      </c>
      <c r="G128" s="80">
        <f>SUM(G2:G127)</f>
        <v>20239.41</v>
      </c>
      <c r="H128" s="80">
        <f>SUM(H2:H127)</f>
        <v>1618.9</v>
      </c>
      <c r="I128" s="80">
        <f>SUM(I2:I127)</f>
        <v>18620.510000000002</v>
      </c>
      <c r="J128" s="80"/>
      <c r="K128" s="3">
        <f>SUM(K2:K127)</f>
        <v>2630.5581000000002</v>
      </c>
      <c r="L128" s="3"/>
    </row>
    <row r="129" spans="1:11" x14ac:dyDescent="0.2">
      <c r="D129" s="81"/>
      <c r="I129" s="382"/>
      <c r="J129" s="383"/>
      <c r="K129" s="165"/>
    </row>
    <row r="130" spans="1:11" x14ac:dyDescent="0.2">
      <c r="B130" s="247" t="s">
        <v>47</v>
      </c>
      <c r="D130" s="13"/>
      <c r="F130" s="13"/>
      <c r="G130" s="13"/>
      <c r="H130" t="s">
        <v>10</v>
      </c>
      <c r="I130" s="12">
        <f>+K128</f>
        <v>2630.5581000000002</v>
      </c>
    </row>
    <row r="131" spans="1:11" x14ac:dyDescent="0.2">
      <c r="B131" s="363">
        <v>0.13</v>
      </c>
      <c r="C131" s="41" t="s">
        <v>170</v>
      </c>
      <c r="D131" s="14"/>
      <c r="F131" s="13"/>
      <c r="G131" s="13"/>
      <c r="H131" t="s">
        <v>12</v>
      </c>
      <c r="I131" s="207">
        <f>+I128+I130</f>
        <v>21251.068100000004</v>
      </c>
    </row>
    <row r="132" spans="1:11" x14ac:dyDescent="0.2">
      <c r="A132" s="361"/>
      <c r="B132" s="364">
        <v>0.14000000000000001</v>
      </c>
      <c r="C132" s="41" t="s">
        <v>51</v>
      </c>
      <c r="D132" s="14"/>
      <c r="E132" s="15"/>
    </row>
    <row r="133" spans="1:11" x14ac:dyDescent="0.2">
      <c r="A133" s="362"/>
      <c r="D133" s="14"/>
      <c r="E133" s="15"/>
      <c r="F133" s="3"/>
      <c r="I133" s="386"/>
      <c r="J133" s="387"/>
    </row>
    <row r="134" spans="1:11" x14ac:dyDescent="0.2">
      <c r="A134" s="361"/>
      <c r="D134" s="14"/>
      <c r="E134" s="15"/>
      <c r="I134" s="3"/>
    </row>
    <row r="135" spans="1:11" x14ac:dyDescent="0.2">
      <c r="A135" s="361"/>
    </row>
    <row r="137" spans="1:11" x14ac:dyDescent="0.2">
      <c r="H137" s="3"/>
    </row>
  </sheetData>
  <autoFilter ref="A1:K132" xr:uid="{00000000-0009-0000-0000-00007B000000}">
    <filterColumn colId="8">
      <filters blank="1">
        <filter val="1,375.47"/>
        <filter val="1,544.00"/>
        <filter val="1,560.80"/>
        <filter val="1,676.10"/>
        <filter val="1,890.28"/>
        <filter val="18,620.51"/>
        <filter val="188.94"/>
        <filter val="2,096.82"/>
        <filter val="2,630.56"/>
        <filter val="21,251.07"/>
        <filter val="498.94"/>
        <filter val="543.75"/>
        <filter val="623.20"/>
        <filter val="647.57"/>
        <filter val="719.00"/>
        <filter val="749.90"/>
        <filter val="772.40"/>
        <filter val="796.02"/>
        <filter val="840.5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filterMode="1"/>
  <dimension ref="A1:L138"/>
  <sheetViews>
    <sheetView zoomScale="80" zoomScaleNormal="60" workbookViewId="0">
      <selection activeCell="I132" sqref="I132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33" si="0">C2*D2</f>
        <v>0</v>
      </c>
      <c r="F2" s="115"/>
      <c r="G2" s="117">
        <f t="shared" ref="G2:G33" si="1">E2+F2</f>
        <v>0</v>
      </c>
      <c r="H2" s="319"/>
      <c r="I2" s="117">
        <f t="shared" ref="I2:I33" si="2">+G2-H2</f>
        <v>0</v>
      </c>
      <c r="J2" s="357">
        <v>0.13</v>
      </c>
      <c r="K2" s="20">
        <f t="shared" ref="K2:K33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331" t="s">
        <v>165</v>
      </c>
      <c r="C6" s="332">
        <v>2082</v>
      </c>
      <c r="D6" s="99">
        <v>0.38</v>
      </c>
      <c r="E6" s="103">
        <f t="shared" si="0"/>
        <v>791.16</v>
      </c>
      <c r="F6" s="100"/>
      <c r="G6" s="103">
        <f t="shared" si="1"/>
        <v>791.16</v>
      </c>
      <c r="H6" s="336">
        <v>110</v>
      </c>
      <c r="I6" s="103">
        <f t="shared" si="2"/>
        <v>681.16</v>
      </c>
      <c r="J6" s="370">
        <v>0.13</v>
      </c>
      <c r="K6" s="371">
        <f t="shared" si="3"/>
        <v>102.85079999999999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x14ac:dyDescent="0.2">
      <c r="A8" s="179" t="s">
        <v>207</v>
      </c>
      <c r="B8" s="159" t="s">
        <v>208</v>
      </c>
      <c r="C8" s="111">
        <v>4173</v>
      </c>
      <c r="D8" s="113">
        <v>0.42</v>
      </c>
      <c r="E8" s="117">
        <f t="shared" si="0"/>
        <v>1752.6599999999999</v>
      </c>
      <c r="F8" s="115"/>
      <c r="G8" s="117">
        <f t="shared" si="1"/>
        <v>1752.6599999999999</v>
      </c>
      <c r="H8" s="326">
        <v>220</v>
      </c>
      <c r="I8" s="117">
        <f t="shared" si="2"/>
        <v>1532.6599999999999</v>
      </c>
      <c r="J8" s="357">
        <v>0.13</v>
      </c>
      <c r="K8" s="372">
        <f t="shared" si="3"/>
        <v>227.8458</v>
      </c>
    </row>
    <row r="9" spans="1:11" s="272" customFormat="1" ht="17" hidden="1" x14ac:dyDescent="0.2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x14ac:dyDescent="0.2">
      <c r="A16" s="179" t="s">
        <v>200</v>
      </c>
      <c r="B16" s="159" t="s">
        <v>144</v>
      </c>
      <c r="C16" s="111">
        <v>4408</v>
      </c>
      <c r="D16" s="113">
        <v>0.27</v>
      </c>
      <c r="E16" s="117">
        <f t="shared" si="0"/>
        <v>1190.1600000000001</v>
      </c>
      <c r="F16" s="115"/>
      <c r="G16" s="117">
        <f t="shared" si="1"/>
        <v>1190.1600000000001</v>
      </c>
      <c r="H16" s="326">
        <v>110</v>
      </c>
      <c r="I16" s="117">
        <f t="shared" si="2"/>
        <v>1080.1600000000001</v>
      </c>
      <c r="J16" s="357">
        <v>0.13</v>
      </c>
      <c r="K16" s="20">
        <f t="shared" si="3"/>
        <v>154.72080000000003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hidden="1" x14ac:dyDescent="0.2">
      <c r="A18" s="179" t="s">
        <v>31</v>
      </c>
      <c r="B18" s="159" t="s">
        <v>144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s="272" customFormat="1" ht="17" hidden="1" x14ac:dyDescent="0.2">
      <c r="A19" s="179" t="s">
        <v>200</v>
      </c>
      <c r="B19" s="331" t="s">
        <v>225</v>
      </c>
      <c r="C19" s="332"/>
      <c r="D19" s="99"/>
      <c r="E19" s="103">
        <f t="shared" si="0"/>
        <v>0</v>
      </c>
      <c r="F19" s="100"/>
      <c r="G19" s="103">
        <f t="shared" si="1"/>
        <v>0</v>
      </c>
      <c r="H19" s="336"/>
      <c r="I19" s="103">
        <f t="shared" si="2"/>
        <v>0</v>
      </c>
      <c r="J19" s="370">
        <v>0.13</v>
      </c>
      <c r="K19" s="371">
        <f t="shared" si="3"/>
        <v>0</v>
      </c>
    </row>
    <row r="20" spans="1:11" s="272" customFormat="1" ht="17" x14ac:dyDescent="0.2">
      <c r="A20" s="179" t="s">
        <v>233</v>
      </c>
      <c r="B20" s="159" t="s">
        <v>234</v>
      </c>
      <c r="C20" s="111">
        <v>2350</v>
      </c>
      <c r="D20" s="113">
        <v>0.38</v>
      </c>
      <c r="E20" s="117">
        <f t="shared" si="0"/>
        <v>893</v>
      </c>
      <c r="F20" s="115">
        <v>150</v>
      </c>
      <c r="G20" s="117">
        <f t="shared" si="1"/>
        <v>1043</v>
      </c>
      <c r="H20" s="326">
        <v>110</v>
      </c>
      <c r="I20" s="117">
        <f t="shared" si="2"/>
        <v>933</v>
      </c>
      <c r="J20" s="357">
        <v>0.13</v>
      </c>
      <c r="K20" s="372">
        <f t="shared" si="3"/>
        <v>116.09</v>
      </c>
    </row>
    <row r="21" spans="1:11" s="272" customFormat="1" ht="17" hidden="1" x14ac:dyDescent="0.2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x14ac:dyDescent="0.2">
      <c r="A23" s="179" t="s">
        <v>131</v>
      </c>
      <c r="B23" s="331" t="s">
        <v>132</v>
      </c>
      <c r="C23" s="332">
        <v>4400</v>
      </c>
      <c r="D23" s="99">
        <v>0.42</v>
      </c>
      <c r="E23" s="103">
        <f t="shared" si="0"/>
        <v>1848</v>
      </c>
      <c r="F23" s="100">
        <v>57.43</v>
      </c>
      <c r="G23" s="103">
        <f t="shared" si="1"/>
        <v>1905.43</v>
      </c>
      <c r="H23" s="336">
        <v>210</v>
      </c>
      <c r="I23" s="103">
        <f t="shared" si="2"/>
        <v>1695.43</v>
      </c>
      <c r="J23" s="370">
        <v>0.13</v>
      </c>
      <c r="K23" s="371">
        <f t="shared" si="3"/>
        <v>240.24</v>
      </c>
    </row>
    <row r="24" spans="1:11" s="272" customFormat="1" ht="17" hidden="1" x14ac:dyDescent="0.2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t="17" hidden="1" x14ac:dyDescent="0.2">
      <c r="A25" s="179" t="s">
        <v>133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102</v>
      </c>
      <c r="B28" s="159" t="s">
        <v>103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72</v>
      </c>
      <c r="B29" s="159" t="s">
        <v>73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60" t="s">
        <v>67</v>
      </c>
      <c r="B30" s="159" t="s">
        <v>68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ht="17" x14ac:dyDescent="0.2">
      <c r="A31" s="160" t="s">
        <v>81</v>
      </c>
      <c r="B31" s="392" t="s">
        <v>230</v>
      </c>
      <c r="C31" s="176">
        <v>6827</v>
      </c>
      <c r="D31" s="170">
        <v>0.27</v>
      </c>
      <c r="E31" s="117">
        <f t="shared" si="0"/>
        <v>1843.2900000000002</v>
      </c>
      <c r="F31" s="261"/>
      <c r="G31" s="117">
        <f t="shared" si="1"/>
        <v>1843.2900000000002</v>
      </c>
      <c r="H31" s="261">
        <v>110</v>
      </c>
      <c r="I31" s="117">
        <f t="shared" si="2"/>
        <v>1733.2900000000002</v>
      </c>
      <c r="J31" s="357">
        <v>0.14000000000000001</v>
      </c>
      <c r="K31" s="372">
        <f t="shared" si="3"/>
        <v>258.06060000000008</v>
      </c>
    </row>
    <row r="32" spans="1:11" s="272" customFormat="1" ht="17" hidden="1" x14ac:dyDescent="0.2">
      <c r="A32" s="179" t="s">
        <v>191</v>
      </c>
      <c r="B32" s="159" t="s">
        <v>192</v>
      </c>
      <c r="C32" s="374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372">
        <f t="shared" si="3"/>
        <v>0</v>
      </c>
    </row>
    <row r="33" spans="1:11" ht="17" x14ac:dyDescent="0.2">
      <c r="A33" s="160" t="s">
        <v>228</v>
      </c>
      <c r="B33" s="159" t="s">
        <v>229</v>
      </c>
      <c r="C33" s="111">
        <v>6827</v>
      </c>
      <c r="D33" s="113">
        <v>0.27</v>
      </c>
      <c r="E33" s="117">
        <f t="shared" si="0"/>
        <v>1843.2900000000002</v>
      </c>
      <c r="F33" s="115"/>
      <c r="G33" s="117">
        <f t="shared" si="1"/>
        <v>1843.2900000000002</v>
      </c>
      <c r="H33" s="326"/>
      <c r="I33" s="117">
        <f t="shared" si="2"/>
        <v>1843.2900000000002</v>
      </c>
      <c r="J33" s="357">
        <v>0.14000000000000001</v>
      </c>
      <c r="K33" s="372">
        <f t="shared" si="3"/>
        <v>258.06060000000008</v>
      </c>
    </row>
    <row r="34" spans="1:11" ht="17" hidden="1" x14ac:dyDescent="0.2">
      <c r="A34" s="179" t="s">
        <v>157</v>
      </c>
      <c r="B34" s="159" t="s">
        <v>158</v>
      </c>
      <c r="C34" s="111"/>
      <c r="D34" s="113"/>
      <c r="E34" s="117">
        <f t="shared" ref="E34:E65" si="4">C34*D34</f>
        <v>0</v>
      </c>
      <c r="F34" s="115"/>
      <c r="G34" s="117">
        <f t="shared" ref="G34:G65" si="5">E34+F34</f>
        <v>0</v>
      </c>
      <c r="H34" s="326"/>
      <c r="I34" s="117">
        <f t="shared" ref="I34:I65" si="6">+G34-H34</f>
        <v>0</v>
      </c>
      <c r="J34" s="357">
        <v>0.13</v>
      </c>
      <c r="K34" s="20">
        <f t="shared" ref="K34:K65" si="7">E34*J34</f>
        <v>0</v>
      </c>
    </row>
    <row r="35" spans="1:11" s="272" customFormat="1" ht="17" hidden="1" x14ac:dyDescent="0.2">
      <c r="A35" s="179" t="s">
        <v>147</v>
      </c>
      <c r="B35" s="159" t="s">
        <v>148</v>
      </c>
      <c r="C35" s="111"/>
      <c r="D35" s="113"/>
      <c r="E35" s="117">
        <f t="shared" si="4"/>
        <v>0</v>
      </c>
      <c r="F35" s="115"/>
      <c r="G35" s="117">
        <f t="shared" si="5"/>
        <v>0</v>
      </c>
      <c r="H35" s="326"/>
      <c r="I35" s="117">
        <f t="shared" si="6"/>
        <v>0</v>
      </c>
      <c r="J35" s="357">
        <v>0.13</v>
      </c>
      <c r="K35" s="20">
        <f t="shared" si="7"/>
        <v>0</v>
      </c>
    </row>
    <row r="36" spans="1:11" ht="17" hidden="1" x14ac:dyDescent="0.2">
      <c r="A36" s="179" t="s">
        <v>147</v>
      </c>
      <c r="B36" s="159" t="s">
        <v>148</v>
      </c>
      <c r="C36" s="111"/>
      <c r="D36" s="113"/>
      <c r="E36" s="117">
        <f t="shared" si="4"/>
        <v>0</v>
      </c>
      <c r="F36" s="115"/>
      <c r="G36" s="117">
        <f t="shared" si="5"/>
        <v>0</v>
      </c>
      <c r="H36" s="326"/>
      <c r="I36" s="117">
        <f t="shared" si="6"/>
        <v>0</v>
      </c>
      <c r="J36" s="357">
        <v>0.13</v>
      </c>
      <c r="K36" s="20">
        <f t="shared" si="7"/>
        <v>0</v>
      </c>
    </row>
    <row r="37" spans="1:11" ht="17" hidden="1" x14ac:dyDescent="0.2">
      <c r="A37" s="160" t="s">
        <v>65</v>
      </c>
      <c r="B37" s="159" t="s">
        <v>93</v>
      </c>
      <c r="C37" s="111"/>
      <c r="D37" s="113"/>
      <c r="E37" s="117">
        <f t="shared" si="4"/>
        <v>0</v>
      </c>
      <c r="F37" s="115"/>
      <c r="G37" s="117">
        <f t="shared" si="5"/>
        <v>0</v>
      </c>
      <c r="H37" s="326"/>
      <c r="I37" s="117">
        <f t="shared" si="6"/>
        <v>0</v>
      </c>
      <c r="J37" s="357">
        <v>0.14000000000000001</v>
      </c>
      <c r="K37" s="20">
        <f t="shared" si="7"/>
        <v>0</v>
      </c>
    </row>
    <row r="38" spans="1:11" ht="17" hidden="1" x14ac:dyDescent="0.2">
      <c r="A38" s="160" t="s">
        <v>65</v>
      </c>
      <c r="B38" s="159" t="s">
        <v>93</v>
      </c>
      <c r="C38" s="111"/>
      <c r="D38" s="113"/>
      <c r="E38" s="117">
        <f t="shared" si="4"/>
        <v>0</v>
      </c>
      <c r="F38" s="115"/>
      <c r="G38" s="117">
        <f t="shared" si="5"/>
        <v>0</v>
      </c>
      <c r="H38" s="326"/>
      <c r="I38" s="117">
        <f t="shared" si="6"/>
        <v>0</v>
      </c>
      <c r="J38" s="357">
        <v>0.14000000000000001</v>
      </c>
      <c r="K38" s="20">
        <f t="shared" si="7"/>
        <v>0</v>
      </c>
    </row>
    <row r="39" spans="1:11" ht="17" hidden="1" x14ac:dyDescent="0.2">
      <c r="A39" s="160" t="s">
        <v>116</v>
      </c>
      <c r="B39" s="159" t="s">
        <v>117</v>
      </c>
      <c r="C39" s="111"/>
      <c r="D39" s="113"/>
      <c r="E39" s="117">
        <f t="shared" si="4"/>
        <v>0</v>
      </c>
      <c r="F39" s="115"/>
      <c r="G39" s="117">
        <f t="shared" si="5"/>
        <v>0</v>
      </c>
      <c r="H39" s="326"/>
      <c r="I39" s="117">
        <f t="shared" si="6"/>
        <v>0</v>
      </c>
      <c r="J39" s="357">
        <v>0.14000000000000001</v>
      </c>
      <c r="K39" s="20">
        <f t="shared" si="7"/>
        <v>0</v>
      </c>
    </row>
    <row r="40" spans="1:11" ht="17" hidden="1" x14ac:dyDescent="0.2">
      <c r="A40" s="160" t="s">
        <v>122</v>
      </c>
      <c r="B40" s="331" t="s">
        <v>123</v>
      </c>
      <c r="C40" s="332"/>
      <c r="D40" s="99"/>
      <c r="E40" s="103">
        <f t="shared" si="4"/>
        <v>0</v>
      </c>
      <c r="F40" s="100"/>
      <c r="G40" s="103">
        <f t="shared" si="5"/>
        <v>0</v>
      </c>
      <c r="H40" s="336"/>
      <c r="I40" s="103">
        <f t="shared" si="6"/>
        <v>0</v>
      </c>
      <c r="J40" s="370">
        <v>0.14000000000000001</v>
      </c>
      <c r="K40" s="371">
        <f t="shared" si="7"/>
        <v>0</v>
      </c>
    </row>
    <row r="41" spans="1:11" ht="17" hidden="1" x14ac:dyDescent="0.2">
      <c r="A41" s="160" t="s">
        <v>124</v>
      </c>
      <c r="B41" s="159" t="s">
        <v>123</v>
      </c>
      <c r="C41" s="111"/>
      <c r="D41" s="113"/>
      <c r="E41" s="117">
        <f t="shared" si="4"/>
        <v>0</v>
      </c>
      <c r="F41" s="115"/>
      <c r="G41" s="117">
        <f t="shared" si="5"/>
        <v>0</v>
      </c>
      <c r="H41" s="326"/>
      <c r="I41" s="117">
        <f t="shared" si="6"/>
        <v>0</v>
      </c>
      <c r="J41" s="357">
        <v>0.14000000000000001</v>
      </c>
      <c r="K41" s="20">
        <f t="shared" si="7"/>
        <v>0</v>
      </c>
    </row>
    <row r="42" spans="1:11" ht="17" hidden="1" x14ac:dyDescent="0.2">
      <c r="A42" s="149" t="s">
        <v>65</v>
      </c>
      <c r="B42" s="159" t="s">
        <v>66</v>
      </c>
      <c r="C42" s="111"/>
      <c r="D42" s="113"/>
      <c r="E42" s="117">
        <f t="shared" si="4"/>
        <v>0</v>
      </c>
      <c r="F42" s="115"/>
      <c r="G42" s="117">
        <f t="shared" si="5"/>
        <v>0</v>
      </c>
      <c r="H42" s="326"/>
      <c r="I42" s="117">
        <f t="shared" si="6"/>
        <v>0</v>
      </c>
      <c r="J42" s="357">
        <v>0.14000000000000001</v>
      </c>
      <c r="K42" s="20">
        <f t="shared" si="7"/>
        <v>0</v>
      </c>
    </row>
    <row r="43" spans="1:11" ht="17" hidden="1" x14ac:dyDescent="0.2">
      <c r="A43" s="179" t="s">
        <v>81</v>
      </c>
      <c r="B43" s="159" t="s">
        <v>82</v>
      </c>
      <c r="C43" s="111"/>
      <c r="D43" s="113"/>
      <c r="E43" s="117">
        <f t="shared" si="4"/>
        <v>0</v>
      </c>
      <c r="F43" s="115"/>
      <c r="G43" s="117">
        <f t="shared" si="5"/>
        <v>0</v>
      </c>
      <c r="H43" s="326"/>
      <c r="I43" s="117">
        <f t="shared" si="6"/>
        <v>0</v>
      </c>
      <c r="J43" s="357">
        <v>0.13</v>
      </c>
      <c r="K43" s="20">
        <f t="shared" si="7"/>
        <v>0</v>
      </c>
    </row>
    <row r="44" spans="1:11" ht="17" hidden="1" x14ac:dyDescent="0.2">
      <c r="A44" s="160" t="s">
        <v>125</v>
      </c>
      <c r="B44" s="159" t="s">
        <v>126</v>
      </c>
      <c r="C44" s="111"/>
      <c r="D44" s="113"/>
      <c r="E44" s="117">
        <f t="shared" si="4"/>
        <v>0</v>
      </c>
      <c r="F44" s="115"/>
      <c r="G44" s="117">
        <f t="shared" si="5"/>
        <v>0</v>
      </c>
      <c r="H44" s="326"/>
      <c r="I44" s="117">
        <f t="shared" si="6"/>
        <v>0</v>
      </c>
      <c r="J44" s="357">
        <v>0.14000000000000001</v>
      </c>
      <c r="K44" s="372">
        <f t="shared" si="7"/>
        <v>0</v>
      </c>
    </row>
    <row r="45" spans="1:11" ht="17" hidden="1" x14ac:dyDescent="0.2">
      <c r="A45" s="240" t="s">
        <v>125</v>
      </c>
      <c r="B45" s="159" t="s">
        <v>126</v>
      </c>
      <c r="C45" s="111"/>
      <c r="D45" s="113"/>
      <c r="E45" s="117">
        <f t="shared" si="4"/>
        <v>0</v>
      </c>
      <c r="F45" s="115"/>
      <c r="G45" s="117">
        <f t="shared" si="5"/>
        <v>0</v>
      </c>
      <c r="H45" s="326"/>
      <c r="I45" s="117">
        <f t="shared" si="6"/>
        <v>0</v>
      </c>
      <c r="J45" s="357">
        <v>0.14000000000000001</v>
      </c>
      <c r="K45" s="20">
        <f t="shared" si="7"/>
        <v>0</v>
      </c>
    </row>
    <row r="46" spans="1:11" ht="17" hidden="1" x14ac:dyDescent="0.2">
      <c r="A46" s="160" t="s">
        <v>136</v>
      </c>
      <c r="B46" s="331" t="s">
        <v>137</v>
      </c>
      <c r="C46" s="332"/>
      <c r="D46" s="99"/>
      <c r="E46" s="103">
        <f t="shared" si="4"/>
        <v>0</v>
      </c>
      <c r="F46" s="100"/>
      <c r="G46" s="103">
        <f t="shared" si="5"/>
        <v>0</v>
      </c>
      <c r="H46" s="336"/>
      <c r="I46" s="103">
        <f t="shared" si="6"/>
        <v>0</v>
      </c>
      <c r="J46" s="370">
        <v>0.14000000000000001</v>
      </c>
      <c r="K46" s="371">
        <f t="shared" si="7"/>
        <v>0</v>
      </c>
    </row>
    <row r="47" spans="1:11" ht="17" hidden="1" x14ac:dyDescent="0.2">
      <c r="A47" s="240" t="s">
        <v>136</v>
      </c>
      <c r="B47" s="159" t="s">
        <v>137</v>
      </c>
      <c r="C47" s="111"/>
      <c r="D47" s="113"/>
      <c r="E47" s="117">
        <f t="shared" si="4"/>
        <v>0</v>
      </c>
      <c r="F47" s="115"/>
      <c r="G47" s="117">
        <f t="shared" si="5"/>
        <v>0</v>
      </c>
      <c r="H47" s="326"/>
      <c r="I47" s="117">
        <f t="shared" si="6"/>
        <v>0</v>
      </c>
      <c r="J47" s="357">
        <v>0.14000000000000001</v>
      </c>
      <c r="K47" s="20">
        <f t="shared" si="7"/>
        <v>0</v>
      </c>
    </row>
    <row r="48" spans="1:11" ht="17" hidden="1" x14ac:dyDescent="0.2">
      <c r="A48" s="179" t="s">
        <v>76</v>
      </c>
      <c r="B48" s="159" t="s">
        <v>77</v>
      </c>
      <c r="C48" s="111"/>
      <c r="D48" s="113"/>
      <c r="E48" s="117">
        <f t="shared" si="4"/>
        <v>0</v>
      </c>
      <c r="F48" s="115"/>
      <c r="G48" s="117">
        <f t="shared" si="5"/>
        <v>0</v>
      </c>
      <c r="H48" s="326"/>
      <c r="I48" s="117">
        <f t="shared" si="6"/>
        <v>0</v>
      </c>
      <c r="J48" s="357">
        <v>0.13</v>
      </c>
      <c r="K48" s="20">
        <f t="shared" si="7"/>
        <v>0</v>
      </c>
    </row>
    <row r="49" spans="1:11" ht="17" hidden="1" x14ac:dyDescent="0.2">
      <c r="A49" s="179" t="s">
        <v>31</v>
      </c>
      <c r="B49" s="331" t="s">
        <v>178</v>
      </c>
      <c r="C49" s="332"/>
      <c r="D49" s="99"/>
      <c r="E49" s="103">
        <f t="shared" si="4"/>
        <v>0</v>
      </c>
      <c r="F49" s="100"/>
      <c r="G49" s="103">
        <f t="shared" si="5"/>
        <v>0</v>
      </c>
      <c r="H49" s="336"/>
      <c r="I49" s="103">
        <f t="shared" si="6"/>
        <v>0</v>
      </c>
      <c r="J49" s="370">
        <v>0.13</v>
      </c>
      <c r="K49" s="371">
        <f t="shared" si="7"/>
        <v>0</v>
      </c>
    </row>
    <row r="50" spans="1:11" ht="17" hidden="1" x14ac:dyDescent="0.2">
      <c r="A50" s="179" t="s">
        <v>195</v>
      </c>
      <c r="B50" s="331" t="s">
        <v>178</v>
      </c>
      <c r="C50" s="332"/>
      <c r="D50" s="99"/>
      <c r="E50" s="103">
        <f t="shared" si="4"/>
        <v>0</v>
      </c>
      <c r="F50" s="100"/>
      <c r="G50" s="103">
        <f t="shared" si="5"/>
        <v>0</v>
      </c>
      <c r="H50" s="336"/>
      <c r="I50" s="103">
        <f t="shared" si="6"/>
        <v>0</v>
      </c>
      <c r="J50" s="370">
        <v>0.13</v>
      </c>
      <c r="K50" s="371">
        <f t="shared" si="7"/>
        <v>0</v>
      </c>
    </row>
    <row r="51" spans="1:11" ht="17" hidden="1" x14ac:dyDescent="0.2">
      <c r="A51" s="191" t="s">
        <v>96</v>
      </c>
      <c r="B51" s="159" t="s">
        <v>97</v>
      </c>
      <c r="C51" s="111"/>
      <c r="D51" s="113"/>
      <c r="E51" s="117">
        <f t="shared" si="4"/>
        <v>0</v>
      </c>
      <c r="F51" s="115"/>
      <c r="G51" s="117">
        <f t="shared" si="5"/>
        <v>0</v>
      </c>
      <c r="H51" s="326"/>
      <c r="I51" s="117">
        <f t="shared" si="6"/>
        <v>0</v>
      </c>
      <c r="J51" s="357">
        <v>0.14000000000000001</v>
      </c>
      <c r="K51" s="20">
        <f t="shared" si="7"/>
        <v>0</v>
      </c>
    </row>
    <row r="52" spans="1:11" ht="17" x14ac:dyDescent="0.2">
      <c r="A52" s="160" t="s">
        <v>65</v>
      </c>
      <c r="B52" s="331" t="s">
        <v>138</v>
      </c>
      <c r="C52" s="332">
        <v>2316</v>
      </c>
      <c r="D52" s="99">
        <v>0.28000000000000003</v>
      </c>
      <c r="E52" s="103">
        <f t="shared" si="4"/>
        <v>648.48</v>
      </c>
      <c r="F52" s="100">
        <v>59.5</v>
      </c>
      <c r="G52" s="103">
        <f t="shared" si="5"/>
        <v>707.98</v>
      </c>
      <c r="H52" s="336">
        <v>100</v>
      </c>
      <c r="I52" s="103">
        <f t="shared" si="6"/>
        <v>607.98</v>
      </c>
      <c r="J52" s="370">
        <v>0.14000000000000001</v>
      </c>
      <c r="K52" s="371">
        <f t="shared" si="7"/>
        <v>90.787200000000013</v>
      </c>
    </row>
    <row r="53" spans="1:11" ht="17" hidden="1" x14ac:dyDescent="0.2">
      <c r="A53" s="208" t="s">
        <v>65</v>
      </c>
      <c r="B53" s="331" t="s">
        <v>138</v>
      </c>
      <c r="C53" s="332"/>
      <c r="D53" s="99"/>
      <c r="E53" s="103">
        <f t="shared" si="4"/>
        <v>0</v>
      </c>
      <c r="F53" s="100"/>
      <c r="G53" s="103">
        <f t="shared" si="5"/>
        <v>0</v>
      </c>
      <c r="H53" s="336"/>
      <c r="I53" s="103">
        <f t="shared" si="6"/>
        <v>0</v>
      </c>
      <c r="J53" s="370">
        <v>0.14000000000000001</v>
      </c>
      <c r="K53" s="371">
        <f t="shared" si="7"/>
        <v>0</v>
      </c>
    </row>
    <row r="54" spans="1:11" ht="17" hidden="1" x14ac:dyDescent="0.2">
      <c r="A54" s="160" t="s">
        <v>202</v>
      </c>
      <c r="B54" s="331" t="s">
        <v>138</v>
      </c>
      <c r="C54" s="332"/>
      <c r="D54" s="99"/>
      <c r="E54" s="103">
        <f t="shared" si="4"/>
        <v>0</v>
      </c>
      <c r="F54" s="100"/>
      <c r="G54" s="103">
        <f t="shared" si="5"/>
        <v>0</v>
      </c>
      <c r="H54" s="336"/>
      <c r="I54" s="103">
        <f t="shared" si="6"/>
        <v>0</v>
      </c>
      <c r="J54" s="370">
        <v>0.14000000000000001</v>
      </c>
      <c r="K54" s="371">
        <f t="shared" si="7"/>
        <v>0</v>
      </c>
    </row>
    <row r="55" spans="1:11" ht="17" hidden="1" x14ac:dyDescent="0.2">
      <c r="A55" s="191" t="s">
        <v>44</v>
      </c>
      <c r="B55" s="159" t="s">
        <v>45</v>
      </c>
      <c r="C55" s="111"/>
      <c r="D55" s="113"/>
      <c r="E55" s="117">
        <f t="shared" si="4"/>
        <v>0</v>
      </c>
      <c r="F55" s="115"/>
      <c r="G55" s="117">
        <f t="shared" si="5"/>
        <v>0</v>
      </c>
      <c r="H55" s="326"/>
      <c r="I55" s="117">
        <f t="shared" si="6"/>
        <v>0</v>
      </c>
      <c r="J55" s="357">
        <v>0.14000000000000001</v>
      </c>
      <c r="K55" s="20">
        <f t="shared" si="7"/>
        <v>0</v>
      </c>
    </row>
    <row r="56" spans="1:11" s="272" customFormat="1" ht="17" hidden="1" x14ac:dyDescent="0.2">
      <c r="A56" s="208" t="s">
        <v>89</v>
      </c>
      <c r="B56" s="159" t="s">
        <v>45</v>
      </c>
      <c r="C56" s="111"/>
      <c r="D56" s="113"/>
      <c r="E56" s="117">
        <f t="shared" si="4"/>
        <v>0</v>
      </c>
      <c r="F56" s="115"/>
      <c r="G56" s="117">
        <f t="shared" si="5"/>
        <v>0</v>
      </c>
      <c r="H56" s="326"/>
      <c r="I56" s="117">
        <f t="shared" si="6"/>
        <v>0</v>
      </c>
      <c r="J56" s="357">
        <v>0.14000000000000001</v>
      </c>
      <c r="K56" s="20">
        <f t="shared" si="7"/>
        <v>0</v>
      </c>
    </row>
    <row r="57" spans="1:11" ht="17" hidden="1" x14ac:dyDescent="0.2">
      <c r="A57" s="179" t="s">
        <v>98</v>
      </c>
      <c r="B57" s="331" t="s">
        <v>45</v>
      </c>
      <c r="C57" s="332"/>
      <c r="D57" s="99"/>
      <c r="E57" s="103">
        <f t="shared" si="4"/>
        <v>0</v>
      </c>
      <c r="F57" s="100"/>
      <c r="G57" s="103">
        <f t="shared" si="5"/>
        <v>0</v>
      </c>
      <c r="H57" s="336"/>
      <c r="I57" s="103">
        <f t="shared" si="6"/>
        <v>0</v>
      </c>
      <c r="J57" s="370">
        <v>0.13</v>
      </c>
      <c r="K57" s="371">
        <f t="shared" si="7"/>
        <v>0</v>
      </c>
    </row>
    <row r="58" spans="1:11" ht="17" hidden="1" x14ac:dyDescent="0.2">
      <c r="A58" s="160" t="s">
        <v>94</v>
      </c>
      <c r="B58" s="159" t="s">
        <v>95</v>
      </c>
      <c r="C58" s="111"/>
      <c r="D58" s="113"/>
      <c r="E58" s="117">
        <f t="shared" si="4"/>
        <v>0</v>
      </c>
      <c r="F58" s="115"/>
      <c r="G58" s="117">
        <f t="shared" si="5"/>
        <v>0</v>
      </c>
      <c r="H58" s="326"/>
      <c r="I58" s="117">
        <f t="shared" si="6"/>
        <v>0</v>
      </c>
      <c r="J58" s="357">
        <v>0.14000000000000001</v>
      </c>
      <c r="K58" s="20">
        <f t="shared" si="7"/>
        <v>0</v>
      </c>
    </row>
    <row r="59" spans="1:11" ht="17" hidden="1" x14ac:dyDescent="0.2">
      <c r="A59" s="160" t="s">
        <v>94</v>
      </c>
      <c r="B59" s="159" t="s">
        <v>95</v>
      </c>
      <c r="C59" s="111"/>
      <c r="D59" s="113"/>
      <c r="E59" s="117">
        <f t="shared" si="4"/>
        <v>0</v>
      </c>
      <c r="F59" s="115"/>
      <c r="G59" s="117">
        <f t="shared" si="5"/>
        <v>0</v>
      </c>
      <c r="H59" s="326"/>
      <c r="I59" s="117">
        <f t="shared" si="6"/>
        <v>0</v>
      </c>
      <c r="J59" s="357">
        <v>0.14000000000000001</v>
      </c>
      <c r="K59" s="20">
        <f t="shared" si="7"/>
        <v>0</v>
      </c>
    </row>
    <row r="60" spans="1:11" ht="17" hidden="1" x14ac:dyDescent="0.2">
      <c r="A60" s="179" t="s">
        <v>129</v>
      </c>
      <c r="B60" s="331" t="s">
        <v>95</v>
      </c>
      <c r="C60" s="332"/>
      <c r="D60" s="99"/>
      <c r="E60" s="103">
        <f t="shared" si="4"/>
        <v>0</v>
      </c>
      <c r="F60" s="100"/>
      <c r="G60" s="103">
        <f t="shared" si="5"/>
        <v>0</v>
      </c>
      <c r="H60" s="336"/>
      <c r="I60" s="103">
        <f t="shared" si="6"/>
        <v>0</v>
      </c>
      <c r="J60" s="370">
        <v>0.13</v>
      </c>
      <c r="K60" s="371">
        <f t="shared" si="7"/>
        <v>0</v>
      </c>
    </row>
    <row r="61" spans="1:11" s="272" customFormat="1" ht="17" hidden="1" x14ac:dyDescent="0.2">
      <c r="A61" s="179" t="s">
        <v>201</v>
      </c>
      <c r="B61" s="331" t="s">
        <v>95</v>
      </c>
      <c r="C61" s="332"/>
      <c r="D61" s="99"/>
      <c r="E61" s="103">
        <f t="shared" si="4"/>
        <v>0</v>
      </c>
      <c r="F61" s="100"/>
      <c r="G61" s="103">
        <f t="shared" si="5"/>
        <v>0</v>
      </c>
      <c r="H61" s="336"/>
      <c r="I61" s="103">
        <f t="shared" si="6"/>
        <v>0</v>
      </c>
      <c r="J61" s="370">
        <v>0.13</v>
      </c>
      <c r="K61" s="371">
        <f t="shared" si="7"/>
        <v>0</v>
      </c>
    </row>
    <row r="62" spans="1:11" s="272" customFormat="1" ht="17" hidden="1" x14ac:dyDescent="0.2">
      <c r="A62" s="160" t="s">
        <v>181</v>
      </c>
      <c r="B62" s="331" t="s">
        <v>95</v>
      </c>
      <c r="C62" s="332"/>
      <c r="D62" s="99"/>
      <c r="E62" s="103">
        <f t="shared" si="4"/>
        <v>0</v>
      </c>
      <c r="F62" s="100"/>
      <c r="G62" s="103">
        <f t="shared" si="5"/>
        <v>0</v>
      </c>
      <c r="H62" s="336"/>
      <c r="I62" s="103">
        <f t="shared" si="6"/>
        <v>0</v>
      </c>
      <c r="J62" s="370">
        <v>0.14000000000000001</v>
      </c>
      <c r="K62" s="371">
        <f t="shared" si="7"/>
        <v>0</v>
      </c>
    </row>
    <row r="63" spans="1:11" s="272" customFormat="1" ht="17" hidden="1" x14ac:dyDescent="0.2">
      <c r="A63" s="179" t="s">
        <v>196</v>
      </c>
      <c r="B63" s="331" t="s">
        <v>95</v>
      </c>
      <c r="C63" s="332"/>
      <c r="D63" s="99"/>
      <c r="E63" s="103">
        <f t="shared" si="4"/>
        <v>0</v>
      </c>
      <c r="F63" s="100"/>
      <c r="G63" s="103">
        <f t="shared" si="5"/>
        <v>0</v>
      </c>
      <c r="H63" s="336"/>
      <c r="I63" s="103">
        <f t="shared" si="6"/>
        <v>0</v>
      </c>
      <c r="J63" s="370">
        <v>0.13</v>
      </c>
      <c r="K63" s="371">
        <f t="shared" si="7"/>
        <v>0</v>
      </c>
    </row>
    <row r="64" spans="1:11" s="272" customFormat="1" ht="17" hidden="1" x14ac:dyDescent="0.2">
      <c r="A64" s="179" t="s">
        <v>182</v>
      </c>
      <c r="B64" s="331" t="s">
        <v>183</v>
      </c>
      <c r="C64" s="388"/>
      <c r="D64" s="99"/>
      <c r="E64" s="103">
        <f t="shared" si="4"/>
        <v>0</v>
      </c>
      <c r="F64" s="100"/>
      <c r="G64" s="103">
        <f t="shared" si="5"/>
        <v>0</v>
      </c>
      <c r="H64" s="336"/>
      <c r="I64" s="103">
        <f t="shared" si="6"/>
        <v>0</v>
      </c>
      <c r="J64" s="370">
        <v>0.13</v>
      </c>
      <c r="K64" s="371">
        <f t="shared" si="7"/>
        <v>0</v>
      </c>
    </row>
    <row r="65" spans="1:12" s="272" customFormat="1" ht="17" hidden="1" x14ac:dyDescent="0.2">
      <c r="A65" s="179" t="s">
        <v>182</v>
      </c>
      <c r="B65" s="159" t="s">
        <v>183</v>
      </c>
      <c r="C65" s="385"/>
      <c r="D65" s="113"/>
      <c r="E65" s="117">
        <f t="shared" si="4"/>
        <v>0</v>
      </c>
      <c r="F65" s="115"/>
      <c r="G65" s="117">
        <f t="shared" si="5"/>
        <v>0</v>
      </c>
      <c r="H65" s="326"/>
      <c r="I65" s="117">
        <f t="shared" si="6"/>
        <v>0</v>
      </c>
      <c r="J65" s="357">
        <v>0.13</v>
      </c>
      <c r="K65" s="372">
        <f t="shared" si="7"/>
        <v>0</v>
      </c>
    </row>
    <row r="66" spans="1:12" ht="17" hidden="1" x14ac:dyDescent="0.2">
      <c r="A66" s="179" t="s">
        <v>182</v>
      </c>
      <c r="B66" s="159" t="s">
        <v>183</v>
      </c>
      <c r="C66" s="111"/>
      <c r="D66" s="113"/>
      <c r="E66" s="117">
        <f t="shared" ref="E66:E97" si="8">C66*D66</f>
        <v>0</v>
      </c>
      <c r="F66" s="115"/>
      <c r="G66" s="117">
        <f t="shared" ref="G66:G97" si="9">E66+F66</f>
        <v>0</v>
      </c>
      <c r="H66" s="326"/>
      <c r="I66" s="117">
        <f t="shared" ref="I66:I97" si="10">+G66-H66</f>
        <v>0</v>
      </c>
      <c r="J66" s="357">
        <v>0.13</v>
      </c>
      <c r="K66" s="372">
        <f t="shared" ref="K66:K97" si="11">E66*J66</f>
        <v>0</v>
      </c>
    </row>
    <row r="67" spans="1:12" ht="19" hidden="1" customHeight="1" x14ac:dyDescent="0.2">
      <c r="A67" s="139" t="s">
        <v>69</v>
      </c>
      <c r="B67" s="159" t="s">
        <v>70</v>
      </c>
      <c r="C67" s="111"/>
      <c r="D67" s="113"/>
      <c r="E67" s="117">
        <f t="shared" si="8"/>
        <v>0</v>
      </c>
      <c r="F67" s="115"/>
      <c r="G67" s="117">
        <f t="shared" si="9"/>
        <v>0</v>
      </c>
      <c r="H67" s="326"/>
      <c r="I67" s="117">
        <f t="shared" si="10"/>
        <v>0</v>
      </c>
      <c r="J67" s="357">
        <v>0.14000000000000001</v>
      </c>
      <c r="K67" s="20">
        <f t="shared" si="11"/>
        <v>0</v>
      </c>
    </row>
    <row r="68" spans="1:12" ht="17" hidden="1" x14ac:dyDescent="0.2">
      <c r="A68" s="124" t="s">
        <v>60</v>
      </c>
      <c r="B68" s="159" t="s">
        <v>61</v>
      </c>
      <c r="C68" s="111"/>
      <c r="D68" s="113"/>
      <c r="E68" s="117">
        <f t="shared" si="8"/>
        <v>0</v>
      </c>
      <c r="F68" s="115"/>
      <c r="G68" s="117">
        <f t="shared" si="9"/>
        <v>0</v>
      </c>
      <c r="H68" s="326"/>
      <c r="I68" s="117">
        <f t="shared" si="10"/>
        <v>0</v>
      </c>
      <c r="J68" s="357">
        <v>0.14000000000000001</v>
      </c>
      <c r="K68" s="20">
        <f t="shared" si="11"/>
        <v>0</v>
      </c>
    </row>
    <row r="69" spans="1:12" ht="17" hidden="1" x14ac:dyDescent="0.2">
      <c r="A69" s="139" t="s">
        <v>46</v>
      </c>
      <c r="B69" s="159" t="s">
        <v>29</v>
      </c>
      <c r="C69" s="111"/>
      <c r="D69" s="113"/>
      <c r="E69" s="117">
        <f t="shared" si="8"/>
        <v>0</v>
      </c>
      <c r="F69" s="115"/>
      <c r="G69" s="117">
        <f t="shared" si="9"/>
        <v>0</v>
      </c>
      <c r="H69" s="326"/>
      <c r="I69" s="117">
        <f t="shared" si="10"/>
        <v>0</v>
      </c>
      <c r="J69" s="357">
        <v>0.14000000000000001</v>
      </c>
      <c r="K69" s="20">
        <f t="shared" si="11"/>
        <v>0</v>
      </c>
      <c r="L69" s="3"/>
    </row>
    <row r="70" spans="1:12" s="272" customFormat="1" ht="17" hidden="1" x14ac:dyDescent="0.2">
      <c r="A70" s="90" t="s">
        <v>176</v>
      </c>
      <c r="B70" s="331" t="s">
        <v>177</v>
      </c>
      <c r="C70" s="332"/>
      <c r="D70" s="99"/>
      <c r="E70" s="103">
        <f t="shared" si="8"/>
        <v>0</v>
      </c>
      <c r="F70" s="100"/>
      <c r="G70" s="103">
        <f t="shared" si="9"/>
        <v>0</v>
      </c>
      <c r="H70" s="336"/>
      <c r="I70" s="103">
        <f t="shared" si="10"/>
        <v>0</v>
      </c>
      <c r="J70" s="370">
        <v>0.13</v>
      </c>
      <c r="K70" s="371">
        <f t="shared" si="11"/>
        <v>0</v>
      </c>
      <c r="L70" s="118"/>
    </row>
    <row r="71" spans="1:12" ht="17" hidden="1" x14ac:dyDescent="0.2">
      <c r="A71" s="90" t="s">
        <v>127</v>
      </c>
      <c r="B71" s="159" t="s">
        <v>128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0.13</v>
      </c>
      <c r="K71" s="20">
        <f t="shared" si="11"/>
        <v>0</v>
      </c>
    </row>
    <row r="72" spans="1:12" ht="17" hidden="1" x14ac:dyDescent="0.2">
      <c r="A72" s="179" t="s">
        <v>172</v>
      </c>
      <c r="B72" s="331" t="s">
        <v>175</v>
      </c>
      <c r="C72" s="332"/>
      <c r="D72" s="99"/>
      <c r="E72" s="103">
        <f t="shared" si="8"/>
        <v>0</v>
      </c>
      <c r="F72" s="100"/>
      <c r="G72" s="103">
        <f t="shared" si="9"/>
        <v>0</v>
      </c>
      <c r="H72" s="336"/>
      <c r="I72" s="103">
        <f t="shared" si="10"/>
        <v>0</v>
      </c>
      <c r="J72" s="370">
        <v>0.13</v>
      </c>
      <c r="K72" s="371">
        <f t="shared" si="11"/>
        <v>0</v>
      </c>
    </row>
    <row r="73" spans="1:12" s="272" customFormat="1" ht="17" x14ac:dyDescent="0.2">
      <c r="A73" s="179" t="s">
        <v>172</v>
      </c>
      <c r="B73" s="159" t="s">
        <v>175</v>
      </c>
      <c r="C73" s="111">
        <v>4996</v>
      </c>
      <c r="D73" s="113">
        <v>0.38</v>
      </c>
      <c r="E73" s="117">
        <f t="shared" si="8"/>
        <v>1898.48</v>
      </c>
      <c r="F73" s="115"/>
      <c r="G73" s="117">
        <f t="shared" si="9"/>
        <v>1898.48</v>
      </c>
      <c r="H73" s="326">
        <v>110</v>
      </c>
      <c r="I73" s="117">
        <f t="shared" si="10"/>
        <v>1788.48</v>
      </c>
      <c r="J73" s="357">
        <v>0.13</v>
      </c>
      <c r="K73" s="372">
        <f t="shared" si="11"/>
        <v>246.80240000000001</v>
      </c>
    </row>
    <row r="74" spans="1:12" ht="17" hidden="1" x14ac:dyDescent="0.2">
      <c r="A74" s="90" t="s">
        <v>108</v>
      </c>
      <c r="B74" s="159" t="s">
        <v>111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0.13</v>
      </c>
      <c r="K74" s="20">
        <f t="shared" si="11"/>
        <v>0</v>
      </c>
    </row>
    <row r="75" spans="1:12" ht="17" x14ac:dyDescent="0.2">
      <c r="A75" s="90" t="s">
        <v>52</v>
      </c>
      <c r="B75" s="159" t="s">
        <v>53</v>
      </c>
      <c r="C75" s="111">
        <v>3170</v>
      </c>
      <c r="D75" s="113">
        <v>0.42</v>
      </c>
      <c r="E75" s="117">
        <f t="shared" si="8"/>
        <v>1331.3999999999999</v>
      </c>
      <c r="F75" s="115">
        <v>233</v>
      </c>
      <c r="G75" s="117">
        <f t="shared" si="9"/>
        <v>1564.3999999999999</v>
      </c>
      <c r="H75" s="326">
        <v>230</v>
      </c>
      <c r="I75" s="117">
        <f t="shared" si="10"/>
        <v>1334.3999999999999</v>
      </c>
      <c r="J75" s="357">
        <v>0.13</v>
      </c>
      <c r="K75" s="372">
        <f t="shared" si="11"/>
        <v>173.08199999999999</v>
      </c>
    </row>
    <row r="76" spans="1:12" ht="17" hidden="1" x14ac:dyDescent="0.2">
      <c r="A76" s="90" t="s">
        <v>52</v>
      </c>
      <c r="B76" s="331" t="s">
        <v>53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2" ht="17" hidden="1" x14ac:dyDescent="0.2">
      <c r="A77" s="381" t="s">
        <v>212</v>
      </c>
      <c r="B77" s="331" t="s">
        <v>167</v>
      </c>
      <c r="C77" s="332"/>
      <c r="D77" s="99"/>
      <c r="E77" s="103">
        <f t="shared" si="8"/>
        <v>0</v>
      </c>
      <c r="F77" s="100"/>
      <c r="G77" s="103">
        <f t="shared" si="9"/>
        <v>0</v>
      </c>
      <c r="H77" s="336"/>
      <c r="I77" s="103">
        <f t="shared" si="10"/>
        <v>0</v>
      </c>
      <c r="J77" s="370">
        <v>0.13</v>
      </c>
      <c r="K77" s="371">
        <f t="shared" si="11"/>
        <v>0</v>
      </c>
    </row>
    <row r="78" spans="1:12" ht="17" hidden="1" x14ac:dyDescent="0.2">
      <c r="A78" s="208" t="s">
        <v>90</v>
      </c>
      <c r="B78" s="159" t="s">
        <v>79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0.14000000000000001</v>
      </c>
      <c r="K78" s="20">
        <f t="shared" si="11"/>
        <v>0</v>
      </c>
    </row>
    <row r="79" spans="1:12" ht="17" x14ac:dyDescent="0.2">
      <c r="A79" s="90" t="s">
        <v>154</v>
      </c>
      <c r="B79" s="159" t="s">
        <v>155</v>
      </c>
      <c r="C79" s="111">
        <v>8741</v>
      </c>
      <c r="D79" s="113">
        <v>0.28999999999999998</v>
      </c>
      <c r="E79" s="117">
        <f t="shared" si="8"/>
        <v>2534.89</v>
      </c>
      <c r="F79" s="115"/>
      <c r="G79" s="117">
        <f t="shared" si="9"/>
        <v>2534.89</v>
      </c>
      <c r="H79" s="326">
        <v>110</v>
      </c>
      <c r="I79" s="117">
        <f t="shared" si="10"/>
        <v>2424.89</v>
      </c>
      <c r="J79" s="357">
        <v>0.13</v>
      </c>
      <c r="K79" s="372">
        <f t="shared" si="11"/>
        <v>329.53570000000002</v>
      </c>
    </row>
    <row r="80" spans="1:12" ht="17" hidden="1" x14ac:dyDescent="0.2">
      <c r="A80" s="90" t="s">
        <v>154</v>
      </c>
      <c r="B80" s="331" t="s">
        <v>155</v>
      </c>
      <c r="C80" s="332"/>
      <c r="D80" s="99"/>
      <c r="E80" s="103">
        <f t="shared" si="8"/>
        <v>0</v>
      </c>
      <c r="F80" s="100"/>
      <c r="G80" s="103">
        <f t="shared" si="9"/>
        <v>0</v>
      </c>
      <c r="H80" s="336"/>
      <c r="I80" s="103">
        <f t="shared" si="10"/>
        <v>0</v>
      </c>
      <c r="J80" s="370">
        <v>0.13</v>
      </c>
      <c r="K80" s="371">
        <f t="shared" si="11"/>
        <v>0</v>
      </c>
    </row>
    <row r="81" spans="1:11" ht="17" hidden="1" x14ac:dyDescent="0.2">
      <c r="A81" s="90" t="s">
        <v>156</v>
      </c>
      <c r="B81" s="331" t="s">
        <v>155</v>
      </c>
      <c r="C81" s="332"/>
      <c r="D81" s="99"/>
      <c r="E81" s="103">
        <f t="shared" si="8"/>
        <v>0</v>
      </c>
      <c r="F81" s="100"/>
      <c r="G81" s="103">
        <f t="shared" si="9"/>
        <v>0</v>
      </c>
      <c r="H81" s="336"/>
      <c r="I81" s="103">
        <f t="shared" si="10"/>
        <v>0</v>
      </c>
      <c r="J81" s="370">
        <v>0.13</v>
      </c>
      <c r="K81" s="371">
        <f t="shared" si="11"/>
        <v>0</v>
      </c>
    </row>
    <row r="82" spans="1:11" ht="17" hidden="1" x14ac:dyDescent="0.2">
      <c r="A82" s="90" t="s">
        <v>156</v>
      </c>
      <c r="B82" s="331" t="s">
        <v>155</v>
      </c>
      <c r="C82" s="332"/>
      <c r="D82" s="99"/>
      <c r="E82" s="103">
        <f t="shared" si="8"/>
        <v>0</v>
      </c>
      <c r="F82" s="100"/>
      <c r="G82" s="103">
        <f t="shared" si="9"/>
        <v>0</v>
      </c>
      <c r="H82" s="336"/>
      <c r="I82" s="103">
        <f t="shared" si="10"/>
        <v>0</v>
      </c>
      <c r="J82" s="370">
        <v>0.13</v>
      </c>
      <c r="K82" s="371">
        <f t="shared" si="11"/>
        <v>0</v>
      </c>
    </row>
    <row r="83" spans="1:11" ht="17" x14ac:dyDescent="0.2">
      <c r="A83" s="90" t="s">
        <v>104</v>
      </c>
      <c r="B83" s="159" t="s">
        <v>105</v>
      </c>
      <c r="C83" s="111">
        <v>2846</v>
      </c>
      <c r="D83" s="113">
        <v>0.4</v>
      </c>
      <c r="E83" s="117">
        <f t="shared" si="8"/>
        <v>1138.4000000000001</v>
      </c>
      <c r="F83" s="115"/>
      <c r="G83" s="117">
        <f t="shared" si="9"/>
        <v>1138.4000000000001</v>
      </c>
      <c r="H83" s="326">
        <v>110</v>
      </c>
      <c r="I83" s="117">
        <f t="shared" si="10"/>
        <v>1028.4000000000001</v>
      </c>
      <c r="J83" s="357">
        <v>0.13</v>
      </c>
      <c r="K83" s="20">
        <f t="shared" si="11"/>
        <v>147.99200000000002</v>
      </c>
    </row>
    <row r="84" spans="1:11" ht="17" hidden="1" x14ac:dyDescent="0.2">
      <c r="A84" s="90" t="s">
        <v>161</v>
      </c>
      <c r="B84" s="159" t="s">
        <v>162</v>
      </c>
      <c r="C84" s="111"/>
      <c r="D84" s="113"/>
      <c r="E84" s="117">
        <f t="shared" si="8"/>
        <v>0</v>
      </c>
      <c r="F84" s="115"/>
      <c r="G84" s="117">
        <f t="shared" si="9"/>
        <v>0</v>
      </c>
      <c r="H84" s="326"/>
      <c r="I84" s="117">
        <f t="shared" si="10"/>
        <v>0</v>
      </c>
      <c r="J84" s="357">
        <v>0.13</v>
      </c>
      <c r="K84" s="372">
        <f t="shared" si="11"/>
        <v>0</v>
      </c>
    </row>
    <row r="85" spans="1:11" ht="17" hidden="1" x14ac:dyDescent="0.2">
      <c r="A85" s="90" t="s">
        <v>100</v>
      </c>
      <c r="B85" s="159" t="s">
        <v>101</v>
      </c>
      <c r="C85" s="111"/>
      <c r="D85" s="113"/>
      <c r="E85" s="117">
        <f t="shared" si="8"/>
        <v>0</v>
      </c>
      <c r="F85" s="115"/>
      <c r="G85" s="117">
        <f t="shared" si="9"/>
        <v>0</v>
      </c>
      <c r="H85" s="326"/>
      <c r="I85" s="117">
        <f t="shared" si="10"/>
        <v>0</v>
      </c>
      <c r="J85" s="357">
        <v>0.13</v>
      </c>
      <c r="K85" s="20">
        <f t="shared" si="11"/>
        <v>0</v>
      </c>
    </row>
    <row r="86" spans="1:11" ht="17" hidden="1" x14ac:dyDescent="0.2">
      <c r="A86" s="194" t="s">
        <v>85</v>
      </c>
      <c r="B86" s="159" t="s">
        <v>86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0.14000000000000001</v>
      </c>
      <c r="K86" s="20">
        <f t="shared" si="11"/>
        <v>0</v>
      </c>
    </row>
    <row r="87" spans="1:11" s="272" customFormat="1" ht="17" hidden="1" x14ac:dyDescent="0.2">
      <c r="A87" s="194" t="s">
        <v>85</v>
      </c>
      <c r="B87" s="159" t="s">
        <v>86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0.14000000000000001</v>
      </c>
      <c r="K87" s="20">
        <f t="shared" si="11"/>
        <v>0</v>
      </c>
    </row>
    <row r="88" spans="1:11" s="272" customFormat="1" ht="17" x14ac:dyDescent="0.2">
      <c r="A88" s="90" t="s">
        <v>235</v>
      </c>
      <c r="B88" s="159" t="s">
        <v>180</v>
      </c>
      <c r="C88" s="111">
        <v>1711</v>
      </c>
      <c r="D88" s="113">
        <v>0.38</v>
      </c>
      <c r="E88" s="117">
        <f t="shared" si="8"/>
        <v>650.18000000000006</v>
      </c>
      <c r="F88" s="115"/>
      <c r="G88" s="117">
        <f t="shared" si="9"/>
        <v>650.18000000000006</v>
      </c>
      <c r="H88" s="326"/>
      <c r="I88" s="117">
        <f t="shared" si="10"/>
        <v>650.18000000000006</v>
      </c>
      <c r="J88" s="357">
        <v>0.13</v>
      </c>
      <c r="K88" s="372">
        <f t="shared" si="11"/>
        <v>84.523400000000009</v>
      </c>
    </row>
    <row r="89" spans="1:11" ht="17" x14ac:dyDescent="0.2">
      <c r="A89" s="90" t="s">
        <v>235</v>
      </c>
      <c r="B89" s="159" t="s">
        <v>180</v>
      </c>
      <c r="C89" s="111">
        <v>2001</v>
      </c>
      <c r="D89" s="113">
        <v>0.26</v>
      </c>
      <c r="E89" s="117">
        <f t="shared" si="8"/>
        <v>520.26</v>
      </c>
      <c r="F89" s="115"/>
      <c r="G89" s="117">
        <f t="shared" si="9"/>
        <v>520.26</v>
      </c>
      <c r="H89" s="326"/>
      <c r="I89" s="117">
        <f t="shared" si="10"/>
        <v>520.26</v>
      </c>
      <c r="J89" s="357">
        <v>0.13</v>
      </c>
      <c r="K89" s="372">
        <f t="shared" si="11"/>
        <v>67.633800000000008</v>
      </c>
    </row>
    <row r="90" spans="1:11" ht="17" hidden="1" x14ac:dyDescent="0.2">
      <c r="A90" s="208" t="s">
        <v>179</v>
      </c>
      <c r="B90" s="331" t="s">
        <v>180</v>
      </c>
      <c r="C90" s="332"/>
      <c r="D90" s="99"/>
      <c r="E90" s="103">
        <f t="shared" si="8"/>
        <v>0</v>
      </c>
      <c r="F90" s="100"/>
      <c r="G90" s="103">
        <f t="shared" si="9"/>
        <v>0</v>
      </c>
      <c r="H90" s="336"/>
      <c r="I90" s="103">
        <f t="shared" si="10"/>
        <v>0</v>
      </c>
      <c r="J90" s="370">
        <v>0.14000000000000001</v>
      </c>
      <c r="K90" s="371">
        <f t="shared" si="11"/>
        <v>0</v>
      </c>
    </row>
    <row r="91" spans="1:11" ht="17" hidden="1" x14ac:dyDescent="0.2">
      <c r="A91" s="208" t="s">
        <v>179</v>
      </c>
      <c r="B91" s="331" t="s">
        <v>180</v>
      </c>
      <c r="C91" s="332"/>
      <c r="D91" s="99"/>
      <c r="E91" s="103">
        <f t="shared" si="8"/>
        <v>0</v>
      </c>
      <c r="F91" s="100"/>
      <c r="G91" s="103">
        <f t="shared" si="9"/>
        <v>0</v>
      </c>
      <c r="H91" s="336"/>
      <c r="I91" s="103">
        <f t="shared" si="10"/>
        <v>0</v>
      </c>
      <c r="J91" s="370">
        <v>0.14000000000000001</v>
      </c>
      <c r="K91" s="371">
        <f t="shared" si="11"/>
        <v>0</v>
      </c>
    </row>
    <row r="92" spans="1:11" s="272" customFormat="1" ht="17" hidden="1" x14ac:dyDescent="0.2">
      <c r="A92" s="194" t="s">
        <v>83</v>
      </c>
      <c r="B92" s="159" t="s">
        <v>84</v>
      </c>
      <c r="C92" s="111"/>
      <c r="D92" s="113"/>
      <c r="E92" s="117">
        <f t="shared" si="8"/>
        <v>0</v>
      </c>
      <c r="F92" s="115"/>
      <c r="G92" s="117">
        <f t="shared" si="9"/>
        <v>0</v>
      </c>
      <c r="H92" s="326"/>
      <c r="I92" s="117">
        <f t="shared" si="10"/>
        <v>0</v>
      </c>
      <c r="J92" s="357">
        <v>0.14000000000000001</v>
      </c>
      <c r="K92" s="20">
        <f t="shared" si="11"/>
        <v>0</v>
      </c>
    </row>
    <row r="93" spans="1:11" s="272" customFormat="1" ht="17" x14ac:dyDescent="0.2">
      <c r="A93" s="90" t="s">
        <v>193</v>
      </c>
      <c r="B93" s="159" t="s">
        <v>84</v>
      </c>
      <c r="C93" s="111">
        <v>2001</v>
      </c>
      <c r="D93" s="113">
        <v>0.26</v>
      </c>
      <c r="E93" s="117">
        <f t="shared" si="8"/>
        <v>520.26</v>
      </c>
      <c r="F93" s="115">
        <v>100</v>
      </c>
      <c r="G93" s="117">
        <f t="shared" si="9"/>
        <v>620.26</v>
      </c>
      <c r="H93" s="326">
        <v>110</v>
      </c>
      <c r="I93" s="117">
        <f t="shared" si="10"/>
        <v>510.26</v>
      </c>
      <c r="J93" s="357">
        <v>0.13</v>
      </c>
      <c r="K93" s="372">
        <f t="shared" si="11"/>
        <v>67.633800000000008</v>
      </c>
    </row>
    <row r="94" spans="1:11" ht="17" hidden="1" x14ac:dyDescent="0.2">
      <c r="A94" s="90" t="s">
        <v>193</v>
      </c>
      <c r="B94" s="331" t="s">
        <v>84</v>
      </c>
      <c r="C94" s="332"/>
      <c r="D94" s="99"/>
      <c r="E94" s="103">
        <f t="shared" si="8"/>
        <v>0</v>
      </c>
      <c r="F94" s="100"/>
      <c r="G94" s="103">
        <f t="shared" si="9"/>
        <v>0</v>
      </c>
      <c r="H94" s="336"/>
      <c r="I94" s="103">
        <f t="shared" si="10"/>
        <v>0</v>
      </c>
      <c r="J94" s="370">
        <v>0.13</v>
      </c>
      <c r="K94" s="371">
        <f t="shared" si="11"/>
        <v>0</v>
      </c>
    </row>
    <row r="95" spans="1:11" ht="17" hidden="1" x14ac:dyDescent="0.2">
      <c r="A95" s="90" t="s">
        <v>198</v>
      </c>
      <c r="B95" s="331" t="s">
        <v>107</v>
      </c>
      <c r="C95" s="332"/>
      <c r="D95" s="99"/>
      <c r="E95" s="103">
        <f t="shared" si="8"/>
        <v>0</v>
      </c>
      <c r="F95" s="100"/>
      <c r="G95" s="103">
        <f t="shared" si="9"/>
        <v>0</v>
      </c>
      <c r="H95" s="336"/>
      <c r="I95" s="103">
        <f t="shared" si="10"/>
        <v>0</v>
      </c>
      <c r="J95" s="370">
        <v>0.13</v>
      </c>
      <c r="K95" s="371">
        <f t="shared" si="11"/>
        <v>0</v>
      </c>
    </row>
    <row r="96" spans="1:11" s="272" customFormat="1" ht="17" hidden="1" x14ac:dyDescent="0.2">
      <c r="A96" s="90" t="s">
        <v>198</v>
      </c>
      <c r="B96" s="159" t="s">
        <v>107</v>
      </c>
      <c r="C96" s="111"/>
      <c r="D96" s="113"/>
      <c r="E96" s="117">
        <f t="shared" si="8"/>
        <v>0</v>
      </c>
      <c r="F96" s="115"/>
      <c r="G96" s="117">
        <f t="shared" si="9"/>
        <v>0</v>
      </c>
      <c r="H96" s="326"/>
      <c r="I96" s="117">
        <f t="shared" si="10"/>
        <v>0</v>
      </c>
      <c r="J96" s="357">
        <v>0.13</v>
      </c>
      <c r="K96" s="20">
        <f t="shared" si="11"/>
        <v>0</v>
      </c>
    </row>
    <row r="97" spans="1:11" ht="14.5" hidden="1" customHeight="1" x14ac:dyDescent="0.2">
      <c r="A97" s="90" t="s">
        <v>216</v>
      </c>
      <c r="B97" s="331" t="s">
        <v>217</v>
      </c>
      <c r="C97" s="332"/>
      <c r="D97" s="99"/>
      <c r="E97" s="103">
        <f t="shared" si="8"/>
        <v>0</v>
      </c>
      <c r="F97" s="100"/>
      <c r="G97" s="103">
        <f t="shared" si="9"/>
        <v>0</v>
      </c>
      <c r="H97" s="336"/>
      <c r="I97" s="103">
        <f t="shared" si="10"/>
        <v>0</v>
      </c>
      <c r="J97" s="370">
        <v>0.13</v>
      </c>
      <c r="K97" s="371">
        <f t="shared" si="11"/>
        <v>0</v>
      </c>
    </row>
    <row r="98" spans="1:11" ht="17" x14ac:dyDescent="0.2">
      <c r="A98" s="90" t="s">
        <v>152</v>
      </c>
      <c r="B98" s="159" t="s">
        <v>153</v>
      </c>
      <c r="C98" s="111">
        <v>4408</v>
      </c>
      <c r="D98" s="113">
        <v>0.27</v>
      </c>
      <c r="E98" s="117">
        <f t="shared" ref="E98:E128" si="12">C98*D98</f>
        <v>1190.1600000000001</v>
      </c>
      <c r="F98" s="115"/>
      <c r="G98" s="117">
        <f t="shared" ref="G98:G128" si="13">E98+F98</f>
        <v>1190.1600000000001</v>
      </c>
      <c r="H98" s="326">
        <v>110</v>
      </c>
      <c r="I98" s="117">
        <f t="shared" ref="I98:I128" si="14">+G98-H98</f>
        <v>1080.1600000000001</v>
      </c>
      <c r="J98" s="357">
        <v>0.13</v>
      </c>
      <c r="K98" s="372">
        <f t="shared" ref="K98:K128" si="15">E98*J98</f>
        <v>154.72080000000003</v>
      </c>
    </row>
    <row r="99" spans="1:11" s="272" customFormat="1" ht="17" hidden="1" x14ac:dyDescent="0.2">
      <c r="A99" s="90" t="s">
        <v>152</v>
      </c>
      <c r="B99" s="331" t="s">
        <v>218</v>
      </c>
      <c r="C99" s="332"/>
      <c r="D99" s="99"/>
      <c r="E99" s="103">
        <f t="shared" si="12"/>
        <v>0</v>
      </c>
      <c r="F99" s="100"/>
      <c r="G99" s="103">
        <f t="shared" si="13"/>
        <v>0</v>
      </c>
      <c r="H99" s="336"/>
      <c r="I99" s="103">
        <f t="shared" si="14"/>
        <v>0</v>
      </c>
      <c r="J99" s="370">
        <v>0.13</v>
      </c>
      <c r="K99" s="371">
        <f t="shared" si="15"/>
        <v>0</v>
      </c>
    </row>
    <row r="100" spans="1:11" s="272" customFormat="1" ht="17" hidden="1" x14ac:dyDescent="0.2">
      <c r="A100" s="90" t="s">
        <v>211</v>
      </c>
      <c r="B100" s="331" t="s">
        <v>185</v>
      </c>
      <c r="C100" s="332"/>
      <c r="D100" s="99"/>
      <c r="E100" s="103">
        <f t="shared" si="12"/>
        <v>0</v>
      </c>
      <c r="F100" s="100"/>
      <c r="G100" s="103">
        <f t="shared" si="13"/>
        <v>0</v>
      </c>
      <c r="H100" s="336"/>
      <c r="I100" s="103">
        <f t="shared" si="14"/>
        <v>0</v>
      </c>
      <c r="J100" s="370">
        <v>0.13</v>
      </c>
      <c r="K100" s="371">
        <f t="shared" si="15"/>
        <v>0</v>
      </c>
    </row>
    <row r="101" spans="1:11" s="272" customFormat="1" ht="17" x14ac:dyDescent="0.2">
      <c r="A101" s="90" t="s">
        <v>184</v>
      </c>
      <c r="B101" s="331" t="s">
        <v>219</v>
      </c>
      <c r="C101" s="332">
        <v>2955</v>
      </c>
      <c r="D101" s="99">
        <v>0.4</v>
      </c>
      <c r="E101" s="103">
        <f t="shared" si="12"/>
        <v>1182</v>
      </c>
      <c r="F101" s="100">
        <v>520</v>
      </c>
      <c r="G101" s="103">
        <f t="shared" si="13"/>
        <v>1702</v>
      </c>
      <c r="H101" s="336">
        <v>110</v>
      </c>
      <c r="I101" s="103">
        <f t="shared" si="14"/>
        <v>1592</v>
      </c>
      <c r="J101" s="370">
        <v>0.13</v>
      </c>
      <c r="K101" s="371">
        <f t="shared" si="15"/>
        <v>153.66</v>
      </c>
    </row>
    <row r="102" spans="1:11" s="272" customFormat="1" ht="17" hidden="1" x14ac:dyDescent="0.2">
      <c r="A102" s="90" t="s">
        <v>209</v>
      </c>
      <c r="B102" s="331" t="s">
        <v>210</v>
      </c>
      <c r="C102" s="332"/>
      <c r="D102" s="99"/>
      <c r="E102" s="103">
        <f t="shared" si="12"/>
        <v>0</v>
      </c>
      <c r="F102" s="100"/>
      <c r="G102" s="103">
        <f t="shared" si="13"/>
        <v>0</v>
      </c>
      <c r="H102" s="336"/>
      <c r="I102" s="103">
        <f t="shared" si="14"/>
        <v>0</v>
      </c>
      <c r="J102" s="370">
        <v>0.13</v>
      </c>
      <c r="K102" s="371">
        <f t="shared" si="15"/>
        <v>0</v>
      </c>
    </row>
    <row r="103" spans="1:11" s="272" customFormat="1" ht="17" hidden="1" x14ac:dyDescent="0.2">
      <c r="A103" s="90" t="s">
        <v>203</v>
      </c>
      <c r="B103" s="331" t="s">
        <v>220</v>
      </c>
      <c r="C103" s="332"/>
      <c r="D103" s="99"/>
      <c r="E103" s="103">
        <f t="shared" si="12"/>
        <v>0</v>
      </c>
      <c r="F103" s="100"/>
      <c r="G103" s="103">
        <f t="shared" si="13"/>
        <v>0</v>
      </c>
      <c r="H103" s="336"/>
      <c r="I103" s="103">
        <f t="shared" si="14"/>
        <v>0</v>
      </c>
      <c r="J103" s="370">
        <v>0.13</v>
      </c>
      <c r="K103" s="371">
        <f t="shared" si="15"/>
        <v>0</v>
      </c>
    </row>
    <row r="104" spans="1:11" ht="17" hidden="1" x14ac:dyDescent="0.2">
      <c r="A104" s="208" t="s">
        <v>159</v>
      </c>
      <c r="B104" s="159" t="s">
        <v>160</v>
      </c>
      <c r="C104" s="111"/>
      <c r="D104" s="113"/>
      <c r="E104" s="117">
        <f t="shared" si="12"/>
        <v>0</v>
      </c>
      <c r="F104" s="115"/>
      <c r="G104" s="117">
        <f t="shared" si="13"/>
        <v>0</v>
      </c>
      <c r="H104" s="326"/>
      <c r="I104" s="117">
        <f t="shared" si="14"/>
        <v>0</v>
      </c>
      <c r="J104" s="357">
        <v>0.14000000000000001</v>
      </c>
      <c r="K104" s="20">
        <f t="shared" si="15"/>
        <v>0</v>
      </c>
    </row>
    <row r="105" spans="1:11" ht="17" hidden="1" x14ac:dyDescent="0.2">
      <c r="A105" s="90" t="s">
        <v>98</v>
      </c>
      <c r="B105" s="331" t="s">
        <v>171</v>
      </c>
      <c r="C105" s="332"/>
      <c r="D105" s="99"/>
      <c r="E105" s="103">
        <f t="shared" si="12"/>
        <v>0</v>
      </c>
      <c r="F105" s="100"/>
      <c r="G105" s="103">
        <f t="shared" si="13"/>
        <v>0</v>
      </c>
      <c r="H105" s="336"/>
      <c r="I105" s="103">
        <f t="shared" si="14"/>
        <v>0</v>
      </c>
      <c r="J105" s="370">
        <v>0.13</v>
      </c>
      <c r="K105" s="371">
        <f t="shared" si="15"/>
        <v>0</v>
      </c>
    </row>
    <row r="106" spans="1:11" ht="17" hidden="1" x14ac:dyDescent="0.2">
      <c r="A106" s="90" t="s">
        <v>98</v>
      </c>
      <c r="B106" s="331" t="s">
        <v>171</v>
      </c>
      <c r="C106" s="332"/>
      <c r="D106" s="99"/>
      <c r="E106" s="103">
        <f t="shared" si="12"/>
        <v>0</v>
      </c>
      <c r="F106" s="100"/>
      <c r="G106" s="103">
        <f t="shared" si="13"/>
        <v>0</v>
      </c>
      <c r="H106" s="336"/>
      <c r="I106" s="103">
        <f t="shared" si="14"/>
        <v>0</v>
      </c>
      <c r="J106" s="370">
        <v>0.13</v>
      </c>
      <c r="K106" s="371">
        <f t="shared" si="15"/>
        <v>0</v>
      </c>
    </row>
    <row r="107" spans="1:11" ht="17" hidden="1" x14ac:dyDescent="0.2">
      <c r="A107" s="94" t="s">
        <v>58</v>
      </c>
      <c r="B107" s="159" t="s">
        <v>59</v>
      </c>
      <c r="C107" s="111"/>
      <c r="D107" s="113"/>
      <c r="E107" s="117">
        <f t="shared" si="12"/>
        <v>0</v>
      </c>
      <c r="F107" s="115"/>
      <c r="G107" s="117">
        <f t="shared" si="13"/>
        <v>0</v>
      </c>
      <c r="H107" s="326"/>
      <c r="I107" s="117">
        <f t="shared" si="14"/>
        <v>0</v>
      </c>
      <c r="J107" s="357">
        <v>0.14000000000000001</v>
      </c>
      <c r="K107" s="20">
        <f t="shared" si="15"/>
        <v>0</v>
      </c>
    </row>
    <row r="108" spans="1:11" s="272" customFormat="1" ht="17" x14ac:dyDescent="0.2">
      <c r="A108" s="160" t="s">
        <v>65</v>
      </c>
      <c r="B108" s="159" t="s">
        <v>59</v>
      </c>
      <c r="C108" s="111">
        <v>4088</v>
      </c>
      <c r="D108" s="113">
        <v>0.4</v>
      </c>
      <c r="E108" s="117">
        <f t="shared" si="12"/>
        <v>1635.2</v>
      </c>
      <c r="F108" s="115"/>
      <c r="G108" s="117">
        <f t="shared" si="13"/>
        <v>1635.2</v>
      </c>
      <c r="H108" s="326">
        <v>110</v>
      </c>
      <c r="I108" s="117">
        <f t="shared" si="14"/>
        <v>1525.2</v>
      </c>
      <c r="J108" s="357">
        <v>0.14000000000000001</v>
      </c>
      <c r="K108" s="372">
        <f t="shared" si="15"/>
        <v>228.92800000000003</v>
      </c>
    </row>
    <row r="109" spans="1:11" s="272" customFormat="1" ht="17" hidden="1" x14ac:dyDescent="0.2">
      <c r="A109" s="90" t="s">
        <v>168</v>
      </c>
      <c r="B109" s="331" t="s">
        <v>59</v>
      </c>
      <c r="C109" s="332"/>
      <c r="D109" s="99"/>
      <c r="E109" s="103">
        <f t="shared" si="12"/>
        <v>0</v>
      </c>
      <c r="F109" s="100"/>
      <c r="G109" s="103">
        <f t="shared" si="13"/>
        <v>0</v>
      </c>
      <c r="H109" s="336"/>
      <c r="I109" s="103">
        <f t="shared" si="14"/>
        <v>0</v>
      </c>
      <c r="J109" s="370">
        <v>0.13</v>
      </c>
      <c r="K109" s="371">
        <f t="shared" si="15"/>
        <v>0</v>
      </c>
    </row>
    <row r="110" spans="1:11" s="272" customFormat="1" ht="17" hidden="1" x14ac:dyDescent="0.2">
      <c r="A110" s="90" t="s">
        <v>168</v>
      </c>
      <c r="B110" s="159" t="s">
        <v>59</v>
      </c>
      <c r="C110" s="111"/>
      <c r="D110" s="113"/>
      <c r="E110" s="117">
        <f t="shared" si="12"/>
        <v>0</v>
      </c>
      <c r="F110" s="115"/>
      <c r="G110" s="117">
        <f t="shared" si="13"/>
        <v>0</v>
      </c>
      <c r="H110" s="326"/>
      <c r="I110" s="117">
        <f t="shared" si="14"/>
        <v>0</v>
      </c>
      <c r="J110" s="357">
        <v>0.13</v>
      </c>
      <c r="K110" s="372">
        <f t="shared" si="15"/>
        <v>0</v>
      </c>
    </row>
    <row r="111" spans="1:11" ht="17" hidden="1" x14ac:dyDescent="0.2">
      <c r="A111" s="90" t="s">
        <v>186</v>
      </c>
      <c r="B111" s="331" t="s">
        <v>59</v>
      </c>
      <c r="C111" s="332"/>
      <c r="D111" s="99"/>
      <c r="E111" s="103">
        <f t="shared" si="12"/>
        <v>0</v>
      </c>
      <c r="F111" s="100"/>
      <c r="G111" s="103">
        <f t="shared" si="13"/>
        <v>0</v>
      </c>
      <c r="H111" s="336"/>
      <c r="I111" s="103">
        <f t="shared" si="14"/>
        <v>0</v>
      </c>
      <c r="J111" s="370">
        <v>0.13</v>
      </c>
      <c r="K111" s="371">
        <f t="shared" si="15"/>
        <v>0</v>
      </c>
    </row>
    <row r="112" spans="1:11" s="272" customFormat="1" ht="17" hidden="1" x14ac:dyDescent="0.2">
      <c r="A112" s="90" t="s">
        <v>63</v>
      </c>
      <c r="B112" s="159" t="s">
        <v>64</v>
      </c>
      <c r="C112" s="111"/>
      <c r="D112" s="113"/>
      <c r="E112" s="117">
        <f t="shared" si="12"/>
        <v>0</v>
      </c>
      <c r="F112" s="115"/>
      <c r="G112" s="117">
        <f t="shared" si="13"/>
        <v>0</v>
      </c>
      <c r="H112" s="326"/>
      <c r="I112" s="117">
        <f t="shared" si="14"/>
        <v>0</v>
      </c>
      <c r="J112" s="357">
        <v>0.13</v>
      </c>
      <c r="K112" s="20">
        <f t="shared" si="15"/>
        <v>0</v>
      </c>
    </row>
    <row r="113" spans="1:11" ht="17" x14ac:dyDescent="0.2">
      <c r="A113" s="90" t="s">
        <v>231</v>
      </c>
      <c r="B113" s="159" t="s">
        <v>232</v>
      </c>
      <c r="C113" s="111">
        <v>8741</v>
      </c>
      <c r="D113" s="113">
        <v>0.25</v>
      </c>
      <c r="E113" s="117">
        <f t="shared" si="12"/>
        <v>2185.25</v>
      </c>
      <c r="F113" s="115"/>
      <c r="G113" s="117">
        <f t="shared" si="13"/>
        <v>2185.25</v>
      </c>
      <c r="H113" s="326"/>
      <c r="I113" s="117">
        <f t="shared" si="14"/>
        <v>2185.25</v>
      </c>
      <c r="J113" s="357">
        <v>0.13</v>
      </c>
      <c r="K113" s="372">
        <f t="shared" si="15"/>
        <v>284.08249999999998</v>
      </c>
    </row>
    <row r="114" spans="1:11" ht="17" x14ac:dyDescent="0.2">
      <c r="A114" s="90" t="s">
        <v>134</v>
      </c>
      <c r="B114" s="159" t="s">
        <v>135</v>
      </c>
      <c r="C114" s="111">
        <v>4426</v>
      </c>
      <c r="D114" s="113">
        <v>0.4</v>
      </c>
      <c r="E114" s="117">
        <f t="shared" si="12"/>
        <v>1770.4</v>
      </c>
      <c r="F114" s="115"/>
      <c r="G114" s="117">
        <f t="shared" si="13"/>
        <v>1770.4</v>
      </c>
      <c r="H114" s="326"/>
      <c r="I114" s="117">
        <f t="shared" si="14"/>
        <v>1770.4</v>
      </c>
      <c r="J114" s="357">
        <v>0.13</v>
      </c>
      <c r="K114" s="372">
        <f t="shared" si="15"/>
        <v>230.15200000000002</v>
      </c>
    </row>
    <row r="115" spans="1:11" ht="17" hidden="1" x14ac:dyDescent="0.2">
      <c r="A115" s="90" t="s">
        <v>134</v>
      </c>
      <c r="B115" s="159" t="s">
        <v>135</v>
      </c>
      <c r="C115" s="111"/>
      <c r="D115" s="113"/>
      <c r="E115" s="117">
        <f t="shared" si="12"/>
        <v>0</v>
      </c>
      <c r="F115" s="115"/>
      <c r="G115" s="117">
        <f t="shared" si="13"/>
        <v>0</v>
      </c>
      <c r="H115" s="326"/>
      <c r="I115" s="117">
        <f t="shared" si="14"/>
        <v>0</v>
      </c>
      <c r="J115" s="357">
        <v>0.13</v>
      </c>
      <c r="K115" s="20">
        <f t="shared" si="15"/>
        <v>0</v>
      </c>
    </row>
    <row r="116" spans="1:11" ht="17" hidden="1" x14ac:dyDescent="0.2">
      <c r="A116" s="90" t="s">
        <v>114</v>
      </c>
      <c r="B116" s="159" t="s">
        <v>115</v>
      </c>
      <c r="C116" s="111"/>
      <c r="D116" s="113"/>
      <c r="E116" s="117">
        <f t="shared" si="12"/>
        <v>0</v>
      </c>
      <c r="F116" s="115"/>
      <c r="G116" s="117">
        <f t="shared" si="13"/>
        <v>0</v>
      </c>
      <c r="H116" s="326"/>
      <c r="I116" s="117">
        <f t="shared" si="14"/>
        <v>0</v>
      </c>
      <c r="J116" s="357">
        <v>0.13</v>
      </c>
      <c r="K116" s="20">
        <f t="shared" si="15"/>
        <v>0</v>
      </c>
    </row>
    <row r="117" spans="1:11" ht="17" hidden="1" x14ac:dyDescent="0.2">
      <c r="A117" s="90" t="s">
        <v>114</v>
      </c>
      <c r="B117" s="159" t="s">
        <v>115</v>
      </c>
      <c r="C117" s="111"/>
      <c r="D117" s="113"/>
      <c r="E117" s="117">
        <f t="shared" si="12"/>
        <v>0</v>
      </c>
      <c r="F117" s="115"/>
      <c r="G117" s="117">
        <f t="shared" si="13"/>
        <v>0</v>
      </c>
      <c r="H117" s="326"/>
      <c r="I117" s="117">
        <f t="shared" si="14"/>
        <v>0</v>
      </c>
      <c r="J117" s="357">
        <v>0.13</v>
      </c>
      <c r="K117" s="20">
        <f t="shared" si="15"/>
        <v>0</v>
      </c>
    </row>
    <row r="118" spans="1:11" ht="17" hidden="1" x14ac:dyDescent="0.2">
      <c r="A118" s="90" t="s">
        <v>109</v>
      </c>
      <c r="B118" s="159" t="s">
        <v>110</v>
      </c>
      <c r="C118" s="111"/>
      <c r="D118" s="113"/>
      <c r="E118" s="117">
        <f t="shared" si="12"/>
        <v>0</v>
      </c>
      <c r="F118" s="115"/>
      <c r="G118" s="117">
        <f t="shared" si="13"/>
        <v>0</v>
      </c>
      <c r="H118" s="326"/>
      <c r="I118" s="117">
        <f t="shared" si="14"/>
        <v>0</v>
      </c>
      <c r="J118" s="357">
        <v>0.13</v>
      </c>
      <c r="K118" s="20">
        <f t="shared" si="15"/>
        <v>0</v>
      </c>
    </row>
    <row r="119" spans="1:11" ht="17" hidden="1" x14ac:dyDescent="0.2">
      <c r="A119" s="90" t="s">
        <v>187</v>
      </c>
      <c r="B119" s="331" t="s">
        <v>188</v>
      </c>
      <c r="C119" s="332"/>
      <c r="D119" s="99"/>
      <c r="E119" s="103">
        <f t="shared" si="12"/>
        <v>0</v>
      </c>
      <c r="F119" s="100"/>
      <c r="G119" s="103">
        <f t="shared" si="13"/>
        <v>0</v>
      </c>
      <c r="H119" s="336"/>
      <c r="I119" s="103">
        <f t="shared" si="14"/>
        <v>0</v>
      </c>
      <c r="J119" s="370">
        <v>0.13</v>
      </c>
      <c r="K119" s="371">
        <f t="shared" si="15"/>
        <v>0</v>
      </c>
    </row>
    <row r="120" spans="1:11" ht="17" hidden="1" x14ac:dyDescent="0.2">
      <c r="A120" s="90" t="s">
        <v>74</v>
      </c>
      <c r="B120" s="159" t="s">
        <v>75</v>
      </c>
      <c r="C120" s="111"/>
      <c r="D120" s="113"/>
      <c r="E120" s="117">
        <f t="shared" si="12"/>
        <v>0</v>
      </c>
      <c r="F120" s="115"/>
      <c r="G120" s="117">
        <f t="shared" si="13"/>
        <v>0</v>
      </c>
      <c r="H120" s="326"/>
      <c r="I120" s="117">
        <f t="shared" si="14"/>
        <v>0</v>
      </c>
      <c r="J120" s="357">
        <v>0.13</v>
      </c>
      <c r="K120" s="20">
        <f t="shared" si="15"/>
        <v>0</v>
      </c>
    </row>
    <row r="121" spans="1:11" s="272" customFormat="1" ht="17" x14ac:dyDescent="0.2">
      <c r="A121" s="90" t="s">
        <v>222</v>
      </c>
      <c r="B121" s="159" t="s">
        <v>223</v>
      </c>
      <c r="C121" s="111">
        <v>4144</v>
      </c>
      <c r="D121" s="113">
        <v>0.42</v>
      </c>
      <c r="E121" s="117">
        <f t="shared" si="12"/>
        <v>1740.48</v>
      </c>
      <c r="F121" s="115"/>
      <c r="G121" s="117">
        <f t="shared" si="13"/>
        <v>1740.48</v>
      </c>
      <c r="H121" s="326">
        <v>110</v>
      </c>
      <c r="I121" s="117">
        <f t="shared" si="14"/>
        <v>1630.48</v>
      </c>
      <c r="J121" s="357">
        <v>0.13</v>
      </c>
      <c r="K121" s="372">
        <f t="shared" si="15"/>
        <v>226.26240000000001</v>
      </c>
    </row>
    <row r="122" spans="1:11" ht="17" hidden="1" x14ac:dyDescent="0.2">
      <c r="A122" s="209" t="s">
        <v>91</v>
      </c>
      <c r="B122" s="159" t="s">
        <v>92</v>
      </c>
      <c r="C122" s="111"/>
      <c r="D122" s="113"/>
      <c r="E122" s="117">
        <f t="shared" si="12"/>
        <v>0</v>
      </c>
      <c r="F122" s="115"/>
      <c r="G122" s="117">
        <f t="shared" si="13"/>
        <v>0</v>
      </c>
      <c r="H122" s="326"/>
      <c r="I122" s="117">
        <f t="shared" si="14"/>
        <v>0</v>
      </c>
      <c r="J122" s="357">
        <v>0.14000000000000001</v>
      </c>
      <c r="K122" s="20">
        <f t="shared" si="15"/>
        <v>0</v>
      </c>
    </row>
    <row r="123" spans="1:11" s="272" customFormat="1" hidden="1" x14ac:dyDescent="0.2">
      <c r="A123" s="316" t="s">
        <v>145</v>
      </c>
      <c r="B123" s="350" t="s">
        <v>146</v>
      </c>
      <c r="C123" s="111"/>
      <c r="D123" s="171"/>
      <c r="E123" s="117">
        <f t="shared" si="12"/>
        <v>0</v>
      </c>
      <c r="F123" s="116"/>
      <c r="G123" s="117">
        <f t="shared" si="13"/>
        <v>0</v>
      </c>
      <c r="H123" s="116"/>
      <c r="I123" s="117">
        <f t="shared" si="14"/>
        <v>0</v>
      </c>
      <c r="J123" s="357">
        <v>0.14000000000000001</v>
      </c>
      <c r="K123" s="20">
        <f t="shared" si="15"/>
        <v>0</v>
      </c>
    </row>
    <row r="124" spans="1:11" s="272" customFormat="1" hidden="1" x14ac:dyDescent="0.2">
      <c r="A124" s="90" t="s">
        <v>139</v>
      </c>
      <c r="B124" s="321" t="s">
        <v>140</v>
      </c>
      <c r="C124" s="176"/>
      <c r="D124" s="170"/>
      <c r="E124" s="117">
        <f t="shared" si="12"/>
        <v>0</v>
      </c>
      <c r="F124" s="261"/>
      <c r="G124" s="117">
        <f t="shared" si="13"/>
        <v>0</v>
      </c>
      <c r="H124" s="261"/>
      <c r="I124" s="117">
        <f t="shared" si="14"/>
        <v>0</v>
      </c>
      <c r="J124" s="357">
        <v>0.13</v>
      </c>
      <c r="K124" s="20">
        <f t="shared" si="15"/>
        <v>0</v>
      </c>
    </row>
    <row r="125" spans="1:11" hidden="1" x14ac:dyDescent="0.2">
      <c r="A125" s="90" t="s">
        <v>141</v>
      </c>
      <c r="B125" s="321" t="s">
        <v>140</v>
      </c>
      <c r="C125" s="176"/>
      <c r="D125" s="170"/>
      <c r="E125" s="117">
        <f t="shared" si="12"/>
        <v>0</v>
      </c>
      <c r="F125" s="261"/>
      <c r="G125" s="117">
        <f t="shared" si="13"/>
        <v>0</v>
      </c>
      <c r="H125" s="261"/>
      <c r="I125" s="117">
        <f t="shared" si="14"/>
        <v>0</v>
      </c>
      <c r="J125" s="357">
        <v>0.13</v>
      </c>
      <c r="K125" s="20">
        <f t="shared" si="15"/>
        <v>0</v>
      </c>
    </row>
    <row r="126" spans="1:11" s="272" customFormat="1" hidden="1" x14ac:dyDescent="0.2">
      <c r="A126" s="90" t="s">
        <v>118</v>
      </c>
      <c r="B126" s="238" t="s">
        <v>119</v>
      </c>
      <c r="C126" s="176"/>
      <c r="D126" s="170"/>
      <c r="E126" s="117">
        <f t="shared" si="12"/>
        <v>0</v>
      </c>
      <c r="F126" s="261"/>
      <c r="G126" s="117">
        <f t="shared" si="13"/>
        <v>0</v>
      </c>
      <c r="H126" s="261"/>
      <c r="I126" s="117">
        <f t="shared" si="14"/>
        <v>0</v>
      </c>
      <c r="J126" s="357">
        <v>0.13</v>
      </c>
      <c r="K126" s="20">
        <f t="shared" si="15"/>
        <v>0</v>
      </c>
    </row>
    <row r="127" spans="1:11" hidden="1" x14ac:dyDescent="0.2">
      <c r="A127" s="92" t="s">
        <v>54</v>
      </c>
      <c r="B127" s="196" t="s">
        <v>55</v>
      </c>
      <c r="C127" s="197"/>
      <c r="D127" s="198"/>
      <c r="E127" s="117">
        <f t="shared" si="12"/>
        <v>0</v>
      </c>
      <c r="F127" s="203"/>
      <c r="G127" s="117">
        <f t="shared" si="13"/>
        <v>0</v>
      </c>
      <c r="H127" s="203"/>
      <c r="I127" s="117">
        <f t="shared" si="14"/>
        <v>0</v>
      </c>
      <c r="J127" s="357">
        <v>0.14000000000000001</v>
      </c>
      <c r="K127" s="20">
        <f t="shared" si="15"/>
        <v>0</v>
      </c>
    </row>
    <row r="128" spans="1:11" hidden="1" x14ac:dyDescent="0.2">
      <c r="A128" s="90" t="s">
        <v>87</v>
      </c>
      <c r="B128" s="234" t="s">
        <v>88</v>
      </c>
      <c r="C128" s="114"/>
      <c r="D128" s="172"/>
      <c r="E128" s="117">
        <f t="shared" si="12"/>
        <v>0</v>
      </c>
      <c r="F128" s="116"/>
      <c r="G128" s="117">
        <f t="shared" si="13"/>
        <v>0</v>
      </c>
      <c r="H128" s="116"/>
      <c r="I128" s="117">
        <f t="shared" si="14"/>
        <v>0</v>
      </c>
      <c r="J128" s="357">
        <v>0.13</v>
      </c>
      <c r="K128" s="20">
        <f t="shared" si="15"/>
        <v>0</v>
      </c>
    </row>
    <row r="129" spans="1:12" ht="16" customHeight="1" x14ac:dyDescent="0.2">
      <c r="A129" s="75"/>
      <c r="C129" s="79">
        <f>SUM(C2:C128)</f>
        <v>87611</v>
      </c>
      <c r="D129" s="79"/>
      <c r="E129" s="80">
        <f>SUM(E2:E128)</f>
        <v>29107.4</v>
      </c>
      <c r="F129" s="80">
        <f>SUM(F2:F128)</f>
        <v>1119.93</v>
      </c>
      <c r="G129" s="80">
        <f>SUM(G2:G128)</f>
        <v>30227.33</v>
      </c>
      <c r="H129" s="80">
        <f>SUM(H2:H128)</f>
        <v>2080</v>
      </c>
      <c r="I129" s="80">
        <f>SUM(I2:I128)</f>
        <v>28147.329999999998</v>
      </c>
      <c r="J129" s="80"/>
      <c r="K129" s="3">
        <f>SUM(K2:K128)</f>
        <v>3843.6646000000005</v>
      </c>
      <c r="L129" s="3"/>
    </row>
    <row r="130" spans="1:12" x14ac:dyDescent="0.2">
      <c r="D130" s="81"/>
      <c r="I130" s="382"/>
      <c r="J130" s="383"/>
      <c r="K130" s="165"/>
    </row>
    <row r="131" spans="1:12" x14ac:dyDescent="0.2">
      <c r="B131" s="247" t="s">
        <v>47</v>
      </c>
      <c r="D131" s="13"/>
      <c r="F131" s="13"/>
      <c r="G131" s="13"/>
      <c r="H131" t="s">
        <v>10</v>
      </c>
      <c r="I131" s="12">
        <f>+K129</f>
        <v>3843.6646000000005</v>
      </c>
    </row>
    <row r="132" spans="1:12" x14ac:dyDescent="0.2">
      <c r="B132" s="363">
        <v>0.13</v>
      </c>
      <c r="C132" s="41" t="s">
        <v>170</v>
      </c>
      <c r="D132" s="14"/>
      <c r="F132" s="13"/>
      <c r="G132" s="13"/>
      <c r="H132" t="s">
        <v>12</v>
      </c>
      <c r="I132" s="207">
        <f>+I129+I131</f>
        <v>31990.994599999998</v>
      </c>
    </row>
    <row r="133" spans="1:12" x14ac:dyDescent="0.2">
      <c r="A133" s="361"/>
      <c r="B133" s="364">
        <v>0.14000000000000001</v>
      </c>
      <c r="C133" s="41" t="s">
        <v>51</v>
      </c>
      <c r="D133" s="14"/>
      <c r="E133" s="15"/>
    </row>
    <row r="134" spans="1:12" x14ac:dyDescent="0.2">
      <c r="A134" s="362"/>
      <c r="D134" s="14"/>
      <c r="E134" s="15"/>
      <c r="F134" s="3"/>
      <c r="I134" s="386"/>
      <c r="J134" s="387"/>
    </row>
    <row r="135" spans="1:12" x14ac:dyDescent="0.2">
      <c r="A135" s="361"/>
      <c r="D135" s="14"/>
      <c r="E135" s="15"/>
      <c r="I135" s="3"/>
    </row>
    <row r="136" spans="1:12" x14ac:dyDescent="0.2">
      <c r="A136" s="361"/>
    </row>
    <row r="138" spans="1:12" x14ac:dyDescent="0.2">
      <c r="H138" s="3"/>
    </row>
  </sheetData>
  <autoFilter ref="A1:K133" xr:uid="{00000000-0009-0000-0000-00007C000000}">
    <filterColumn colId="8">
      <filters blank="1">
        <filter val="1,028.40"/>
        <filter val="1,080.16"/>
        <filter val="1,334.40"/>
        <filter val="1,525.20"/>
        <filter val="1,532.66"/>
        <filter val="1,592.00"/>
        <filter val="1,630.48"/>
        <filter val="1,695.43"/>
        <filter val="1,733.29"/>
        <filter val="1,770.40"/>
        <filter val="1,788.48"/>
        <filter val="1,843.29"/>
        <filter val="2,185.25"/>
        <filter val="2,424.89"/>
        <filter val="28,147.33"/>
        <filter val="3,843.66"/>
        <filter val="31,990.99"/>
        <filter val="510.26"/>
        <filter val="520.26"/>
        <filter val="607.98"/>
        <filter val="650.18"/>
        <filter val="681.16"/>
        <filter val="933.00"/>
      </filters>
    </filterColumn>
  </autoFilter>
  <sortState xmlns:xlrd2="http://schemas.microsoft.com/office/spreadsheetml/2017/richdata2" ref="A2:K128">
    <sortCondition ref="B2:B128"/>
  </sortState>
  <pageMargins left="0.7" right="0.7" top="0.75" bottom="0.75" header="0.3" footer="0.3"/>
  <pageSetup orientation="portrait" horizontalDpi="4294967295" verticalDpi="4294967295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filterMode="1"/>
  <dimension ref="A1:L138"/>
  <sheetViews>
    <sheetView topLeftCell="A20" zoomScale="80" zoomScaleNormal="60" workbookViewId="0">
      <selection activeCell="I132" sqref="I132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5" si="0">C2*D2</f>
        <v>0</v>
      </c>
      <c r="F2" s="115"/>
      <c r="G2" s="117">
        <f t="shared" ref="G2:G65" si="1">E2+F2</f>
        <v>0</v>
      </c>
      <c r="H2" s="319"/>
      <c r="I2" s="117">
        <f t="shared" ref="I2:I65" si="2">+G2-H2</f>
        <v>0</v>
      </c>
      <c r="J2" s="357">
        <v>0.13</v>
      </c>
      <c r="K2" s="20">
        <f t="shared" ref="K2:K65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159" t="s">
        <v>165</v>
      </c>
      <c r="C6" s="111">
        <v>4425</v>
      </c>
      <c r="D6" s="113">
        <v>0.38</v>
      </c>
      <c r="E6" s="117">
        <f t="shared" si="0"/>
        <v>1681.5</v>
      </c>
      <c r="F6" s="115">
        <v>12.5</v>
      </c>
      <c r="G6" s="117">
        <f t="shared" si="1"/>
        <v>1694</v>
      </c>
      <c r="H6" s="326">
        <v>110</v>
      </c>
      <c r="I6" s="117">
        <f t="shared" si="2"/>
        <v>1584</v>
      </c>
      <c r="J6" s="357">
        <v>0.13</v>
      </c>
      <c r="K6" s="372">
        <f t="shared" si="3"/>
        <v>218.595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x14ac:dyDescent="0.2">
      <c r="A8" s="179" t="s">
        <v>207</v>
      </c>
      <c r="B8" s="159" t="s">
        <v>208</v>
      </c>
      <c r="C8" s="111">
        <v>2094</v>
      </c>
      <c r="D8" s="113">
        <v>0.4</v>
      </c>
      <c r="E8" s="117">
        <f t="shared" si="0"/>
        <v>837.6</v>
      </c>
      <c r="F8" s="115"/>
      <c r="G8" s="117">
        <f t="shared" si="1"/>
        <v>837.6</v>
      </c>
      <c r="H8" s="326">
        <v>110</v>
      </c>
      <c r="I8" s="117">
        <f t="shared" si="2"/>
        <v>727.6</v>
      </c>
      <c r="J8" s="357">
        <v>0.13</v>
      </c>
      <c r="K8" s="372">
        <f t="shared" si="3"/>
        <v>108.88800000000001</v>
      </c>
    </row>
    <row r="9" spans="1:11" s="272" customFormat="1" ht="17" hidden="1" x14ac:dyDescent="0.2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t="17" hidden="1" x14ac:dyDescent="0.2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hidden="1" x14ac:dyDescent="0.2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hidden="1" x14ac:dyDescent="0.2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t="17" x14ac:dyDescent="0.2">
      <c r="A16" s="179" t="s">
        <v>200</v>
      </c>
      <c r="B16" s="159" t="s">
        <v>144</v>
      </c>
      <c r="C16" s="111">
        <v>6788</v>
      </c>
      <c r="D16" s="113">
        <v>0.27</v>
      </c>
      <c r="E16" s="117">
        <f t="shared" si="0"/>
        <v>1832.7600000000002</v>
      </c>
      <c r="F16" s="115"/>
      <c r="G16" s="117">
        <f t="shared" si="1"/>
        <v>1832.7600000000002</v>
      </c>
      <c r="H16" s="326">
        <v>110</v>
      </c>
      <c r="I16" s="117">
        <f t="shared" si="2"/>
        <v>1722.7600000000002</v>
      </c>
      <c r="J16" s="357">
        <v>0.13</v>
      </c>
      <c r="K16" s="372">
        <f t="shared" si="3"/>
        <v>238.25880000000004</v>
      </c>
    </row>
    <row r="17" spans="1:11" ht="17" hidden="1" x14ac:dyDescent="0.2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t="17" hidden="1" x14ac:dyDescent="0.2">
      <c r="A18" s="179" t="s">
        <v>31</v>
      </c>
      <c r="B18" s="159" t="s">
        <v>144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s="272" customFormat="1" ht="17" hidden="1" x14ac:dyDescent="0.2">
      <c r="A19" s="179" t="s">
        <v>200</v>
      </c>
      <c r="B19" s="331" t="s">
        <v>225</v>
      </c>
      <c r="C19" s="332"/>
      <c r="D19" s="99"/>
      <c r="E19" s="103">
        <f t="shared" si="0"/>
        <v>0</v>
      </c>
      <c r="F19" s="100"/>
      <c r="G19" s="103">
        <f t="shared" si="1"/>
        <v>0</v>
      </c>
      <c r="H19" s="336"/>
      <c r="I19" s="103">
        <f t="shared" si="2"/>
        <v>0</v>
      </c>
      <c r="J19" s="370">
        <v>0.13</v>
      </c>
      <c r="K19" s="371">
        <f t="shared" si="3"/>
        <v>0</v>
      </c>
    </row>
    <row r="20" spans="1:11" s="272" customFormat="1" ht="17" x14ac:dyDescent="0.2">
      <c r="A20" s="179" t="s">
        <v>233</v>
      </c>
      <c r="B20" s="159" t="s">
        <v>234</v>
      </c>
      <c r="C20" s="111">
        <v>2837</v>
      </c>
      <c r="D20" s="113">
        <v>0.38</v>
      </c>
      <c r="E20" s="117">
        <f t="shared" si="0"/>
        <v>1078.06</v>
      </c>
      <c r="F20" s="115"/>
      <c r="G20" s="117">
        <f t="shared" si="1"/>
        <v>1078.06</v>
      </c>
      <c r="H20" s="326"/>
      <c r="I20" s="117">
        <f t="shared" si="2"/>
        <v>1078.06</v>
      </c>
      <c r="J20" s="357">
        <v>0.13</v>
      </c>
      <c r="K20" s="372">
        <f t="shared" si="3"/>
        <v>140.14779999999999</v>
      </c>
    </row>
    <row r="21" spans="1:11" s="272" customFormat="1" ht="17" hidden="1" x14ac:dyDescent="0.2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x14ac:dyDescent="0.2">
      <c r="A23" s="179" t="s">
        <v>131</v>
      </c>
      <c r="B23" s="159" t="s">
        <v>132</v>
      </c>
      <c r="C23" s="111">
        <v>4521</v>
      </c>
      <c r="D23" s="113">
        <v>0.42</v>
      </c>
      <c r="E23" s="117">
        <f t="shared" si="0"/>
        <v>1898.82</v>
      </c>
      <c r="F23" s="115"/>
      <c r="G23" s="117">
        <f t="shared" si="1"/>
        <v>1898.82</v>
      </c>
      <c r="H23" s="326">
        <v>330</v>
      </c>
      <c r="I23" s="117">
        <f t="shared" si="2"/>
        <v>1568.82</v>
      </c>
      <c r="J23" s="357">
        <v>0.13</v>
      </c>
      <c r="K23" s="372">
        <f t="shared" si="3"/>
        <v>246.8466</v>
      </c>
    </row>
    <row r="24" spans="1:11" s="272" customFormat="1" ht="17" hidden="1" x14ac:dyDescent="0.2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t="17" hidden="1" x14ac:dyDescent="0.2">
      <c r="A25" s="179" t="s">
        <v>133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102</v>
      </c>
      <c r="B28" s="159" t="s">
        <v>103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72</v>
      </c>
      <c r="B29" s="159" t="s">
        <v>73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60" t="s">
        <v>67</v>
      </c>
      <c r="B30" s="159" t="s">
        <v>68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ht="17" x14ac:dyDescent="0.2">
      <c r="A31" s="160" t="s">
        <v>81</v>
      </c>
      <c r="B31" s="392" t="s">
        <v>230</v>
      </c>
      <c r="C31" s="176">
        <v>6621</v>
      </c>
      <c r="D31" s="170">
        <v>0.27</v>
      </c>
      <c r="E31" s="117">
        <f t="shared" si="0"/>
        <v>1787.67</v>
      </c>
      <c r="F31" s="261"/>
      <c r="G31" s="117">
        <f t="shared" si="1"/>
        <v>1787.67</v>
      </c>
      <c r="H31" s="261"/>
      <c r="I31" s="117">
        <f t="shared" si="2"/>
        <v>1787.67</v>
      </c>
      <c r="J31" s="357">
        <v>0.14000000000000001</v>
      </c>
      <c r="K31" s="372">
        <f t="shared" si="3"/>
        <v>250.27380000000002</v>
      </c>
    </row>
    <row r="32" spans="1:11" s="272" customFormat="1" ht="17" hidden="1" x14ac:dyDescent="0.2">
      <c r="A32" s="179" t="s">
        <v>191</v>
      </c>
      <c r="B32" s="159" t="s">
        <v>192</v>
      </c>
      <c r="C32" s="374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372">
        <f t="shared" si="3"/>
        <v>0</v>
      </c>
    </row>
    <row r="33" spans="1:11" ht="17" x14ac:dyDescent="0.2">
      <c r="A33" s="160" t="s">
        <v>228</v>
      </c>
      <c r="B33" s="159" t="s">
        <v>229</v>
      </c>
      <c r="C33" s="111">
        <v>6621</v>
      </c>
      <c r="D33" s="113">
        <v>0.27</v>
      </c>
      <c r="E33" s="117">
        <f t="shared" si="0"/>
        <v>1787.67</v>
      </c>
      <c r="F33" s="115"/>
      <c r="G33" s="117">
        <f t="shared" si="1"/>
        <v>1787.67</v>
      </c>
      <c r="H33" s="326">
        <v>110</v>
      </c>
      <c r="I33" s="117">
        <f t="shared" si="2"/>
        <v>1677.67</v>
      </c>
      <c r="J33" s="357">
        <v>0.14000000000000001</v>
      </c>
      <c r="K33" s="372">
        <f t="shared" si="3"/>
        <v>250.27380000000002</v>
      </c>
    </row>
    <row r="34" spans="1:11" ht="17" hidden="1" x14ac:dyDescent="0.2">
      <c r="A34" s="179" t="s">
        <v>157</v>
      </c>
      <c r="B34" s="159" t="s">
        <v>158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20">
        <f t="shared" si="3"/>
        <v>0</v>
      </c>
    </row>
    <row r="35" spans="1:11" s="272" customFormat="1" ht="17" hidden="1" x14ac:dyDescent="0.2">
      <c r="A35" s="179" t="s">
        <v>147</v>
      </c>
      <c r="B35" s="159" t="s">
        <v>148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ht="17" hidden="1" x14ac:dyDescent="0.2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t="17" hidden="1" x14ac:dyDescent="0.2">
      <c r="A37" s="160" t="s">
        <v>65</v>
      </c>
      <c r="B37" s="159" t="s">
        <v>93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x14ac:dyDescent="0.2">
      <c r="A39" s="160" t="s">
        <v>116</v>
      </c>
      <c r="B39" s="159" t="s">
        <v>117</v>
      </c>
      <c r="C39" s="111">
        <v>1690</v>
      </c>
      <c r="D39" s="113">
        <v>0.4</v>
      </c>
      <c r="E39" s="117">
        <f t="shared" si="0"/>
        <v>676</v>
      </c>
      <c r="F39" s="115"/>
      <c r="G39" s="117">
        <f t="shared" si="1"/>
        <v>676</v>
      </c>
      <c r="H39" s="326">
        <v>220</v>
      </c>
      <c r="I39" s="117">
        <f t="shared" si="2"/>
        <v>456</v>
      </c>
      <c r="J39" s="357">
        <v>0.14000000000000001</v>
      </c>
      <c r="K39" s="20">
        <f t="shared" si="3"/>
        <v>94.640000000000015</v>
      </c>
    </row>
    <row r="40" spans="1:11" ht="17" hidden="1" x14ac:dyDescent="0.2">
      <c r="A40" s="160" t="s">
        <v>122</v>
      </c>
      <c r="B40" s="331" t="s">
        <v>123</v>
      </c>
      <c r="C40" s="332"/>
      <c r="D40" s="99"/>
      <c r="E40" s="103">
        <f t="shared" si="0"/>
        <v>0</v>
      </c>
      <c r="F40" s="100"/>
      <c r="G40" s="103">
        <f t="shared" si="1"/>
        <v>0</v>
      </c>
      <c r="H40" s="336"/>
      <c r="I40" s="103">
        <f t="shared" si="2"/>
        <v>0</v>
      </c>
      <c r="J40" s="370">
        <v>0.14000000000000001</v>
      </c>
      <c r="K40" s="371">
        <f t="shared" si="3"/>
        <v>0</v>
      </c>
    </row>
    <row r="41" spans="1:11" ht="17" hidden="1" x14ac:dyDescent="0.2">
      <c r="A41" s="160" t="s">
        <v>124</v>
      </c>
      <c r="B41" s="159" t="s">
        <v>123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t="17" hidden="1" x14ac:dyDescent="0.2">
      <c r="A42" s="149" t="s">
        <v>65</v>
      </c>
      <c r="B42" s="159" t="s">
        <v>66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79" t="s">
        <v>81</v>
      </c>
      <c r="B43" s="159" t="s">
        <v>82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0.13</v>
      </c>
      <c r="K43" s="20">
        <f t="shared" si="3"/>
        <v>0</v>
      </c>
    </row>
    <row r="44" spans="1:11" ht="17" hidden="1" x14ac:dyDescent="0.2">
      <c r="A44" s="160" t="s">
        <v>125</v>
      </c>
      <c r="B44" s="159" t="s">
        <v>126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372">
        <f t="shared" si="3"/>
        <v>0</v>
      </c>
    </row>
    <row r="45" spans="1:11" ht="17" hidden="1" x14ac:dyDescent="0.2">
      <c r="A45" s="24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t="17" hidden="1" x14ac:dyDescent="0.2">
      <c r="A46" s="160" t="s">
        <v>136</v>
      </c>
      <c r="B46" s="331" t="s">
        <v>137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0.14000000000000001</v>
      </c>
      <c r="K46" s="371">
        <f t="shared" si="3"/>
        <v>0</v>
      </c>
    </row>
    <row r="47" spans="1:11" ht="17" hidden="1" x14ac:dyDescent="0.2">
      <c r="A47" s="240" t="s">
        <v>136</v>
      </c>
      <c r="B47" s="159" t="s">
        <v>137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hidden="1" x14ac:dyDescent="0.2">
      <c r="A48" s="179" t="s">
        <v>76</v>
      </c>
      <c r="B48" s="159" t="s">
        <v>77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0.13</v>
      </c>
      <c r="K48" s="20">
        <f t="shared" si="3"/>
        <v>0</v>
      </c>
    </row>
    <row r="49" spans="1:11" ht="17" hidden="1" x14ac:dyDescent="0.2">
      <c r="A49" s="179" t="s">
        <v>31</v>
      </c>
      <c r="B49" s="331" t="s">
        <v>178</v>
      </c>
      <c r="C49" s="332"/>
      <c r="D49" s="99"/>
      <c r="E49" s="103">
        <f t="shared" si="0"/>
        <v>0</v>
      </c>
      <c r="F49" s="100"/>
      <c r="G49" s="103">
        <f t="shared" si="1"/>
        <v>0</v>
      </c>
      <c r="H49" s="336"/>
      <c r="I49" s="103">
        <f t="shared" si="2"/>
        <v>0</v>
      </c>
      <c r="J49" s="370">
        <v>0.13</v>
      </c>
      <c r="K49" s="371">
        <f t="shared" si="3"/>
        <v>0</v>
      </c>
    </row>
    <row r="50" spans="1:11" ht="17" hidden="1" x14ac:dyDescent="0.2">
      <c r="A50" s="179" t="s">
        <v>195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t="17" hidden="1" x14ac:dyDescent="0.2">
      <c r="A51" s="191" t="s">
        <v>96</v>
      </c>
      <c r="B51" s="159" t="s">
        <v>97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1" ht="17" x14ac:dyDescent="0.2">
      <c r="A52" s="160" t="s">
        <v>65</v>
      </c>
      <c r="B52" s="159" t="s">
        <v>138</v>
      </c>
      <c r="C52" s="111">
        <v>6607</v>
      </c>
      <c r="D52" s="113">
        <v>0.28000000000000003</v>
      </c>
      <c r="E52" s="117">
        <f t="shared" si="0"/>
        <v>1849.9600000000003</v>
      </c>
      <c r="F52" s="115"/>
      <c r="G52" s="117">
        <f t="shared" si="1"/>
        <v>1849.9600000000003</v>
      </c>
      <c r="H52" s="326">
        <v>110</v>
      </c>
      <c r="I52" s="117">
        <f t="shared" si="2"/>
        <v>1739.9600000000003</v>
      </c>
      <c r="J52" s="357">
        <v>0.14000000000000001</v>
      </c>
      <c r="K52" s="372">
        <f t="shared" si="3"/>
        <v>258.99440000000004</v>
      </c>
    </row>
    <row r="53" spans="1:11" ht="17" hidden="1" x14ac:dyDescent="0.2">
      <c r="A53" s="208" t="s">
        <v>65</v>
      </c>
      <c r="B53" s="331" t="s">
        <v>138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0.14000000000000001</v>
      </c>
      <c r="K53" s="371">
        <f t="shared" si="3"/>
        <v>0</v>
      </c>
    </row>
    <row r="54" spans="1:11" ht="17" hidden="1" x14ac:dyDescent="0.2">
      <c r="A54" s="160" t="s">
        <v>202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t="17" hidden="1" x14ac:dyDescent="0.2">
      <c r="A55" s="191" t="s">
        <v>44</v>
      </c>
      <c r="B55" s="159" t="s">
        <v>45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s="272" customFormat="1" ht="17" hidden="1" x14ac:dyDescent="0.2">
      <c r="A56" s="208" t="s">
        <v>89</v>
      </c>
      <c r="B56" s="159" t="s">
        <v>45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t="17" hidden="1" x14ac:dyDescent="0.2">
      <c r="A57" s="179" t="s">
        <v>98</v>
      </c>
      <c r="B57" s="331" t="s">
        <v>45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ht="17" hidden="1" x14ac:dyDescent="0.2">
      <c r="A58" s="160" t="s">
        <v>94</v>
      </c>
      <c r="B58" s="159" t="s">
        <v>95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ht="17" hidden="1" x14ac:dyDescent="0.2">
      <c r="A59" s="160" t="s">
        <v>94</v>
      </c>
      <c r="B59" s="159" t="s">
        <v>95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t="17" hidden="1" x14ac:dyDescent="0.2">
      <c r="A60" s="179" t="s">
        <v>129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t="17" hidden="1" x14ac:dyDescent="0.2">
      <c r="A61" s="179" t="s">
        <v>201</v>
      </c>
      <c r="B61" s="331" t="s">
        <v>95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t="17" hidden="1" x14ac:dyDescent="0.2">
      <c r="A62" s="160" t="s">
        <v>181</v>
      </c>
      <c r="B62" s="331" t="s">
        <v>95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0.14000000000000001</v>
      </c>
      <c r="K62" s="371">
        <f t="shared" si="3"/>
        <v>0</v>
      </c>
    </row>
    <row r="63" spans="1:11" s="272" customFormat="1" ht="17" hidden="1" x14ac:dyDescent="0.2">
      <c r="A63" s="179" t="s">
        <v>196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t="17" hidden="1" x14ac:dyDescent="0.2">
      <c r="A64" s="179" t="s">
        <v>182</v>
      </c>
      <c r="B64" s="331" t="s">
        <v>183</v>
      </c>
      <c r="C64" s="388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79" t="s">
        <v>182</v>
      </c>
      <c r="B65" s="159" t="s">
        <v>183</v>
      </c>
      <c r="C65" s="385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372">
        <f t="shared" si="3"/>
        <v>0</v>
      </c>
    </row>
    <row r="66" spans="1:12" ht="17" hidden="1" x14ac:dyDescent="0.2">
      <c r="A66" s="179" t="s">
        <v>182</v>
      </c>
      <c r="B66" s="159" t="s">
        <v>183</v>
      </c>
      <c r="C66" s="111"/>
      <c r="D66" s="113"/>
      <c r="E66" s="117">
        <f t="shared" ref="E66:E128" si="4">C66*D66</f>
        <v>0</v>
      </c>
      <c r="F66" s="115"/>
      <c r="G66" s="117">
        <f t="shared" ref="G66:G128" si="5">E66+F66</f>
        <v>0</v>
      </c>
      <c r="H66" s="326"/>
      <c r="I66" s="117">
        <f t="shared" ref="I66:I128" si="6">+G66-H66</f>
        <v>0</v>
      </c>
      <c r="J66" s="357">
        <v>0.13</v>
      </c>
      <c r="K66" s="372">
        <f t="shared" ref="K66:K128" si="7">E66*J66</f>
        <v>0</v>
      </c>
    </row>
    <row r="67" spans="1:12" ht="19" hidden="1" customHeight="1" x14ac:dyDescent="0.2">
      <c r="A67" s="139" t="s">
        <v>69</v>
      </c>
      <c r="B67" s="159" t="s">
        <v>70</v>
      </c>
      <c r="C67" s="111"/>
      <c r="D67" s="113"/>
      <c r="E67" s="117">
        <f t="shared" si="4"/>
        <v>0</v>
      </c>
      <c r="F67" s="115"/>
      <c r="G67" s="117">
        <f t="shared" si="5"/>
        <v>0</v>
      </c>
      <c r="H67" s="326"/>
      <c r="I67" s="117">
        <f t="shared" si="6"/>
        <v>0</v>
      </c>
      <c r="J67" s="357">
        <v>0.14000000000000001</v>
      </c>
      <c r="K67" s="20">
        <f t="shared" si="7"/>
        <v>0</v>
      </c>
    </row>
    <row r="68" spans="1:12" ht="17" hidden="1" x14ac:dyDescent="0.2">
      <c r="A68" s="124" t="s">
        <v>60</v>
      </c>
      <c r="B68" s="159" t="s">
        <v>61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0.14000000000000001</v>
      </c>
      <c r="K68" s="20">
        <f t="shared" si="7"/>
        <v>0</v>
      </c>
    </row>
    <row r="69" spans="1:12" ht="17" hidden="1" x14ac:dyDescent="0.2">
      <c r="A69" s="139" t="s">
        <v>46</v>
      </c>
      <c r="B69" s="159" t="s">
        <v>29</v>
      </c>
      <c r="C69" s="111"/>
      <c r="D69" s="113"/>
      <c r="E69" s="117">
        <f t="shared" si="4"/>
        <v>0</v>
      </c>
      <c r="F69" s="115"/>
      <c r="G69" s="117">
        <f t="shared" si="5"/>
        <v>0</v>
      </c>
      <c r="H69" s="326"/>
      <c r="I69" s="117">
        <f t="shared" si="6"/>
        <v>0</v>
      </c>
      <c r="J69" s="357">
        <v>0.14000000000000001</v>
      </c>
      <c r="K69" s="20">
        <f t="shared" si="7"/>
        <v>0</v>
      </c>
      <c r="L69" s="3"/>
    </row>
    <row r="70" spans="1:12" s="272" customFormat="1" ht="17" hidden="1" x14ac:dyDescent="0.2">
      <c r="A70" s="90" t="s">
        <v>176</v>
      </c>
      <c r="B70" s="331" t="s">
        <v>177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  <c r="L70" s="118"/>
    </row>
    <row r="71" spans="1:12" ht="17" hidden="1" x14ac:dyDescent="0.2">
      <c r="A71" s="90" t="s">
        <v>127</v>
      </c>
      <c r="B71" s="159" t="s">
        <v>128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0.13</v>
      </c>
      <c r="K71" s="20">
        <f t="shared" si="7"/>
        <v>0</v>
      </c>
    </row>
    <row r="72" spans="1:12" ht="17" hidden="1" x14ac:dyDescent="0.2">
      <c r="A72" s="179" t="s">
        <v>172</v>
      </c>
      <c r="B72" s="331" t="s">
        <v>175</v>
      </c>
      <c r="C72" s="332"/>
      <c r="D72" s="99"/>
      <c r="E72" s="103">
        <f t="shared" si="4"/>
        <v>0</v>
      </c>
      <c r="F72" s="100"/>
      <c r="G72" s="103">
        <f t="shared" si="5"/>
        <v>0</v>
      </c>
      <c r="H72" s="336"/>
      <c r="I72" s="103">
        <f t="shared" si="6"/>
        <v>0</v>
      </c>
      <c r="J72" s="370">
        <v>0.13</v>
      </c>
      <c r="K72" s="371">
        <f t="shared" si="7"/>
        <v>0</v>
      </c>
    </row>
    <row r="73" spans="1:12" s="272" customFormat="1" ht="17" x14ac:dyDescent="0.2">
      <c r="A73" s="179" t="s">
        <v>172</v>
      </c>
      <c r="B73" s="159" t="s">
        <v>175</v>
      </c>
      <c r="C73" s="111">
        <v>3073</v>
      </c>
      <c r="D73" s="113">
        <v>0.38</v>
      </c>
      <c r="E73" s="117">
        <f t="shared" si="4"/>
        <v>1167.74</v>
      </c>
      <c r="F73" s="115"/>
      <c r="G73" s="117">
        <f t="shared" si="5"/>
        <v>1167.74</v>
      </c>
      <c r="H73" s="326"/>
      <c r="I73" s="117">
        <f t="shared" si="6"/>
        <v>1167.74</v>
      </c>
      <c r="J73" s="357">
        <v>0.13</v>
      </c>
      <c r="K73" s="372">
        <f t="shared" si="7"/>
        <v>151.80620000000002</v>
      </c>
    </row>
    <row r="74" spans="1:12" ht="17" hidden="1" x14ac:dyDescent="0.2">
      <c r="A74" s="90" t="s">
        <v>108</v>
      </c>
      <c r="B74" s="159" t="s">
        <v>111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2" ht="17" x14ac:dyDescent="0.2">
      <c r="A75" s="90" t="s">
        <v>52</v>
      </c>
      <c r="B75" s="159" t="s">
        <v>53</v>
      </c>
      <c r="C75" s="111">
        <v>3164</v>
      </c>
      <c r="D75" s="113">
        <v>0.42</v>
      </c>
      <c r="E75" s="117">
        <f t="shared" si="4"/>
        <v>1328.8799999999999</v>
      </c>
      <c r="F75" s="115"/>
      <c r="G75" s="117">
        <f t="shared" si="5"/>
        <v>1328.8799999999999</v>
      </c>
      <c r="H75" s="326">
        <v>220</v>
      </c>
      <c r="I75" s="117">
        <f t="shared" si="6"/>
        <v>1108.8799999999999</v>
      </c>
      <c r="J75" s="357">
        <v>0.13</v>
      </c>
      <c r="K75" s="372">
        <f t="shared" si="7"/>
        <v>172.7544</v>
      </c>
    </row>
    <row r="76" spans="1:12" ht="17" hidden="1" x14ac:dyDescent="0.2">
      <c r="A76" s="90" t="s">
        <v>52</v>
      </c>
      <c r="B76" s="331" t="s">
        <v>53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t="17" hidden="1" x14ac:dyDescent="0.2">
      <c r="A77" s="381" t="s">
        <v>212</v>
      </c>
      <c r="B77" s="331" t="s">
        <v>167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t="17" hidden="1" x14ac:dyDescent="0.2">
      <c r="A78" s="208" t="s">
        <v>90</v>
      </c>
      <c r="B78" s="159" t="s">
        <v>79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0.14000000000000001</v>
      </c>
      <c r="K78" s="20">
        <f t="shared" si="7"/>
        <v>0</v>
      </c>
    </row>
    <row r="79" spans="1:12" ht="17" x14ac:dyDescent="0.2">
      <c r="A79" s="90" t="s">
        <v>154</v>
      </c>
      <c r="B79" s="159" t="s">
        <v>155</v>
      </c>
      <c r="C79" s="111">
        <v>5346</v>
      </c>
      <c r="D79" s="113">
        <v>0.28999999999999998</v>
      </c>
      <c r="E79" s="117">
        <f t="shared" si="4"/>
        <v>1550.34</v>
      </c>
      <c r="F79" s="115">
        <v>25</v>
      </c>
      <c r="G79" s="117">
        <f t="shared" si="5"/>
        <v>1575.34</v>
      </c>
      <c r="H79" s="326"/>
      <c r="I79" s="117">
        <f t="shared" si="6"/>
        <v>1575.34</v>
      </c>
      <c r="J79" s="357">
        <v>0.13</v>
      </c>
      <c r="K79" s="372">
        <f t="shared" si="7"/>
        <v>201.54419999999999</v>
      </c>
    </row>
    <row r="80" spans="1:12" ht="17" hidden="1" x14ac:dyDescent="0.2">
      <c r="A80" s="90" t="s">
        <v>154</v>
      </c>
      <c r="B80" s="331" t="s">
        <v>155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0.13</v>
      </c>
      <c r="K80" s="371">
        <f t="shared" si="7"/>
        <v>0</v>
      </c>
    </row>
    <row r="81" spans="1:11" ht="17" hidden="1" x14ac:dyDescent="0.2">
      <c r="A81" s="90" t="s">
        <v>156</v>
      </c>
      <c r="B81" s="331" t="s">
        <v>155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t="17" hidden="1" x14ac:dyDescent="0.2">
      <c r="A82" s="90" t="s">
        <v>156</v>
      </c>
      <c r="B82" s="331" t="s">
        <v>155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ht="17" x14ac:dyDescent="0.2">
      <c r="A83" s="90" t="s">
        <v>104</v>
      </c>
      <c r="B83" s="159" t="s">
        <v>105</v>
      </c>
      <c r="C83" s="111">
        <v>4504</v>
      </c>
      <c r="D83" s="113">
        <v>0.42</v>
      </c>
      <c r="E83" s="117">
        <f t="shared" si="4"/>
        <v>1891.6799999999998</v>
      </c>
      <c r="F83" s="115"/>
      <c r="G83" s="117">
        <f t="shared" si="5"/>
        <v>1891.6799999999998</v>
      </c>
      <c r="H83" s="326">
        <v>110</v>
      </c>
      <c r="I83" s="117">
        <f t="shared" si="6"/>
        <v>1781.6799999999998</v>
      </c>
      <c r="J83" s="357">
        <v>0.13</v>
      </c>
      <c r="K83" s="372">
        <f t="shared" si="7"/>
        <v>245.91839999999999</v>
      </c>
    </row>
    <row r="84" spans="1:11" ht="17" hidden="1" x14ac:dyDescent="0.2">
      <c r="A84" s="90" t="s">
        <v>161</v>
      </c>
      <c r="B84" s="159" t="s">
        <v>162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0.13</v>
      </c>
      <c r="K84" s="372">
        <f t="shared" si="7"/>
        <v>0</v>
      </c>
    </row>
    <row r="85" spans="1:11" ht="17" hidden="1" x14ac:dyDescent="0.2">
      <c r="A85" s="90" t="s">
        <v>100</v>
      </c>
      <c r="B85" s="159" t="s">
        <v>101</v>
      </c>
      <c r="C85" s="111"/>
      <c r="D85" s="113"/>
      <c r="E85" s="117">
        <f t="shared" si="4"/>
        <v>0</v>
      </c>
      <c r="F85" s="115"/>
      <c r="G85" s="117">
        <f t="shared" si="5"/>
        <v>0</v>
      </c>
      <c r="H85" s="326"/>
      <c r="I85" s="117">
        <f t="shared" si="6"/>
        <v>0</v>
      </c>
      <c r="J85" s="357">
        <v>0.13</v>
      </c>
      <c r="K85" s="20">
        <f t="shared" si="7"/>
        <v>0</v>
      </c>
    </row>
    <row r="86" spans="1:11" ht="17" hidden="1" x14ac:dyDescent="0.2">
      <c r="A86" s="194" t="s">
        <v>85</v>
      </c>
      <c r="B86" s="159" t="s">
        <v>86</v>
      </c>
      <c r="C86" s="111"/>
      <c r="D86" s="113"/>
      <c r="E86" s="117">
        <f t="shared" si="4"/>
        <v>0</v>
      </c>
      <c r="F86" s="115"/>
      <c r="G86" s="117">
        <f t="shared" si="5"/>
        <v>0</v>
      </c>
      <c r="H86" s="326"/>
      <c r="I86" s="117">
        <f t="shared" si="6"/>
        <v>0</v>
      </c>
      <c r="J86" s="357">
        <v>0.14000000000000001</v>
      </c>
      <c r="K86" s="20">
        <f t="shared" si="7"/>
        <v>0</v>
      </c>
    </row>
    <row r="87" spans="1:11" s="272" customFormat="1" ht="17" hidden="1" x14ac:dyDescent="0.2">
      <c r="A87" s="194" t="s">
        <v>85</v>
      </c>
      <c r="B87" s="159" t="s">
        <v>86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s="272" customFormat="1" ht="17" x14ac:dyDescent="0.2">
      <c r="A88" s="90" t="s">
        <v>235</v>
      </c>
      <c r="B88" s="159" t="s">
        <v>180</v>
      </c>
      <c r="C88" s="111">
        <v>2677</v>
      </c>
      <c r="D88" s="113">
        <v>0.38</v>
      </c>
      <c r="E88" s="117">
        <f t="shared" si="4"/>
        <v>1017.26</v>
      </c>
      <c r="F88" s="115"/>
      <c r="G88" s="117">
        <f t="shared" si="5"/>
        <v>1017.26</v>
      </c>
      <c r="H88" s="326">
        <v>110</v>
      </c>
      <c r="I88" s="117">
        <f t="shared" si="6"/>
        <v>907.26</v>
      </c>
      <c r="J88" s="357">
        <v>0.13</v>
      </c>
      <c r="K88" s="372">
        <f t="shared" si="7"/>
        <v>132.24379999999999</v>
      </c>
    </row>
    <row r="89" spans="1:11" ht="17" hidden="1" x14ac:dyDescent="0.2">
      <c r="A89" s="90" t="s">
        <v>235</v>
      </c>
      <c r="B89" s="331" t="s">
        <v>180</v>
      </c>
      <c r="C89" s="332"/>
      <c r="D89" s="99"/>
      <c r="E89" s="103">
        <f t="shared" si="4"/>
        <v>0</v>
      </c>
      <c r="F89" s="100"/>
      <c r="G89" s="103">
        <f t="shared" si="5"/>
        <v>0</v>
      </c>
      <c r="H89" s="336"/>
      <c r="I89" s="103">
        <f t="shared" si="6"/>
        <v>0</v>
      </c>
      <c r="J89" s="370">
        <v>0.13</v>
      </c>
      <c r="K89" s="371">
        <f t="shared" si="7"/>
        <v>0</v>
      </c>
    </row>
    <row r="90" spans="1:11" ht="17" hidden="1" x14ac:dyDescent="0.2">
      <c r="A90" s="208" t="s">
        <v>179</v>
      </c>
      <c r="B90" s="331" t="s">
        <v>180</v>
      </c>
      <c r="C90" s="332"/>
      <c r="D90" s="99"/>
      <c r="E90" s="103">
        <f t="shared" si="4"/>
        <v>0</v>
      </c>
      <c r="F90" s="100"/>
      <c r="G90" s="103">
        <f t="shared" si="5"/>
        <v>0</v>
      </c>
      <c r="H90" s="336"/>
      <c r="I90" s="103">
        <f t="shared" si="6"/>
        <v>0</v>
      </c>
      <c r="J90" s="370">
        <v>0.14000000000000001</v>
      </c>
      <c r="K90" s="371">
        <f t="shared" si="7"/>
        <v>0</v>
      </c>
    </row>
    <row r="91" spans="1:11" ht="17" hidden="1" x14ac:dyDescent="0.2">
      <c r="A91" s="208" t="s">
        <v>179</v>
      </c>
      <c r="B91" s="331" t="s">
        <v>180</v>
      </c>
      <c r="C91" s="332"/>
      <c r="D91" s="99"/>
      <c r="E91" s="103">
        <f t="shared" si="4"/>
        <v>0</v>
      </c>
      <c r="F91" s="100"/>
      <c r="G91" s="103">
        <f t="shared" si="5"/>
        <v>0</v>
      </c>
      <c r="H91" s="336"/>
      <c r="I91" s="103">
        <f t="shared" si="6"/>
        <v>0</v>
      </c>
      <c r="J91" s="370">
        <v>0.14000000000000001</v>
      </c>
      <c r="K91" s="371">
        <f t="shared" si="7"/>
        <v>0</v>
      </c>
    </row>
    <row r="92" spans="1:11" s="272" customFormat="1" ht="17" hidden="1" x14ac:dyDescent="0.2">
      <c r="A92" s="194" t="s">
        <v>83</v>
      </c>
      <c r="B92" s="159" t="s">
        <v>84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0.14000000000000001</v>
      </c>
      <c r="K92" s="20">
        <f t="shared" si="7"/>
        <v>0</v>
      </c>
    </row>
    <row r="93" spans="1:11" s="272" customFormat="1" ht="17" x14ac:dyDescent="0.2">
      <c r="A93" s="90" t="s">
        <v>193</v>
      </c>
      <c r="B93" s="159" t="s">
        <v>84</v>
      </c>
      <c r="C93" s="111">
        <v>2368</v>
      </c>
      <c r="D93" s="113">
        <v>0.38</v>
      </c>
      <c r="E93" s="117">
        <f t="shared" si="4"/>
        <v>899.84</v>
      </c>
      <c r="F93" s="115"/>
      <c r="G93" s="117">
        <f t="shared" si="5"/>
        <v>899.84</v>
      </c>
      <c r="H93" s="326">
        <v>110</v>
      </c>
      <c r="I93" s="117">
        <f t="shared" si="6"/>
        <v>789.84</v>
      </c>
      <c r="J93" s="357">
        <v>0.13</v>
      </c>
      <c r="K93" s="372">
        <f t="shared" si="7"/>
        <v>116.97920000000001</v>
      </c>
    </row>
    <row r="94" spans="1:11" ht="17" hidden="1" x14ac:dyDescent="0.2">
      <c r="A94" s="90" t="s">
        <v>193</v>
      </c>
      <c r="B94" s="331" t="s">
        <v>84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0.13</v>
      </c>
      <c r="K94" s="371">
        <f t="shared" si="7"/>
        <v>0</v>
      </c>
    </row>
    <row r="95" spans="1:11" ht="17" hidden="1" x14ac:dyDescent="0.2">
      <c r="A95" s="90" t="s">
        <v>198</v>
      </c>
      <c r="B95" s="331" t="s">
        <v>107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0.13</v>
      </c>
      <c r="K95" s="371">
        <f t="shared" si="7"/>
        <v>0</v>
      </c>
    </row>
    <row r="96" spans="1:11" s="272" customFormat="1" ht="17" hidden="1" x14ac:dyDescent="0.2">
      <c r="A96" s="90" t="s">
        <v>198</v>
      </c>
      <c r="B96" s="159" t="s">
        <v>107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0.13</v>
      </c>
      <c r="K96" s="20">
        <f t="shared" si="7"/>
        <v>0</v>
      </c>
    </row>
    <row r="97" spans="1:11" ht="14.5" hidden="1" customHeight="1" x14ac:dyDescent="0.2">
      <c r="A97" s="90" t="s">
        <v>216</v>
      </c>
      <c r="B97" s="331" t="s">
        <v>217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ht="17" x14ac:dyDescent="0.2">
      <c r="A98" s="90" t="s">
        <v>152</v>
      </c>
      <c r="B98" s="159" t="s">
        <v>153</v>
      </c>
      <c r="C98" s="111">
        <v>6788</v>
      </c>
      <c r="D98" s="113">
        <v>0.27</v>
      </c>
      <c r="E98" s="117">
        <f t="shared" si="4"/>
        <v>1832.7600000000002</v>
      </c>
      <c r="F98" s="115"/>
      <c r="G98" s="117">
        <f t="shared" si="5"/>
        <v>1832.7600000000002</v>
      </c>
      <c r="H98" s="326">
        <v>220</v>
      </c>
      <c r="I98" s="117">
        <f t="shared" si="6"/>
        <v>1612.7600000000002</v>
      </c>
      <c r="J98" s="357">
        <v>0.13</v>
      </c>
      <c r="K98" s="372">
        <f t="shared" si="7"/>
        <v>238.25880000000004</v>
      </c>
    </row>
    <row r="99" spans="1:11" s="272" customFormat="1" ht="17" hidden="1" x14ac:dyDescent="0.2">
      <c r="A99" s="90" t="s">
        <v>152</v>
      </c>
      <c r="B99" s="331" t="s">
        <v>218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s="272" customFormat="1" ht="17" hidden="1" x14ac:dyDescent="0.2">
      <c r="A100" s="90" t="s">
        <v>211</v>
      </c>
      <c r="B100" s="331" t="s">
        <v>185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s="272" customFormat="1" ht="17" x14ac:dyDescent="0.2">
      <c r="A101" s="90" t="s">
        <v>184</v>
      </c>
      <c r="B101" s="159" t="s">
        <v>219</v>
      </c>
      <c r="C101" s="111">
        <v>4448</v>
      </c>
      <c r="D101" s="113">
        <v>0.42</v>
      </c>
      <c r="E101" s="117">
        <f t="shared" si="4"/>
        <v>1868.1599999999999</v>
      </c>
      <c r="F101" s="115">
        <v>217.2</v>
      </c>
      <c r="G101" s="117">
        <f t="shared" si="5"/>
        <v>2085.3599999999997</v>
      </c>
      <c r="H101" s="326">
        <v>110</v>
      </c>
      <c r="I101" s="117">
        <f t="shared" si="6"/>
        <v>1975.3599999999997</v>
      </c>
      <c r="J101" s="357">
        <v>0.13</v>
      </c>
      <c r="K101" s="372">
        <f t="shared" si="7"/>
        <v>242.86079999999998</v>
      </c>
    </row>
    <row r="102" spans="1:11" s="272" customFormat="1" ht="17" hidden="1" x14ac:dyDescent="0.2">
      <c r="A102" s="90" t="s">
        <v>209</v>
      </c>
      <c r="B102" s="331" t="s">
        <v>210</v>
      </c>
      <c r="C102" s="332"/>
      <c r="D102" s="99"/>
      <c r="E102" s="103">
        <f t="shared" si="4"/>
        <v>0</v>
      </c>
      <c r="F102" s="100"/>
      <c r="G102" s="103">
        <f t="shared" si="5"/>
        <v>0</v>
      </c>
      <c r="H102" s="336"/>
      <c r="I102" s="103">
        <f t="shared" si="6"/>
        <v>0</v>
      </c>
      <c r="J102" s="370">
        <v>0.13</v>
      </c>
      <c r="K102" s="371">
        <f t="shared" si="7"/>
        <v>0</v>
      </c>
    </row>
    <row r="103" spans="1:11" s="272" customFormat="1" ht="17" hidden="1" x14ac:dyDescent="0.2">
      <c r="A103" s="90" t="s">
        <v>203</v>
      </c>
      <c r="B103" s="331" t="s">
        <v>220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ht="17" hidden="1" x14ac:dyDescent="0.2">
      <c r="A104" s="208" t="s">
        <v>159</v>
      </c>
      <c r="B104" s="159" t="s">
        <v>160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0.14000000000000001</v>
      </c>
      <c r="K104" s="20">
        <f t="shared" si="7"/>
        <v>0</v>
      </c>
    </row>
    <row r="105" spans="1:11" ht="17" hidden="1" x14ac:dyDescent="0.2">
      <c r="A105" s="90" t="s">
        <v>98</v>
      </c>
      <c r="B105" s="331" t="s">
        <v>171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ht="17" hidden="1" x14ac:dyDescent="0.2">
      <c r="A106" s="90" t="s">
        <v>98</v>
      </c>
      <c r="B106" s="331" t="s">
        <v>171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ht="17" hidden="1" x14ac:dyDescent="0.2">
      <c r="A107" s="94" t="s">
        <v>58</v>
      </c>
      <c r="B107" s="159" t="s">
        <v>59</v>
      </c>
      <c r="C107" s="111"/>
      <c r="D107" s="113"/>
      <c r="E107" s="117">
        <f t="shared" si="4"/>
        <v>0</v>
      </c>
      <c r="F107" s="115"/>
      <c r="G107" s="117">
        <f t="shared" si="5"/>
        <v>0</v>
      </c>
      <c r="H107" s="326"/>
      <c r="I107" s="117">
        <f t="shared" si="6"/>
        <v>0</v>
      </c>
      <c r="J107" s="357">
        <v>0.14000000000000001</v>
      </c>
      <c r="K107" s="20">
        <f t="shared" si="7"/>
        <v>0</v>
      </c>
    </row>
    <row r="108" spans="1:11" s="272" customFormat="1" ht="17" x14ac:dyDescent="0.2">
      <c r="A108" s="160" t="s">
        <v>65</v>
      </c>
      <c r="B108" s="159" t="s">
        <v>59</v>
      </c>
      <c r="C108" s="111">
        <v>6644</v>
      </c>
      <c r="D108" s="113">
        <v>0.4</v>
      </c>
      <c r="E108" s="117">
        <f t="shared" si="4"/>
        <v>2657.6000000000004</v>
      </c>
      <c r="F108" s="115"/>
      <c r="G108" s="117">
        <f t="shared" si="5"/>
        <v>2657.6000000000004</v>
      </c>
      <c r="H108" s="326"/>
      <c r="I108" s="117">
        <f t="shared" si="6"/>
        <v>2657.6000000000004</v>
      </c>
      <c r="J108" s="357">
        <v>0.14000000000000001</v>
      </c>
      <c r="K108" s="372">
        <f t="shared" si="7"/>
        <v>372.06400000000008</v>
      </c>
    </row>
    <row r="109" spans="1:11" s="272" customFormat="1" ht="17" hidden="1" x14ac:dyDescent="0.2">
      <c r="A109" s="90" t="s">
        <v>168</v>
      </c>
      <c r="B109" s="331" t="s">
        <v>59</v>
      </c>
      <c r="C109" s="332"/>
      <c r="D109" s="99"/>
      <c r="E109" s="103">
        <f t="shared" si="4"/>
        <v>0</v>
      </c>
      <c r="F109" s="100"/>
      <c r="G109" s="103">
        <f t="shared" si="5"/>
        <v>0</v>
      </c>
      <c r="H109" s="336"/>
      <c r="I109" s="103">
        <f t="shared" si="6"/>
        <v>0</v>
      </c>
      <c r="J109" s="370">
        <v>0.13</v>
      </c>
      <c r="K109" s="371">
        <f t="shared" si="7"/>
        <v>0</v>
      </c>
    </row>
    <row r="110" spans="1:11" s="272" customFormat="1" ht="17" hidden="1" x14ac:dyDescent="0.2">
      <c r="A110" s="90" t="s">
        <v>168</v>
      </c>
      <c r="B110" s="159" t="s">
        <v>59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372">
        <f t="shared" si="7"/>
        <v>0</v>
      </c>
    </row>
    <row r="111" spans="1:11" ht="17" hidden="1" x14ac:dyDescent="0.2">
      <c r="A111" s="90" t="s">
        <v>186</v>
      </c>
      <c r="B111" s="331" t="s">
        <v>59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s="272" customFormat="1" ht="17" hidden="1" x14ac:dyDescent="0.2">
      <c r="A112" s="90" t="s">
        <v>63</v>
      </c>
      <c r="B112" s="159" t="s">
        <v>64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0.13</v>
      </c>
      <c r="K112" s="20">
        <f t="shared" si="7"/>
        <v>0</v>
      </c>
    </row>
    <row r="113" spans="1:11" ht="17" x14ac:dyDescent="0.2">
      <c r="A113" s="90" t="s">
        <v>231</v>
      </c>
      <c r="B113" s="159" t="s">
        <v>232</v>
      </c>
      <c r="C113" s="111">
        <v>5346</v>
      </c>
      <c r="D113" s="113">
        <v>0.25</v>
      </c>
      <c r="E113" s="117">
        <f t="shared" si="4"/>
        <v>1336.5</v>
      </c>
      <c r="F113" s="115">
        <v>25</v>
      </c>
      <c r="G113" s="117">
        <f t="shared" si="5"/>
        <v>1361.5</v>
      </c>
      <c r="H113" s="326"/>
      <c r="I113" s="117">
        <f t="shared" si="6"/>
        <v>1361.5</v>
      </c>
      <c r="J113" s="357">
        <v>0.13</v>
      </c>
      <c r="K113" s="372">
        <f t="shared" si="7"/>
        <v>173.745</v>
      </c>
    </row>
    <row r="114" spans="1:11" ht="17" x14ac:dyDescent="0.2">
      <c r="A114" s="90" t="s">
        <v>134</v>
      </c>
      <c r="B114" s="159" t="s">
        <v>135</v>
      </c>
      <c r="C114" s="111">
        <v>5285</v>
      </c>
      <c r="D114" s="113">
        <v>0.28000000000000003</v>
      </c>
      <c r="E114" s="117">
        <f t="shared" si="4"/>
        <v>1479.8000000000002</v>
      </c>
      <c r="F114" s="115">
        <v>10</v>
      </c>
      <c r="G114" s="117">
        <f t="shared" si="5"/>
        <v>1489.8000000000002</v>
      </c>
      <c r="H114" s="326"/>
      <c r="I114" s="117">
        <f t="shared" si="6"/>
        <v>1489.8000000000002</v>
      </c>
      <c r="J114" s="357">
        <v>0.13</v>
      </c>
      <c r="K114" s="372">
        <f t="shared" si="7"/>
        <v>192.37400000000002</v>
      </c>
    </row>
    <row r="115" spans="1:11" ht="17" hidden="1" x14ac:dyDescent="0.2">
      <c r="A115" s="90" t="s">
        <v>134</v>
      </c>
      <c r="B115" s="159" t="s">
        <v>135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20">
        <f t="shared" si="7"/>
        <v>0</v>
      </c>
    </row>
    <row r="116" spans="1:11" ht="17" hidden="1" x14ac:dyDescent="0.2">
      <c r="A116" s="90" t="s">
        <v>114</v>
      </c>
      <c r="B116" s="159" t="s">
        <v>115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0.13</v>
      </c>
      <c r="K116" s="20">
        <f t="shared" si="7"/>
        <v>0</v>
      </c>
    </row>
    <row r="117" spans="1:11" ht="17" hidden="1" x14ac:dyDescent="0.2">
      <c r="A117" s="90" t="s">
        <v>114</v>
      </c>
      <c r="B117" s="159" t="s">
        <v>115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0.13</v>
      </c>
      <c r="K117" s="20">
        <f t="shared" si="7"/>
        <v>0</v>
      </c>
    </row>
    <row r="118" spans="1:11" ht="17" hidden="1" x14ac:dyDescent="0.2">
      <c r="A118" s="90" t="s">
        <v>109</v>
      </c>
      <c r="B118" s="159" t="s">
        <v>110</v>
      </c>
      <c r="C118" s="111"/>
      <c r="D118" s="113"/>
      <c r="E118" s="117">
        <f t="shared" si="4"/>
        <v>0</v>
      </c>
      <c r="F118" s="115"/>
      <c r="G118" s="117">
        <f t="shared" si="5"/>
        <v>0</v>
      </c>
      <c r="H118" s="326"/>
      <c r="I118" s="117">
        <f t="shared" si="6"/>
        <v>0</v>
      </c>
      <c r="J118" s="357">
        <v>0.13</v>
      </c>
      <c r="K118" s="20">
        <f t="shared" si="7"/>
        <v>0</v>
      </c>
    </row>
    <row r="119" spans="1:11" ht="17" hidden="1" x14ac:dyDescent="0.2">
      <c r="A119" s="90" t="s">
        <v>187</v>
      </c>
      <c r="B119" s="331" t="s">
        <v>188</v>
      </c>
      <c r="C119" s="332"/>
      <c r="D119" s="99"/>
      <c r="E119" s="103">
        <f t="shared" si="4"/>
        <v>0</v>
      </c>
      <c r="F119" s="100"/>
      <c r="G119" s="103">
        <f t="shared" si="5"/>
        <v>0</v>
      </c>
      <c r="H119" s="336"/>
      <c r="I119" s="103">
        <f t="shared" si="6"/>
        <v>0</v>
      </c>
      <c r="J119" s="370">
        <v>0.13</v>
      </c>
      <c r="K119" s="371">
        <f t="shared" si="7"/>
        <v>0</v>
      </c>
    </row>
    <row r="120" spans="1:11" ht="17" hidden="1" x14ac:dyDescent="0.2">
      <c r="A120" s="90" t="s">
        <v>74</v>
      </c>
      <c r="B120" s="159" t="s">
        <v>75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s="272" customFormat="1" ht="17" x14ac:dyDescent="0.2">
      <c r="A121" s="90" t="s">
        <v>222</v>
      </c>
      <c r="B121" s="159" t="s">
        <v>223</v>
      </c>
      <c r="C121" s="111">
        <v>4156</v>
      </c>
      <c r="D121" s="113">
        <v>0.42</v>
      </c>
      <c r="E121" s="117">
        <f t="shared" si="4"/>
        <v>1745.52</v>
      </c>
      <c r="F121" s="115">
        <v>120</v>
      </c>
      <c r="G121" s="117">
        <f t="shared" si="5"/>
        <v>1865.52</v>
      </c>
      <c r="H121" s="326">
        <v>110</v>
      </c>
      <c r="I121" s="117">
        <f t="shared" si="6"/>
        <v>1755.52</v>
      </c>
      <c r="J121" s="357">
        <v>0.13</v>
      </c>
      <c r="K121" s="372">
        <f t="shared" si="7"/>
        <v>226.91759999999999</v>
      </c>
    </row>
    <row r="122" spans="1:11" ht="17" hidden="1" x14ac:dyDescent="0.2">
      <c r="A122" s="209" t="s">
        <v>91</v>
      </c>
      <c r="B122" s="159" t="s">
        <v>92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0.14000000000000001</v>
      </c>
      <c r="K122" s="20">
        <f t="shared" si="7"/>
        <v>0</v>
      </c>
    </row>
    <row r="123" spans="1:11" s="272" customFormat="1" hidden="1" x14ac:dyDescent="0.2">
      <c r="A123" s="316" t="s">
        <v>145</v>
      </c>
      <c r="B123" s="350" t="s">
        <v>146</v>
      </c>
      <c r="C123" s="111"/>
      <c r="D123" s="171"/>
      <c r="E123" s="117">
        <f t="shared" si="4"/>
        <v>0</v>
      </c>
      <c r="F123" s="116"/>
      <c r="G123" s="117">
        <f t="shared" si="5"/>
        <v>0</v>
      </c>
      <c r="H123" s="116"/>
      <c r="I123" s="117">
        <f t="shared" si="6"/>
        <v>0</v>
      </c>
      <c r="J123" s="357">
        <v>0.14000000000000001</v>
      </c>
      <c r="K123" s="20">
        <f t="shared" si="7"/>
        <v>0</v>
      </c>
    </row>
    <row r="124" spans="1:11" s="272" customFormat="1" hidden="1" x14ac:dyDescent="0.2">
      <c r="A124" s="90" t="s">
        <v>139</v>
      </c>
      <c r="B124" s="321" t="s">
        <v>140</v>
      </c>
      <c r="C124" s="176"/>
      <c r="D124" s="170"/>
      <c r="E124" s="117">
        <f t="shared" si="4"/>
        <v>0</v>
      </c>
      <c r="F124" s="261"/>
      <c r="G124" s="117">
        <f t="shared" si="5"/>
        <v>0</v>
      </c>
      <c r="H124" s="261"/>
      <c r="I124" s="117">
        <f t="shared" si="6"/>
        <v>0</v>
      </c>
      <c r="J124" s="357">
        <v>0.13</v>
      </c>
      <c r="K124" s="20">
        <f t="shared" si="7"/>
        <v>0</v>
      </c>
    </row>
    <row r="125" spans="1:11" hidden="1" x14ac:dyDescent="0.2">
      <c r="A125" s="90" t="s">
        <v>141</v>
      </c>
      <c r="B125" s="321" t="s">
        <v>140</v>
      </c>
      <c r="C125" s="176"/>
      <c r="D125" s="170"/>
      <c r="E125" s="117">
        <f t="shared" si="4"/>
        <v>0</v>
      </c>
      <c r="F125" s="261"/>
      <c r="G125" s="117">
        <f t="shared" si="5"/>
        <v>0</v>
      </c>
      <c r="H125" s="261"/>
      <c r="I125" s="117">
        <f t="shared" si="6"/>
        <v>0</v>
      </c>
      <c r="J125" s="357">
        <v>0.13</v>
      </c>
      <c r="K125" s="20">
        <f t="shared" si="7"/>
        <v>0</v>
      </c>
    </row>
    <row r="126" spans="1:11" s="272" customFormat="1" hidden="1" x14ac:dyDescent="0.2">
      <c r="A126" s="90" t="s">
        <v>118</v>
      </c>
      <c r="B126" s="238" t="s">
        <v>119</v>
      </c>
      <c r="C126" s="176"/>
      <c r="D126" s="170"/>
      <c r="E126" s="117">
        <f t="shared" si="4"/>
        <v>0</v>
      </c>
      <c r="F126" s="261"/>
      <c r="G126" s="117">
        <f t="shared" si="5"/>
        <v>0</v>
      </c>
      <c r="H126" s="261"/>
      <c r="I126" s="117">
        <f t="shared" si="6"/>
        <v>0</v>
      </c>
      <c r="J126" s="357">
        <v>0.13</v>
      </c>
      <c r="K126" s="20">
        <f t="shared" si="7"/>
        <v>0</v>
      </c>
    </row>
    <row r="127" spans="1:11" hidden="1" x14ac:dyDescent="0.2">
      <c r="A127" s="92" t="s">
        <v>54</v>
      </c>
      <c r="B127" s="196" t="s">
        <v>55</v>
      </c>
      <c r="C127" s="197"/>
      <c r="D127" s="198"/>
      <c r="E127" s="117">
        <f t="shared" si="4"/>
        <v>0</v>
      </c>
      <c r="F127" s="203"/>
      <c r="G127" s="117">
        <f t="shared" si="5"/>
        <v>0</v>
      </c>
      <c r="H127" s="203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hidden="1" x14ac:dyDescent="0.2">
      <c r="A128" s="90" t="s">
        <v>87</v>
      </c>
      <c r="B128" s="234" t="s">
        <v>88</v>
      </c>
      <c r="C128" s="114"/>
      <c r="D128" s="172"/>
      <c r="E128" s="117">
        <f t="shared" si="4"/>
        <v>0</v>
      </c>
      <c r="F128" s="116"/>
      <c r="G128" s="117">
        <f t="shared" si="5"/>
        <v>0</v>
      </c>
      <c r="H128" s="116"/>
      <c r="I128" s="117">
        <f t="shared" si="6"/>
        <v>0</v>
      </c>
      <c r="J128" s="357">
        <v>0.13</v>
      </c>
      <c r="K128" s="20">
        <f t="shared" si="7"/>
        <v>0</v>
      </c>
    </row>
    <row r="129" spans="1:12" ht="16" customHeight="1" x14ac:dyDescent="0.2">
      <c r="A129" s="75"/>
      <c r="C129" s="79">
        <f>SUM(C2:C128)</f>
        <v>96003</v>
      </c>
      <c r="D129" s="79"/>
      <c r="E129" s="80">
        <f>SUM(E2:E128)</f>
        <v>32206.120000000003</v>
      </c>
      <c r="F129" s="80">
        <f>SUM(F2:F128)</f>
        <v>409.7</v>
      </c>
      <c r="G129" s="80">
        <f>SUM(G2:G128)</f>
        <v>32615.82</v>
      </c>
      <c r="H129" s="80">
        <f>SUM(H2:H128)</f>
        <v>2090</v>
      </c>
      <c r="I129" s="80">
        <f>SUM(I2:I128)</f>
        <v>30525.82</v>
      </c>
      <c r="J129" s="80"/>
      <c r="K129" s="3">
        <f>SUM(K2:K128)</f>
        <v>4274.3845999999994</v>
      </c>
      <c r="L129" s="3"/>
    </row>
    <row r="130" spans="1:12" x14ac:dyDescent="0.2">
      <c r="D130" s="81"/>
      <c r="I130" s="382"/>
      <c r="J130" s="383"/>
      <c r="K130" s="165"/>
    </row>
    <row r="131" spans="1:12" x14ac:dyDescent="0.2">
      <c r="B131" s="247" t="s">
        <v>47</v>
      </c>
      <c r="D131" s="13"/>
      <c r="F131" s="13"/>
      <c r="G131" s="13"/>
      <c r="H131" t="s">
        <v>10</v>
      </c>
      <c r="I131" s="12">
        <f>+K129</f>
        <v>4274.3845999999994</v>
      </c>
    </row>
    <row r="132" spans="1:12" x14ac:dyDescent="0.2">
      <c r="B132" s="363">
        <v>0.13</v>
      </c>
      <c r="C132" s="41" t="s">
        <v>170</v>
      </c>
      <c r="D132" s="14"/>
      <c r="F132" s="13"/>
      <c r="G132" s="13"/>
      <c r="H132" t="s">
        <v>12</v>
      </c>
      <c r="I132" s="207">
        <f>+I129+I131</f>
        <v>34800.204599999997</v>
      </c>
    </row>
    <row r="133" spans="1:12" x14ac:dyDescent="0.2">
      <c r="A133" s="361"/>
      <c r="B133" s="364">
        <v>0.14000000000000001</v>
      </c>
      <c r="C133" s="41" t="s">
        <v>51</v>
      </c>
      <c r="D133" s="14"/>
      <c r="E133" s="15"/>
    </row>
    <row r="134" spans="1:12" x14ac:dyDescent="0.2">
      <c r="A134" s="362"/>
      <c r="D134" s="14"/>
      <c r="E134" s="15"/>
      <c r="F134" s="3"/>
      <c r="I134" s="386"/>
      <c r="J134" s="387"/>
    </row>
    <row r="135" spans="1:12" x14ac:dyDescent="0.2">
      <c r="A135" s="361"/>
      <c r="D135" s="14"/>
      <c r="E135" s="15"/>
      <c r="I135" s="3"/>
    </row>
    <row r="136" spans="1:12" x14ac:dyDescent="0.2">
      <c r="A136" s="361"/>
    </row>
    <row r="138" spans="1:12" x14ac:dyDescent="0.2">
      <c r="H138" s="3"/>
    </row>
  </sheetData>
  <autoFilter ref="A1:K133" xr:uid="{00000000-0009-0000-0000-00007D000000}">
    <filterColumn colId="8">
      <filters blank="1">
        <filter val="1,078.06"/>
        <filter val="1,108.88"/>
        <filter val="1,167.74"/>
        <filter val="1,361.50"/>
        <filter val="1,489.80"/>
        <filter val="1,568.82"/>
        <filter val="1,575.34"/>
        <filter val="1,584.00"/>
        <filter val="1,612.76"/>
        <filter val="1,677.67"/>
        <filter val="1,722.76"/>
        <filter val="1,739.96"/>
        <filter val="1,755.52"/>
        <filter val="1,781.68"/>
        <filter val="1,787.67"/>
        <filter val="1,975.36"/>
        <filter val="2,657.60"/>
        <filter val="30,525.82"/>
        <filter val="34,800.20"/>
        <filter val="4,274.38"/>
        <filter val="456.00"/>
        <filter val="727.60"/>
        <filter val="789.84"/>
        <filter val="907.2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filterMode="1"/>
  <dimension ref="A1:L140"/>
  <sheetViews>
    <sheetView topLeftCell="A53" zoomScale="80" zoomScaleNormal="60" workbookViewId="0">
      <selection activeCell="K116" sqref="K116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159" t="s">
        <v>165</v>
      </c>
      <c r="C6" s="111">
        <v>4036</v>
      </c>
      <c r="D6" s="113">
        <v>0.42</v>
      </c>
      <c r="E6" s="117">
        <f t="shared" si="0"/>
        <v>1695.12</v>
      </c>
      <c r="F6" s="115"/>
      <c r="G6" s="117">
        <f t="shared" si="1"/>
        <v>1695.12</v>
      </c>
      <c r="H6" s="326">
        <v>110</v>
      </c>
      <c r="I6" s="117">
        <f t="shared" si="2"/>
        <v>1585.12</v>
      </c>
      <c r="J6" s="357">
        <v>0.13</v>
      </c>
      <c r="K6" s="372">
        <f t="shared" si="3"/>
        <v>220.3656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x14ac:dyDescent="0.2">
      <c r="A9" s="179" t="s">
        <v>236</v>
      </c>
      <c r="B9" s="216" t="s">
        <v>237</v>
      </c>
      <c r="C9" s="166">
        <v>4796</v>
      </c>
      <c r="D9" s="168">
        <v>0.39</v>
      </c>
      <c r="E9" s="117">
        <f t="shared" ref="E9" si="4">C9*D9</f>
        <v>1870.44</v>
      </c>
      <c r="F9" s="115"/>
      <c r="G9" s="117">
        <f t="shared" ref="G9" si="5">E9+F9</f>
        <v>1870.44</v>
      </c>
      <c r="H9" s="326"/>
      <c r="I9" s="117">
        <f t="shared" ref="I9" si="6">+G9-H9</f>
        <v>1870.44</v>
      </c>
      <c r="J9" s="357">
        <v>0.13</v>
      </c>
      <c r="K9" s="372">
        <f t="shared" ref="K9" si="7">E9*J9</f>
        <v>243.15720000000002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x14ac:dyDescent="0.2">
      <c r="A17" s="179" t="s">
        <v>200</v>
      </c>
      <c r="B17" s="159" t="s">
        <v>144</v>
      </c>
      <c r="C17" s="111">
        <v>8875</v>
      </c>
      <c r="D17" s="113">
        <v>0.27</v>
      </c>
      <c r="E17" s="117">
        <f t="shared" si="0"/>
        <v>2396.25</v>
      </c>
      <c r="F17" s="115"/>
      <c r="G17" s="117">
        <f t="shared" si="1"/>
        <v>2396.25</v>
      </c>
      <c r="H17" s="326">
        <v>110</v>
      </c>
      <c r="I17" s="117">
        <f t="shared" si="2"/>
        <v>2286.25</v>
      </c>
      <c r="J17" s="357">
        <v>0.13</v>
      </c>
      <c r="K17" s="372">
        <f t="shared" si="3"/>
        <v>311.51249999999999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hidden="1" x14ac:dyDescent="0.2">
      <c r="A21" s="179" t="s">
        <v>233</v>
      </c>
      <c r="B21" s="331" t="s">
        <v>234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x14ac:dyDescent="0.2">
      <c r="A24" s="179" t="s">
        <v>131</v>
      </c>
      <c r="B24" s="159" t="s">
        <v>132</v>
      </c>
      <c r="C24" s="111">
        <v>3530</v>
      </c>
      <c r="D24" s="113">
        <v>0.4</v>
      </c>
      <c r="E24" s="117">
        <f t="shared" si="0"/>
        <v>1412</v>
      </c>
      <c r="F24" s="115"/>
      <c r="G24" s="117">
        <f t="shared" si="1"/>
        <v>1412</v>
      </c>
      <c r="H24" s="326">
        <v>430</v>
      </c>
      <c r="I24" s="117">
        <f t="shared" si="2"/>
        <v>982</v>
      </c>
      <c r="J24" s="357">
        <v>0.13</v>
      </c>
      <c r="K24" s="372">
        <f t="shared" si="3"/>
        <v>183.56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x14ac:dyDescent="0.2">
      <c r="A32" s="160" t="s">
        <v>81</v>
      </c>
      <c r="B32" s="392" t="s">
        <v>230</v>
      </c>
      <c r="C32" s="176">
        <v>6708</v>
      </c>
      <c r="D32" s="170">
        <v>0.27</v>
      </c>
      <c r="E32" s="117">
        <f t="shared" si="0"/>
        <v>1811.16</v>
      </c>
      <c r="F32" s="261"/>
      <c r="G32" s="117">
        <f t="shared" si="1"/>
        <v>1811.16</v>
      </c>
      <c r="H32" s="261">
        <v>110</v>
      </c>
      <c r="I32" s="117">
        <f t="shared" si="2"/>
        <v>1701.16</v>
      </c>
      <c r="J32" s="357">
        <v>0.14000000000000001</v>
      </c>
      <c r="K32" s="372">
        <f t="shared" si="3"/>
        <v>253.56240000000003</v>
      </c>
    </row>
    <row r="33" spans="1:11" s="272" customFormat="1" ht="17" hidden="1" x14ac:dyDescent="0.2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ht="17" x14ac:dyDescent="0.2">
      <c r="A34" s="160" t="s">
        <v>228</v>
      </c>
      <c r="B34" s="159" t="s">
        <v>229</v>
      </c>
      <c r="C34" s="111">
        <v>6708</v>
      </c>
      <c r="D34" s="113">
        <v>0.27</v>
      </c>
      <c r="E34" s="117">
        <f t="shared" si="0"/>
        <v>1811.16</v>
      </c>
      <c r="F34" s="115"/>
      <c r="G34" s="117">
        <f t="shared" si="1"/>
        <v>1811.16</v>
      </c>
      <c r="H34" s="326"/>
      <c r="I34" s="117">
        <f t="shared" si="2"/>
        <v>1811.16</v>
      </c>
      <c r="J34" s="357">
        <v>0.14000000000000001</v>
      </c>
      <c r="K34" s="372">
        <f t="shared" si="3"/>
        <v>253.56240000000003</v>
      </c>
    </row>
    <row r="35" spans="1:11" ht="17" hidden="1" x14ac:dyDescent="0.2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t="17" hidden="1" x14ac:dyDescent="0.2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x14ac:dyDescent="0.2">
      <c r="A40" s="160" t="s">
        <v>116</v>
      </c>
      <c r="B40" s="159" t="s">
        <v>117</v>
      </c>
      <c r="C40" s="111">
        <v>3374</v>
      </c>
      <c r="D40" s="113">
        <v>0.4</v>
      </c>
      <c r="E40" s="117">
        <f t="shared" si="0"/>
        <v>1349.6000000000001</v>
      </c>
      <c r="F40" s="115">
        <v>241.72</v>
      </c>
      <c r="G40" s="117">
        <f t="shared" si="1"/>
        <v>1591.3200000000002</v>
      </c>
      <c r="H40" s="326">
        <v>330</v>
      </c>
      <c r="I40" s="117">
        <f t="shared" si="2"/>
        <v>1261.3200000000002</v>
      </c>
      <c r="J40" s="357">
        <v>0.14000000000000001</v>
      </c>
      <c r="K40" s="20">
        <f t="shared" si="3"/>
        <v>188.94400000000005</v>
      </c>
    </row>
    <row r="41" spans="1:11" ht="17" hidden="1" x14ac:dyDescent="0.2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t="17" hidden="1" x14ac:dyDescent="0.2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t="17" hidden="1" x14ac:dyDescent="0.2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t="17" hidden="1" x14ac:dyDescent="0.2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t="17" hidden="1" x14ac:dyDescent="0.2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hidden="1" x14ac:dyDescent="0.2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t="17" hidden="1" x14ac:dyDescent="0.2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t="17" hidden="1" x14ac:dyDescent="0.2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x14ac:dyDescent="0.2">
      <c r="A53" s="160" t="s">
        <v>65</v>
      </c>
      <c r="B53" s="159" t="s">
        <v>138</v>
      </c>
      <c r="C53" s="111">
        <v>2198</v>
      </c>
      <c r="D53" s="113">
        <v>0.28000000000000003</v>
      </c>
      <c r="E53" s="117">
        <f t="shared" si="0"/>
        <v>615.44000000000005</v>
      </c>
      <c r="F53" s="115"/>
      <c r="G53" s="117">
        <f t="shared" si="1"/>
        <v>615.44000000000005</v>
      </c>
      <c r="H53" s="326">
        <v>25</v>
      </c>
      <c r="I53" s="117">
        <f t="shared" si="2"/>
        <v>590.44000000000005</v>
      </c>
      <c r="J53" s="357">
        <v>0.14000000000000001</v>
      </c>
      <c r="K53" s="372">
        <f t="shared" si="3"/>
        <v>86.161600000000021</v>
      </c>
    </row>
    <row r="54" spans="1:11" ht="17" hidden="1" x14ac:dyDescent="0.2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t="17" hidden="1" x14ac:dyDescent="0.2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ht="17" hidden="1" x14ac:dyDescent="0.2">
      <c r="A56" s="191" t="s">
        <v>44</v>
      </c>
      <c r="B56" s="159" t="s">
        <v>45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s="272" customFormat="1" ht="17" hidden="1" x14ac:dyDescent="0.2">
      <c r="A57" s="208" t="s">
        <v>89</v>
      </c>
      <c r="B57" s="159" t="s">
        <v>45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ht="17" hidden="1" x14ac:dyDescent="0.2">
      <c r="A58" s="179" t="s">
        <v>98</v>
      </c>
      <c r="B58" s="331" t="s">
        <v>45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 t="shared" si="3"/>
        <v>0</v>
      </c>
    </row>
    <row r="59" spans="1:11" ht="17" hidden="1" x14ac:dyDescent="0.2">
      <c r="A59" s="160" t="s">
        <v>94</v>
      </c>
      <c r="B59" s="159" t="s">
        <v>95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t="17" hidden="1" x14ac:dyDescent="0.2">
      <c r="A60" s="160" t="s">
        <v>94</v>
      </c>
      <c r="B60" s="159" t="s">
        <v>95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t="17" hidden="1" x14ac:dyDescent="0.2">
      <c r="A61" s="179" t="s">
        <v>129</v>
      </c>
      <c r="B61" s="331" t="s">
        <v>95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t="17" hidden="1" x14ac:dyDescent="0.2">
      <c r="A62" s="179" t="s">
        <v>201</v>
      </c>
      <c r="B62" s="331" t="s">
        <v>95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t="17" hidden="1" x14ac:dyDescent="0.2">
      <c r="A63" s="160" t="s">
        <v>181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0.14000000000000001</v>
      </c>
      <c r="K63" s="371">
        <f t="shared" si="3"/>
        <v>0</v>
      </c>
    </row>
    <row r="64" spans="1:11" s="272" customFormat="1" ht="17" hidden="1" x14ac:dyDescent="0.2">
      <c r="A64" s="179" t="s">
        <v>196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79" t="s">
        <v>182</v>
      </c>
      <c r="B65" s="331" t="s">
        <v>183</v>
      </c>
      <c r="C65" s="388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t="17" hidden="1" x14ac:dyDescent="0.2">
      <c r="A66" s="179" t="s">
        <v>182</v>
      </c>
      <c r="B66" s="159" t="s">
        <v>183</v>
      </c>
      <c r="C66" s="385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0.13</v>
      </c>
      <c r="K66" s="372">
        <f t="shared" si="3"/>
        <v>0</v>
      </c>
    </row>
    <row r="67" spans="1:12" ht="17" hidden="1" x14ac:dyDescent="0.2">
      <c r="A67" s="179" t="s">
        <v>182</v>
      </c>
      <c r="B67" s="159" t="s">
        <v>183</v>
      </c>
      <c r="C67" s="111"/>
      <c r="D67" s="113"/>
      <c r="E67" s="117">
        <f t="shared" ref="E67:E130" si="8">C67*D67</f>
        <v>0</v>
      </c>
      <c r="F67" s="115"/>
      <c r="G67" s="117">
        <f t="shared" ref="G67:G130" si="9">E67+F67</f>
        <v>0</v>
      </c>
      <c r="H67" s="326"/>
      <c r="I67" s="117">
        <f t="shared" ref="I67:I130" si="10">+G67-H67</f>
        <v>0</v>
      </c>
      <c r="J67" s="357">
        <v>0.13</v>
      </c>
      <c r="K67" s="372">
        <f t="shared" ref="K67:K130" si="11">E67*J67</f>
        <v>0</v>
      </c>
    </row>
    <row r="68" spans="1:12" ht="19" hidden="1" customHeight="1" x14ac:dyDescent="0.2">
      <c r="A68" s="139" t="s">
        <v>69</v>
      </c>
      <c r="B68" s="159" t="s">
        <v>70</v>
      </c>
      <c r="C68" s="111"/>
      <c r="D68" s="113"/>
      <c r="E68" s="117">
        <f t="shared" si="8"/>
        <v>0</v>
      </c>
      <c r="F68" s="115"/>
      <c r="G68" s="117">
        <f t="shared" si="9"/>
        <v>0</v>
      </c>
      <c r="H68" s="326"/>
      <c r="I68" s="117">
        <f t="shared" si="10"/>
        <v>0</v>
      </c>
      <c r="J68" s="357">
        <v>0.14000000000000001</v>
      </c>
      <c r="K68" s="20">
        <f t="shared" si="11"/>
        <v>0</v>
      </c>
    </row>
    <row r="69" spans="1:12" ht="17" hidden="1" x14ac:dyDescent="0.2">
      <c r="A69" s="124" t="s">
        <v>60</v>
      </c>
      <c r="B69" s="159" t="s">
        <v>61</v>
      </c>
      <c r="C69" s="111"/>
      <c r="D69" s="113"/>
      <c r="E69" s="117">
        <f t="shared" si="8"/>
        <v>0</v>
      </c>
      <c r="F69" s="115"/>
      <c r="G69" s="117">
        <f t="shared" si="9"/>
        <v>0</v>
      </c>
      <c r="H69" s="326"/>
      <c r="I69" s="117">
        <f t="shared" si="10"/>
        <v>0</v>
      </c>
      <c r="J69" s="357">
        <v>0.14000000000000001</v>
      </c>
      <c r="K69" s="20">
        <f t="shared" si="11"/>
        <v>0</v>
      </c>
    </row>
    <row r="70" spans="1:12" ht="17" hidden="1" x14ac:dyDescent="0.2">
      <c r="A70" s="139" t="s">
        <v>46</v>
      </c>
      <c r="B70" s="159" t="s">
        <v>29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0.14000000000000001</v>
      </c>
      <c r="K70" s="20">
        <f t="shared" si="11"/>
        <v>0</v>
      </c>
      <c r="L70" s="3"/>
    </row>
    <row r="71" spans="1:12" s="272" customFormat="1" ht="17" hidden="1" x14ac:dyDescent="0.2">
      <c r="A71" s="90" t="s">
        <v>176</v>
      </c>
      <c r="B71" s="331" t="s">
        <v>177</v>
      </c>
      <c r="C71" s="332"/>
      <c r="D71" s="99"/>
      <c r="E71" s="103">
        <f t="shared" si="8"/>
        <v>0</v>
      </c>
      <c r="F71" s="100"/>
      <c r="G71" s="103">
        <f t="shared" si="9"/>
        <v>0</v>
      </c>
      <c r="H71" s="336"/>
      <c r="I71" s="103">
        <f t="shared" si="10"/>
        <v>0</v>
      </c>
      <c r="J71" s="370">
        <v>0.13</v>
      </c>
      <c r="K71" s="371">
        <f t="shared" si="11"/>
        <v>0</v>
      </c>
      <c r="L71" s="118"/>
    </row>
    <row r="72" spans="1:12" ht="17" hidden="1" x14ac:dyDescent="0.2">
      <c r="A72" s="90" t="s">
        <v>127</v>
      </c>
      <c r="B72" s="159" t="s">
        <v>128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0.13</v>
      </c>
      <c r="K72" s="20">
        <f t="shared" si="11"/>
        <v>0</v>
      </c>
    </row>
    <row r="73" spans="1:12" ht="17" hidden="1" x14ac:dyDescent="0.2">
      <c r="A73" s="179" t="s">
        <v>172</v>
      </c>
      <c r="B73" s="331" t="s">
        <v>175</v>
      </c>
      <c r="C73" s="332"/>
      <c r="D73" s="99"/>
      <c r="E73" s="103">
        <f t="shared" si="8"/>
        <v>0</v>
      </c>
      <c r="F73" s="100"/>
      <c r="G73" s="103">
        <f t="shared" si="9"/>
        <v>0</v>
      </c>
      <c r="H73" s="336"/>
      <c r="I73" s="103">
        <f t="shared" si="10"/>
        <v>0</v>
      </c>
      <c r="J73" s="370">
        <v>0.13</v>
      </c>
      <c r="K73" s="371">
        <f t="shared" si="11"/>
        <v>0</v>
      </c>
    </row>
    <row r="74" spans="1:12" s="272" customFormat="1" ht="17" x14ac:dyDescent="0.2">
      <c r="A74" s="179" t="s">
        <v>172</v>
      </c>
      <c r="B74" s="159" t="s">
        <v>175</v>
      </c>
      <c r="C74" s="111">
        <v>3525</v>
      </c>
      <c r="D74" s="113">
        <v>0.4</v>
      </c>
      <c r="E74" s="117">
        <f t="shared" si="8"/>
        <v>1410</v>
      </c>
      <c r="F74" s="115"/>
      <c r="G74" s="117">
        <f t="shared" si="9"/>
        <v>1410</v>
      </c>
      <c r="H74" s="326"/>
      <c r="I74" s="117">
        <f t="shared" si="10"/>
        <v>1410</v>
      </c>
      <c r="J74" s="357">
        <v>0.13</v>
      </c>
      <c r="K74" s="372">
        <f t="shared" si="11"/>
        <v>183.3</v>
      </c>
    </row>
    <row r="75" spans="1:12" ht="17" hidden="1" x14ac:dyDescent="0.2">
      <c r="A75" s="90" t="s">
        <v>108</v>
      </c>
      <c r="B75" s="159" t="s">
        <v>111</v>
      </c>
      <c r="C75" s="111"/>
      <c r="D75" s="113"/>
      <c r="E75" s="117">
        <f t="shared" si="8"/>
        <v>0</v>
      </c>
      <c r="F75" s="115"/>
      <c r="G75" s="117">
        <f t="shared" si="9"/>
        <v>0</v>
      </c>
      <c r="H75" s="326"/>
      <c r="I75" s="117">
        <f t="shared" si="10"/>
        <v>0</v>
      </c>
      <c r="J75" s="357">
        <v>0.13</v>
      </c>
      <c r="K75" s="20">
        <f t="shared" si="11"/>
        <v>0</v>
      </c>
    </row>
    <row r="76" spans="1:12" ht="17" x14ac:dyDescent="0.2">
      <c r="A76" s="90" t="s">
        <v>52</v>
      </c>
      <c r="B76" s="159" t="s">
        <v>53</v>
      </c>
      <c r="C76" s="111">
        <v>1891</v>
      </c>
      <c r="D76" s="113">
        <v>0.42</v>
      </c>
      <c r="E76" s="117">
        <f t="shared" si="8"/>
        <v>794.22</v>
      </c>
      <c r="F76" s="115"/>
      <c r="G76" s="117">
        <f t="shared" si="9"/>
        <v>794.22</v>
      </c>
      <c r="H76" s="326">
        <v>440</v>
      </c>
      <c r="I76" s="117">
        <f t="shared" si="10"/>
        <v>354.22</v>
      </c>
      <c r="J76" s="357">
        <v>0.13</v>
      </c>
      <c r="K76" s="372">
        <f t="shared" si="11"/>
        <v>103.24860000000001</v>
      </c>
    </row>
    <row r="77" spans="1:12" ht="17" hidden="1" x14ac:dyDescent="0.2">
      <c r="A77" s="90" t="s">
        <v>52</v>
      </c>
      <c r="B77" s="331" t="s">
        <v>53</v>
      </c>
      <c r="C77" s="332"/>
      <c r="D77" s="99"/>
      <c r="E77" s="103">
        <f t="shared" si="8"/>
        <v>0</v>
      </c>
      <c r="F77" s="100"/>
      <c r="G77" s="103">
        <f t="shared" si="9"/>
        <v>0</v>
      </c>
      <c r="H77" s="336"/>
      <c r="I77" s="103">
        <f t="shared" si="10"/>
        <v>0</v>
      </c>
      <c r="J77" s="370">
        <v>0.13</v>
      </c>
      <c r="K77" s="371">
        <f t="shared" si="11"/>
        <v>0</v>
      </c>
    </row>
    <row r="78" spans="1:12" s="272" customFormat="1" ht="17" x14ac:dyDescent="0.2">
      <c r="A78" s="160" t="s">
        <v>238</v>
      </c>
      <c r="B78" s="216" t="s">
        <v>239</v>
      </c>
      <c r="C78" s="166">
        <v>1456</v>
      </c>
      <c r="D78" s="168">
        <v>0.38</v>
      </c>
      <c r="E78" s="117">
        <f t="shared" ref="E78" si="12">C78*D78</f>
        <v>553.28</v>
      </c>
      <c r="F78" s="115"/>
      <c r="G78" s="117">
        <f t="shared" ref="G78" si="13">E78+F78</f>
        <v>553.28</v>
      </c>
      <c r="H78" s="326">
        <v>200</v>
      </c>
      <c r="I78" s="117">
        <f t="shared" ref="I78" si="14">+G78-H78</f>
        <v>353.28</v>
      </c>
      <c r="J78" s="357">
        <v>0.14000000000000001</v>
      </c>
      <c r="K78" s="372">
        <f t="shared" ref="K78" si="15">E78*J78</f>
        <v>77.45920000000001</v>
      </c>
    </row>
    <row r="79" spans="1:12" ht="17" hidden="1" x14ac:dyDescent="0.2">
      <c r="A79" s="381" t="s">
        <v>212</v>
      </c>
      <c r="B79" s="331" t="s">
        <v>167</v>
      </c>
      <c r="C79" s="332"/>
      <c r="D79" s="99"/>
      <c r="E79" s="103">
        <f t="shared" si="8"/>
        <v>0</v>
      </c>
      <c r="F79" s="100"/>
      <c r="G79" s="103">
        <f t="shared" si="9"/>
        <v>0</v>
      </c>
      <c r="H79" s="336"/>
      <c r="I79" s="103">
        <f t="shared" si="10"/>
        <v>0</v>
      </c>
      <c r="J79" s="370">
        <v>0.13</v>
      </c>
      <c r="K79" s="371">
        <f t="shared" si="11"/>
        <v>0</v>
      </c>
    </row>
    <row r="80" spans="1:12" ht="17" hidden="1" x14ac:dyDescent="0.2">
      <c r="A80" s="208" t="s">
        <v>90</v>
      </c>
      <c r="B80" s="159" t="s">
        <v>79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0.14000000000000001</v>
      </c>
      <c r="K80" s="20">
        <f t="shared" si="11"/>
        <v>0</v>
      </c>
    </row>
    <row r="81" spans="1:11" ht="17" x14ac:dyDescent="0.2">
      <c r="A81" s="90" t="s">
        <v>154</v>
      </c>
      <c r="B81" s="159" t="s">
        <v>155</v>
      </c>
      <c r="C81" s="111">
        <v>6547</v>
      </c>
      <c r="D81" s="113">
        <v>0.28999999999999998</v>
      </c>
      <c r="E81" s="117">
        <f t="shared" si="8"/>
        <v>1898.6299999999999</v>
      </c>
      <c r="F81" s="115">
        <v>25</v>
      </c>
      <c r="G81" s="117">
        <f t="shared" si="9"/>
        <v>1923.6299999999999</v>
      </c>
      <c r="H81" s="326">
        <v>110</v>
      </c>
      <c r="I81" s="117">
        <f t="shared" si="10"/>
        <v>1813.6299999999999</v>
      </c>
      <c r="J81" s="357">
        <v>0.13</v>
      </c>
      <c r="K81" s="372">
        <f t="shared" si="11"/>
        <v>246.8219</v>
      </c>
    </row>
    <row r="82" spans="1:11" ht="17" hidden="1" x14ac:dyDescent="0.2">
      <c r="A82" s="90" t="s">
        <v>154</v>
      </c>
      <c r="B82" s="331" t="s">
        <v>155</v>
      </c>
      <c r="C82" s="332"/>
      <c r="D82" s="99"/>
      <c r="E82" s="103">
        <f t="shared" si="8"/>
        <v>0</v>
      </c>
      <c r="F82" s="100"/>
      <c r="G82" s="103">
        <f t="shared" si="9"/>
        <v>0</v>
      </c>
      <c r="H82" s="336"/>
      <c r="I82" s="103">
        <f t="shared" si="10"/>
        <v>0</v>
      </c>
      <c r="J82" s="370">
        <v>0.13</v>
      </c>
      <c r="K82" s="371">
        <f t="shared" si="11"/>
        <v>0</v>
      </c>
    </row>
    <row r="83" spans="1:11" ht="17" hidden="1" x14ac:dyDescent="0.2">
      <c r="A83" s="90" t="s">
        <v>156</v>
      </c>
      <c r="B83" s="331" t="s">
        <v>155</v>
      </c>
      <c r="C83" s="332"/>
      <c r="D83" s="99"/>
      <c r="E83" s="103">
        <f t="shared" si="8"/>
        <v>0</v>
      </c>
      <c r="F83" s="100"/>
      <c r="G83" s="103">
        <f t="shared" si="9"/>
        <v>0</v>
      </c>
      <c r="H83" s="336"/>
      <c r="I83" s="103">
        <f t="shared" si="10"/>
        <v>0</v>
      </c>
      <c r="J83" s="370">
        <v>0.13</v>
      </c>
      <c r="K83" s="371">
        <f t="shared" si="11"/>
        <v>0</v>
      </c>
    </row>
    <row r="84" spans="1:11" ht="17" hidden="1" x14ac:dyDescent="0.2">
      <c r="A84" s="90" t="s">
        <v>156</v>
      </c>
      <c r="B84" s="331" t="s">
        <v>155</v>
      </c>
      <c r="C84" s="332"/>
      <c r="D84" s="99"/>
      <c r="E84" s="103">
        <f t="shared" si="8"/>
        <v>0</v>
      </c>
      <c r="F84" s="100"/>
      <c r="G84" s="103">
        <f t="shared" si="9"/>
        <v>0</v>
      </c>
      <c r="H84" s="336"/>
      <c r="I84" s="103">
        <f t="shared" si="10"/>
        <v>0</v>
      </c>
      <c r="J84" s="370">
        <v>0.13</v>
      </c>
      <c r="K84" s="371">
        <f t="shared" si="11"/>
        <v>0</v>
      </c>
    </row>
    <row r="85" spans="1:11" ht="17" x14ac:dyDescent="0.2">
      <c r="A85" s="90" t="s">
        <v>104</v>
      </c>
      <c r="B85" s="159" t="s">
        <v>105</v>
      </c>
      <c r="C85" s="111">
        <v>1557</v>
      </c>
      <c r="D85" s="113">
        <v>0.4</v>
      </c>
      <c r="E85" s="117">
        <f t="shared" si="8"/>
        <v>622.80000000000007</v>
      </c>
      <c r="F85" s="115"/>
      <c r="G85" s="117">
        <f t="shared" si="9"/>
        <v>622.80000000000007</v>
      </c>
      <c r="H85" s="326">
        <v>110</v>
      </c>
      <c r="I85" s="117">
        <f t="shared" si="10"/>
        <v>512.80000000000007</v>
      </c>
      <c r="J85" s="357">
        <v>0.13</v>
      </c>
      <c r="K85" s="372">
        <f t="shared" si="11"/>
        <v>80.964000000000013</v>
      </c>
    </row>
    <row r="86" spans="1:11" ht="17" hidden="1" x14ac:dyDescent="0.2">
      <c r="A86" s="90" t="s">
        <v>161</v>
      </c>
      <c r="B86" s="159" t="s">
        <v>162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0.13</v>
      </c>
      <c r="K86" s="372">
        <f t="shared" si="11"/>
        <v>0</v>
      </c>
    </row>
    <row r="87" spans="1:11" ht="17" hidden="1" x14ac:dyDescent="0.2">
      <c r="A87" s="90" t="s">
        <v>100</v>
      </c>
      <c r="B87" s="159" t="s">
        <v>101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0.13</v>
      </c>
      <c r="K87" s="20">
        <f t="shared" si="11"/>
        <v>0</v>
      </c>
    </row>
    <row r="88" spans="1:11" ht="17" hidden="1" x14ac:dyDescent="0.2">
      <c r="A88" s="194" t="s">
        <v>85</v>
      </c>
      <c r="B88" s="159" t="s">
        <v>86</v>
      </c>
      <c r="C88" s="111"/>
      <c r="D88" s="113"/>
      <c r="E88" s="117">
        <f t="shared" si="8"/>
        <v>0</v>
      </c>
      <c r="F88" s="115"/>
      <c r="G88" s="117">
        <f t="shared" si="9"/>
        <v>0</v>
      </c>
      <c r="H88" s="326"/>
      <c r="I88" s="117">
        <f t="shared" si="10"/>
        <v>0</v>
      </c>
      <c r="J88" s="357">
        <v>0.14000000000000001</v>
      </c>
      <c r="K88" s="20">
        <f t="shared" si="11"/>
        <v>0</v>
      </c>
    </row>
    <row r="89" spans="1:11" s="272" customFormat="1" ht="17" hidden="1" x14ac:dyDescent="0.2">
      <c r="A89" s="194" t="s">
        <v>85</v>
      </c>
      <c r="B89" s="159" t="s">
        <v>86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0.14000000000000001</v>
      </c>
      <c r="K89" s="20">
        <f t="shared" si="11"/>
        <v>0</v>
      </c>
    </row>
    <row r="90" spans="1:11" s="272" customFormat="1" ht="17" hidden="1" x14ac:dyDescent="0.2">
      <c r="A90" s="90" t="s">
        <v>235</v>
      </c>
      <c r="B90" s="331" t="s">
        <v>180</v>
      </c>
      <c r="C90" s="332"/>
      <c r="D90" s="99"/>
      <c r="E90" s="103">
        <f t="shared" si="8"/>
        <v>0</v>
      </c>
      <c r="F90" s="100"/>
      <c r="G90" s="103">
        <f t="shared" si="9"/>
        <v>0</v>
      </c>
      <c r="H90" s="336"/>
      <c r="I90" s="103">
        <f t="shared" si="10"/>
        <v>0</v>
      </c>
      <c r="J90" s="370">
        <v>0.13</v>
      </c>
      <c r="K90" s="371">
        <f t="shared" si="11"/>
        <v>0</v>
      </c>
    </row>
    <row r="91" spans="1:11" ht="17" hidden="1" x14ac:dyDescent="0.2">
      <c r="A91" s="90" t="s">
        <v>235</v>
      </c>
      <c r="B91" s="331" t="s">
        <v>180</v>
      </c>
      <c r="C91" s="332"/>
      <c r="D91" s="99"/>
      <c r="E91" s="103">
        <f t="shared" si="8"/>
        <v>0</v>
      </c>
      <c r="F91" s="100"/>
      <c r="G91" s="103">
        <f t="shared" si="9"/>
        <v>0</v>
      </c>
      <c r="H91" s="336"/>
      <c r="I91" s="103">
        <f t="shared" si="10"/>
        <v>0</v>
      </c>
      <c r="J91" s="370">
        <v>0.13</v>
      </c>
      <c r="K91" s="371">
        <f t="shared" si="11"/>
        <v>0</v>
      </c>
    </row>
    <row r="92" spans="1:11" ht="17" hidden="1" x14ac:dyDescent="0.2">
      <c r="A92" s="208" t="s">
        <v>179</v>
      </c>
      <c r="B92" s="331" t="s">
        <v>180</v>
      </c>
      <c r="C92" s="332"/>
      <c r="D92" s="99"/>
      <c r="E92" s="103">
        <f t="shared" si="8"/>
        <v>0</v>
      </c>
      <c r="F92" s="100"/>
      <c r="G92" s="103">
        <f t="shared" si="9"/>
        <v>0</v>
      </c>
      <c r="H92" s="336"/>
      <c r="I92" s="103">
        <f t="shared" si="10"/>
        <v>0</v>
      </c>
      <c r="J92" s="370">
        <v>0.14000000000000001</v>
      </c>
      <c r="K92" s="371">
        <f t="shared" si="11"/>
        <v>0</v>
      </c>
    </row>
    <row r="93" spans="1:11" ht="17" hidden="1" x14ac:dyDescent="0.2">
      <c r="A93" s="208" t="s">
        <v>179</v>
      </c>
      <c r="B93" s="331" t="s">
        <v>180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0.14000000000000001</v>
      </c>
      <c r="K93" s="371">
        <f t="shared" si="11"/>
        <v>0</v>
      </c>
    </row>
    <row r="94" spans="1:11" s="272" customFormat="1" ht="17" hidden="1" x14ac:dyDescent="0.2">
      <c r="A94" s="194" t="s">
        <v>83</v>
      </c>
      <c r="B94" s="159" t="s">
        <v>84</v>
      </c>
      <c r="C94" s="111"/>
      <c r="D94" s="113"/>
      <c r="E94" s="117">
        <f t="shared" si="8"/>
        <v>0</v>
      </c>
      <c r="F94" s="115"/>
      <c r="G94" s="117">
        <f t="shared" si="9"/>
        <v>0</v>
      </c>
      <c r="H94" s="326"/>
      <c r="I94" s="117">
        <f t="shared" si="10"/>
        <v>0</v>
      </c>
      <c r="J94" s="357">
        <v>0.14000000000000001</v>
      </c>
      <c r="K94" s="20">
        <f t="shared" si="11"/>
        <v>0</v>
      </c>
    </row>
    <row r="95" spans="1:11" s="272" customFormat="1" ht="17" x14ac:dyDescent="0.2">
      <c r="A95" s="90" t="s">
        <v>193</v>
      </c>
      <c r="B95" s="159" t="s">
        <v>84</v>
      </c>
      <c r="C95" s="111">
        <v>4989</v>
      </c>
      <c r="D95" s="113">
        <v>0.39</v>
      </c>
      <c r="E95" s="117">
        <f t="shared" si="8"/>
        <v>1945.71</v>
      </c>
      <c r="F95" s="115"/>
      <c r="G95" s="117">
        <f t="shared" si="9"/>
        <v>1945.71</v>
      </c>
      <c r="H95" s="326">
        <v>110</v>
      </c>
      <c r="I95" s="117">
        <f t="shared" si="10"/>
        <v>1835.71</v>
      </c>
      <c r="J95" s="357">
        <v>0.13</v>
      </c>
      <c r="K95" s="372">
        <f t="shared" si="11"/>
        <v>252.94230000000002</v>
      </c>
    </row>
    <row r="96" spans="1:11" ht="17" hidden="1" x14ac:dyDescent="0.2">
      <c r="A96" s="90" t="s">
        <v>193</v>
      </c>
      <c r="B96" s="331" t="s">
        <v>84</v>
      </c>
      <c r="C96" s="332"/>
      <c r="D96" s="99"/>
      <c r="E96" s="103">
        <f t="shared" si="8"/>
        <v>0</v>
      </c>
      <c r="F96" s="100"/>
      <c r="G96" s="103">
        <f t="shared" si="9"/>
        <v>0</v>
      </c>
      <c r="H96" s="336"/>
      <c r="I96" s="103">
        <f t="shared" si="10"/>
        <v>0</v>
      </c>
      <c r="J96" s="370">
        <v>0.13</v>
      </c>
      <c r="K96" s="371">
        <f t="shared" si="11"/>
        <v>0</v>
      </c>
    </row>
    <row r="97" spans="1:11" ht="17" hidden="1" x14ac:dyDescent="0.2">
      <c r="A97" s="90" t="s">
        <v>198</v>
      </c>
      <c r="B97" s="331" t="s">
        <v>107</v>
      </c>
      <c r="C97" s="332"/>
      <c r="D97" s="99"/>
      <c r="E97" s="103">
        <f t="shared" si="8"/>
        <v>0</v>
      </c>
      <c r="F97" s="100"/>
      <c r="G97" s="103">
        <f t="shared" si="9"/>
        <v>0</v>
      </c>
      <c r="H97" s="336"/>
      <c r="I97" s="103">
        <f t="shared" si="10"/>
        <v>0</v>
      </c>
      <c r="J97" s="370">
        <v>0.13</v>
      </c>
      <c r="K97" s="371">
        <f t="shared" si="11"/>
        <v>0</v>
      </c>
    </row>
    <row r="98" spans="1:11" s="272" customFormat="1" ht="17" hidden="1" x14ac:dyDescent="0.2">
      <c r="A98" s="90" t="s">
        <v>198</v>
      </c>
      <c r="B98" s="159" t="s">
        <v>107</v>
      </c>
      <c r="C98" s="111"/>
      <c r="D98" s="113"/>
      <c r="E98" s="117">
        <f t="shared" si="8"/>
        <v>0</v>
      </c>
      <c r="F98" s="115"/>
      <c r="G98" s="117">
        <f t="shared" si="9"/>
        <v>0</v>
      </c>
      <c r="H98" s="326"/>
      <c r="I98" s="117">
        <f t="shared" si="10"/>
        <v>0</v>
      </c>
      <c r="J98" s="357">
        <v>0.13</v>
      </c>
      <c r="K98" s="20">
        <f t="shared" si="11"/>
        <v>0</v>
      </c>
    </row>
    <row r="99" spans="1:11" ht="14.5" hidden="1" customHeight="1" x14ac:dyDescent="0.2">
      <c r="A99" s="90" t="s">
        <v>216</v>
      </c>
      <c r="B99" s="331" t="s">
        <v>217</v>
      </c>
      <c r="C99" s="332"/>
      <c r="D99" s="99"/>
      <c r="E99" s="103">
        <f t="shared" si="8"/>
        <v>0</v>
      </c>
      <c r="F99" s="100"/>
      <c r="G99" s="103">
        <f t="shared" si="9"/>
        <v>0</v>
      </c>
      <c r="H99" s="336"/>
      <c r="I99" s="103">
        <f t="shared" si="10"/>
        <v>0</v>
      </c>
      <c r="J99" s="370">
        <v>0.13</v>
      </c>
      <c r="K99" s="371">
        <f t="shared" si="11"/>
        <v>0</v>
      </c>
    </row>
    <row r="100" spans="1:11" ht="17" x14ac:dyDescent="0.2">
      <c r="A100" s="90" t="s">
        <v>152</v>
      </c>
      <c r="B100" s="159" t="s">
        <v>153</v>
      </c>
      <c r="C100" s="111">
        <v>8875</v>
      </c>
      <c r="D100" s="113">
        <v>0.27</v>
      </c>
      <c r="E100" s="117">
        <f t="shared" si="8"/>
        <v>2396.25</v>
      </c>
      <c r="F100" s="115"/>
      <c r="G100" s="117">
        <f t="shared" si="9"/>
        <v>2396.25</v>
      </c>
      <c r="H100" s="326">
        <v>110</v>
      </c>
      <c r="I100" s="117">
        <f t="shared" si="10"/>
        <v>2286.25</v>
      </c>
      <c r="J100" s="357">
        <v>0.13</v>
      </c>
      <c r="K100" s="372">
        <f t="shared" si="11"/>
        <v>311.51249999999999</v>
      </c>
    </row>
    <row r="101" spans="1:11" s="272" customFormat="1" ht="17" hidden="1" x14ac:dyDescent="0.2">
      <c r="A101" s="90" t="s">
        <v>152</v>
      </c>
      <c r="B101" s="331" t="s">
        <v>218</v>
      </c>
      <c r="C101" s="332"/>
      <c r="D101" s="99"/>
      <c r="E101" s="103">
        <f t="shared" si="8"/>
        <v>0</v>
      </c>
      <c r="F101" s="100"/>
      <c r="G101" s="103">
        <f t="shared" si="9"/>
        <v>0</v>
      </c>
      <c r="H101" s="336"/>
      <c r="I101" s="103">
        <f t="shared" si="10"/>
        <v>0</v>
      </c>
      <c r="J101" s="370">
        <v>0.13</v>
      </c>
      <c r="K101" s="371">
        <f t="shared" si="11"/>
        <v>0</v>
      </c>
    </row>
    <row r="102" spans="1:11" s="272" customFormat="1" ht="17" hidden="1" x14ac:dyDescent="0.2">
      <c r="A102" s="90" t="s">
        <v>211</v>
      </c>
      <c r="B102" s="331" t="s">
        <v>185</v>
      </c>
      <c r="C102" s="332"/>
      <c r="D102" s="99"/>
      <c r="E102" s="103">
        <f t="shared" si="8"/>
        <v>0</v>
      </c>
      <c r="F102" s="100"/>
      <c r="G102" s="103">
        <f t="shared" si="9"/>
        <v>0</v>
      </c>
      <c r="H102" s="336"/>
      <c r="I102" s="103">
        <f t="shared" si="10"/>
        <v>0</v>
      </c>
      <c r="J102" s="370">
        <v>0.13</v>
      </c>
      <c r="K102" s="371">
        <f t="shared" si="11"/>
        <v>0</v>
      </c>
    </row>
    <row r="103" spans="1:11" s="272" customFormat="1" ht="17" x14ac:dyDescent="0.2">
      <c r="A103" s="90" t="s">
        <v>184</v>
      </c>
      <c r="B103" s="159" t="s">
        <v>219</v>
      </c>
      <c r="C103" s="111">
        <v>4404</v>
      </c>
      <c r="D103" s="113">
        <v>0.42</v>
      </c>
      <c r="E103" s="117">
        <f t="shared" si="8"/>
        <v>1849.6799999999998</v>
      </c>
      <c r="F103" s="115">
        <v>52.09</v>
      </c>
      <c r="G103" s="117">
        <f t="shared" si="9"/>
        <v>1901.7699999999998</v>
      </c>
      <c r="H103" s="326">
        <v>445</v>
      </c>
      <c r="I103" s="117">
        <f t="shared" si="10"/>
        <v>1456.7699999999998</v>
      </c>
      <c r="J103" s="357">
        <v>0.13</v>
      </c>
      <c r="K103" s="372">
        <f t="shared" si="11"/>
        <v>240.45839999999998</v>
      </c>
    </row>
    <row r="104" spans="1:11" s="272" customFormat="1" ht="17" hidden="1" x14ac:dyDescent="0.2">
      <c r="A104" s="90" t="s">
        <v>209</v>
      </c>
      <c r="B104" s="331" t="s">
        <v>210</v>
      </c>
      <c r="C104" s="332"/>
      <c r="D104" s="99"/>
      <c r="E104" s="103">
        <f t="shared" si="8"/>
        <v>0</v>
      </c>
      <c r="F104" s="100"/>
      <c r="G104" s="103">
        <f t="shared" si="9"/>
        <v>0</v>
      </c>
      <c r="H104" s="336"/>
      <c r="I104" s="103">
        <f t="shared" si="10"/>
        <v>0</v>
      </c>
      <c r="J104" s="370">
        <v>0.13</v>
      </c>
      <c r="K104" s="371">
        <f t="shared" si="11"/>
        <v>0</v>
      </c>
    </row>
    <row r="105" spans="1:11" s="272" customFormat="1" ht="17" hidden="1" x14ac:dyDescent="0.2">
      <c r="A105" s="90" t="s">
        <v>203</v>
      </c>
      <c r="B105" s="331" t="s">
        <v>220</v>
      </c>
      <c r="C105" s="332"/>
      <c r="D105" s="99"/>
      <c r="E105" s="103">
        <f t="shared" si="8"/>
        <v>0</v>
      </c>
      <c r="F105" s="100"/>
      <c r="G105" s="103">
        <f t="shared" si="9"/>
        <v>0</v>
      </c>
      <c r="H105" s="336"/>
      <c r="I105" s="103">
        <f t="shared" si="10"/>
        <v>0</v>
      </c>
      <c r="J105" s="370">
        <v>0.13</v>
      </c>
      <c r="K105" s="371">
        <f t="shared" si="11"/>
        <v>0</v>
      </c>
    </row>
    <row r="106" spans="1:11" ht="17" hidden="1" x14ac:dyDescent="0.2">
      <c r="A106" s="208" t="s">
        <v>159</v>
      </c>
      <c r="B106" s="159" t="s">
        <v>160</v>
      </c>
      <c r="C106" s="111"/>
      <c r="D106" s="113"/>
      <c r="E106" s="117">
        <f t="shared" si="8"/>
        <v>0</v>
      </c>
      <c r="F106" s="115"/>
      <c r="G106" s="117">
        <f t="shared" si="9"/>
        <v>0</v>
      </c>
      <c r="H106" s="326"/>
      <c r="I106" s="117">
        <f t="shared" si="10"/>
        <v>0</v>
      </c>
      <c r="J106" s="357">
        <v>0.14000000000000001</v>
      </c>
      <c r="K106" s="20">
        <f t="shared" si="11"/>
        <v>0</v>
      </c>
    </row>
    <row r="107" spans="1:11" ht="17" hidden="1" x14ac:dyDescent="0.2">
      <c r="A107" s="90" t="s">
        <v>98</v>
      </c>
      <c r="B107" s="331" t="s">
        <v>171</v>
      </c>
      <c r="C107" s="332"/>
      <c r="D107" s="99"/>
      <c r="E107" s="103">
        <f t="shared" si="8"/>
        <v>0</v>
      </c>
      <c r="F107" s="100"/>
      <c r="G107" s="103">
        <f t="shared" si="9"/>
        <v>0</v>
      </c>
      <c r="H107" s="336"/>
      <c r="I107" s="103">
        <f t="shared" si="10"/>
        <v>0</v>
      </c>
      <c r="J107" s="370">
        <v>0.13</v>
      </c>
      <c r="K107" s="371">
        <f t="shared" si="11"/>
        <v>0</v>
      </c>
    </row>
    <row r="108" spans="1:11" ht="17" hidden="1" x14ac:dyDescent="0.2">
      <c r="A108" s="90" t="s">
        <v>98</v>
      </c>
      <c r="B108" s="331" t="s">
        <v>171</v>
      </c>
      <c r="C108" s="332"/>
      <c r="D108" s="99"/>
      <c r="E108" s="103">
        <f t="shared" si="8"/>
        <v>0</v>
      </c>
      <c r="F108" s="100"/>
      <c r="G108" s="103">
        <f t="shared" si="9"/>
        <v>0</v>
      </c>
      <c r="H108" s="336"/>
      <c r="I108" s="103">
        <f t="shared" si="10"/>
        <v>0</v>
      </c>
      <c r="J108" s="370">
        <v>0.13</v>
      </c>
      <c r="K108" s="371">
        <f t="shared" si="11"/>
        <v>0</v>
      </c>
    </row>
    <row r="109" spans="1:11" ht="17" hidden="1" x14ac:dyDescent="0.2">
      <c r="A109" s="94" t="s">
        <v>58</v>
      </c>
      <c r="B109" s="159" t="s">
        <v>59</v>
      </c>
      <c r="C109" s="111"/>
      <c r="D109" s="113"/>
      <c r="E109" s="117">
        <f t="shared" si="8"/>
        <v>0</v>
      </c>
      <c r="F109" s="115"/>
      <c r="G109" s="117">
        <f t="shared" si="9"/>
        <v>0</v>
      </c>
      <c r="H109" s="326"/>
      <c r="I109" s="117">
        <f t="shared" si="10"/>
        <v>0</v>
      </c>
      <c r="J109" s="357">
        <v>0.14000000000000001</v>
      </c>
      <c r="K109" s="20">
        <f t="shared" si="11"/>
        <v>0</v>
      </c>
    </row>
    <row r="110" spans="1:11" s="272" customFormat="1" ht="17" x14ac:dyDescent="0.2">
      <c r="A110" s="160" t="s">
        <v>65</v>
      </c>
      <c r="B110" s="159" t="s">
        <v>59</v>
      </c>
      <c r="C110" s="111">
        <v>6926</v>
      </c>
      <c r="D110" s="113">
        <v>0.34</v>
      </c>
      <c r="E110" s="117">
        <f t="shared" si="8"/>
        <v>2354.84</v>
      </c>
      <c r="F110" s="115"/>
      <c r="G110" s="117">
        <f t="shared" si="9"/>
        <v>2354.84</v>
      </c>
      <c r="H110" s="326"/>
      <c r="I110" s="117">
        <f t="shared" si="10"/>
        <v>2354.84</v>
      </c>
      <c r="J110" s="357">
        <v>0.14000000000000001</v>
      </c>
      <c r="K110" s="372">
        <f t="shared" si="11"/>
        <v>329.67760000000004</v>
      </c>
    </row>
    <row r="111" spans="1:11" s="272" customFormat="1" ht="17" hidden="1" x14ac:dyDescent="0.2">
      <c r="A111" s="90" t="s">
        <v>168</v>
      </c>
      <c r="B111" s="331" t="s">
        <v>59</v>
      </c>
      <c r="C111" s="332"/>
      <c r="D111" s="99"/>
      <c r="E111" s="103">
        <f t="shared" si="8"/>
        <v>0</v>
      </c>
      <c r="F111" s="100"/>
      <c r="G111" s="103">
        <f t="shared" si="9"/>
        <v>0</v>
      </c>
      <c r="H111" s="336"/>
      <c r="I111" s="103">
        <f t="shared" si="10"/>
        <v>0</v>
      </c>
      <c r="J111" s="370">
        <v>0.13</v>
      </c>
      <c r="K111" s="371">
        <f t="shared" si="11"/>
        <v>0</v>
      </c>
    </row>
    <row r="112" spans="1:11" s="272" customFormat="1" ht="17" hidden="1" x14ac:dyDescent="0.2">
      <c r="A112" s="90" t="s">
        <v>168</v>
      </c>
      <c r="B112" s="159" t="s">
        <v>59</v>
      </c>
      <c r="C112" s="111"/>
      <c r="D112" s="113"/>
      <c r="E112" s="117">
        <f t="shared" si="8"/>
        <v>0</v>
      </c>
      <c r="F112" s="115"/>
      <c r="G112" s="117">
        <f t="shared" si="9"/>
        <v>0</v>
      </c>
      <c r="H112" s="326"/>
      <c r="I112" s="117">
        <f t="shared" si="10"/>
        <v>0</v>
      </c>
      <c r="J112" s="357">
        <v>0.13</v>
      </c>
      <c r="K112" s="372">
        <f t="shared" si="11"/>
        <v>0</v>
      </c>
    </row>
    <row r="113" spans="1:11" ht="17" hidden="1" x14ac:dyDescent="0.2">
      <c r="A113" s="90" t="s">
        <v>186</v>
      </c>
      <c r="B113" s="331" t="s">
        <v>59</v>
      </c>
      <c r="C113" s="332"/>
      <c r="D113" s="99"/>
      <c r="E113" s="103">
        <f t="shared" si="8"/>
        <v>0</v>
      </c>
      <c r="F113" s="100"/>
      <c r="G113" s="103">
        <f t="shared" si="9"/>
        <v>0</v>
      </c>
      <c r="H113" s="336"/>
      <c r="I113" s="103">
        <f t="shared" si="10"/>
        <v>0</v>
      </c>
      <c r="J113" s="370">
        <v>0.13</v>
      </c>
      <c r="K113" s="371">
        <f t="shared" si="11"/>
        <v>0</v>
      </c>
    </row>
    <row r="114" spans="1:11" s="272" customFormat="1" ht="17" hidden="1" x14ac:dyDescent="0.2">
      <c r="A114" s="90" t="s">
        <v>63</v>
      </c>
      <c r="B114" s="159" t="s">
        <v>64</v>
      </c>
      <c r="C114" s="111"/>
      <c r="D114" s="113"/>
      <c r="E114" s="117">
        <f t="shared" si="8"/>
        <v>0</v>
      </c>
      <c r="F114" s="115"/>
      <c r="G114" s="117">
        <f t="shared" si="9"/>
        <v>0</v>
      </c>
      <c r="H114" s="326"/>
      <c r="I114" s="117">
        <f t="shared" si="10"/>
        <v>0</v>
      </c>
      <c r="J114" s="357">
        <v>0.13</v>
      </c>
      <c r="K114" s="20">
        <f t="shared" si="11"/>
        <v>0</v>
      </c>
    </row>
    <row r="115" spans="1:11" ht="17" x14ac:dyDescent="0.2">
      <c r="A115" s="90" t="s">
        <v>231</v>
      </c>
      <c r="B115" s="159" t="s">
        <v>232</v>
      </c>
      <c r="C115" s="111">
        <v>6547</v>
      </c>
      <c r="D115" s="113">
        <v>0.25</v>
      </c>
      <c r="E115" s="117">
        <f t="shared" si="8"/>
        <v>1636.75</v>
      </c>
      <c r="F115" s="115">
        <v>25</v>
      </c>
      <c r="G115" s="117">
        <f t="shared" si="9"/>
        <v>1661.75</v>
      </c>
      <c r="H115" s="326"/>
      <c r="I115" s="117">
        <f t="shared" si="10"/>
        <v>1661.75</v>
      </c>
      <c r="J115" s="357">
        <v>0.13</v>
      </c>
      <c r="K115" s="372">
        <f t="shared" si="11"/>
        <v>212.7775</v>
      </c>
    </row>
    <row r="116" spans="1:11" ht="17" x14ac:dyDescent="0.2">
      <c r="A116" s="90" t="s">
        <v>134</v>
      </c>
      <c r="B116" s="159" t="s">
        <v>135</v>
      </c>
      <c r="C116" s="111">
        <v>6572</v>
      </c>
      <c r="D116" s="113">
        <v>0.28000000000000003</v>
      </c>
      <c r="E116" s="117">
        <f t="shared" si="8"/>
        <v>1840.16</v>
      </c>
      <c r="F116" s="115"/>
      <c r="G116" s="117">
        <f t="shared" si="9"/>
        <v>1840.16</v>
      </c>
      <c r="H116" s="326"/>
      <c r="I116" s="117">
        <f t="shared" si="10"/>
        <v>1840.16</v>
      </c>
      <c r="J116" s="357">
        <v>0.13</v>
      </c>
      <c r="K116" s="372">
        <f t="shared" si="11"/>
        <v>239.22080000000003</v>
      </c>
    </row>
    <row r="117" spans="1:11" ht="17" hidden="1" x14ac:dyDescent="0.2">
      <c r="A117" s="90" t="s">
        <v>134</v>
      </c>
      <c r="B117" s="159" t="s">
        <v>135</v>
      </c>
      <c r="C117" s="111"/>
      <c r="D117" s="113"/>
      <c r="E117" s="117">
        <f t="shared" si="8"/>
        <v>0</v>
      </c>
      <c r="F117" s="115"/>
      <c r="G117" s="117">
        <f t="shared" si="9"/>
        <v>0</v>
      </c>
      <c r="H117" s="326"/>
      <c r="I117" s="117">
        <f t="shared" si="10"/>
        <v>0</v>
      </c>
      <c r="J117" s="357">
        <v>0.13</v>
      </c>
      <c r="K117" s="20">
        <f t="shared" si="11"/>
        <v>0</v>
      </c>
    </row>
    <row r="118" spans="1:11" ht="17" hidden="1" x14ac:dyDescent="0.2">
      <c r="A118" s="90" t="s">
        <v>114</v>
      </c>
      <c r="B118" s="159" t="s">
        <v>115</v>
      </c>
      <c r="C118" s="111"/>
      <c r="D118" s="113"/>
      <c r="E118" s="117">
        <f t="shared" si="8"/>
        <v>0</v>
      </c>
      <c r="F118" s="115"/>
      <c r="G118" s="117">
        <f t="shared" si="9"/>
        <v>0</v>
      </c>
      <c r="H118" s="326"/>
      <c r="I118" s="117">
        <f t="shared" si="10"/>
        <v>0</v>
      </c>
      <c r="J118" s="357">
        <v>0.13</v>
      </c>
      <c r="K118" s="20">
        <f t="shared" si="11"/>
        <v>0</v>
      </c>
    </row>
    <row r="119" spans="1:11" ht="17" hidden="1" x14ac:dyDescent="0.2">
      <c r="A119" s="90" t="s">
        <v>114</v>
      </c>
      <c r="B119" s="159" t="s">
        <v>115</v>
      </c>
      <c r="C119" s="111"/>
      <c r="D119" s="113"/>
      <c r="E119" s="117">
        <f t="shared" si="8"/>
        <v>0</v>
      </c>
      <c r="F119" s="115"/>
      <c r="G119" s="117">
        <f t="shared" si="9"/>
        <v>0</v>
      </c>
      <c r="H119" s="326"/>
      <c r="I119" s="117">
        <f t="shared" si="10"/>
        <v>0</v>
      </c>
      <c r="J119" s="357">
        <v>0.13</v>
      </c>
      <c r="K119" s="20">
        <f t="shared" si="11"/>
        <v>0</v>
      </c>
    </row>
    <row r="120" spans="1:11" ht="17" hidden="1" x14ac:dyDescent="0.2">
      <c r="A120" s="90" t="s">
        <v>109</v>
      </c>
      <c r="B120" s="159" t="s">
        <v>110</v>
      </c>
      <c r="C120" s="111"/>
      <c r="D120" s="113"/>
      <c r="E120" s="117">
        <f t="shared" si="8"/>
        <v>0</v>
      </c>
      <c r="F120" s="115"/>
      <c r="G120" s="117">
        <f t="shared" si="9"/>
        <v>0</v>
      </c>
      <c r="H120" s="326"/>
      <c r="I120" s="117">
        <f t="shared" si="10"/>
        <v>0</v>
      </c>
      <c r="J120" s="357">
        <v>0.13</v>
      </c>
      <c r="K120" s="20">
        <f t="shared" si="11"/>
        <v>0</v>
      </c>
    </row>
    <row r="121" spans="1:11" ht="17" hidden="1" x14ac:dyDescent="0.2">
      <c r="A121" s="90" t="s">
        <v>187</v>
      </c>
      <c r="B121" s="331" t="s">
        <v>188</v>
      </c>
      <c r="C121" s="332"/>
      <c r="D121" s="99"/>
      <c r="E121" s="103">
        <f t="shared" si="8"/>
        <v>0</v>
      </c>
      <c r="F121" s="100"/>
      <c r="G121" s="103">
        <f t="shared" si="9"/>
        <v>0</v>
      </c>
      <c r="H121" s="336"/>
      <c r="I121" s="103">
        <f t="shared" si="10"/>
        <v>0</v>
      </c>
      <c r="J121" s="370">
        <v>0.13</v>
      </c>
      <c r="K121" s="371">
        <f t="shared" si="11"/>
        <v>0</v>
      </c>
    </row>
    <row r="122" spans="1:11" ht="17" hidden="1" x14ac:dyDescent="0.2">
      <c r="A122" s="90" t="s">
        <v>74</v>
      </c>
      <c r="B122" s="159" t="s">
        <v>75</v>
      </c>
      <c r="C122" s="111"/>
      <c r="D122" s="113"/>
      <c r="E122" s="117">
        <f t="shared" si="8"/>
        <v>0</v>
      </c>
      <c r="F122" s="115"/>
      <c r="G122" s="117">
        <f t="shared" si="9"/>
        <v>0</v>
      </c>
      <c r="H122" s="326"/>
      <c r="I122" s="117">
        <f t="shared" si="10"/>
        <v>0</v>
      </c>
      <c r="J122" s="357">
        <v>0.13</v>
      </c>
      <c r="K122" s="20">
        <f t="shared" si="11"/>
        <v>0</v>
      </c>
    </row>
    <row r="123" spans="1:11" s="272" customFormat="1" ht="17" x14ac:dyDescent="0.2">
      <c r="A123" s="90" t="s">
        <v>222</v>
      </c>
      <c r="B123" s="159" t="s">
        <v>223</v>
      </c>
      <c r="C123" s="111">
        <v>4250</v>
      </c>
      <c r="D123" s="113">
        <v>0.42</v>
      </c>
      <c r="E123" s="117">
        <f t="shared" si="8"/>
        <v>1785</v>
      </c>
      <c r="F123" s="115">
        <v>20</v>
      </c>
      <c r="G123" s="117">
        <f t="shared" si="9"/>
        <v>1805</v>
      </c>
      <c r="H123" s="326">
        <v>110</v>
      </c>
      <c r="I123" s="117">
        <f t="shared" si="10"/>
        <v>1695</v>
      </c>
      <c r="J123" s="357">
        <v>0.13</v>
      </c>
      <c r="K123" s="372">
        <f t="shared" si="11"/>
        <v>232.05</v>
      </c>
    </row>
    <row r="124" spans="1:11" ht="17" hidden="1" x14ac:dyDescent="0.2">
      <c r="A124" s="209" t="s">
        <v>91</v>
      </c>
      <c r="B124" s="159" t="s">
        <v>92</v>
      </c>
      <c r="C124" s="111"/>
      <c r="D124" s="113"/>
      <c r="E124" s="117">
        <f t="shared" si="8"/>
        <v>0</v>
      </c>
      <c r="F124" s="115"/>
      <c r="G124" s="117">
        <f t="shared" si="9"/>
        <v>0</v>
      </c>
      <c r="H124" s="326"/>
      <c r="I124" s="117">
        <f t="shared" si="10"/>
        <v>0</v>
      </c>
      <c r="J124" s="357">
        <v>0.14000000000000001</v>
      </c>
      <c r="K124" s="20">
        <f t="shared" si="11"/>
        <v>0</v>
      </c>
    </row>
    <row r="125" spans="1:11" s="272" customFormat="1" hidden="1" x14ac:dyDescent="0.2">
      <c r="A125" s="316" t="s">
        <v>145</v>
      </c>
      <c r="B125" s="350" t="s">
        <v>146</v>
      </c>
      <c r="C125" s="111"/>
      <c r="D125" s="171"/>
      <c r="E125" s="117">
        <f t="shared" si="8"/>
        <v>0</v>
      </c>
      <c r="F125" s="116"/>
      <c r="G125" s="117">
        <f t="shared" si="9"/>
        <v>0</v>
      </c>
      <c r="H125" s="116"/>
      <c r="I125" s="117">
        <f t="shared" si="10"/>
        <v>0</v>
      </c>
      <c r="J125" s="357">
        <v>0.14000000000000001</v>
      </c>
      <c r="K125" s="20">
        <f t="shared" si="11"/>
        <v>0</v>
      </c>
    </row>
    <row r="126" spans="1:11" s="272" customFormat="1" hidden="1" x14ac:dyDescent="0.2">
      <c r="A126" s="90" t="s">
        <v>139</v>
      </c>
      <c r="B126" s="321" t="s">
        <v>140</v>
      </c>
      <c r="C126" s="176"/>
      <c r="D126" s="170"/>
      <c r="E126" s="117">
        <f t="shared" si="8"/>
        <v>0</v>
      </c>
      <c r="F126" s="261"/>
      <c r="G126" s="117">
        <f t="shared" si="9"/>
        <v>0</v>
      </c>
      <c r="H126" s="261"/>
      <c r="I126" s="117">
        <f t="shared" si="10"/>
        <v>0</v>
      </c>
      <c r="J126" s="357">
        <v>0.13</v>
      </c>
      <c r="K126" s="20">
        <f t="shared" si="11"/>
        <v>0</v>
      </c>
    </row>
    <row r="127" spans="1:11" hidden="1" x14ac:dyDescent="0.2">
      <c r="A127" s="90" t="s">
        <v>141</v>
      </c>
      <c r="B127" s="321" t="s">
        <v>140</v>
      </c>
      <c r="C127" s="176"/>
      <c r="D127" s="170"/>
      <c r="E127" s="117">
        <f t="shared" si="8"/>
        <v>0</v>
      </c>
      <c r="F127" s="261"/>
      <c r="G127" s="117">
        <f t="shared" si="9"/>
        <v>0</v>
      </c>
      <c r="H127" s="261"/>
      <c r="I127" s="117">
        <f t="shared" si="10"/>
        <v>0</v>
      </c>
      <c r="J127" s="357">
        <v>0.13</v>
      </c>
      <c r="K127" s="20">
        <f t="shared" si="11"/>
        <v>0</v>
      </c>
    </row>
    <row r="128" spans="1:11" s="272" customFormat="1" hidden="1" x14ac:dyDescent="0.2">
      <c r="A128" s="90" t="s">
        <v>118</v>
      </c>
      <c r="B128" s="238" t="s">
        <v>119</v>
      </c>
      <c r="C128" s="176"/>
      <c r="D128" s="170"/>
      <c r="E128" s="117">
        <f t="shared" si="8"/>
        <v>0</v>
      </c>
      <c r="F128" s="261"/>
      <c r="G128" s="117">
        <f t="shared" si="9"/>
        <v>0</v>
      </c>
      <c r="H128" s="261"/>
      <c r="I128" s="117">
        <f t="shared" si="10"/>
        <v>0</v>
      </c>
      <c r="J128" s="357">
        <v>0.13</v>
      </c>
      <c r="K128" s="20">
        <f t="shared" si="11"/>
        <v>0</v>
      </c>
    </row>
    <row r="129" spans="1:12" hidden="1" x14ac:dyDescent="0.2">
      <c r="A129" s="92" t="s">
        <v>54</v>
      </c>
      <c r="B129" s="196" t="s">
        <v>55</v>
      </c>
      <c r="C129" s="197"/>
      <c r="D129" s="198"/>
      <c r="E129" s="117">
        <f t="shared" si="8"/>
        <v>0</v>
      </c>
      <c r="F129" s="203"/>
      <c r="G129" s="117">
        <f t="shared" si="9"/>
        <v>0</v>
      </c>
      <c r="H129" s="203"/>
      <c r="I129" s="117">
        <f t="shared" si="10"/>
        <v>0</v>
      </c>
      <c r="J129" s="357">
        <v>0.14000000000000001</v>
      </c>
      <c r="K129" s="20">
        <f t="shared" si="11"/>
        <v>0</v>
      </c>
    </row>
    <row r="130" spans="1:12" hidden="1" x14ac:dyDescent="0.2">
      <c r="A130" s="90" t="s">
        <v>87</v>
      </c>
      <c r="B130" s="234" t="s">
        <v>88</v>
      </c>
      <c r="C130" s="114"/>
      <c r="D130" s="172"/>
      <c r="E130" s="117">
        <f t="shared" si="8"/>
        <v>0</v>
      </c>
      <c r="F130" s="116"/>
      <c r="G130" s="117">
        <f t="shared" si="9"/>
        <v>0</v>
      </c>
      <c r="H130" s="116"/>
      <c r="I130" s="117">
        <f t="shared" si="10"/>
        <v>0</v>
      </c>
      <c r="J130" s="357">
        <v>0.13</v>
      </c>
      <c r="K130" s="20">
        <f t="shared" si="11"/>
        <v>0</v>
      </c>
    </row>
    <row r="131" spans="1:12" ht="16" customHeight="1" x14ac:dyDescent="0.2">
      <c r="A131" s="75"/>
      <c r="C131" s="79">
        <f>SUM(C2:C130)</f>
        <v>97764</v>
      </c>
      <c r="D131" s="79"/>
      <c r="E131" s="80">
        <f>SUM(E2:E130)</f>
        <v>32048.489999999998</v>
      </c>
      <c r="F131" s="80">
        <f>SUM(F2:F130)</f>
        <v>363.81000000000006</v>
      </c>
      <c r="G131" s="80">
        <f>SUM(G2:G130)</f>
        <v>32412.3</v>
      </c>
      <c r="H131" s="80">
        <f>SUM(H2:H130)</f>
        <v>2750</v>
      </c>
      <c r="I131" s="80">
        <f>SUM(I2:I130)</f>
        <v>29662.3</v>
      </c>
      <c r="J131" s="80"/>
      <c r="K131" s="3">
        <f>SUM(K2:K130)</f>
        <v>4251.2584999999999</v>
      </c>
      <c r="L131" s="3"/>
    </row>
    <row r="132" spans="1:12" x14ac:dyDescent="0.2">
      <c r="D132" s="81"/>
      <c r="I132" s="382"/>
      <c r="J132" s="383"/>
      <c r="K132" s="165"/>
    </row>
    <row r="133" spans="1:12" x14ac:dyDescent="0.2">
      <c r="B133" s="247" t="s">
        <v>47</v>
      </c>
      <c r="D133" s="13"/>
      <c r="F133" s="13"/>
      <c r="G133" s="13"/>
      <c r="H133" t="s">
        <v>10</v>
      </c>
      <c r="I133" s="12">
        <f>+K131</f>
        <v>4251.2584999999999</v>
      </c>
    </row>
    <row r="134" spans="1:12" x14ac:dyDescent="0.2">
      <c r="B134" s="363">
        <v>0.13</v>
      </c>
      <c r="C134" s="41" t="s">
        <v>170</v>
      </c>
      <c r="D134" s="14"/>
      <c r="F134" s="13"/>
      <c r="G134" s="13"/>
      <c r="H134" t="s">
        <v>12</v>
      </c>
      <c r="I134" s="207">
        <f>+I131+I133</f>
        <v>33913.558499999999</v>
      </c>
    </row>
    <row r="135" spans="1:12" x14ac:dyDescent="0.2">
      <c r="A135" s="361"/>
      <c r="B135" s="364">
        <v>0.14000000000000001</v>
      </c>
      <c r="C135" s="41" t="s">
        <v>51</v>
      </c>
      <c r="D135" s="14"/>
      <c r="E135" s="15"/>
    </row>
    <row r="136" spans="1:12" x14ac:dyDescent="0.2">
      <c r="A136" s="362"/>
      <c r="D136" s="14"/>
      <c r="E136" s="15"/>
      <c r="F136" s="3"/>
      <c r="I136" s="386"/>
      <c r="J136" s="387"/>
    </row>
    <row r="137" spans="1:12" x14ac:dyDescent="0.2">
      <c r="A137" s="361"/>
      <c r="D137" s="14"/>
      <c r="E137" s="15"/>
      <c r="I137" s="3"/>
    </row>
    <row r="138" spans="1:12" x14ac:dyDescent="0.2">
      <c r="A138" s="361"/>
    </row>
    <row r="140" spans="1:12" x14ac:dyDescent="0.2">
      <c r="H140" s="3"/>
    </row>
  </sheetData>
  <autoFilter ref="A1:K135" xr:uid="{00000000-0009-0000-0000-00007E000000}">
    <filterColumn colId="8">
      <filters blank="1">
        <filter val="1,261.32"/>
        <filter val="1,410.00"/>
        <filter val="1,456.77"/>
        <filter val="1,585.12"/>
        <filter val="1,661.75"/>
        <filter val="1,695.00"/>
        <filter val="1,701.16"/>
        <filter val="1,811.16"/>
        <filter val="1,813.63"/>
        <filter val="1,835.71"/>
        <filter val="1,840.16"/>
        <filter val="1,870.44"/>
        <filter val="2,286.25"/>
        <filter val="2,354.84"/>
        <filter val="29,662.30"/>
        <filter val="33,664.87"/>
        <filter val="353.28"/>
        <filter val="354.22"/>
        <filter val="4,002.57"/>
        <filter val="512.80"/>
        <filter val="590.44"/>
        <filter val="982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D2AC-3941-4D90-BC55-1A296A462891}">
  <sheetPr filterMode="1"/>
  <dimension ref="A1:L142"/>
  <sheetViews>
    <sheetView topLeftCell="A9" zoomScale="80" zoomScaleNormal="60" workbookViewId="0">
      <selection activeCell="A56" sqref="A56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 t="shared" ref="K2:K67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159" t="s">
        <v>165</v>
      </c>
      <c r="C6" s="111">
        <v>3905</v>
      </c>
      <c r="D6" s="113">
        <v>0.4</v>
      </c>
      <c r="E6" s="117">
        <f t="shared" si="0"/>
        <v>1562</v>
      </c>
      <c r="F6" s="115">
        <v>78.099999999999994</v>
      </c>
      <c r="G6" s="117">
        <f t="shared" si="1"/>
        <v>1640.1</v>
      </c>
      <c r="H6" s="326">
        <v>110</v>
      </c>
      <c r="I6" s="117">
        <f t="shared" si="2"/>
        <v>1530.1</v>
      </c>
      <c r="J6" s="357">
        <v>0.13</v>
      </c>
      <c r="K6" s="372">
        <f t="shared" si="3"/>
        <v>203.06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x14ac:dyDescent="0.2">
      <c r="A9" s="179" t="s">
        <v>236</v>
      </c>
      <c r="B9" s="159" t="s">
        <v>237</v>
      </c>
      <c r="C9" s="111">
        <v>3604</v>
      </c>
      <c r="D9" s="113">
        <v>0.39</v>
      </c>
      <c r="E9" s="117">
        <f t="shared" si="0"/>
        <v>1405.56</v>
      </c>
      <c r="F9" s="115">
        <v>100</v>
      </c>
      <c r="G9" s="117">
        <f t="shared" si="1"/>
        <v>1505.56</v>
      </c>
      <c r="H9" s="326">
        <v>100</v>
      </c>
      <c r="I9" s="117">
        <f t="shared" si="2"/>
        <v>1405.56</v>
      </c>
      <c r="J9" s="357">
        <v>0.13</v>
      </c>
      <c r="K9" s="372">
        <f t="shared" si="3"/>
        <v>182.72280000000001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x14ac:dyDescent="0.2">
      <c r="A17" s="179" t="s">
        <v>200</v>
      </c>
      <c r="B17" s="159" t="s">
        <v>144</v>
      </c>
      <c r="C17" s="111">
        <v>5222</v>
      </c>
      <c r="D17" s="113">
        <v>0.27</v>
      </c>
      <c r="E17" s="117">
        <f t="shared" si="0"/>
        <v>1409.94</v>
      </c>
      <c r="F17" s="115">
        <v>50</v>
      </c>
      <c r="G17" s="117">
        <f t="shared" si="1"/>
        <v>1459.94</v>
      </c>
      <c r="H17" s="326">
        <v>110</v>
      </c>
      <c r="I17" s="117">
        <f t="shared" si="2"/>
        <v>1349.94</v>
      </c>
      <c r="J17" s="357">
        <v>0.13</v>
      </c>
      <c r="K17" s="372">
        <f t="shared" si="3"/>
        <v>183.29220000000001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hidden="1" x14ac:dyDescent="0.2">
      <c r="A21" s="179" t="s">
        <v>233</v>
      </c>
      <c r="B21" s="331" t="s">
        <v>234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hidden="1" x14ac:dyDescent="0.2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x14ac:dyDescent="0.2">
      <c r="A32" s="160" t="s">
        <v>81</v>
      </c>
      <c r="B32" s="392" t="s">
        <v>230</v>
      </c>
      <c r="C32" s="176">
        <v>6334</v>
      </c>
      <c r="D32" s="170">
        <v>0.27</v>
      </c>
      <c r="E32" s="117">
        <f t="shared" si="0"/>
        <v>1710.18</v>
      </c>
      <c r="F32" s="261"/>
      <c r="G32" s="117">
        <f t="shared" si="1"/>
        <v>1710.18</v>
      </c>
      <c r="H32" s="261">
        <v>110</v>
      </c>
      <c r="I32" s="117">
        <f t="shared" si="2"/>
        <v>1600.18</v>
      </c>
      <c r="J32" s="357">
        <v>0.14000000000000001</v>
      </c>
      <c r="K32" s="372">
        <f t="shared" si="3"/>
        <v>239.42520000000002</v>
      </c>
    </row>
    <row r="33" spans="1:11" s="272" customFormat="1" ht="17" hidden="1" x14ac:dyDescent="0.2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ht="17" x14ac:dyDescent="0.2">
      <c r="A34" s="160" t="s">
        <v>228</v>
      </c>
      <c r="B34" s="159" t="s">
        <v>229</v>
      </c>
      <c r="C34" s="111">
        <v>6334</v>
      </c>
      <c r="D34" s="113">
        <v>0.27</v>
      </c>
      <c r="E34" s="117">
        <f t="shared" si="0"/>
        <v>1710.18</v>
      </c>
      <c r="F34" s="115"/>
      <c r="G34" s="117">
        <f t="shared" si="1"/>
        <v>1710.18</v>
      </c>
      <c r="H34" s="326"/>
      <c r="I34" s="117">
        <f t="shared" si="2"/>
        <v>1710.18</v>
      </c>
      <c r="J34" s="357">
        <v>0.14000000000000001</v>
      </c>
      <c r="K34" s="372">
        <f t="shared" si="3"/>
        <v>239.42520000000002</v>
      </c>
    </row>
    <row r="35" spans="1:11" ht="17" hidden="1" x14ac:dyDescent="0.2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t="17" hidden="1" x14ac:dyDescent="0.2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x14ac:dyDescent="0.2">
      <c r="A40" s="160" t="s">
        <v>116</v>
      </c>
      <c r="B40" s="159" t="s">
        <v>117</v>
      </c>
      <c r="C40" s="111">
        <v>3640</v>
      </c>
      <c r="D40" s="113">
        <v>0.4</v>
      </c>
      <c r="E40" s="117">
        <f t="shared" si="0"/>
        <v>1456</v>
      </c>
      <c r="F40" s="115"/>
      <c r="G40" s="117">
        <f t="shared" si="1"/>
        <v>1456</v>
      </c>
      <c r="H40" s="326">
        <v>220</v>
      </c>
      <c r="I40" s="117">
        <f t="shared" si="2"/>
        <v>1236</v>
      </c>
      <c r="J40" s="357">
        <v>0.14000000000000001</v>
      </c>
      <c r="K40" s="20">
        <f t="shared" si="3"/>
        <v>203.84000000000003</v>
      </c>
    </row>
    <row r="41" spans="1:11" ht="17" hidden="1" x14ac:dyDescent="0.2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t="17" hidden="1" x14ac:dyDescent="0.2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t="17" hidden="1" x14ac:dyDescent="0.2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t="17" hidden="1" x14ac:dyDescent="0.2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t="17" hidden="1" x14ac:dyDescent="0.2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hidden="1" x14ac:dyDescent="0.2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t="17" hidden="1" x14ac:dyDescent="0.2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t="17" hidden="1" x14ac:dyDescent="0.2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x14ac:dyDescent="0.2">
      <c r="A53" s="160" t="s">
        <v>65</v>
      </c>
      <c r="B53" s="159" t="s">
        <v>138</v>
      </c>
      <c r="C53" s="111">
        <v>4400</v>
      </c>
      <c r="D53" s="113">
        <v>0.28000000000000003</v>
      </c>
      <c r="E53" s="117">
        <f t="shared" si="0"/>
        <v>1232.0000000000002</v>
      </c>
      <c r="F53" s="115">
        <v>50</v>
      </c>
      <c r="G53" s="117">
        <f t="shared" si="1"/>
        <v>1282.0000000000002</v>
      </c>
      <c r="H53" s="326">
        <v>110</v>
      </c>
      <c r="I53" s="117">
        <f t="shared" si="2"/>
        <v>1172.0000000000002</v>
      </c>
      <c r="J53" s="357">
        <v>0.14000000000000001</v>
      </c>
      <c r="K53" s="372">
        <f t="shared" si="3"/>
        <v>172.48000000000005</v>
      </c>
    </row>
    <row r="54" spans="1:11" ht="17" hidden="1" x14ac:dyDescent="0.2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t="17" hidden="1" x14ac:dyDescent="0.2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ht="17" x14ac:dyDescent="0.2">
      <c r="A56" s="160" t="s">
        <v>240</v>
      </c>
      <c r="B56" s="216" t="s">
        <v>243</v>
      </c>
      <c r="C56" s="166">
        <v>2913</v>
      </c>
      <c r="D56" s="168">
        <v>0.27</v>
      </c>
      <c r="E56" s="117">
        <f t="shared" ref="E56" si="4">C56*D56</f>
        <v>786.5100000000001</v>
      </c>
      <c r="F56" s="115"/>
      <c r="G56" s="117">
        <f t="shared" ref="G56" si="5">E56+F56</f>
        <v>786.5100000000001</v>
      </c>
      <c r="H56" s="326">
        <v>330</v>
      </c>
      <c r="I56" s="117">
        <f t="shared" ref="I56" si="6">+G56-H56</f>
        <v>456.5100000000001</v>
      </c>
      <c r="J56" s="357">
        <v>0.14000000000000001</v>
      </c>
      <c r="K56" s="20">
        <f t="shared" ref="K56" si="7">E56*J56</f>
        <v>110.11140000000003</v>
      </c>
    </row>
    <row r="57" spans="1:11" ht="17" hidden="1" x14ac:dyDescent="0.2">
      <c r="A57" s="191" t="s">
        <v>44</v>
      </c>
      <c r="B57" s="159" t="s">
        <v>45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s="272" customFormat="1" ht="17" hidden="1" x14ac:dyDescent="0.2">
      <c r="A58" s="208" t="s">
        <v>89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ht="17" hidden="1" x14ac:dyDescent="0.2">
      <c r="A59" s="179" t="s">
        <v>98</v>
      </c>
      <c r="B59" s="331" t="s">
        <v>45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ht="17" hidden="1" x14ac:dyDescent="0.2">
      <c r="A60" s="160" t="s">
        <v>94</v>
      </c>
      <c r="B60" s="159" t="s">
        <v>95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t="17" hidden="1" x14ac:dyDescent="0.2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t="17" hidden="1" x14ac:dyDescent="0.2">
      <c r="A62" s="179" t="s">
        <v>129</v>
      </c>
      <c r="B62" s="331" t="s">
        <v>95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t="17" hidden="1" x14ac:dyDescent="0.2">
      <c r="A63" s="179" t="s">
        <v>201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t="17" hidden="1" x14ac:dyDescent="0.2">
      <c r="A64" s="160" t="s">
        <v>181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0.14000000000000001</v>
      </c>
      <c r="K64" s="371">
        <f t="shared" si="3"/>
        <v>0</v>
      </c>
    </row>
    <row r="65" spans="1:12" s="272" customFormat="1" ht="17" hidden="1" x14ac:dyDescent="0.2">
      <c r="A65" s="179" t="s">
        <v>196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t="17" hidden="1" x14ac:dyDescent="0.2">
      <c r="A66" s="179" t="s">
        <v>182</v>
      </c>
      <c r="B66" s="331" t="s">
        <v>183</v>
      </c>
      <c r="C66" s="388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17" hidden="1" x14ac:dyDescent="0.2">
      <c r="A67" s="179" t="s">
        <v>182</v>
      </c>
      <c r="B67" s="159" t="s">
        <v>183</v>
      </c>
      <c r="C67" s="385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372">
        <f t="shared" si="3"/>
        <v>0</v>
      </c>
    </row>
    <row r="68" spans="1:12" ht="17" hidden="1" x14ac:dyDescent="0.2">
      <c r="A68" s="179" t="s">
        <v>182</v>
      </c>
      <c r="B68" s="159" t="s">
        <v>183</v>
      </c>
      <c r="C68" s="111"/>
      <c r="D68" s="113"/>
      <c r="E68" s="117">
        <f t="shared" ref="E68:E132" si="8">C68*D68</f>
        <v>0</v>
      </c>
      <c r="F68" s="115"/>
      <c r="G68" s="117">
        <f t="shared" ref="G68:G132" si="9">E68+F68</f>
        <v>0</v>
      </c>
      <c r="H68" s="326"/>
      <c r="I68" s="117">
        <f t="shared" ref="I68:I132" si="10">+G68-H68</f>
        <v>0</v>
      </c>
      <c r="J68" s="357">
        <v>0.13</v>
      </c>
      <c r="K68" s="372">
        <f t="shared" ref="K68:K132" si="11">E68*J68</f>
        <v>0</v>
      </c>
    </row>
    <row r="69" spans="1:12" ht="19" hidden="1" customHeight="1" x14ac:dyDescent="0.2">
      <c r="A69" s="139" t="s">
        <v>69</v>
      </c>
      <c r="B69" s="159" t="s">
        <v>70</v>
      </c>
      <c r="C69" s="111"/>
      <c r="D69" s="113"/>
      <c r="E69" s="117">
        <f t="shared" si="8"/>
        <v>0</v>
      </c>
      <c r="F69" s="115"/>
      <c r="G69" s="117">
        <f t="shared" si="9"/>
        <v>0</v>
      </c>
      <c r="H69" s="326"/>
      <c r="I69" s="117">
        <f t="shared" si="10"/>
        <v>0</v>
      </c>
      <c r="J69" s="357">
        <v>0.14000000000000001</v>
      </c>
      <c r="K69" s="20">
        <f t="shared" si="11"/>
        <v>0</v>
      </c>
    </row>
    <row r="70" spans="1:12" ht="17" hidden="1" x14ac:dyDescent="0.2">
      <c r="A70" s="124" t="s">
        <v>60</v>
      </c>
      <c r="B70" s="159" t="s">
        <v>61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0.14000000000000001</v>
      </c>
      <c r="K70" s="20">
        <f t="shared" si="11"/>
        <v>0</v>
      </c>
    </row>
    <row r="71" spans="1:12" ht="17" hidden="1" x14ac:dyDescent="0.2">
      <c r="A71" s="139" t="s">
        <v>46</v>
      </c>
      <c r="B71" s="159" t="s">
        <v>29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0.14000000000000001</v>
      </c>
      <c r="K71" s="20">
        <f t="shared" si="11"/>
        <v>0</v>
      </c>
      <c r="L71" s="3"/>
    </row>
    <row r="72" spans="1:12" s="272" customFormat="1" ht="17" hidden="1" x14ac:dyDescent="0.2">
      <c r="A72" s="90" t="s">
        <v>176</v>
      </c>
      <c r="B72" s="331" t="s">
        <v>177</v>
      </c>
      <c r="C72" s="332"/>
      <c r="D72" s="99"/>
      <c r="E72" s="103">
        <f t="shared" si="8"/>
        <v>0</v>
      </c>
      <c r="F72" s="100"/>
      <c r="G72" s="103">
        <f t="shared" si="9"/>
        <v>0</v>
      </c>
      <c r="H72" s="336"/>
      <c r="I72" s="103">
        <f t="shared" si="10"/>
        <v>0</v>
      </c>
      <c r="J72" s="370">
        <v>0.13</v>
      </c>
      <c r="K72" s="371">
        <f t="shared" si="11"/>
        <v>0</v>
      </c>
      <c r="L72" s="118"/>
    </row>
    <row r="73" spans="1:12" ht="17" hidden="1" x14ac:dyDescent="0.2">
      <c r="A73" s="90" t="s">
        <v>127</v>
      </c>
      <c r="B73" s="159" t="s">
        <v>128</v>
      </c>
      <c r="C73" s="111"/>
      <c r="D73" s="113"/>
      <c r="E73" s="117">
        <f t="shared" si="8"/>
        <v>0</v>
      </c>
      <c r="F73" s="115"/>
      <c r="G73" s="117">
        <f t="shared" si="9"/>
        <v>0</v>
      </c>
      <c r="H73" s="326"/>
      <c r="I73" s="117">
        <f t="shared" si="10"/>
        <v>0</v>
      </c>
      <c r="J73" s="357">
        <v>0.13</v>
      </c>
      <c r="K73" s="20">
        <f t="shared" si="11"/>
        <v>0</v>
      </c>
    </row>
    <row r="74" spans="1:12" ht="17" hidden="1" x14ac:dyDescent="0.2">
      <c r="A74" s="179" t="s">
        <v>172</v>
      </c>
      <c r="B74" s="331" t="s">
        <v>175</v>
      </c>
      <c r="C74" s="332"/>
      <c r="D74" s="99"/>
      <c r="E74" s="103">
        <f t="shared" si="8"/>
        <v>0</v>
      </c>
      <c r="F74" s="100"/>
      <c r="G74" s="103">
        <f t="shared" si="9"/>
        <v>0</v>
      </c>
      <c r="H74" s="336"/>
      <c r="I74" s="103">
        <f t="shared" si="10"/>
        <v>0</v>
      </c>
      <c r="J74" s="370">
        <v>0.13</v>
      </c>
      <c r="K74" s="371">
        <f t="shared" si="11"/>
        <v>0</v>
      </c>
    </row>
    <row r="75" spans="1:12" s="272" customFormat="1" ht="17" x14ac:dyDescent="0.2">
      <c r="A75" s="179" t="s">
        <v>172</v>
      </c>
      <c r="B75" s="159" t="s">
        <v>175</v>
      </c>
      <c r="C75" s="111">
        <v>2008</v>
      </c>
      <c r="D75" s="113">
        <v>0.4</v>
      </c>
      <c r="E75" s="117">
        <f t="shared" si="8"/>
        <v>803.2</v>
      </c>
      <c r="F75" s="115"/>
      <c r="G75" s="117">
        <f t="shared" si="9"/>
        <v>803.2</v>
      </c>
      <c r="H75" s="326"/>
      <c r="I75" s="117">
        <f t="shared" si="10"/>
        <v>803.2</v>
      </c>
      <c r="J75" s="357">
        <v>0.13</v>
      </c>
      <c r="K75" s="372">
        <f t="shared" si="11"/>
        <v>104.41600000000001</v>
      </c>
    </row>
    <row r="76" spans="1:12" ht="17" hidden="1" x14ac:dyDescent="0.2">
      <c r="A76" s="90" t="s">
        <v>108</v>
      </c>
      <c r="B76" s="159" t="s">
        <v>111</v>
      </c>
      <c r="C76" s="111"/>
      <c r="D76" s="113"/>
      <c r="E76" s="117">
        <f t="shared" si="8"/>
        <v>0</v>
      </c>
      <c r="F76" s="115"/>
      <c r="G76" s="117">
        <f t="shared" si="9"/>
        <v>0</v>
      </c>
      <c r="H76" s="326"/>
      <c r="I76" s="117">
        <f t="shared" si="10"/>
        <v>0</v>
      </c>
      <c r="J76" s="357">
        <v>0.13</v>
      </c>
      <c r="K76" s="20">
        <f t="shared" si="11"/>
        <v>0</v>
      </c>
    </row>
    <row r="77" spans="1:12" ht="17" x14ac:dyDescent="0.2">
      <c r="A77" s="90" t="s">
        <v>52</v>
      </c>
      <c r="B77" s="159" t="s">
        <v>53</v>
      </c>
      <c r="C77" s="111">
        <v>1332</v>
      </c>
      <c r="D77" s="113">
        <v>0.42</v>
      </c>
      <c r="E77" s="117">
        <f t="shared" si="8"/>
        <v>559.43999999999994</v>
      </c>
      <c r="F77" s="115"/>
      <c r="G77" s="117">
        <f t="shared" si="9"/>
        <v>559.43999999999994</v>
      </c>
      <c r="H77" s="326">
        <v>110</v>
      </c>
      <c r="I77" s="117">
        <f t="shared" si="10"/>
        <v>449.43999999999994</v>
      </c>
      <c r="J77" s="357">
        <v>0.13</v>
      </c>
      <c r="K77" s="372">
        <f t="shared" si="11"/>
        <v>72.727199999999996</v>
      </c>
    </row>
    <row r="78" spans="1:12" ht="17" hidden="1" x14ac:dyDescent="0.2">
      <c r="A78" s="90" t="s">
        <v>52</v>
      </c>
      <c r="B78" s="331" t="s">
        <v>53</v>
      </c>
      <c r="C78" s="332"/>
      <c r="D78" s="99"/>
      <c r="E78" s="103">
        <f t="shared" si="8"/>
        <v>0</v>
      </c>
      <c r="F78" s="100"/>
      <c r="G78" s="103">
        <f t="shared" si="9"/>
        <v>0</v>
      </c>
      <c r="H78" s="336"/>
      <c r="I78" s="103">
        <f t="shared" si="10"/>
        <v>0</v>
      </c>
      <c r="J78" s="370">
        <v>0.13</v>
      </c>
      <c r="K78" s="371">
        <f t="shared" si="11"/>
        <v>0</v>
      </c>
    </row>
    <row r="79" spans="1:12" s="272" customFormat="1" ht="17" x14ac:dyDescent="0.2">
      <c r="A79" s="160" t="s">
        <v>238</v>
      </c>
      <c r="B79" s="159" t="s">
        <v>239</v>
      </c>
      <c r="C79" s="111">
        <v>3679</v>
      </c>
      <c r="D79" s="113">
        <v>0.38</v>
      </c>
      <c r="E79" s="117">
        <f t="shared" si="8"/>
        <v>1398.02</v>
      </c>
      <c r="F79" s="115">
        <v>16.079999999999998</v>
      </c>
      <c r="G79" s="117">
        <f t="shared" si="9"/>
        <v>1414.1</v>
      </c>
      <c r="H79" s="326">
        <v>110</v>
      </c>
      <c r="I79" s="117">
        <f t="shared" si="10"/>
        <v>1304.0999999999999</v>
      </c>
      <c r="J79" s="357">
        <v>0.14000000000000001</v>
      </c>
      <c r="K79" s="372">
        <f t="shared" si="11"/>
        <v>195.72280000000001</v>
      </c>
    </row>
    <row r="80" spans="1:12" ht="17" hidden="1" x14ac:dyDescent="0.2">
      <c r="A80" s="381" t="s">
        <v>212</v>
      </c>
      <c r="B80" s="331" t="s">
        <v>167</v>
      </c>
      <c r="C80" s="332"/>
      <c r="D80" s="99"/>
      <c r="E80" s="103">
        <f t="shared" si="8"/>
        <v>0</v>
      </c>
      <c r="F80" s="100"/>
      <c r="G80" s="103">
        <f t="shared" si="9"/>
        <v>0</v>
      </c>
      <c r="H80" s="336"/>
      <c r="I80" s="103">
        <f t="shared" si="10"/>
        <v>0</v>
      </c>
      <c r="J80" s="370">
        <v>0.13</v>
      </c>
      <c r="K80" s="371">
        <f t="shared" si="11"/>
        <v>0</v>
      </c>
    </row>
    <row r="81" spans="1:11" ht="17" hidden="1" x14ac:dyDescent="0.2">
      <c r="A81" s="208" t="s">
        <v>90</v>
      </c>
      <c r="B81" s="159" t="s">
        <v>79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0.14000000000000001</v>
      </c>
      <c r="K81" s="20">
        <f t="shared" si="11"/>
        <v>0</v>
      </c>
    </row>
    <row r="82" spans="1:11" ht="17" hidden="1" x14ac:dyDescent="0.2">
      <c r="A82" s="90" t="s">
        <v>154</v>
      </c>
      <c r="B82" s="331" t="s">
        <v>155</v>
      </c>
      <c r="C82" s="332"/>
      <c r="D82" s="99"/>
      <c r="E82" s="103">
        <f t="shared" si="8"/>
        <v>0</v>
      </c>
      <c r="F82" s="100"/>
      <c r="G82" s="103">
        <f t="shared" si="9"/>
        <v>0</v>
      </c>
      <c r="H82" s="336"/>
      <c r="I82" s="103">
        <f t="shared" si="10"/>
        <v>0</v>
      </c>
      <c r="J82" s="370">
        <v>0.13</v>
      </c>
      <c r="K82" s="371">
        <f t="shared" si="11"/>
        <v>0</v>
      </c>
    </row>
    <row r="83" spans="1:11" ht="17" hidden="1" x14ac:dyDescent="0.2">
      <c r="A83" s="90" t="s">
        <v>154</v>
      </c>
      <c r="B83" s="331" t="s">
        <v>155</v>
      </c>
      <c r="C83" s="332"/>
      <c r="D83" s="99"/>
      <c r="E83" s="103">
        <f t="shared" si="8"/>
        <v>0</v>
      </c>
      <c r="F83" s="100"/>
      <c r="G83" s="103">
        <f t="shared" si="9"/>
        <v>0</v>
      </c>
      <c r="H83" s="336"/>
      <c r="I83" s="103">
        <f t="shared" si="10"/>
        <v>0</v>
      </c>
      <c r="J83" s="370">
        <v>0.13</v>
      </c>
      <c r="K83" s="371">
        <f t="shared" si="11"/>
        <v>0</v>
      </c>
    </row>
    <row r="84" spans="1:11" ht="17" x14ac:dyDescent="0.2">
      <c r="A84" s="90" t="s">
        <v>156</v>
      </c>
      <c r="B84" s="331" t="s">
        <v>155</v>
      </c>
      <c r="C84" s="332">
        <v>6551</v>
      </c>
      <c r="D84" s="99">
        <v>0.4</v>
      </c>
      <c r="E84" s="103">
        <f t="shared" si="8"/>
        <v>2620.4</v>
      </c>
      <c r="F84" s="100">
        <v>131.02000000000001</v>
      </c>
      <c r="G84" s="103">
        <f t="shared" si="9"/>
        <v>2751.42</v>
      </c>
      <c r="H84" s="336">
        <v>387.95</v>
      </c>
      <c r="I84" s="103">
        <f t="shared" si="10"/>
        <v>2363.4700000000003</v>
      </c>
      <c r="J84" s="370">
        <v>0.13</v>
      </c>
      <c r="K84" s="371">
        <f t="shared" si="11"/>
        <v>340.65200000000004</v>
      </c>
    </row>
    <row r="85" spans="1:11" ht="17" hidden="1" x14ac:dyDescent="0.2">
      <c r="A85" s="90" t="s">
        <v>156</v>
      </c>
      <c r="B85" s="331" t="s">
        <v>155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0.13</v>
      </c>
      <c r="K85" s="371">
        <f t="shared" si="11"/>
        <v>0</v>
      </c>
    </row>
    <row r="86" spans="1:11" ht="17" x14ac:dyDescent="0.2">
      <c r="A86" s="90" t="s">
        <v>104</v>
      </c>
      <c r="B86" s="159" t="s">
        <v>105</v>
      </c>
      <c r="C86" s="111">
        <v>3763</v>
      </c>
      <c r="D86" s="113">
        <v>0.4</v>
      </c>
      <c r="E86" s="117">
        <f t="shared" si="8"/>
        <v>1505.2</v>
      </c>
      <c r="F86" s="115"/>
      <c r="G86" s="117">
        <f t="shared" si="9"/>
        <v>1505.2</v>
      </c>
      <c r="H86" s="326">
        <v>393.34</v>
      </c>
      <c r="I86" s="117">
        <f t="shared" si="10"/>
        <v>1111.8600000000001</v>
      </c>
      <c r="J86" s="357">
        <v>0.13</v>
      </c>
      <c r="K86" s="372">
        <f t="shared" si="11"/>
        <v>195.67600000000002</v>
      </c>
    </row>
    <row r="87" spans="1:11" ht="17" hidden="1" x14ac:dyDescent="0.2">
      <c r="A87" s="90" t="s">
        <v>161</v>
      </c>
      <c r="B87" s="159" t="s">
        <v>162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0.13</v>
      </c>
      <c r="K87" s="372">
        <f t="shared" si="11"/>
        <v>0</v>
      </c>
    </row>
    <row r="88" spans="1:11" ht="17" hidden="1" x14ac:dyDescent="0.2">
      <c r="A88" s="90" t="s">
        <v>100</v>
      </c>
      <c r="B88" s="159" t="s">
        <v>101</v>
      </c>
      <c r="C88" s="111"/>
      <c r="D88" s="113"/>
      <c r="E88" s="117">
        <f t="shared" si="8"/>
        <v>0</v>
      </c>
      <c r="F88" s="115"/>
      <c r="G88" s="117">
        <f t="shared" si="9"/>
        <v>0</v>
      </c>
      <c r="H88" s="326"/>
      <c r="I88" s="117">
        <f t="shared" si="10"/>
        <v>0</v>
      </c>
      <c r="J88" s="357">
        <v>0.13</v>
      </c>
      <c r="K88" s="20">
        <f t="shared" si="11"/>
        <v>0</v>
      </c>
    </row>
    <row r="89" spans="1:11" ht="17" hidden="1" x14ac:dyDescent="0.2">
      <c r="A89" s="194" t="s">
        <v>85</v>
      </c>
      <c r="B89" s="159" t="s">
        <v>86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0.14000000000000001</v>
      </c>
      <c r="K89" s="20">
        <f t="shared" si="11"/>
        <v>0</v>
      </c>
    </row>
    <row r="90" spans="1:11" s="272" customFormat="1" ht="17" hidden="1" x14ac:dyDescent="0.2">
      <c r="A90" s="194" t="s">
        <v>85</v>
      </c>
      <c r="B90" s="159" t="s">
        <v>86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0.14000000000000001</v>
      </c>
      <c r="K90" s="20">
        <f t="shared" si="11"/>
        <v>0</v>
      </c>
    </row>
    <row r="91" spans="1:11" s="272" customFormat="1" ht="17" hidden="1" x14ac:dyDescent="0.2">
      <c r="A91" s="90" t="s">
        <v>235</v>
      </c>
      <c r="B91" s="331" t="s">
        <v>180</v>
      </c>
      <c r="C91" s="332"/>
      <c r="D91" s="99"/>
      <c r="E91" s="103">
        <f t="shared" si="8"/>
        <v>0</v>
      </c>
      <c r="F91" s="100"/>
      <c r="G91" s="103">
        <f t="shared" si="9"/>
        <v>0</v>
      </c>
      <c r="H91" s="336"/>
      <c r="I91" s="103">
        <f t="shared" si="10"/>
        <v>0</v>
      </c>
      <c r="J91" s="370">
        <v>0.13</v>
      </c>
      <c r="K91" s="371">
        <f t="shared" si="11"/>
        <v>0</v>
      </c>
    </row>
    <row r="92" spans="1:11" ht="17" hidden="1" x14ac:dyDescent="0.2">
      <c r="A92" s="90" t="s">
        <v>235</v>
      </c>
      <c r="B92" s="331" t="s">
        <v>180</v>
      </c>
      <c r="C92" s="332"/>
      <c r="D92" s="99"/>
      <c r="E92" s="103">
        <f t="shared" si="8"/>
        <v>0</v>
      </c>
      <c r="F92" s="100"/>
      <c r="G92" s="103">
        <f t="shared" si="9"/>
        <v>0</v>
      </c>
      <c r="H92" s="336"/>
      <c r="I92" s="103">
        <f t="shared" si="10"/>
        <v>0</v>
      </c>
      <c r="J92" s="370">
        <v>0.13</v>
      </c>
      <c r="K92" s="371">
        <f t="shared" si="11"/>
        <v>0</v>
      </c>
    </row>
    <row r="93" spans="1:11" ht="17" hidden="1" x14ac:dyDescent="0.2">
      <c r="A93" s="208" t="s">
        <v>179</v>
      </c>
      <c r="B93" s="331" t="s">
        <v>180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0.14000000000000001</v>
      </c>
      <c r="K93" s="371">
        <f t="shared" si="11"/>
        <v>0</v>
      </c>
    </row>
    <row r="94" spans="1:11" ht="17" hidden="1" x14ac:dyDescent="0.2">
      <c r="A94" s="208" t="s">
        <v>179</v>
      </c>
      <c r="B94" s="331" t="s">
        <v>180</v>
      </c>
      <c r="C94" s="332"/>
      <c r="D94" s="99"/>
      <c r="E94" s="103">
        <f t="shared" si="8"/>
        <v>0</v>
      </c>
      <c r="F94" s="100"/>
      <c r="G94" s="103">
        <f t="shared" si="9"/>
        <v>0</v>
      </c>
      <c r="H94" s="336"/>
      <c r="I94" s="103">
        <f t="shared" si="10"/>
        <v>0</v>
      </c>
      <c r="J94" s="370">
        <v>0.14000000000000001</v>
      </c>
      <c r="K94" s="371">
        <f t="shared" si="11"/>
        <v>0</v>
      </c>
    </row>
    <row r="95" spans="1:11" s="272" customFormat="1" ht="17" hidden="1" x14ac:dyDescent="0.2">
      <c r="A95" s="194" t="s">
        <v>83</v>
      </c>
      <c r="B95" s="159" t="s">
        <v>84</v>
      </c>
      <c r="C95" s="111"/>
      <c r="D95" s="113"/>
      <c r="E95" s="117">
        <f t="shared" si="8"/>
        <v>0</v>
      </c>
      <c r="F95" s="115"/>
      <c r="G95" s="117">
        <f t="shared" si="9"/>
        <v>0</v>
      </c>
      <c r="H95" s="326"/>
      <c r="I95" s="117">
        <f t="shared" si="10"/>
        <v>0</v>
      </c>
      <c r="J95" s="357">
        <v>0.14000000000000001</v>
      </c>
      <c r="K95" s="20">
        <f t="shared" si="11"/>
        <v>0</v>
      </c>
    </row>
    <row r="96" spans="1:11" s="272" customFormat="1" ht="17" x14ac:dyDescent="0.2">
      <c r="A96" s="90" t="s">
        <v>193</v>
      </c>
      <c r="B96" s="159" t="s">
        <v>84</v>
      </c>
      <c r="C96" s="111">
        <v>3927</v>
      </c>
      <c r="D96" s="113">
        <v>0.39</v>
      </c>
      <c r="E96" s="117">
        <f t="shared" si="8"/>
        <v>1531.53</v>
      </c>
      <c r="F96" s="115"/>
      <c r="G96" s="117">
        <f t="shared" si="9"/>
        <v>1531.53</v>
      </c>
      <c r="H96" s="326">
        <v>110</v>
      </c>
      <c r="I96" s="117">
        <f t="shared" si="10"/>
        <v>1421.53</v>
      </c>
      <c r="J96" s="357">
        <v>0.13</v>
      </c>
      <c r="K96" s="372">
        <f t="shared" si="11"/>
        <v>199.09890000000001</v>
      </c>
    </row>
    <row r="97" spans="1:11" ht="17" hidden="1" x14ac:dyDescent="0.2">
      <c r="A97" s="90" t="s">
        <v>193</v>
      </c>
      <c r="B97" s="331" t="s">
        <v>84</v>
      </c>
      <c r="C97" s="332"/>
      <c r="D97" s="99"/>
      <c r="E97" s="103">
        <f t="shared" si="8"/>
        <v>0</v>
      </c>
      <c r="F97" s="100"/>
      <c r="G97" s="103">
        <f t="shared" si="9"/>
        <v>0</v>
      </c>
      <c r="H97" s="336"/>
      <c r="I97" s="103">
        <f t="shared" si="10"/>
        <v>0</v>
      </c>
      <c r="J97" s="370">
        <v>0.13</v>
      </c>
      <c r="K97" s="371">
        <f t="shared" si="11"/>
        <v>0</v>
      </c>
    </row>
    <row r="98" spans="1:11" ht="17" hidden="1" x14ac:dyDescent="0.2">
      <c r="A98" s="90" t="s">
        <v>198</v>
      </c>
      <c r="B98" s="331" t="s">
        <v>107</v>
      </c>
      <c r="C98" s="332"/>
      <c r="D98" s="99"/>
      <c r="E98" s="103">
        <f t="shared" si="8"/>
        <v>0</v>
      </c>
      <c r="F98" s="100"/>
      <c r="G98" s="103">
        <f t="shared" si="9"/>
        <v>0</v>
      </c>
      <c r="H98" s="336"/>
      <c r="I98" s="103">
        <f t="shared" si="10"/>
        <v>0</v>
      </c>
      <c r="J98" s="370">
        <v>0.13</v>
      </c>
      <c r="K98" s="371">
        <f t="shared" si="11"/>
        <v>0</v>
      </c>
    </row>
    <row r="99" spans="1:11" s="272" customFormat="1" ht="17" hidden="1" x14ac:dyDescent="0.2">
      <c r="A99" s="90" t="s">
        <v>198</v>
      </c>
      <c r="B99" s="159" t="s">
        <v>107</v>
      </c>
      <c r="C99" s="111"/>
      <c r="D99" s="113"/>
      <c r="E99" s="117">
        <f t="shared" si="8"/>
        <v>0</v>
      </c>
      <c r="F99" s="115"/>
      <c r="G99" s="117">
        <f t="shared" si="9"/>
        <v>0</v>
      </c>
      <c r="H99" s="326"/>
      <c r="I99" s="117">
        <f t="shared" si="10"/>
        <v>0</v>
      </c>
      <c r="J99" s="357">
        <v>0.13</v>
      </c>
      <c r="K99" s="20">
        <f t="shared" si="11"/>
        <v>0</v>
      </c>
    </row>
    <row r="100" spans="1:11" ht="14.5" hidden="1" customHeight="1" x14ac:dyDescent="0.2">
      <c r="A100" s="90" t="s">
        <v>216</v>
      </c>
      <c r="B100" s="331" t="s">
        <v>217</v>
      </c>
      <c r="C100" s="332"/>
      <c r="D100" s="99"/>
      <c r="E100" s="103">
        <f t="shared" si="8"/>
        <v>0</v>
      </c>
      <c r="F100" s="100"/>
      <c r="G100" s="103">
        <f t="shared" si="9"/>
        <v>0</v>
      </c>
      <c r="H100" s="336"/>
      <c r="I100" s="103">
        <f t="shared" si="10"/>
        <v>0</v>
      </c>
      <c r="J100" s="370">
        <v>0.13</v>
      </c>
      <c r="K100" s="371">
        <f t="shared" si="11"/>
        <v>0</v>
      </c>
    </row>
    <row r="101" spans="1:11" ht="17" x14ac:dyDescent="0.2">
      <c r="A101" s="90" t="s">
        <v>152</v>
      </c>
      <c r="B101" s="159" t="s">
        <v>153</v>
      </c>
      <c r="C101" s="111">
        <v>5222</v>
      </c>
      <c r="D101" s="113">
        <v>0.27</v>
      </c>
      <c r="E101" s="117">
        <f t="shared" si="8"/>
        <v>1409.94</v>
      </c>
      <c r="F101" s="115">
        <v>50</v>
      </c>
      <c r="G101" s="117">
        <f t="shared" si="9"/>
        <v>1459.94</v>
      </c>
      <c r="H101" s="326">
        <v>110</v>
      </c>
      <c r="I101" s="117">
        <f t="shared" si="10"/>
        <v>1349.94</v>
      </c>
      <c r="J101" s="357">
        <v>0.13</v>
      </c>
      <c r="K101" s="372">
        <f t="shared" si="11"/>
        <v>183.29220000000001</v>
      </c>
    </row>
    <row r="102" spans="1:11" s="272" customFormat="1" ht="17" hidden="1" x14ac:dyDescent="0.2">
      <c r="A102" s="90" t="s">
        <v>152</v>
      </c>
      <c r="B102" s="331" t="s">
        <v>218</v>
      </c>
      <c r="C102" s="332"/>
      <c r="D102" s="99"/>
      <c r="E102" s="103">
        <f t="shared" si="8"/>
        <v>0</v>
      </c>
      <c r="F102" s="100"/>
      <c r="G102" s="103">
        <f t="shared" si="9"/>
        <v>0</v>
      </c>
      <c r="H102" s="336"/>
      <c r="I102" s="103">
        <f t="shared" si="10"/>
        <v>0</v>
      </c>
      <c r="J102" s="370">
        <v>0.13</v>
      </c>
      <c r="K102" s="371">
        <f t="shared" si="11"/>
        <v>0</v>
      </c>
    </row>
    <row r="103" spans="1:11" s="272" customFormat="1" ht="17" hidden="1" x14ac:dyDescent="0.2">
      <c r="A103" s="90" t="s">
        <v>211</v>
      </c>
      <c r="B103" s="331" t="s">
        <v>185</v>
      </c>
      <c r="C103" s="332"/>
      <c r="D103" s="99"/>
      <c r="E103" s="103">
        <f t="shared" si="8"/>
        <v>0</v>
      </c>
      <c r="F103" s="100"/>
      <c r="G103" s="103">
        <f t="shared" si="9"/>
        <v>0</v>
      </c>
      <c r="H103" s="336"/>
      <c r="I103" s="103">
        <f t="shared" si="10"/>
        <v>0</v>
      </c>
      <c r="J103" s="370">
        <v>0.13</v>
      </c>
      <c r="K103" s="371">
        <f t="shared" si="11"/>
        <v>0</v>
      </c>
    </row>
    <row r="104" spans="1:11" s="272" customFormat="1" ht="17" x14ac:dyDescent="0.2">
      <c r="A104" s="90" t="s">
        <v>184</v>
      </c>
      <c r="B104" s="159" t="s">
        <v>219</v>
      </c>
      <c r="C104" s="111">
        <v>4305</v>
      </c>
      <c r="D104" s="113">
        <v>0.4</v>
      </c>
      <c r="E104" s="117">
        <f t="shared" si="8"/>
        <v>1722</v>
      </c>
      <c r="F104" s="115">
        <v>136.1</v>
      </c>
      <c r="G104" s="117">
        <f t="shared" si="9"/>
        <v>1858.1</v>
      </c>
      <c r="H104" s="326">
        <v>110</v>
      </c>
      <c r="I104" s="117">
        <f t="shared" si="10"/>
        <v>1748.1</v>
      </c>
      <c r="J104" s="357">
        <v>0.13</v>
      </c>
      <c r="K104" s="372">
        <f t="shared" si="11"/>
        <v>223.86</v>
      </c>
    </row>
    <row r="105" spans="1:11" s="272" customFormat="1" ht="17" hidden="1" x14ac:dyDescent="0.2">
      <c r="A105" s="90" t="s">
        <v>209</v>
      </c>
      <c r="B105" s="331" t="s">
        <v>210</v>
      </c>
      <c r="C105" s="332"/>
      <c r="D105" s="99"/>
      <c r="E105" s="103">
        <f t="shared" si="8"/>
        <v>0</v>
      </c>
      <c r="F105" s="100"/>
      <c r="G105" s="103">
        <f t="shared" si="9"/>
        <v>0</v>
      </c>
      <c r="H105" s="336"/>
      <c r="I105" s="103">
        <f t="shared" si="10"/>
        <v>0</v>
      </c>
      <c r="J105" s="370">
        <v>0.13</v>
      </c>
      <c r="K105" s="371">
        <f t="shared" si="11"/>
        <v>0</v>
      </c>
    </row>
    <row r="106" spans="1:11" s="272" customFormat="1" ht="17" hidden="1" x14ac:dyDescent="0.2">
      <c r="A106" s="90" t="s">
        <v>203</v>
      </c>
      <c r="B106" s="331" t="s">
        <v>220</v>
      </c>
      <c r="C106" s="332"/>
      <c r="D106" s="99"/>
      <c r="E106" s="103">
        <f t="shared" si="8"/>
        <v>0</v>
      </c>
      <c r="F106" s="100"/>
      <c r="G106" s="103">
        <f t="shared" si="9"/>
        <v>0</v>
      </c>
      <c r="H106" s="336"/>
      <c r="I106" s="103">
        <f t="shared" si="10"/>
        <v>0</v>
      </c>
      <c r="J106" s="370">
        <v>0.13</v>
      </c>
      <c r="K106" s="371">
        <f t="shared" si="11"/>
        <v>0</v>
      </c>
    </row>
    <row r="107" spans="1:11" s="272" customFormat="1" ht="17" x14ac:dyDescent="0.2">
      <c r="A107" s="160" t="s">
        <v>241</v>
      </c>
      <c r="B107" s="216" t="s">
        <v>242</v>
      </c>
      <c r="C107" s="166">
        <v>2913</v>
      </c>
      <c r="D107" s="168">
        <v>0.27</v>
      </c>
      <c r="E107" s="117">
        <f t="shared" ref="E107" si="12">C107*D107</f>
        <v>786.5100000000001</v>
      </c>
      <c r="F107" s="115"/>
      <c r="G107" s="117">
        <f t="shared" ref="G107" si="13">E107+F107</f>
        <v>786.5100000000001</v>
      </c>
      <c r="H107" s="326">
        <v>330</v>
      </c>
      <c r="I107" s="117">
        <f t="shared" ref="I107" si="14">+G107-H107</f>
        <v>456.5100000000001</v>
      </c>
      <c r="J107" s="357">
        <v>0.14000000000000001</v>
      </c>
      <c r="K107" s="20">
        <f t="shared" ref="K107" si="15">E107*J107</f>
        <v>110.11140000000003</v>
      </c>
    </row>
    <row r="108" spans="1:11" ht="17" hidden="1" x14ac:dyDescent="0.2">
      <c r="A108" s="208" t="s">
        <v>159</v>
      </c>
      <c r="B108" s="159" t="s">
        <v>160</v>
      </c>
      <c r="C108" s="111"/>
      <c r="D108" s="113"/>
      <c r="E108" s="117">
        <f t="shared" si="8"/>
        <v>0</v>
      </c>
      <c r="F108" s="115"/>
      <c r="G108" s="117">
        <f t="shared" si="9"/>
        <v>0</v>
      </c>
      <c r="H108" s="326"/>
      <c r="I108" s="117">
        <f t="shared" si="10"/>
        <v>0</v>
      </c>
      <c r="J108" s="357">
        <v>0.14000000000000001</v>
      </c>
      <c r="K108" s="20">
        <f t="shared" si="11"/>
        <v>0</v>
      </c>
    </row>
    <row r="109" spans="1:11" ht="17" hidden="1" x14ac:dyDescent="0.2">
      <c r="A109" s="90" t="s">
        <v>98</v>
      </c>
      <c r="B109" s="331" t="s">
        <v>171</v>
      </c>
      <c r="C109" s="332"/>
      <c r="D109" s="99"/>
      <c r="E109" s="103">
        <f t="shared" si="8"/>
        <v>0</v>
      </c>
      <c r="F109" s="100"/>
      <c r="G109" s="103">
        <f t="shared" si="9"/>
        <v>0</v>
      </c>
      <c r="H109" s="336"/>
      <c r="I109" s="103">
        <f t="shared" si="10"/>
        <v>0</v>
      </c>
      <c r="J109" s="370">
        <v>0.13</v>
      </c>
      <c r="K109" s="371">
        <f t="shared" si="11"/>
        <v>0</v>
      </c>
    </row>
    <row r="110" spans="1:11" ht="17" hidden="1" x14ac:dyDescent="0.2">
      <c r="A110" s="90" t="s">
        <v>98</v>
      </c>
      <c r="B110" s="331" t="s">
        <v>171</v>
      </c>
      <c r="C110" s="332"/>
      <c r="D110" s="99"/>
      <c r="E110" s="103">
        <f t="shared" si="8"/>
        <v>0</v>
      </c>
      <c r="F110" s="100"/>
      <c r="G110" s="103">
        <f t="shared" si="9"/>
        <v>0</v>
      </c>
      <c r="H110" s="336"/>
      <c r="I110" s="103">
        <f t="shared" si="10"/>
        <v>0</v>
      </c>
      <c r="J110" s="370">
        <v>0.13</v>
      </c>
      <c r="K110" s="371">
        <f t="shared" si="11"/>
        <v>0</v>
      </c>
    </row>
    <row r="111" spans="1:11" ht="17" hidden="1" x14ac:dyDescent="0.2">
      <c r="A111" s="94" t="s">
        <v>58</v>
      </c>
      <c r="B111" s="159" t="s">
        <v>59</v>
      </c>
      <c r="C111" s="111"/>
      <c r="D111" s="113"/>
      <c r="E111" s="117">
        <f t="shared" si="8"/>
        <v>0</v>
      </c>
      <c r="F111" s="115"/>
      <c r="G111" s="117">
        <f t="shared" si="9"/>
        <v>0</v>
      </c>
      <c r="H111" s="326"/>
      <c r="I111" s="117">
        <f t="shared" si="10"/>
        <v>0</v>
      </c>
      <c r="J111" s="357">
        <v>0.14000000000000001</v>
      </c>
      <c r="K111" s="20">
        <f t="shared" si="11"/>
        <v>0</v>
      </c>
    </row>
    <row r="112" spans="1:11" s="272" customFormat="1" ht="17" x14ac:dyDescent="0.2">
      <c r="A112" s="160" t="s">
        <v>65</v>
      </c>
      <c r="B112" s="159" t="s">
        <v>59</v>
      </c>
      <c r="C112" s="111">
        <v>4914</v>
      </c>
      <c r="D112" s="113">
        <v>0.34</v>
      </c>
      <c r="E112" s="117">
        <f t="shared" si="8"/>
        <v>1670.7600000000002</v>
      </c>
      <c r="F112" s="115"/>
      <c r="G112" s="117">
        <f t="shared" si="9"/>
        <v>1670.7600000000002</v>
      </c>
      <c r="H112" s="326"/>
      <c r="I112" s="117">
        <f t="shared" si="10"/>
        <v>1670.7600000000002</v>
      </c>
      <c r="J112" s="357">
        <v>0.14000000000000001</v>
      </c>
      <c r="K112" s="372">
        <f t="shared" si="11"/>
        <v>233.90640000000005</v>
      </c>
    </row>
    <row r="113" spans="1:11" s="272" customFormat="1" ht="17" hidden="1" x14ac:dyDescent="0.2">
      <c r="A113" s="90" t="s">
        <v>168</v>
      </c>
      <c r="B113" s="331" t="s">
        <v>59</v>
      </c>
      <c r="C113" s="332"/>
      <c r="D113" s="99"/>
      <c r="E113" s="103">
        <f t="shared" si="8"/>
        <v>0</v>
      </c>
      <c r="F113" s="100"/>
      <c r="G113" s="103">
        <f t="shared" si="9"/>
        <v>0</v>
      </c>
      <c r="H113" s="336"/>
      <c r="I113" s="103">
        <f t="shared" si="10"/>
        <v>0</v>
      </c>
      <c r="J113" s="370">
        <v>0.13</v>
      </c>
      <c r="K113" s="371">
        <f t="shared" si="11"/>
        <v>0</v>
      </c>
    </row>
    <row r="114" spans="1:11" s="272" customFormat="1" ht="17" hidden="1" x14ac:dyDescent="0.2">
      <c r="A114" s="90" t="s">
        <v>168</v>
      </c>
      <c r="B114" s="159" t="s">
        <v>59</v>
      </c>
      <c r="C114" s="111"/>
      <c r="D114" s="113"/>
      <c r="E114" s="117">
        <f t="shared" si="8"/>
        <v>0</v>
      </c>
      <c r="F114" s="115"/>
      <c r="G114" s="117">
        <f t="shared" si="9"/>
        <v>0</v>
      </c>
      <c r="H114" s="326"/>
      <c r="I114" s="117">
        <f t="shared" si="10"/>
        <v>0</v>
      </c>
      <c r="J114" s="357">
        <v>0.13</v>
      </c>
      <c r="K114" s="372">
        <f t="shared" si="11"/>
        <v>0</v>
      </c>
    </row>
    <row r="115" spans="1:11" ht="17" hidden="1" x14ac:dyDescent="0.2">
      <c r="A115" s="90" t="s">
        <v>186</v>
      </c>
      <c r="B115" s="331" t="s">
        <v>59</v>
      </c>
      <c r="C115" s="332"/>
      <c r="D115" s="99"/>
      <c r="E115" s="103">
        <f t="shared" si="8"/>
        <v>0</v>
      </c>
      <c r="F115" s="100"/>
      <c r="G115" s="103">
        <f t="shared" si="9"/>
        <v>0</v>
      </c>
      <c r="H115" s="336"/>
      <c r="I115" s="103">
        <f t="shared" si="10"/>
        <v>0</v>
      </c>
      <c r="J115" s="370">
        <v>0.13</v>
      </c>
      <c r="K115" s="371">
        <f t="shared" si="11"/>
        <v>0</v>
      </c>
    </row>
    <row r="116" spans="1:11" s="272" customFormat="1" ht="17" hidden="1" x14ac:dyDescent="0.2">
      <c r="A116" s="90" t="s">
        <v>63</v>
      </c>
      <c r="B116" s="159" t="s">
        <v>64</v>
      </c>
      <c r="C116" s="111"/>
      <c r="D116" s="113"/>
      <c r="E116" s="117">
        <f t="shared" si="8"/>
        <v>0</v>
      </c>
      <c r="F116" s="115"/>
      <c r="G116" s="117">
        <f t="shared" si="9"/>
        <v>0</v>
      </c>
      <c r="H116" s="326"/>
      <c r="I116" s="117">
        <f t="shared" si="10"/>
        <v>0</v>
      </c>
      <c r="J116" s="357">
        <v>0.13</v>
      </c>
      <c r="K116" s="20">
        <f t="shared" si="11"/>
        <v>0</v>
      </c>
    </row>
    <row r="117" spans="1:11" ht="17" hidden="1" x14ac:dyDescent="0.2">
      <c r="A117" s="90" t="s">
        <v>231</v>
      </c>
      <c r="B117" s="331" t="s">
        <v>232</v>
      </c>
      <c r="C117" s="332"/>
      <c r="D117" s="99"/>
      <c r="E117" s="103">
        <f t="shared" si="8"/>
        <v>0</v>
      </c>
      <c r="F117" s="100"/>
      <c r="G117" s="103">
        <f t="shared" si="9"/>
        <v>0</v>
      </c>
      <c r="H117" s="336"/>
      <c r="I117" s="103">
        <f t="shared" si="10"/>
        <v>0</v>
      </c>
      <c r="J117" s="370">
        <v>0.13</v>
      </c>
      <c r="K117" s="371">
        <f t="shared" si="11"/>
        <v>0</v>
      </c>
    </row>
    <row r="118" spans="1:11" ht="17" x14ac:dyDescent="0.2">
      <c r="A118" s="90" t="s">
        <v>134</v>
      </c>
      <c r="B118" s="159" t="s">
        <v>135</v>
      </c>
      <c r="C118" s="111">
        <v>7112</v>
      </c>
      <c r="D118" s="113">
        <v>0.28000000000000003</v>
      </c>
      <c r="E118" s="117">
        <f t="shared" si="8"/>
        <v>1991.3600000000001</v>
      </c>
      <c r="F118" s="115"/>
      <c r="G118" s="117">
        <f t="shared" si="9"/>
        <v>1991.3600000000001</v>
      </c>
      <c r="H118" s="326">
        <v>110</v>
      </c>
      <c r="I118" s="117">
        <f t="shared" si="10"/>
        <v>1881.3600000000001</v>
      </c>
      <c r="J118" s="357">
        <v>0.13</v>
      </c>
      <c r="K118" s="372">
        <f t="shared" si="11"/>
        <v>258.8768</v>
      </c>
    </row>
    <row r="119" spans="1:11" ht="17" hidden="1" x14ac:dyDescent="0.2">
      <c r="A119" s="90" t="s">
        <v>134</v>
      </c>
      <c r="B119" s="159" t="s">
        <v>135</v>
      </c>
      <c r="C119" s="111"/>
      <c r="D119" s="113"/>
      <c r="E119" s="117">
        <f t="shared" si="8"/>
        <v>0</v>
      </c>
      <c r="F119" s="115"/>
      <c r="G119" s="117">
        <f t="shared" si="9"/>
        <v>0</v>
      </c>
      <c r="H119" s="326"/>
      <c r="I119" s="117">
        <f t="shared" si="10"/>
        <v>0</v>
      </c>
      <c r="J119" s="357">
        <v>0.13</v>
      </c>
      <c r="K119" s="20">
        <f t="shared" si="11"/>
        <v>0</v>
      </c>
    </row>
    <row r="120" spans="1:11" ht="17" hidden="1" x14ac:dyDescent="0.2">
      <c r="A120" s="90" t="s">
        <v>114</v>
      </c>
      <c r="B120" s="159" t="s">
        <v>115</v>
      </c>
      <c r="C120" s="111"/>
      <c r="D120" s="113"/>
      <c r="E120" s="117">
        <f t="shared" si="8"/>
        <v>0</v>
      </c>
      <c r="F120" s="115"/>
      <c r="G120" s="117">
        <f t="shared" si="9"/>
        <v>0</v>
      </c>
      <c r="H120" s="326"/>
      <c r="I120" s="117">
        <f t="shared" si="10"/>
        <v>0</v>
      </c>
      <c r="J120" s="357">
        <v>0.13</v>
      </c>
      <c r="K120" s="20">
        <f t="shared" si="11"/>
        <v>0</v>
      </c>
    </row>
    <row r="121" spans="1:11" ht="17" hidden="1" x14ac:dyDescent="0.2">
      <c r="A121" s="90" t="s">
        <v>114</v>
      </c>
      <c r="B121" s="159" t="s">
        <v>115</v>
      </c>
      <c r="C121" s="111"/>
      <c r="D121" s="113"/>
      <c r="E121" s="117">
        <f t="shared" si="8"/>
        <v>0</v>
      </c>
      <c r="F121" s="115"/>
      <c r="G121" s="117">
        <f t="shared" si="9"/>
        <v>0</v>
      </c>
      <c r="H121" s="326"/>
      <c r="I121" s="117">
        <f t="shared" si="10"/>
        <v>0</v>
      </c>
      <c r="J121" s="357">
        <v>0.13</v>
      </c>
      <c r="K121" s="20">
        <f t="shared" si="11"/>
        <v>0</v>
      </c>
    </row>
    <row r="122" spans="1:11" ht="17" hidden="1" x14ac:dyDescent="0.2">
      <c r="A122" s="90" t="s">
        <v>109</v>
      </c>
      <c r="B122" s="159" t="s">
        <v>110</v>
      </c>
      <c r="C122" s="111"/>
      <c r="D122" s="113"/>
      <c r="E122" s="117">
        <f t="shared" si="8"/>
        <v>0</v>
      </c>
      <c r="F122" s="115"/>
      <c r="G122" s="117">
        <f t="shared" si="9"/>
        <v>0</v>
      </c>
      <c r="H122" s="326"/>
      <c r="I122" s="117">
        <f t="shared" si="10"/>
        <v>0</v>
      </c>
      <c r="J122" s="357">
        <v>0.13</v>
      </c>
      <c r="K122" s="20">
        <f t="shared" si="11"/>
        <v>0</v>
      </c>
    </row>
    <row r="123" spans="1:11" ht="17" hidden="1" x14ac:dyDescent="0.2">
      <c r="A123" s="90" t="s">
        <v>187</v>
      </c>
      <c r="B123" s="331" t="s">
        <v>188</v>
      </c>
      <c r="C123" s="332"/>
      <c r="D123" s="99"/>
      <c r="E123" s="103">
        <f t="shared" si="8"/>
        <v>0</v>
      </c>
      <c r="F123" s="100"/>
      <c r="G123" s="103">
        <f t="shared" si="9"/>
        <v>0</v>
      </c>
      <c r="H123" s="336"/>
      <c r="I123" s="103">
        <f t="shared" si="10"/>
        <v>0</v>
      </c>
      <c r="J123" s="370">
        <v>0.13</v>
      </c>
      <c r="K123" s="371">
        <f t="shared" si="11"/>
        <v>0</v>
      </c>
    </row>
    <row r="124" spans="1:11" ht="17" hidden="1" x14ac:dyDescent="0.2">
      <c r="A124" s="90" t="s">
        <v>74</v>
      </c>
      <c r="B124" s="159" t="s">
        <v>75</v>
      </c>
      <c r="C124" s="111"/>
      <c r="D124" s="113"/>
      <c r="E124" s="117">
        <f t="shared" si="8"/>
        <v>0</v>
      </c>
      <c r="F124" s="115"/>
      <c r="G124" s="117">
        <f t="shared" si="9"/>
        <v>0</v>
      </c>
      <c r="H124" s="326"/>
      <c r="I124" s="117">
        <f t="shared" si="10"/>
        <v>0</v>
      </c>
      <c r="J124" s="357">
        <v>0.13</v>
      </c>
      <c r="K124" s="20">
        <f t="shared" si="11"/>
        <v>0</v>
      </c>
    </row>
    <row r="125" spans="1:11" s="272" customFormat="1" ht="17" x14ac:dyDescent="0.2">
      <c r="A125" s="90" t="s">
        <v>222</v>
      </c>
      <c r="B125" s="159" t="s">
        <v>223</v>
      </c>
      <c r="C125" s="111">
        <v>3950</v>
      </c>
      <c r="D125" s="113">
        <v>0.4</v>
      </c>
      <c r="E125" s="117">
        <f t="shared" si="8"/>
        <v>1580</v>
      </c>
      <c r="F125" s="115">
        <v>79</v>
      </c>
      <c r="G125" s="117">
        <f t="shared" si="9"/>
        <v>1659</v>
      </c>
      <c r="H125" s="326">
        <v>110</v>
      </c>
      <c r="I125" s="117">
        <f t="shared" si="10"/>
        <v>1549</v>
      </c>
      <c r="J125" s="357">
        <v>0.13</v>
      </c>
      <c r="K125" s="372">
        <f t="shared" si="11"/>
        <v>205.4</v>
      </c>
    </row>
    <row r="126" spans="1:11" ht="17" hidden="1" x14ac:dyDescent="0.2">
      <c r="A126" s="209" t="s">
        <v>91</v>
      </c>
      <c r="B126" s="159" t="s">
        <v>92</v>
      </c>
      <c r="C126" s="111"/>
      <c r="D126" s="113"/>
      <c r="E126" s="117">
        <f t="shared" si="8"/>
        <v>0</v>
      </c>
      <c r="F126" s="115"/>
      <c r="G126" s="117">
        <f t="shared" si="9"/>
        <v>0</v>
      </c>
      <c r="H126" s="326"/>
      <c r="I126" s="117">
        <f t="shared" si="10"/>
        <v>0</v>
      </c>
      <c r="J126" s="357">
        <v>0.14000000000000001</v>
      </c>
      <c r="K126" s="20">
        <f t="shared" si="11"/>
        <v>0</v>
      </c>
    </row>
    <row r="127" spans="1:11" s="272" customFormat="1" hidden="1" x14ac:dyDescent="0.2">
      <c r="A127" s="316" t="s">
        <v>145</v>
      </c>
      <c r="B127" s="350" t="s">
        <v>146</v>
      </c>
      <c r="C127" s="111"/>
      <c r="D127" s="171"/>
      <c r="E127" s="117">
        <f t="shared" si="8"/>
        <v>0</v>
      </c>
      <c r="F127" s="116"/>
      <c r="G127" s="117">
        <f t="shared" si="9"/>
        <v>0</v>
      </c>
      <c r="H127" s="116"/>
      <c r="I127" s="117">
        <f t="shared" si="10"/>
        <v>0</v>
      </c>
      <c r="J127" s="357">
        <v>0.14000000000000001</v>
      </c>
      <c r="K127" s="20">
        <f t="shared" si="11"/>
        <v>0</v>
      </c>
    </row>
    <row r="128" spans="1:11" s="272" customFormat="1" hidden="1" x14ac:dyDescent="0.2">
      <c r="A128" s="90" t="s">
        <v>139</v>
      </c>
      <c r="B128" s="321" t="s">
        <v>140</v>
      </c>
      <c r="C128" s="176"/>
      <c r="D128" s="170"/>
      <c r="E128" s="117">
        <f t="shared" si="8"/>
        <v>0</v>
      </c>
      <c r="F128" s="261"/>
      <c r="G128" s="117">
        <f t="shared" si="9"/>
        <v>0</v>
      </c>
      <c r="H128" s="261"/>
      <c r="I128" s="117">
        <f t="shared" si="10"/>
        <v>0</v>
      </c>
      <c r="J128" s="357">
        <v>0.13</v>
      </c>
      <c r="K128" s="20">
        <f t="shared" si="11"/>
        <v>0</v>
      </c>
    </row>
    <row r="129" spans="1:12" hidden="1" x14ac:dyDescent="0.2">
      <c r="A129" s="90" t="s">
        <v>141</v>
      </c>
      <c r="B129" s="321" t="s">
        <v>140</v>
      </c>
      <c r="C129" s="176"/>
      <c r="D129" s="170"/>
      <c r="E129" s="117">
        <f t="shared" si="8"/>
        <v>0</v>
      </c>
      <c r="F129" s="261"/>
      <c r="G129" s="117">
        <f t="shared" si="9"/>
        <v>0</v>
      </c>
      <c r="H129" s="261"/>
      <c r="I129" s="117">
        <f t="shared" si="10"/>
        <v>0</v>
      </c>
      <c r="J129" s="357">
        <v>0.13</v>
      </c>
      <c r="K129" s="20">
        <f t="shared" si="11"/>
        <v>0</v>
      </c>
    </row>
    <row r="130" spans="1:12" s="272" customFormat="1" hidden="1" x14ac:dyDescent="0.2">
      <c r="A130" s="90" t="s">
        <v>118</v>
      </c>
      <c r="B130" s="238" t="s">
        <v>119</v>
      </c>
      <c r="C130" s="176"/>
      <c r="D130" s="170"/>
      <c r="E130" s="117">
        <f t="shared" si="8"/>
        <v>0</v>
      </c>
      <c r="F130" s="261"/>
      <c r="G130" s="117">
        <f t="shared" si="9"/>
        <v>0</v>
      </c>
      <c r="H130" s="261"/>
      <c r="I130" s="117">
        <f t="shared" si="10"/>
        <v>0</v>
      </c>
      <c r="J130" s="357">
        <v>0.13</v>
      </c>
      <c r="K130" s="20">
        <f t="shared" si="11"/>
        <v>0</v>
      </c>
    </row>
    <row r="131" spans="1:12" hidden="1" x14ac:dyDescent="0.2">
      <c r="A131" s="92" t="s">
        <v>54</v>
      </c>
      <c r="B131" s="196" t="s">
        <v>55</v>
      </c>
      <c r="C131" s="197"/>
      <c r="D131" s="198"/>
      <c r="E131" s="117">
        <f t="shared" si="8"/>
        <v>0</v>
      </c>
      <c r="F131" s="203"/>
      <c r="G131" s="117">
        <f t="shared" si="9"/>
        <v>0</v>
      </c>
      <c r="H131" s="203"/>
      <c r="I131" s="117">
        <f t="shared" si="10"/>
        <v>0</v>
      </c>
      <c r="J131" s="357">
        <v>0.14000000000000001</v>
      </c>
      <c r="K131" s="20">
        <f t="shared" si="11"/>
        <v>0</v>
      </c>
    </row>
    <row r="132" spans="1:12" hidden="1" x14ac:dyDescent="0.2">
      <c r="A132" s="90" t="s">
        <v>87</v>
      </c>
      <c r="B132" s="234" t="s">
        <v>88</v>
      </c>
      <c r="C132" s="114"/>
      <c r="D132" s="172"/>
      <c r="E132" s="117">
        <f t="shared" si="8"/>
        <v>0</v>
      </c>
      <c r="F132" s="116"/>
      <c r="G132" s="117">
        <f t="shared" si="9"/>
        <v>0</v>
      </c>
      <c r="H132" s="116"/>
      <c r="I132" s="117">
        <f t="shared" si="10"/>
        <v>0</v>
      </c>
      <c r="J132" s="357">
        <v>0.13</v>
      </c>
      <c r="K132" s="20">
        <f t="shared" si="11"/>
        <v>0</v>
      </c>
    </row>
    <row r="133" spans="1:12" ht="16" customHeight="1" x14ac:dyDescent="0.2">
      <c r="A133" s="75"/>
      <c r="C133" s="79">
        <f>SUM(C2:C132)</f>
        <v>86028</v>
      </c>
      <c r="D133" s="79"/>
      <c r="E133" s="80">
        <f>SUM(E2:E132)</f>
        <v>28850.730000000003</v>
      </c>
      <c r="F133" s="80">
        <f>SUM(F2:F132)</f>
        <v>690.30000000000007</v>
      </c>
      <c r="G133" s="80">
        <f>SUM(G2:G132)</f>
        <v>29541.03</v>
      </c>
      <c r="H133" s="80">
        <f>SUM(H2:H132)</f>
        <v>2971.29</v>
      </c>
      <c r="I133" s="80">
        <f>SUM(I2:I132)</f>
        <v>26569.739999999998</v>
      </c>
      <c r="J133" s="80"/>
      <c r="K133" s="3">
        <f>SUM(K2:K132)</f>
        <v>3858.0965000000006</v>
      </c>
      <c r="L133" s="3"/>
    </row>
    <row r="134" spans="1:12" x14ac:dyDescent="0.2">
      <c r="D134" s="81"/>
      <c r="I134" s="382"/>
      <c r="J134" s="383"/>
      <c r="K134" s="165"/>
    </row>
    <row r="135" spans="1:12" x14ac:dyDescent="0.2">
      <c r="B135" s="247" t="s">
        <v>47</v>
      </c>
      <c r="D135" s="13"/>
      <c r="F135" s="13"/>
      <c r="G135" s="13"/>
      <c r="H135" t="s">
        <v>10</v>
      </c>
      <c r="I135" s="12">
        <f>+K133</f>
        <v>3858.0965000000006</v>
      </c>
    </row>
    <row r="136" spans="1:12" x14ac:dyDescent="0.2">
      <c r="B136" s="363">
        <v>0.13</v>
      </c>
      <c r="C136" s="41" t="s">
        <v>170</v>
      </c>
      <c r="D136" s="14"/>
      <c r="F136" s="13"/>
      <c r="G136" s="13"/>
      <c r="H136" t="s">
        <v>12</v>
      </c>
      <c r="I136" s="207">
        <f>+I133+I135</f>
        <v>30427.836499999998</v>
      </c>
    </row>
    <row r="137" spans="1:12" x14ac:dyDescent="0.2">
      <c r="A137" s="361"/>
      <c r="B137" s="364">
        <v>0.14000000000000001</v>
      </c>
      <c r="C137" s="41" t="s">
        <v>51</v>
      </c>
      <c r="D137" s="14"/>
      <c r="E137" s="15"/>
    </row>
    <row r="138" spans="1:12" x14ac:dyDescent="0.2">
      <c r="A138" s="362"/>
      <c r="D138" s="14"/>
      <c r="E138" s="15"/>
      <c r="F138" s="3"/>
      <c r="I138" s="386"/>
      <c r="J138" s="387"/>
    </row>
    <row r="139" spans="1:12" x14ac:dyDescent="0.2">
      <c r="A139" s="361"/>
      <c r="D139" s="14"/>
      <c r="E139" s="15"/>
      <c r="I139" s="3"/>
    </row>
    <row r="140" spans="1:12" x14ac:dyDescent="0.2">
      <c r="A140" s="361"/>
    </row>
    <row r="142" spans="1:12" x14ac:dyDescent="0.2">
      <c r="H142" s="3"/>
    </row>
  </sheetData>
  <autoFilter ref="A1:K137" xr:uid="{00000000-0009-0000-0000-00007E000000}">
    <filterColumn colId="8">
      <filters blank="1">
        <filter val="1,111.86"/>
        <filter val="1,172.00"/>
        <filter val="1,236.00"/>
        <filter val="1,304.10"/>
        <filter val="1,349.94"/>
        <filter val="1,405.56"/>
        <filter val="1,421.53"/>
        <filter val="1,530.10"/>
        <filter val="1,549.00"/>
        <filter val="1,600.18"/>
        <filter val="1,670.76"/>
        <filter val="1,710.18"/>
        <filter val="1,748.10"/>
        <filter val="1,881.36"/>
        <filter val="2,363.47"/>
        <filter val="26,569.74"/>
        <filter val="3,747.99"/>
        <filter val="30,317.73"/>
        <filter val="449.44"/>
        <filter val="456.51"/>
        <filter val="803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CF1-FA29-4595-B5EB-A3F707A5B9E3}">
  <sheetPr filterMode="1"/>
  <dimension ref="A1:L142"/>
  <sheetViews>
    <sheetView topLeftCell="A77" zoomScale="80" zoomScaleNormal="60" workbookViewId="0">
      <selection activeCell="K146" sqref="K146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 t="shared" ref="K2:K67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hidden="1" x14ac:dyDescent="0.2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159" t="s">
        <v>165</v>
      </c>
      <c r="C6" s="111">
        <v>1821</v>
      </c>
      <c r="D6" s="113">
        <v>0.4</v>
      </c>
      <c r="E6" s="117">
        <f t="shared" si="0"/>
        <v>728.40000000000009</v>
      </c>
      <c r="F6" s="115"/>
      <c r="G6" s="117">
        <f t="shared" si="1"/>
        <v>728.40000000000009</v>
      </c>
      <c r="H6" s="326">
        <v>110</v>
      </c>
      <c r="I6" s="117">
        <f t="shared" si="2"/>
        <v>618.40000000000009</v>
      </c>
      <c r="J6" s="357">
        <v>0.13</v>
      </c>
      <c r="K6" s="372">
        <f t="shared" si="3"/>
        <v>94.692000000000021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x14ac:dyDescent="0.2">
      <c r="A9" s="179" t="s">
        <v>236</v>
      </c>
      <c r="B9" s="159" t="s">
        <v>237</v>
      </c>
      <c r="C9" s="111">
        <v>2331</v>
      </c>
      <c r="D9" s="113">
        <v>0.39</v>
      </c>
      <c r="E9" s="117">
        <f t="shared" si="0"/>
        <v>909.09</v>
      </c>
      <c r="F9" s="115">
        <v>77.28</v>
      </c>
      <c r="G9" s="117">
        <f t="shared" si="1"/>
        <v>986.37</v>
      </c>
      <c r="H9" s="326"/>
      <c r="I9" s="117">
        <f t="shared" si="2"/>
        <v>986.37</v>
      </c>
      <c r="J9" s="357">
        <v>0.13</v>
      </c>
      <c r="K9" s="372">
        <f t="shared" si="3"/>
        <v>118.18170000000001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x14ac:dyDescent="0.2">
      <c r="A17" s="179" t="s">
        <v>200</v>
      </c>
      <c r="B17" s="159" t="s">
        <v>144</v>
      </c>
      <c r="C17" s="111">
        <v>2402</v>
      </c>
      <c r="D17" s="113">
        <v>0.27</v>
      </c>
      <c r="E17" s="117">
        <f t="shared" si="0"/>
        <v>648.54000000000008</v>
      </c>
      <c r="F17" s="115"/>
      <c r="G17" s="117">
        <f t="shared" si="1"/>
        <v>648.54000000000008</v>
      </c>
      <c r="H17" s="326">
        <v>110</v>
      </c>
      <c r="I17" s="117">
        <f t="shared" si="2"/>
        <v>538.54000000000008</v>
      </c>
      <c r="J17" s="357">
        <v>0.13</v>
      </c>
      <c r="K17" s="372">
        <f t="shared" si="3"/>
        <v>84.310200000000009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x14ac:dyDescent="0.2">
      <c r="A21" s="179" t="s">
        <v>233</v>
      </c>
      <c r="B21" s="331" t="s">
        <v>234</v>
      </c>
      <c r="C21" s="332">
        <v>1965</v>
      </c>
      <c r="D21" s="99">
        <v>0.38</v>
      </c>
      <c r="E21" s="103">
        <f t="shared" si="0"/>
        <v>746.7</v>
      </c>
      <c r="F21" s="100">
        <v>50</v>
      </c>
      <c r="G21" s="103">
        <f t="shared" si="1"/>
        <v>796.7</v>
      </c>
      <c r="H21" s="336">
        <v>110</v>
      </c>
      <c r="I21" s="103">
        <f t="shared" si="2"/>
        <v>686.7</v>
      </c>
      <c r="J21" s="370">
        <v>0.13</v>
      </c>
      <c r="K21" s="371">
        <f t="shared" si="3"/>
        <v>97.071000000000012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hidden="1" x14ac:dyDescent="0.2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hidden="1" x14ac:dyDescent="0.2">
      <c r="A32" s="160" t="s">
        <v>81</v>
      </c>
      <c r="B32" s="394" t="s">
        <v>230</v>
      </c>
      <c r="C32" s="346"/>
      <c r="D32" s="339"/>
      <c r="E32" s="103">
        <f t="shared" si="0"/>
        <v>0</v>
      </c>
      <c r="F32" s="340"/>
      <c r="G32" s="103">
        <f t="shared" si="1"/>
        <v>0</v>
      </c>
      <c r="H32" s="340"/>
      <c r="I32" s="103">
        <f t="shared" si="2"/>
        <v>0</v>
      </c>
      <c r="J32" s="370">
        <v>0.14000000000000001</v>
      </c>
      <c r="K32" s="371">
        <f t="shared" si="3"/>
        <v>0</v>
      </c>
    </row>
    <row r="33" spans="1:11" s="272" customFormat="1" ht="17" hidden="1" x14ac:dyDescent="0.2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ht="17" hidden="1" x14ac:dyDescent="0.2">
      <c r="A34" s="160" t="s">
        <v>228</v>
      </c>
      <c r="B34" s="331" t="s">
        <v>229</v>
      </c>
      <c r="C34" s="332"/>
      <c r="D34" s="99"/>
      <c r="E34" s="103">
        <f t="shared" si="0"/>
        <v>0</v>
      </c>
      <c r="F34" s="100"/>
      <c r="G34" s="103">
        <f t="shared" si="1"/>
        <v>0</v>
      </c>
      <c r="H34" s="336"/>
      <c r="I34" s="103">
        <f t="shared" si="2"/>
        <v>0</v>
      </c>
      <c r="J34" s="370">
        <v>0.14000000000000001</v>
      </c>
      <c r="K34" s="371">
        <f t="shared" si="3"/>
        <v>0</v>
      </c>
    </row>
    <row r="35" spans="1:11" ht="17" hidden="1" x14ac:dyDescent="0.2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t="17" hidden="1" x14ac:dyDescent="0.2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x14ac:dyDescent="0.2">
      <c r="A40" s="160" t="s">
        <v>116</v>
      </c>
      <c r="B40" s="159" t="s">
        <v>117</v>
      </c>
      <c r="C40" s="111">
        <v>3485</v>
      </c>
      <c r="D40" s="113">
        <v>0.4</v>
      </c>
      <c r="E40" s="117">
        <f t="shared" si="0"/>
        <v>1394</v>
      </c>
      <c r="F40" s="115"/>
      <c r="G40" s="117">
        <f t="shared" si="1"/>
        <v>1394</v>
      </c>
      <c r="H40" s="326">
        <v>220</v>
      </c>
      <c r="I40" s="117">
        <f t="shared" si="2"/>
        <v>1174</v>
      </c>
      <c r="J40" s="357">
        <v>0.14000000000000001</v>
      </c>
      <c r="K40" s="372">
        <f t="shared" si="3"/>
        <v>195.16000000000003</v>
      </c>
    </row>
    <row r="41" spans="1:11" ht="17" hidden="1" x14ac:dyDescent="0.2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t="17" hidden="1" x14ac:dyDescent="0.2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t="17" hidden="1" x14ac:dyDescent="0.2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t="17" hidden="1" x14ac:dyDescent="0.2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t="17" hidden="1" x14ac:dyDescent="0.2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hidden="1" x14ac:dyDescent="0.2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t="17" hidden="1" x14ac:dyDescent="0.2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t="17" hidden="1" x14ac:dyDescent="0.2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x14ac:dyDescent="0.2">
      <c r="A53" s="160" t="s">
        <v>65</v>
      </c>
      <c r="B53" s="159" t="s">
        <v>138</v>
      </c>
      <c r="C53" s="111">
        <v>3148</v>
      </c>
      <c r="D53" s="113">
        <v>0.28000000000000003</v>
      </c>
      <c r="E53" s="117">
        <f t="shared" si="0"/>
        <v>881.44</v>
      </c>
      <c r="F53" s="115"/>
      <c r="G53" s="117">
        <f t="shared" si="1"/>
        <v>881.44</v>
      </c>
      <c r="H53" s="326">
        <v>110</v>
      </c>
      <c r="I53" s="117">
        <f t="shared" si="2"/>
        <v>771.44</v>
      </c>
      <c r="J53" s="357">
        <v>0.14000000000000001</v>
      </c>
      <c r="K53" s="372">
        <f t="shared" si="3"/>
        <v>123.40160000000002</v>
      </c>
    </row>
    <row r="54" spans="1:11" ht="17" x14ac:dyDescent="0.2">
      <c r="A54" s="208" t="s">
        <v>65</v>
      </c>
      <c r="B54" s="331" t="s">
        <v>138</v>
      </c>
      <c r="C54" s="332">
        <v>806</v>
      </c>
      <c r="D54" s="99">
        <v>0.4</v>
      </c>
      <c r="E54" s="103">
        <f t="shared" si="0"/>
        <v>322.40000000000003</v>
      </c>
      <c r="F54" s="100">
        <v>20</v>
      </c>
      <c r="G54" s="103">
        <f t="shared" si="1"/>
        <v>342.40000000000003</v>
      </c>
      <c r="H54" s="336"/>
      <c r="I54" s="103">
        <f t="shared" si="2"/>
        <v>342.40000000000003</v>
      </c>
      <c r="J54" s="370">
        <v>0.14000000000000001</v>
      </c>
      <c r="K54" s="371">
        <f t="shared" si="3"/>
        <v>45.13600000000001</v>
      </c>
    </row>
    <row r="55" spans="1:11" ht="17" hidden="1" x14ac:dyDescent="0.2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ht="17" x14ac:dyDescent="0.2">
      <c r="A56" s="160" t="s">
        <v>240</v>
      </c>
      <c r="B56" s="159" t="s">
        <v>243</v>
      </c>
      <c r="C56" s="111">
        <v>7026</v>
      </c>
      <c r="D56" s="113">
        <v>0.27</v>
      </c>
      <c r="E56" s="117">
        <f t="shared" si="0"/>
        <v>1897.0200000000002</v>
      </c>
      <c r="F56" s="115"/>
      <c r="G56" s="117">
        <f t="shared" si="1"/>
        <v>1897.0200000000002</v>
      </c>
      <c r="H56" s="326">
        <v>220</v>
      </c>
      <c r="I56" s="117">
        <f t="shared" si="2"/>
        <v>1677.0200000000002</v>
      </c>
      <c r="J56" s="357">
        <v>0.14000000000000001</v>
      </c>
      <c r="K56" s="372">
        <f t="shared" si="3"/>
        <v>265.58280000000008</v>
      </c>
    </row>
    <row r="57" spans="1:11" ht="17" hidden="1" x14ac:dyDescent="0.2">
      <c r="A57" s="191" t="s">
        <v>44</v>
      </c>
      <c r="B57" s="159" t="s">
        <v>45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s="272" customFormat="1" ht="17" hidden="1" x14ac:dyDescent="0.2">
      <c r="A58" s="208" t="s">
        <v>89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ht="17" hidden="1" x14ac:dyDescent="0.2">
      <c r="A59" s="179" t="s">
        <v>98</v>
      </c>
      <c r="B59" s="331" t="s">
        <v>45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ht="17" hidden="1" x14ac:dyDescent="0.2">
      <c r="A60" s="160" t="s">
        <v>94</v>
      </c>
      <c r="B60" s="159" t="s">
        <v>95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t="17" hidden="1" x14ac:dyDescent="0.2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t="17" hidden="1" x14ac:dyDescent="0.2">
      <c r="A62" s="179" t="s">
        <v>129</v>
      </c>
      <c r="B62" s="331" t="s">
        <v>95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t="17" hidden="1" x14ac:dyDescent="0.2">
      <c r="A63" s="179" t="s">
        <v>201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t="17" hidden="1" x14ac:dyDescent="0.2">
      <c r="A64" s="160" t="s">
        <v>181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0.14000000000000001</v>
      </c>
      <c r="K64" s="371">
        <f t="shared" si="3"/>
        <v>0</v>
      </c>
    </row>
    <row r="65" spans="1:12" s="272" customFormat="1" ht="17" hidden="1" x14ac:dyDescent="0.2">
      <c r="A65" s="179" t="s">
        <v>196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t="17" hidden="1" x14ac:dyDescent="0.2">
      <c r="A66" s="179" t="s">
        <v>182</v>
      </c>
      <c r="B66" s="331" t="s">
        <v>183</v>
      </c>
      <c r="C66" s="388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17" hidden="1" x14ac:dyDescent="0.2">
      <c r="A67" s="179" t="s">
        <v>182</v>
      </c>
      <c r="B67" s="159" t="s">
        <v>183</v>
      </c>
      <c r="C67" s="385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372">
        <f t="shared" si="3"/>
        <v>0</v>
      </c>
    </row>
    <row r="68" spans="1:12" ht="17" hidden="1" x14ac:dyDescent="0.2">
      <c r="A68" s="179" t="s">
        <v>182</v>
      </c>
      <c r="B68" s="159" t="s">
        <v>183</v>
      </c>
      <c r="C68" s="111"/>
      <c r="D68" s="113"/>
      <c r="E68" s="117">
        <f t="shared" ref="E68:E132" si="4">C68*D68</f>
        <v>0</v>
      </c>
      <c r="F68" s="115"/>
      <c r="G68" s="117">
        <f t="shared" ref="G68:G132" si="5">E68+F68</f>
        <v>0</v>
      </c>
      <c r="H68" s="326"/>
      <c r="I68" s="117">
        <f t="shared" ref="I68:I132" si="6">+G68-H68</f>
        <v>0</v>
      </c>
      <c r="J68" s="357">
        <v>0.13</v>
      </c>
      <c r="K68" s="372">
        <f t="shared" ref="K68:K132" si="7">E68*J68</f>
        <v>0</v>
      </c>
    </row>
    <row r="69" spans="1:12" ht="19" hidden="1" customHeight="1" x14ac:dyDescent="0.2">
      <c r="A69" s="139" t="s">
        <v>69</v>
      </c>
      <c r="B69" s="159" t="s">
        <v>70</v>
      </c>
      <c r="C69" s="111"/>
      <c r="D69" s="113"/>
      <c r="E69" s="117">
        <f t="shared" si="4"/>
        <v>0</v>
      </c>
      <c r="F69" s="115"/>
      <c r="G69" s="117">
        <f t="shared" si="5"/>
        <v>0</v>
      </c>
      <c r="H69" s="326"/>
      <c r="I69" s="117">
        <f t="shared" si="6"/>
        <v>0</v>
      </c>
      <c r="J69" s="357">
        <v>0.14000000000000001</v>
      </c>
      <c r="K69" s="20">
        <f t="shared" si="7"/>
        <v>0</v>
      </c>
    </row>
    <row r="70" spans="1:12" ht="17" hidden="1" x14ac:dyDescent="0.2">
      <c r="A70" s="124" t="s">
        <v>60</v>
      </c>
      <c r="B70" s="159" t="s">
        <v>61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0.14000000000000001</v>
      </c>
      <c r="K70" s="20">
        <f t="shared" si="7"/>
        <v>0</v>
      </c>
    </row>
    <row r="71" spans="1:12" ht="17" hidden="1" x14ac:dyDescent="0.2">
      <c r="A71" s="139" t="s">
        <v>46</v>
      </c>
      <c r="B71" s="159" t="s">
        <v>29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  <c r="L71" s="3"/>
    </row>
    <row r="72" spans="1:12" s="272" customFormat="1" ht="17" hidden="1" x14ac:dyDescent="0.2">
      <c r="A72" s="90" t="s">
        <v>176</v>
      </c>
      <c r="B72" s="331" t="s">
        <v>177</v>
      </c>
      <c r="C72" s="332"/>
      <c r="D72" s="99"/>
      <c r="E72" s="103">
        <f t="shared" si="4"/>
        <v>0</v>
      </c>
      <c r="F72" s="100"/>
      <c r="G72" s="103">
        <f t="shared" si="5"/>
        <v>0</v>
      </c>
      <c r="H72" s="336"/>
      <c r="I72" s="103">
        <f t="shared" si="6"/>
        <v>0</v>
      </c>
      <c r="J72" s="370">
        <v>0.13</v>
      </c>
      <c r="K72" s="371">
        <f t="shared" si="7"/>
        <v>0</v>
      </c>
      <c r="L72" s="118"/>
    </row>
    <row r="73" spans="1:12" ht="17" hidden="1" x14ac:dyDescent="0.2">
      <c r="A73" s="90" t="s">
        <v>127</v>
      </c>
      <c r="B73" s="159" t="s">
        <v>128</v>
      </c>
      <c r="C73" s="111"/>
      <c r="D73" s="113"/>
      <c r="E73" s="117">
        <f t="shared" si="4"/>
        <v>0</v>
      </c>
      <c r="F73" s="115"/>
      <c r="G73" s="117">
        <f t="shared" si="5"/>
        <v>0</v>
      </c>
      <c r="H73" s="326"/>
      <c r="I73" s="117">
        <f t="shared" si="6"/>
        <v>0</v>
      </c>
      <c r="J73" s="357">
        <v>0.13</v>
      </c>
      <c r="K73" s="20">
        <f t="shared" si="7"/>
        <v>0</v>
      </c>
    </row>
    <row r="74" spans="1:12" ht="17" hidden="1" x14ac:dyDescent="0.2">
      <c r="A74" s="179" t="s">
        <v>172</v>
      </c>
      <c r="B74" s="331" t="s">
        <v>175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s="272" customFormat="1" ht="17" hidden="1" x14ac:dyDescent="0.2">
      <c r="A75" s="179" t="s">
        <v>172</v>
      </c>
      <c r="B75" s="331" t="s">
        <v>175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ht="17" hidden="1" x14ac:dyDescent="0.2">
      <c r="A76" s="90" t="s">
        <v>108</v>
      </c>
      <c r="B76" s="159" t="s">
        <v>111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0.13</v>
      </c>
      <c r="K76" s="20">
        <f t="shared" si="7"/>
        <v>0</v>
      </c>
    </row>
    <row r="77" spans="1:12" ht="17" x14ac:dyDescent="0.2">
      <c r="A77" s="90" t="s">
        <v>52</v>
      </c>
      <c r="B77" s="159" t="s">
        <v>53</v>
      </c>
      <c r="C77" s="111">
        <v>4499</v>
      </c>
      <c r="D77" s="113">
        <v>0.42</v>
      </c>
      <c r="E77" s="117">
        <f t="shared" si="4"/>
        <v>1889.58</v>
      </c>
      <c r="F77" s="115">
        <v>400</v>
      </c>
      <c r="G77" s="117">
        <f t="shared" si="5"/>
        <v>2289.58</v>
      </c>
      <c r="H77" s="326">
        <v>510</v>
      </c>
      <c r="I77" s="117">
        <f t="shared" si="6"/>
        <v>1779.58</v>
      </c>
      <c r="J77" s="357">
        <v>0.13</v>
      </c>
      <c r="K77" s="372">
        <f t="shared" si="7"/>
        <v>245.6454</v>
      </c>
    </row>
    <row r="78" spans="1:12" ht="17" hidden="1" x14ac:dyDescent="0.2">
      <c r="A78" s="90" t="s">
        <v>52</v>
      </c>
      <c r="B78" s="331" t="s">
        <v>53</v>
      </c>
      <c r="C78" s="332"/>
      <c r="D78" s="99"/>
      <c r="E78" s="103">
        <f t="shared" si="4"/>
        <v>0</v>
      </c>
      <c r="F78" s="100"/>
      <c r="G78" s="103">
        <f t="shared" si="5"/>
        <v>0</v>
      </c>
      <c r="H78" s="336"/>
      <c r="I78" s="103">
        <f t="shared" si="6"/>
        <v>0</v>
      </c>
      <c r="J78" s="370">
        <v>0.13</v>
      </c>
      <c r="K78" s="371">
        <f t="shared" si="7"/>
        <v>0</v>
      </c>
    </row>
    <row r="79" spans="1:12" s="272" customFormat="1" ht="17" x14ac:dyDescent="0.2">
      <c r="A79" s="160" t="s">
        <v>238</v>
      </c>
      <c r="B79" s="159" t="s">
        <v>239</v>
      </c>
      <c r="C79" s="111">
        <v>3150</v>
      </c>
      <c r="D79" s="113">
        <v>0.38</v>
      </c>
      <c r="E79" s="117">
        <f t="shared" si="4"/>
        <v>1197</v>
      </c>
      <c r="F79" s="115"/>
      <c r="G79" s="117">
        <f t="shared" si="5"/>
        <v>1197</v>
      </c>
      <c r="H79" s="326"/>
      <c r="I79" s="117">
        <f t="shared" si="6"/>
        <v>1197</v>
      </c>
      <c r="J79" s="357">
        <v>0.14000000000000001</v>
      </c>
      <c r="K79" s="372">
        <f t="shared" si="7"/>
        <v>167.58</v>
      </c>
    </row>
    <row r="80" spans="1:12" ht="17" hidden="1" x14ac:dyDescent="0.2">
      <c r="A80" s="381" t="s">
        <v>212</v>
      </c>
      <c r="B80" s="331" t="s">
        <v>167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0.13</v>
      </c>
      <c r="K80" s="371">
        <f t="shared" si="7"/>
        <v>0</v>
      </c>
    </row>
    <row r="81" spans="1:11" ht="17" hidden="1" x14ac:dyDescent="0.2">
      <c r="A81" s="208" t="s">
        <v>90</v>
      </c>
      <c r="B81" s="159" t="s">
        <v>79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0.14000000000000001</v>
      </c>
      <c r="K81" s="20">
        <f t="shared" si="7"/>
        <v>0</v>
      </c>
    </row>
    <row r="82" spans="1:11" ht="17" hidden="1" x14ac:dyDescent="0.2">
      <c r="A82" s="90" t="s">
        <v>154</v>
      </c>
      <c r="B82" s="331" t="s">
        <v>155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ht="17" hidden="1" x14ac:dyDescent="0.2">
      <c r="A83" s="90" t="s">
        <v>154</v>
      </c>
      <c r="B83" s="331" t="s">
        <v>155</v>
      </c>
      <c r="C83" s="332"/>
      <c r="D83" s="99"/>
      <c r="E83" s="103">
        <f t="shared" si="4"/>
        <v>0</v>
      </c>
      <c r="F83" s="100"/>
      <c r="G83" s="103">
        <f t="shared" si="5"/>
        <v>0</v>
      </c>
      <c r="H83" s="336"/>
      <c r="I83" s="103">
        <f t="shared" si="6"/>
        <v>0</v>
      </c>
      <c r="J83" s="370">
        <v>0.13</v>
      </c>
      <c r="K83" s="371">
        <f t="shared" si="7"/>
        <v>0</v>
      </c>
    </row>
    <row r="84" spans="1:11" ht="17" x14ac:dyDescent="0.2">
      <c r="A84" s="90" t="s">
        <v>156</v>
      </c>
      <c r="B84" s="159" t="s">
        <v>155</v>
      </c>
      <c r="C84" s="111">
        <v>2114</v>
      </c>
      <c r="D84" s="113">
        <v>0.4</v>
      </c>
      <c r="E84" s="117">
        <f t="shared" si="4"/>
        <v>845.6</v>
      </c>
      <c r="F84" s="115">
        <v>431.4</v>
      </c>
      <c r="G84" s="117">
        <f t="shared" si="5"/>
        <v>1277</v>
      </c>
      <c r="H84" s="326">
        <v>110</v>
      </c>
      <c r="I84" s="117">
        <f t="shared" si="6"/>
        <v>1167</v>
      </c>
      <c r="J84" s="357">
        <v>0.13</v>
      </c>
      <c r="K84" s="372">
        <f t="shared" si="7"/>
        <v>109.92800000000001</v>
      </c>
    </row>
    <row r="85" spans="1:11" ht="17" hidden="1" x14ac:dyDescent="0.2">
      <c r="A85" s="90" t="s">
        <v>156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t="17" x14ac:dyDescent="0.2">
      <c r="A86" s="90" t="s">
        <v>104</v>
      </c>
      <c r="B86" s="159" t="s">
        <v>105</v>
      </c>
      <c r="C86" s="111">
        <v>2221</v>
      </c>
      <c r="D86" s="113">
        <v>0.4</v>
      </c>
      <c r="E86" s="117">
        <f t="shared" si="4"/>
        <v>888.40000000000009</v>
      </c>
      <c r="F86" s="115"/>
      <c r="G86" s="117">
        <f t="shared" si="5"/>
        <v>888.40000000000009</v>
      </c>
      <c r="H86" s="326">
        <v>283.33</v>
      </c>
      <c r="I86" s="117">
        <f t="shared" si="6"/>
        <v>605.07000000000016</v>
      </c>
      <c r="J86" s="357">
        <v>0.13</v>
      </c>
      <c r="K86" s="372">
        <f t="shared" si="7"/>
        <v>115.49200000000002</v>
      </c>
    </row>
    <row r="87" spans="1:11" ht="17" hidden="1" x14ac:dyDescent="0.2">
      <c r="A87" s="90" t="s">
        <v>161</v>
      </c>
      <c r="B87" s="159" t="s">
        <v>162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0.13</v>
      </c>
      <c r="K87" s="372">
        <f t="shared" si="7"/>
        <v>0</v>
      </c>
    </row>
    <row r="88" spans="1:11" ht="17" hidden="1" x14ac:dyDescent="0.2">
      <c r="A88" s="90" t="s">
        <v>100</v>
      </c>
      <c r="B88" s="159" t="s">
        <v>101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0.13</v>
      </c>
      <c r="K88" s="20">
        <f t="shared" si="7"/>
        <v>0</v>
      </c>
    </row>
    <row r="89" spans="1:11" ht="17" hidden="1" x14ac:dyDescent="0.2">
      <c r="A89" s="194" t="s">
        <v>85</v>
      </c>
      <c r="B89" s="159" t="s">
        <v>86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0.14000000000000001</v>
      </c>
      <c r="K89" s="20">
        <f t="shared" si="7"/>
        <v>0</v>
      </c>
    </row>
    <row r="90" spans="1:11" s="272" customFormat="1" ht="17" hidden="1" x14ac:dyDescent="0.2">
      <c r="A90" s="194" t="s">
        <v>85</v>
      </c>
      <c r="B90" s="159" t="s">
        <v>86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1" s="272" customFormat="1" ht="17" hidden="1" x14ac:dyDescent="0.2">
      <c r="A91" s="90" t="s">
        <v>235</v>
      </c>
      <c r="B91" s="331" t="s">
        <v>180</v>
      </c>
      <c r="C91" s="332"/>
      <c r="D91" s="99"/>
      <c r="E91" s="103">
        <f t="shared" si="4"/>
        <v>0</v>
      </c>
      <c r="F91" s="100"/>
      <c r="G91" s="103">
        <f t="shared" si="5"/>
        <v>0</v>
      </c>
      <c r="H91" s="336"/>
      <c r="I91" s="103">
        <f t="shared" si="6"/>
        <v>0</v>
      </c>
      <c r="J91" s="370">
        <v>0.13</v>
      </c>
      <c r="K91" s="371">
        <f t="shared" si="7"/>
        <v>0</v>
      </c>
    </row>
    <row r="92" spans="1:11" ht="17" hidden="1" x14ac:dyDescent="0.2">
      <c r="A92" s="90" t="s">
        <v>235</v>
      </c>
      <c r="B92" s="331" t="s">
        <v>180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7" hidden="1" x14ac:dyDescent="0.2">
      <c r="A93" s="208" t="s">
        <v>179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0.14000000000000001</v>
      </c>
      <c r="K93" s="371">
        <f t="shared" si="7"/>
        <v>0</v>
      </c>
    </row>
    <row r="94" spans="1:11" ht="17" hidden="1" x14ac:dyDescent="0.2">
      <c r="A94" s="208" t="s">
        <v>179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0.14000000000000001</v>
      </c>
      <c r="K94" s="371">
        <f t="shared" si="7"/>
        <v>0</v>
      </c>
    </row>
    <row r="95" spans="1:11" s="272" customFormat="1" ht="17" hidden="1" x14ac:dyDescent="0.2">
      <c r="A95" s="194" t="s">
        <v>83</v>
      </c>
      <c r="B95" s="159" t="s">
        <v>84</v>
      </c>
      <c r="C95" s="111"/>
      <c r="D95" s="113"/>
      <c r="E95" s="117">
        <f t="shared" si="4"/>
        <v>0</v>
      </c>
      <c r="F95" s="115"/>
      <c r="G95" s="117">
        <f t="shared" si="5"/>
        <v>0</v>
      </c>
      <c r="H95" s="326"/>
      <c r="I95" s="117">
        <f t="shared" si="6"/>
        <v>0</v>
      </c>
      <c r="J95" s="357">
        <v>0.14000000000000001</v>
      </c>
      <c r="K95" s="20">
        <f t="shared" si="7"/>
        <v>0</v>
      </c>
    </row>
    <row r="96" spans="1:11" s="272" customFormat="1" ht="17" x14ac:dyDescent="0.2">
      <c r="A96" s="90" t="s">
        <v>193</v>
      </c>
      <c r="B96" s="159" t="s">
        <v>84</v>
      </c>
      <c r="C96" s="111">
        <v>2489</v>
      </c>
      <c r="D96" s="113">
        <v>0.39</v>
      </c>
      <c r="E96" s="117">
        <f t="shared" si="4"/>
        <v>970.71</v>
      </c>
      <c r="F96" s="115"/>
      <c r="G96" s="117">
        <f t="shared" si="5"/>
        <v>970.71</v>
      </c>
      <c r="H96" s="326">
        <v>110</v>
      </c>
      <c r="I96" s="117">
        <f t="shared" si="6"/>
        <v>860.71</v>
      </c>
      <c r="J96" s="357">
        <v>0.13</v>
      </c>
      <c r="K96" s="372">
        <f t="shared" si="7"/>
        <v>126.1923</v>
      </c>
    </row>
    <row r="97" spans="1:11" ht="17" hidden="1" x14ac:dyDescent="0.2">
      <c r="A97" s="90" t="s">
        <v>193</v>
      </c>
      <c r="B97" s="331" t="s">
        <v>84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ht="17" hidden="1" x14ac:dyDescent="0.2">
      <c r="A98" s="90" t="s">
        <v>198</v>
      </c>
      <c r="B98" s="331" t="s">
        <v>107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s="272" customFormat="1" ht="17" hidden="1" x14ac:dyDescent="0.2">
      <c r="A99" s="90" t="s">
        <v>198</v>
      </c>
      <c r="B99" s="159" t="s">
        <v>107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0.13</v>
      </c>
      <c r="K99" s="20">
        <f t="shared" si="7"/>
        <v>0</v>
      </c>
    </row>
    <row r="100" spans="1:11" ht="14.5" hidden="1" customHeight="1" x14ac:dyDescent="0.2">
      <c r="A100" s="90" t="s">
        <v>216</v>
      </c>
      <c r="B100" s="331" t="s">
        <v>217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t="17" x14ac:dyDescent="0.2">
      <c r="A101" s="90" t="s">
        <v>152</v>
      </c>
      <c r="B101" s="159" t="s">
        <v>153</v>
      </c>
      <c r="C101" s="111">
        <v>2402</v>
      </c>
      <c r="D101" s="113">
        <v>0.27</v>
      </c>
      <c r="E101" s="117">
        <f t="shared" si="4"/>
        <v>648.54000000000008</v>
      </c>
      <c r="F101" s="115"/>
      <c r="G101" s="117">
        <f t="shared" si="5"/>
        <v>648.54000000000008</v>
      </c>
      <c r="H101" s="326">
        <v>110</v>
      </c>
      <c r="I101" s="117">
        <f t="shared" si="6"/>
        <v>538.54000000000008</v>
      </c>
      <c r="J101" s="357">
        <v>0.13</v>
      </c>
      <c r="K101" s="372">
        <f t="shared" si="7"/>
        <v>84.310200000000009</v>
      </c>
    </row>
    <row r="102" spans="1:11" s="272" customFormat="1" ht="17" hidden="1" x14ac:dyDescent="0.2">
      <c r="A102" s="90" t="s">
        <v>152</v>
      </c>
      <c r="B102" s="331" t="s">
        <v>218</v>
      </c>
      <c r="C102" s="332"/>
      <c r="D102" s="99"/>
      <c r="E102" s="103">
        <f t="shared" si="4"/>
        <v>0</v>
      </c>
      <c r="F102" s="100"/>
      <c r="G102" s="103">
        <f t="shared" si="5"/>
        <v>0</v>
      </c>
      <c r="H102" s="336"/>
      <c r="I102" s="103">
        <f t="shared" si="6"/>
        <v>0</v>
      </c>
      <c r="J102" s="370">
        <v>0.13</v>
      </c>
      <c r="K102" s="371">
        <f t="shared" si="7"/>
        <v>0</v>
      </c>
    </row>
    <row r="103" spans="1:11" s="272" customFormat="1" ht="17" hidden="1" x14ac:dyDescent="0.2">
      <c r="A103" s="90" t="s">
        <v>211</v>
      </c>
      <c r="B103" s="331" t="s">
        <v>185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x14ac:dyDescent="0.2">
      <c r="A104" s="90" t="s">
        <v>184</v>
      </c>
      <c r="B104" s="159" t="s">
        <v>219</v>
      </c>
      <c r="C104" s="111">
        <v>4017</v>
      </c>
      <c r="D104" s="113">
        <v>0.4</v>
      </c>
      <c r="E104" s="117">
        <f t="shared" si="4"/>
        <v>1606.8000000000002</v>
      </c>
      <c r="F104" s="115">
        <v>80.34</v>
      </c>
      <c r="G104" s="117">
        <f t="shared" si="5"/>
        <v>1687.14</v>
      </c>
      <c r="H104" s="326">
        <v>110</v>
      </c>
      <c r="I104" s="117">
        <f t="shared" si="6"/>
        <v>1577.14</v>
      </c>
      <c r="J104" s="357">
        <v>0.13</v>
      </c>
      <c r="K104" s="372">
        <f t="shared" si="7"/>
        <v>208.88400000000004</v>
      </c>
    </row>
    <row r="105" spans="1:11" s="272" customFormat="1" ht="17" hidden="1" x14ac:dyDescent="0.2">
      <c r="A105" s="90" t="s">
        <v>209</v>
      </c>
      <c r="B105" s="331" t="s">
        <v>210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s="272" customFormat="1" ht="17" hidden="1" x14ac:dyDescent="0.2">
      <c r="A106" s="90" t="s">
        <v>203</v>
      </c>
      <c r="B106" s="331" t="s">
        <v>220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t="17" x14ac:dyDescent="0.2">
      <c r="A107" s="160" t="s">
        <v>241</v>
      </c>
      <c r="B107" s="159" t="s">
        <v>242</v>
      </c>
      <c r="C107" s="111">
        <v>7026</v>
      </c>
      <c r="D107" s="113">
        <v>0.27</v>
      </c>
      <c r="E107" s="117">
        <f t="shared" si="4"/>
        <v>1897.0200000000002</v>
      </c>
      <c r="F107" s="115"/>
      <c r="G107" s="117">
        <f t="shared" si="5"/>
        <v>1897.0200000000002</v>
      </c>
      <c r="H107" s="326"/>
      <c r="I107" s="117">
        <f t="shared" si="6"/>
        <v>1897.0200000000002</v>
      </c>
      <c r="J107" s="357">
        <v>0.14000000000000001</v>
      </c>
      <c r="K107" s="372">
        <f t="shared" si="7"/>
        <v>265.58280000000008</v>
      </c>
    </row>
    <row r="108" spans="1:11" ht="17" hidden="1" x14ac:dyDescent="0.2">
      <c r="A108" s="208" t="s">
        <v>159</v>
      </c>
      <c r="B108" s="159" t="s">
        <v>160</v>
      </c>
      <c r="C108" s="111"/>
      <c r="D108" s="113"/>
      <c r="E108" s="117">
        <f t="shared" si="4"/>
        <v>0</v>
      </c>
      <c r="F108" s="115"/>
      <c r="G108" s="117">
        <f t="shared" si="5"/>
        <v>0</v>
      </c>
      <c r="H108" s="326"/>
      <c r="I108" s="117">
        <f t="shared" si="6"/>
        <v>0</v>
      </c>
      <c r="J108" s="357">
        <v>0.14000000000000001</v>
      </c>
      <c r="K108" s="20">
        <f t="shared" si="7"/>
        <v>0</v>
      </c>
    </row>
    <row r="109" spans="1:11" ht="17" hidden="1" x14ac:dyDescent="0.2">
      <c r="A109" s="90" t="s">
        <v>98</v>
      </c>
      <c r="B109" s="331" t="s">
        <v>171</v>
      </c>
      <c r="C109" s="332"/>
      <c r="D109" s="99"/>
      <c r="E109" s="103">
        <f t="shared" si="4"/>
        <v>0</v>
      </c>
      <c r="F109" s="100"/>
      <c r="G109" s="103">
        <f t="shared" si="5"/>
        <v>0</v>
      </c>
      <c r="H109" s="336"/>
      <c r="I109" s="103">
        <f t="shared" si="6"/>
        <v>0</v>
      </c>
      <c r="J109" s="370">
        <v>0.13</v>
      </c>
      <c r="K109" s="371">
        <f t="shared" si="7"/>
        <v>0</v>
      </c>
    </row>
    <row r="110" spans="1:11" ht="17" hidden="1" x14ac:dyDescent="0.2">
      <c r="A110" s="90" t="s">
        <v>98</v>
      </c>
      <c r="B110" s="331" t="s">
        <v>171</v>
      </c>
      <c r="C110" s="332"/>
      <c r="D110" s="99"/>
      <c r="E110" s="103">
        <f t="shared" si="4"/>
        <v>0</v>
      </c>
      <c r="F110" s="100"/>
      <c r="G110" s="103">
        <f t="shared" si="5"/>
        <v>0</v>
      </c>
      <c r="H110" s="336"/>
      <c r="I110" s="103">
        <f t="shared" si="6"/>
        <v>0</v>
      </c>
      <c r="J110" s="370">
        <v>0.13</v>
      </c>
      <c r="K110" s="371">
        <f t="shared" si="7"/>
        <v>0</v>
      </c>
    </row>
    <row r="111" spans="1:11" ht="17" hidden="1" x14ac:dyDescent="0.2">
      <c r="A111" s="94" t="s">
        <v>58</v>
      </c>
      <c r="B111" s="159" t="s">
        <v>59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0.14000000000000001</v>
      </c>
      <c r="K111" s="20">
        <f t="shared" si="7"/>
        <v>0</v>
      </c>
    </row>
    <row r="112" spans="1:11" s="272" customFormat="1" ht="17" x14ac:dyDescent="0.2">
      <c r="A112" s="160" t="s">
        <v>65</v>
      </c>
      <c r="B112" s="159" t="s">
        <v>59</v>
      </c>
      <c r="C112" s="111">
        <v>5815</v>
      </c>
      <c r="D112" s="113">
        <v>0.34</v>
      </c>
      <c r="E112" s="117">
        <f t="shared" si="4"/>
        <v>1977.1000000000001</v>
      </c>
      <c r="F112" s="115"/>
      <c r="G112" s="117">
        <f t="shared" si="5"/>
        <v>1977.1000000000001</v>
      </c>
      <c r="H112" s="326"/>
      <c r="I112" s="117">
        <f t="shared" si="6"/>
        <v>1977.1000000000001</v>
      </c>
      <c r="J112" s="357">
        <v>0.14000000000000001</v>
      </c>
      <c r="K112" s="372">
        <f t="shared" si="7"/>
        <v>276.79400000000004</v>
      </c>
    </row>
    <row r="113" spans="1:11" s="272" customFormat="1" ht="17" hidden="1" x14ac:dyDescent="0.2">
      <c r="A113" s="90" t="s">
        <v>168</v>
      </c>
      <c r="B113" s="331" t="s">
        <v>59</v>
      </c>
      <c r="C113" s="332"/>
      <c r="D113" s="99"/>
      <c r="E113" s="103">
        <f t="shared" si="4"/>
        <v>0</v>
      </c>
      <c r="F113" s="100"/>
      <c r="G113" s="103">
        <f t="shared" si="5"/>
        <v>0</v>
      </c>
      <c r="H113" s="336"/>
      <c r="I113" s="103">
        <f t="shared" si="6"/>
        <v>0</v>
      </c>
      <c r="J113" s="370">
        <v>0.13</v>
      </c>
      <c r="K113" s="371">
        <f t="shared" si="7"/>
        <v>0</v>
      </c>
    </row>
    <row r="114" spans="1:11" s="272" customFormat="1" ht="17" hidden="1" x14ac:dyDescent="0.2">
      <c r="A114" s="90" t="s">
        <v>168</v>
      </c>
      <c r="B114" s="159" t="s">
        <v>59</v>
      </c>
      <c r="C114" s="111"/>
      <c r="D114" s="113"/>
      <c r="E114" s="117">
        <f t="shared" si="4"/>
        <v>0</v>
      </c>
      <c r="F114" s="115"/>
      <c r="G114" s="117">
        <f t="shared" si="5"/>
        <v>0</v>
      </c>
      <c r="H114" s="326"/>
      <c r="I114" s="117">
        <f t="shared" si="6"/>
        <v>0</v>
      </c>
      <c r="J114" s="357">
        <v>0.13</v>
      </c>
      <c r="K114" s="372">
        <f t="shared" si="7"/>
        <v>0</v>
      </c>
    </row>
    <row r="115" spans="1:11" ht="17" hidden="1" x14ac:dyDescent="0.2">
      <c r="A115" s="90" t="s">
        <v>186</v>
      </c>
      <c r="B115" s="331" t="s">
        <v>59</v>
      </c>
      <c r="C115" s="332"/>
      <c r="D115" s="99"/>
      <c r="E115" s="103">
        <f t="shared" si="4"/>
        <v>0</v>
      </c>
      <c r="F115" s="100"/>
      <c r="G115" s="103">
        <f t="shared" si="5"/>
        <v>0</v>
      </c>
      <c r="H115" s="336"/>
      <c r="I115" s="103">
        <f t="shared" si="6"/>
        <v>0</v>
      </c>
      <c r="J115" s="370">
        <v>0.13</v>
      </c>
      <c r="K115" s="371">
        <f t="shared" si="7"/>
        <v>0</v>
      </c>
    </row>
    <row r="116" spans="1:11" s="272" customFormat="1" ht="17" hidden="1" x14ac:dyDescent="0.2">
      <c r="A116" s="90" t="s">
        <v>63</v>
      </c>
      <c r="B116" s="159" t="s">
        <v>64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0.13</v>
      </c>
      <c r="K116" s="20">
        <f t="shared" si="7"/>
        <v>0</v>
      </c>
    </row>
    <row r="117" spans="1:11" ht="17" hidden="1" x14ac:dyDescent="0.2">
      <c r="A117" s="90" t="s">
        <v>231</v>
      </c>
      <c r="B117" s="331" t="s">
        <v>232</v>
      </c>
      <c r="C117" s="332"/>
      <c r="D117" s="99"/>
      <c r="E117" s="103">
        <f t="shared" si="4"/>
        <v>0</v>
      </c>
      <c r="F117" s="100"/>
      <c r="G117" s="103">
        <f t="shared" si="5"/>
        <v>0</v>
      </c>
      <c r="H117" s="336"/>
      <c r="I117" s="103">
        <f t="shared" si="6"/>
        <v>0</v>
      </c>
      <c r="J117" s="370">
        <v>0.13</v>
      </c>
      <c r="K117" s="371">
        <f t="shared" si="7"/>
        <v>0</v>
      </c>
    </row>
    <row r="118" spans="1:11" ht="17" x14ac:dyDescent="0.2">
      <c r="A118" s="90" t="s">
        <v>134</v>
      </c>
      <c r="B118" s="159" t="s">
        <v>135</v>
      </c>
      <c r="C118" s="111">
        <v>1499</v>
      </c>
      <c r="D118" s="113">
        <v>0.28000000000000003</v>
      </c>
      <c r="E118" s="117">
        <f t="shared" si="4"/>
        <v>419.72</v>
      </c>
      <c r="F118" s="115"/>
      <c r="G118" s="117">
        <f t="shared" si="5"/>
        <v>419.72</v>
      </c>
      <c r="H118" s="326"/>
      <c r="I118" s="117">
        <f t="shared" si="6"/>
        <v>419.72</v>
      </c>
      <c r="J118" s="357">
        <v>0.13</v>
      </c>
      <c r="K118" s="372">
        <f t="shared" si="7"/>
        <v>54.563600000000008</v>
      </c>
    </row>
    <row r="119" spans="1:11" ht="17" hidden="1" x14ac:dyDescent="0.2">
      <c r="A119" s="90" t="s">
        <v>134</v>
      </c>
      <c r="B119" s="159" t="s">
        <v>135</v>
      </c>
      <c r="C119" s="111"/>
      <c r="D119" s="113"/>
      <c r="E119" s="117">
        <f t="shared" si="4"/>
        <v>0</v>
      </c>
      <c r="F119" s="115"/>
      <c r="G119" s="117">
        <f t="shared" si="5"/>
        <v>0</v>
      </c>
      <c r="H119" s="326"/>
      <c r="I119" s="117">
        <f t="shared" si="6"/>
        <v>0</v>
      </c>
      <c r="J119" s="357">
        <v>0.13</v>
      </c>
      <c r="K119" s="20">
        <f t="shared" si="7"/>
        <v>0</v>
      </c>
    </row>
    <row r="120" spans="1:11" ht="17" hidden="1" x14ac:dyDescent="0.2">
      <c r="A120" s="90" t="s">
        <v>114</v>
      </c>
      <c r="B120" s="159" t="s">
        <v>115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ht="17" hidden="1" x14ac:dyDescent="0.2">
      <c r="A121" s="90" t="s">
        <v>114</v>
      </c>
      <c r="B121" s="159" t="s">
        <v>115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t="17" hidden="1" x14ac:dyDescent="0.2">
      <c r="A122" s="90" t="s">
        <v>109</v>
      </c>
      <c r="B122" s="159" t="s">
        <v>110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t="17" hidden="1" x14ac:dyDescent="0.2">
      <c r="A123" s="90" t="s">
        <v>187</v>
      </c>
      <c r="B123" s="331" t="s">
        <v>188</v>
      </c>
      <c r="C123" s="332"/>
      <c r="D123" s="99"/>
      <c r="E123" s="103">
        <f t="shared" si="4"/>
        <v>0</v>
      </c>
      <c r="F123" s="100"/>
      <c r="G123" s="103">
        <f t="shared" si="5"/>
        <v>0</v>
      </c>
      <c r="H123" s="336"/>
      <c r="I123" s="103">
        <f t="shared" si="6"/>
        <v>0</v>
      </c>
      <c r="J123" s="370">
        <v>0.13</v>
      </c>
      <c r="K123" s="371">
        <f t="shared" si="7"/>
        <v>0</v>
      </c>
    </row>
    <row r="124" spans="1:11" ht="17" hidden="1" x14ac:dyDescent="0.2">
      <c r="A124" s="90" t="s">
        <v>74</v>
      </c>
      <c r="B124" s="159" t="s">
        <v>75</v>
      </c>
      <c r="C124" s="111"/>
      <c r="D124" s="113"/>
      <c r="E124" s="117">
        <f t="shared" si="4"/>
        <v>0</v>
      </c>
      <c r="F124" s="115"/>
      <c r="G124" s="117">
        <f t="shared" si="5"/>
        <v>0</v>
      </c>
      <c r="H124" s="326"/>
      <c r="I124" s="117">
        <f t="shared" si="6"/>
        <v>0</v>
      </c>
      <c r="J124" s="357">
        <v>0.13</v>
      </c>
      <c r="K124" s="20">
        <f t="shared" si="7"/>
        <v>0</v>
      </c>
    </row>
    <row r="125" spans="1:11" s="272" customFormat="1" ht="17" x14ac:dyDescent="0.2">
      <c r="A125" s="90" t="s">
        <v>222</v>
      </c>
      <c r="B125" s="159" t="s">
        <v>223</v>
      </c>
      <c r="C125" s="111">
        <v>3831</v>
      </c>
      <c r="D125" s="113">
        <v>0.4</v>
      </c>
      <c r="E125" s="117">
        <f t="shared" si="4"/>
        <v>1532.4</v>
      </c>
      <c r="F125" s="115">
        <v>76.62</v>
      </c>
      <c r="G125" s="117">
        <f t="shared" si="5"/>
        <v>1609.02</v>
      </c>
      <c r="H125" s="326">
        <v>110</v>
      </c>
      <c r="I125" s="117">
        <f t="shared" si="6"/>
        <v>1499.02</v>
      </c>
      <c r="J125" s="357">
        <v>0.13</v>
      </c>
      <c r="K125" s="372">
        <f t="shared" si="7"/>
        <v>199.21200000000002</v>
      </c>
    </row>
    <row r="126" spans="1:11" ht="17" hidden="1" x14ac:dyDescent="0.2">
      <c r="A126" s="209" t="s">
        <v>91</v>
      </c>
      <c r="B126" s="159" t="s">
        <v>92</v>
      </c>
      <c r="C126" s="111"/>
      <c r="D126" s="113"/>
      <c r="E126" s="117">
        <f t="shared" si="4"/>
        <v>0</v>
      </c>
      <c r="F126" s="115"/>
      <c r="G126" s="117">
        <f t="shared" si="5"/>
        <v>0</v>
      </c>
      <c r="H126" s="326"/>
      <c r="I126" s="117">
        <f t="shared" si="6"/>
        <v>0</v>
      </c>
      <c r="J126" s="357">
        <v>0.14000000000000001</v>
      </c>
      <c r="K126" s="20">
        <f t="shared" si="7"/>
        <v>0</v>
      </c>
    </row>
    <row r="127" spans="1:11" s="272" customFormat="1" hidden="1" x14ac:dyDescent="0.2">
      <c r="A127" s="316" t="s">
        <v>145</v>
      </c>
      <c r="B127" s="350" t="s">
        <v>146</v>
      </c>
      <c r="C127" s="111"/>
      <c r="D127" s="171"/>
      <c r="E127" s="117">
        <f t="shared" si="4"/>
        <v>0</v>
      </c>
      <c r="F127" s="116"/>
      <c r="G127" s="117">
        <f t="shared" si="5"/>
        <v>0</v>
      </c>
      <c r="H127" s="116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s="272" customFormat="1" hidden="1" x14ac:dyDescent="0.2">
      <c r="A128" s="90" t="s">
        <v>139</v>
      </c>
      <c r="B128" s="321" t="s">
        <v>140</v>
      </c>
      <c r="C128" s="176"/>
      <c r="D128" s="170"/>
      <c r="E128" s="117">
        <f t="shared" si="4"/>
        <v>0</v>
      </c>
      <c r="F128" s="261"/>
      <c r="G128" s="117">
        <f t="shared" si="5"/>
        <v>0</v>
      </c>
      <c r="H128" s="261"/>
      <c r="I128" s="117">
        <f t="shared" si="6"/>
        <v>0</v>
      </c>
      <c r="J128" s="357">
        <v>0.13</v>
      </c>
      <c r="K128" s="20">
        <f t="shared" si="7"/>
        <v>0</v>
      </c>
    </row>
    <row r="129" spans="1:12" hidden="1" x14ac:dyDescent="0.2">
      <c r="A129" s="90" t="s">
        <v>141</v>
      </c>
      <c r="B129" s="321" t="s">
        <v>140</v>
      </c>
      <c r="C129" s="176"/>
      <c r="D129" s="170"/>
      <c r="E129" s="117">
        <f t="shared" si="4"/>
        <v>0</v>
      </c>
      <c r="F129" s="261"/>
      <c r="G129" s="117">
        <f t="shared" si="5"/>
        <v>0</v>
      </c>
      <c r="H129" s="261"/>
      <c r="I129" s="117">
        <f t="shared" si="6"/>
        <v>0</v>
      </c>
      <c r="J129" s="357">
        <v>0.13</v>
      </c>
      <c r="K129" s="20">
        <f t="shared" si="7"/>
        <v>0</v>
      </c>
    </row>
    <row r="130" spans="1:12" s="272" customFormat="1" hidden="1" x14ac:dyDescent="0.2">
      <c r="A130" s="90" t="s">
        <v>118</v>
      </c>
      <c r="B130" s="238" t="s">
        <v>119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hidden="1" x14ac:dyDescent="0.2">
      <c r="A131" s="92" t="s">
        <v>54</v>
      </c>
      <c r="B131" s="196" t="s">
        <v>55</v>
      </c>
      <c r="C131" s="197"/>
      <c r="D131" s="198"/>
      <c r="E131" s="117">
        <f t="shared" si="4"/>
        <v>0</v>
      </c>
      <c r="F131" s="203"/>
      <c r="G131" s="117">
        <f t="shared" si="5"/>
        <v>0</v>
      </c>
      <c r="H131" s="203"/>
      <c r="I131" s="117">
        <f t="shared" si="6"/>
        <v>0</v>
      </c>
      <c r="J131" s="357">
        <v>0.14000000000000001</v>
      </c>
      <c r="K131" s="20">
        <f t="shared" si="7"/>
        <v>0</v>
      </c>
    </row>
    <row r="132" spans="1:12" hidden="1" x14ac:dyDescent="0.2">
      <c r="A132" s="90" t="s">
        <v>87</v>
      </c>
      <c r="B132" s="234" t="s">
        <v>88</v>
      </c>
      <c r="C132" s="114"/>
      <c r="D132" s="172"/>
      <c r="E132" s="117">
        <f t="shared" si="4"/>
        <v>0</v>
      </c>
      <c r="F132" s="116"/>
      <c r="G132" s="117">
        <f t="shared" si="5"/>
        <v>0</v>
      </c>
      <c r="H132" s="116"/>
      <c r="I132" s="117">
        <f t="shared" si="6"/>
        <v>0</v>
      </c>
      <c r="J132" s="357">
        <v>0.13</v>
      </c>
      <c r="K132" s="20">
        <f t="shared" si="7"/>
        <v>0</v>
      </c>
    </row>
    <row r="133" spans="1:12" ht="16" customHeight="1" x14ac:dyDescent="0.2">
      <c r="A133" s="75"/>
      <c r="C133" s="79">
        <f>SUM(C2:C132)</f>
        <v>62047</v>
      </c>
      <c r="D133" s="79"/>
      <c r="E133" s="80">
        <f>SUM(E2:E132)</f>
        <v>21400.460000000003</v>
      </c>
      <c r="F133" s="80">
        <f>SUM(F2:F132)</f>
        <v>1135.6399999999999</v>
      </c>
      <c r="G133" s="80">
        <f>SUM(G2:G132)</f>
        <v>22536.100000000002</v>
      </c>
      <c r="H133" s="80">
        <f>SUM(H2:H132)</f>
        <v>2223.33</v>
      </c>
      <c r="I133" s="80">
        <f>SUM(I2:I132)</f>
        <v>20312.77</v>
      </c>
      <c r="J133" s="80"/>
      <c r="K133" s="3">
        <f>SUM(K2:K132)</f>
        <v>2877.7196000000004</v>
      </c>
      <c r="L133" s="3"/>
    </row>
    <row r="134" spans="1:12" x14ac:dyDescent="0.2">
      <c r="D134" s="81"/>
      <c r="I134" s="382"/>
      <c r="J134" s="383"/>
      <c r="K134" s="165"/>
    </row>
    <row r="135" spans="1:12" x14ac:dyDescent="0.2">
      <c r="B135" s="247" t="s">
        <v>47</v>
      </c>
      <c r="D135" s="13"/>
      <c r="F135" s="13"/>
      <c r="G135" s="13"/>
      <c r="H135" t="s">
        <v>10</v>
      </c>
      <c r="I135" s="12">
        <f>+K133</f>
        <v>2877.7196000000004</v>
      </c>
    </row>
    <row r="136" spans="1:12" x14ac:dyDescent="0.2">
      <c r="B136" s="363">
        <v>0.13</v>
      </c>
      <c r="C136" s="41" t="s">
        <v>170</v>
      </c>
      <c r="D136" s="14"/>
      <c r="F136" s="13"/>
      <c r="G136" s="13"/>
      <c r="H136" t="s">
        <v>12</v>
      </c>
      <c r="I136" s="207">
        <f>+I133+I135</f>
        <v>23190.489600000001</v>
      </c>
    </row>
    <row r="137" spans="1:12" x14ac:dyDescent="0.2">
      <c r="A137" s="361"/>
      <c r="B137" s="364">
        <v>0.14000000000000001</v>
      </c>
      <c r="C137" s="41" t="s">
        <v>51</v>
      </c>
      <c r="D137" s="14"/>
      <c r="E137" s="15"/>
    </row>
    <row r="138" spans="1:12" x14ac:dyDescent="0.2">
      <c r="A138" s="362"/>
      <c r="D138" s="14"/>
      <c r="I138" s="386"/>
      <c r="J138" s="387"/>
    </row>
    <row r="139" spans="1:12" x14ac:dyDescent="0.2">
      <c r="A139" s="361"/>
      <c r="D139" s="395" t="s">
        <v>244</v>
      </c>
      <c r="E139" s="396">
        <v>14256</v>
      </c>
    </row>
    <row r="140" spans="1:12" x14ac:dyDescent="0.2">
      <c r="A140" s="361"/>
      <c r="D140" s="395" t="s">
        <v>245</v>
      </c>
      <c r="E140" s="396">
        <f>E139/6</f>
        <v>2376</v>
      </c>
    </row>
    <row r="141" spans="1:12" x14ac:dyDescent="0.2">
      <c r="D141" s="79"/>
      <c r="E141" s="79"/>
    </row>
    <row r="142" spans="1:12" x14ac:dyDescent="0.2">
      <c r="D142" s="79" t="s">
        <v>246</v>
      </c>
      <c r="E142" s="79"/>
    </row>
  </sheetData>
  <autoFilter ref="A1:K137" xr:uid="{00000000-0009-0000-0000-00007E000000}">
    <filterColumn colId="8">
      <filters blank="1">
        <filter val="1,167.00"/>
        <filter val="1,174.00"/>
        <filter val="1,197.00"/>
        <filter val="1,499.02"/>
        <filter val="1,577.14"/>
        <filter val="1,677.02"/>
        <filter val="1,779.58"/>
        <filter val="1,897.02"/>
        <filter val="1,977.10"/>
        <filter val="2,877.72"/>
        <filter val="20,312.77"/>
        <filter val="23,190.49"/>
        <filter val="342.40"/>
        <filter val="419.72"/>
        <filter val="538.54"/>
        <filter val="605.07"/>
        <filter val="618.40"/>
        <filter val="686.70"/>
        <filter val="771.44"/>
        <filter val="860.71"/>
        <filter val="986.3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"/>
  <sheetViews>
    <sheetView zoomScale="90" zoomScaleNormal="90"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50" t="s">
        <v>31</v>
      </c>
      <c r="B2" s="50" t="s">
        <v>32</v>
      </c>
      <c r="C2" s="51">
        <v>3389</v>
      </c>
      <c r="D2" s="10">
        <v>0.33</v>
      </c>
      <c r="E2" s="12">
        <f t="shared" ref="E2" si="0">C2*D2</f>
        <v>1118.3700000000001</v>
      </c>
      <c r="F2" s="12">
        <v>11.5</v>
      </c>
      <c r="G2" s="12">
        <f t="shared" ref="G2" si="1">E2+F2</f>
        <v>1129.8700000000001</v>
      </c>
      <c r="H2" s="12"/>
      <c r="I2" s="20">
        <f t="shared" ref="I2" si="2">G2-H2</f>
        <v>1129.8700000000001</v>
      </c>
    </row>
    <row r="3" spans="1:9" x14ac:dyDescent="0.2">
      <c r="E3" s="38"/>
      <c r="F3" s="38"/>
      <c r="G3" s="38"/>
      <c r="H3" s="38"/>
      <c r="I3" s="38"/>
    </row>
    <row r="4" spans="1:9" x14ac:dyDescent="0.2">
      <c r="B4" t="s">
        <v>37</v>
      </c>
      <c r="C4" s="41">
        <f>SUM(C2:C3)</f>
        <v>3389</v>
      </c>
      <c r="D4" s="41"/>
      <c r="E4" s="41">
        <f t="shared" ref="E4:H4" si="3">SUM(E2:E3)</f>
        <v>1118.3700000000001</v>
      </c>
      <c r="F4" s="41">
        <f t="shared" si="3"/>
        <v>11.5</v>
      </c>
      <c r="G4" s="41">
        <f t="shared" si="3"/>
        <v>1129.8700000000001</v>
      </c>
      <c r="H4" s="41">
        <f t="shared" si="3"/>
        <v>0</v>
      </c>
      <c r="I4" s="45">
        <f>SUM(I2:I3)</f>
        <v>1129.8700000000001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156.57180000000002</v>
      </c>
    </row>
    <row r="7" spans="1:9" x14ac:dyDescent="0.2">
      <c r="G7" t="s">
        <v>40</v>
      </c>
      <c r="I7" s="3">
        <f>+I6</f>
        <v>156.57180000000002</v>
      </c>
    </row>
    <row r="8" spans="1:9" x14ac:dyDescent="0.2">
      <c r="G8" t="s">
        <v>41</v>
      </c>
      <c r="I8" s="42">
        <f>+I4+I7</f>
        <v>1286.4418000000001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F175-2673-4715-93ED-5AA210347514}">
  <sheetPr filterMode="1"/>
  <dimension ref="A1:L143"/>
  <sheetViews>
    <sheetView topLeftCell="A78" zoomScale="96" zoomScaleNormal="96" workbookViewId="0">
      <selection activeCell="H142" sqref="H142"/>
    </sheetView>
  </sheetViews>
  <sheetFormatPr baseColWidth="10" defaultColWidth="10.6640625" defaultRowHeight="16" x14ac:dyDescent="0.2"/>
  <cols>
    <col min="1" max="1" width="15.83203125" customWidth="1"/>
    <col min="2" max="2" width="18.33203125" customWidth="1"/>
    <col min="3" max="3" width="10" customWidth="1"/>
    <col min="4" max="4" width="9.33203125" customWidth="1"/>
    <col min="7" max="7" width="11.6640625" customWidth="1"/>
    <col min="8" max="8" width="13.1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331" t="s">
        <v>221</v>
      </c>
      <c r="C4" s="332">
        <v>4637</v>
      </c>
      <c r="D4" s="99">
        <v>0.4</v>
      </c>
      <c r="E4" s="103">
        <f t="shared" si="0"/>
        <v>1854.8000000000002</v>
      </c>
      <c r="F4" s="100"/>
      <c r="G4" s="103">
        <f t="shared" si="1"/>
        <v>1854.8000000000002</v>
      </c>
      <c r="H4" s="393">
        <v>470</v>
      </c>
      <c r="I4" s="103">
        <f t="shared" si="2"/>
        <v>1384.8000000000002</v>
      </c>
      <c r="J4" s="370">
        <v>0.13</v>
      </c>
      <c r="K4" s="371">
        <f t="shared" si="3"/>
        <v>241.12400000000002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x14ac:dyDescent="0.2">
      <c r="A9" s="179" t="s">
        <v>236</v>
      </c>
      <c r="B9" s="159" t="s">
        <v>237</v>
      </c>
      <c r="C9" s="111">
        <v>2943</v>
      </c>
      <c r="D9" s="113">
        <v>0.39</v>
      </c>
      <c r="E9" s="117">
        <f t="shared" si="0"/>
        <v>1147.77</v>
      </c>
      <c r="F9" s="115"/>
      <c r="G9" s="117">
        <f t="shared" si="1"/>
        <v>1147.77</v>
      </c>
      <c r="H9" s="326">
        <v>100</v>
      </c>
      <c r="I9" s="117">
        <f t="shared" si="2"/>
        <v>1047.77</v>
      </c>
      <c r="J9" s="357">
        <v>0.13</v>
      </c>
      <c r="K9" s="372">
        <f t="shared" si="3"/>
        <v>149.21010000000001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hidden="1" x14ac:dyDescent="0.2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x14ac:dyDescent="0.2">
      <c r="A21" s="179" t="s">
        <v>233</v>
      </c>
      <c r="B21" s="159" t="s">
        <v>234</v>
      </c>
      <c r="C21" s="111">
        <v>2543</v>
      </c>
      <c r="D21" s="113">
        <v>0.38</v>
      </c>
      <c r="E21" s="117">
        <f t="shared" si="0"/>
        <v>966.34</v>
      </c>
      <c r="F21" s="115"/>
      <c r="G21" s="117">
        <f t="shared" si="1"/>
        <v>966.34</v>
      </c>
      <c r="H21" s="326">
        <v>110</v>
      </c>
      <c r="I21" s="117">
        <f t="shared" si="2"/>
        <v>856.34</v>
      </c>
      <c r="J21" s="357">
        <v>0.13</v>
      </c>
      <c r="K21" s="372">
        <f t="shared" si="3"/>
        <v>125.6242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x14ac:dyDescent="0.2">
      <c r="A24" s="179" t="s">
        <v>131</v>
      </c>
      <c r="B24" s="331" t="s">
        <v>132</v>
      </c>
      <c r="C24" s="332">
        <v>4404</v>
      </c>
      <c r="D24" s="99">
        <v>0.4</v>
      </c>
      <c r="E24" s="103">
        <f t="shared" si="0"/>
        <v>1761.6000000000001</v>
      </c>
      <c r="F24" s="100">
        <v>2058.17</v>
      </c>
      <c r="G24" s="103">
        <f t="shared" si="1"/>
        <v>3819.7700000000004</v>
      </c>
      <c r="H24" s="336">
        <v>100</v>
      </c>
      <c r="I24" s="103">
        <f t="shared" si="2"/>
        <v>3719.7700000000004</v>
      </c>
      <c r="J24" s="370">
        <v>0.13</v>
      </c>
      <c r="K24" s="371">
        <f t="shared" si="3"/>
        <v>229.00800000000004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x14ac:dyDescent="0.2">
      <c r="A32" s="160" t="s">
        <v>81</v>
      </c>
      <c r="B32" s="394" t="s">
        <v>230</v>
      </c>
      <c r="C32" s="346">
        <v>4238</v>
      </c>
      <c r="D32" s="339">
        <v>0.27</v>
      </c>
      <c r="E32" s="103">
        <f t="shared" si="0"/>
        <v>1144.26</v>
      </c>
      <c r="F32" s="340"/>
      <c r="G32" s="103">
        <f t="shared" si="1"/>
        <v>1144.26</v>
      </c>
      <c r="H32" s="340"/>
      <c r="I32" s="103">
        <f t="shared" si="2"/>
        <v>1144.26</v>
      </c>
      <c r="J32" s="370">
        <v>0.14000000000000001</v>
      </c>
      <c r="K32" s="371">
        <f t="shared" si="3"/>
        <v>160.19640000000001</v>
      </c>
    </row>
    <row r="33" spans="1:11" s="272" customFormat="1" ht="17" hidden="1" x14ac:dyDescent="0.2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ht="17" x14ac:dyDescent="0.2">
      <c r="A34" s="160" t="s">
        <v>228</v>
      </c>
      <c r="B34" s="331" t="s">
        <v>229</v>
      </c>
      <c r="C34" s="332">
        <v>4238</v>
      </c>
      <c r="D34" s="99">
        <v>0.27</v>
      </c>
      <c r="E34" s="103">
        <f t="shared" si="0"/>
        <v>1144.26</v>
      </c>
      <c r="F34" s="100"/>
      <c r="G34" s="103">
        <f t="shared" si="1"/>
        <v>1144.26</v>
      </c>
      <c r="H34" s="336">
        <v>110</v>
      </c>
      <c r="I34" s="103">
        <f t="shared" si="2"/>
        <v>1034.26</v>
      </c>
      <c r="J34" s="370">
        <v>0.14000000000000001</v>
      </c>
      <c r="K34" s="371">
        <f t="shared" si="3"/>
        <v>160.19640000000001</v>
      </c>
    </row>
    <row r="35" spans="1:11" ht="17" hidden="1" x14ac:dyDescent="0.2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t="17" hidden="1" x14ac:dyDescent="0.2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x14ac:dyDescent="0.2">
      <c r="A40" s="160" t="s">
        <v>116</v>
      </c>
      <c r="B40" s="159" t="s">
        <v>117</v>
      </c>
      <c r="C40" s="111">
        <v>1827</v>
      </c>
      <c r="D40" s="113">
        <v>0.4</v>
      </c>
      <c r="E40" s="117">
        <f t="shared" si="0"/>
        <v>730.80000000000007</v>
      </c>
      <c r="F40" s="115">
        <v>481.6</v>
      </c>
      <c r="G40" s="117">
        <f t="shared" si="1"/>
        <v>1212.4000000000001</v>
      </c>
      <c r="H40" s="326">
        <v>110</v>
      </c>
      <c r="I40" s="117">
        <f t="shared" si="2"/>
        <v>1102.4000000000001</v>
      </c>
      <c r="J40" s="357">
        <v>0.14000000000000001</v>
      </c>
      <c r="K40" s="372">
        <f t="shared" si="3"/>
        <v>102.31200000000003</v>
      </c>
    </row>
    <row r="41" spans="1:11" ht="17" hidden="1" x14ac:dyDescent="0.2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t="17" hidden="1" x14ac:dyDescent="0.2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t="17" hidden="1" x14ac:dyDescent="0.2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t="17" hidden="1" x14ac:dyDescent="0.2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t="17" hidden="1" x14ac:dyDescent="0.2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hidden="1" x14ac:dyDescent="0.2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t="17" hidden="1" x14ac:dyDescent="0.2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t="17" hidden="1" x14ac:dyDescent="0.2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x14ac:dyDescent="0.2">
      <c r="A53" s="160" t="s">
        <v>65</v>
      </c>
      <c r="B53" s="159" t="s">
        <v>138</v>
      </c>
      <c r="C53" s="111">
        <v>4407</v>
      </c>
      <c r="D53" s="113">
        <v>0.4</v>
      </c>
      <c r="E53" s="117">
        <f t="shared" si="0"/>
        <v>1762.8000000000002</v>
      </c>
      <c r="F53" s="115">
        <v>118.7</v>
      </c>
      <c r="G53" s="117">
        <f t="shared" si="1"/>
        <v>1881.5000000000002</v>
      </c>
      <c r="H53" s="326">
        <v>200</v>
      </c>
      <c r="I53" s="117">
        <f t="shared" si="2"/>
        <v>1681.5000000000002</v>
      </c>
      <c r="J53" s="357">
        <v>0.14000000000000001</v>
      </c>
      <c r="K53" s="372">
        <f t="shared" si="3"/>
        <v>246.79200000000006</v>
      </c>
    </row>
    <row r="54" spans="1:11" ht="17" hidden="1" x14ac:dyDescent="0.2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t="17" hidden="1" x14ac:dyDescent="0.2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ht="17" x14ac:dyDescent="0.2">
      <c r="A56" s="160" t="s">
        <v>240</v>
      </c>
      <c r="B56" s="159" t="s">
        <v>243</v>
      </c>
      <c r="C56" s="111">
        <v>3528</v>
      </c>
      <c r="D56" s="113">
        <v>0.27</v>
      </c>
      <c r="E56" s="117">
        <f t="shared" si="0"/>
        <v>952.56000000000006</v>
      </c>
      <c r="F56" s="115"/>
      <c r="G56" s="117">
        <f t="shared" si="1"/>
        <v>952.56000000000006</v>
      </c>
      <c r="H56" s="326">
        <v>540</v>
      </c>
      <c r="I56" s="117">
        <f t="shared" si="2"/>
        <v>412.56000000000006</v>
      </c>
      <c r="J56" s="357">
        <v>0.14000000000000001</v>
      </c>
      <c r="K56" s="372">
        <f t="shared" si="3"/>
        <v>133.35840000000002</v>
      </c>
    </row>
    <row r="57" spans="1:11" s="272" customFormat="1" ht="17" x14ac:dyDescent="0.2">
      <c r="A57" s="160" t="s">
        <v>240</v>
      </c>
      <c r="B57" s="159" t="s">
        <v>243</v>
      </c>
      <c r="C57" s="111">
        <v>1910</v>
      </c>
      <c r="D57" s="113">
        <v>0.38</v>
      </c>
      <c r="E57" s="117">
        <f t="shared" ref="E57" si="4">C57*D57</f>
        <v>725.8</v>
      </c>
      <c r="F57" s="115"/>
      <c r="G57" s="117">
        <f t="shared" ref="G57" si="5">E57+F57</f>
        <v>725.8</v>
      </c>
      <c r="H57" s="326"/>
      <c r="I57" s="117">
        <f t="shared" ref="I57" si="6">+G57-H57</f>
        <v>725.8</v>
      </c>
      <c r="J57" s="357">
        <v>0.14000000000000001</v>
      </c>
      <c r="K57" s="372">
        <f t="shared" ref="K57" si="7">E57*J57</f>
        <v>101.61200000000001</v>
      </c>
    </row>
    <row r="58" spans="1:11" ht="17" hidden="1" x14ac:dyDescent="0.2">
      <c r="A58" s="191" t="s">
        <v>44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s="272" customFormat="1" ht="17" hidden="1" x14ac:dyDescent="0.2">
      <c r="A59" s="208" t="s">
        <v>89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t="17" hidden="1" x14ac:dyDescent="0.2">
      <c r="A60" s="179" t="s">
        <v>98</v>
      </c>
      <c r="B60" s="331" t="s">
        <v>45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ht="17" hidden="1" x14ac:dyDescent="0.2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t="17" hidden="1" x14ac:dyDescent="0.2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79" t="s">
        <v>129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t="17" hidden="1" x14ac:dyDescent="0.2">
      <c r="A64" s="179" t="s">
        <v>201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60" t="s">
        <v>181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0.14000000000000001</v>
      </c>
      <c r="K65" s="371">
        <f t="shared" si="3"/>
        <v>0</v>
      </c>
    </row>
    <row r="66" spans="1:12" s="272" customFormat="1" ht="17" hidden="1" x14ac:dyDescent="0.2">
      <c r="A66" s="179" t="s">
        <v>196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17" hidden="1" x14ac:dyDescent="0.2">
      <c r="A67" s="179" t="s">
        <v>182</v>
      </c>
      <c r="B67" s="331" t="s">
        <v>183</v>
      </c>
      <c r="C67" s="388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17" hidden="1" x14ac:dyDescent="0.2">
      <c r="A68" s="179" t="s">
        <v>182</v>
      </c>
      <c r="B68" s="159" t="s">
        <v>183</v>
      </c>
      <c r="C68" s="385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372">
        <f t="shared" si="3"/>
        <v>0</v>
      </c>
    </row>
    <row r="69" spans="1:12" ht="17" hidden="1" x14ac:dyDescent="0.2">
      <c r="A69" s="179" t="s">
        <v>182</v>
      </c>
      <c r="B69" s="159" t="s">
        <v>183</v>
      </c>
      <c r="C69" s="111"/>
      <c r="D69" s="113"/>
      <c r="E69" s="117">
        <f t="shared" ref="E69:E133" si="8">C69*D69</f>
        <v>0</v>
      </c>
      <c r="F69" s="115"/>
      <c r="G69" s="117">
        <f t="shared" ref="G69:G133" si="9">E69+F69</f>
        <v>0</v>
      </c>
      <c r="H69" s="326"/>
      <c r="I69" s="117">
        <f t="shared" ref="I69:I133" si="10">+G69-H69</f>
        <v>0</v>
      </c>
      <c r="J69" s="357">
        <v>0.13</v>
      </c>
      <c r="K69" s="372">
        <f t="shared" ref="K69:K133" si="11">E69*J69</f>
        <v>0</v>
      </c>
    </row>
    <row r="70" spans="1:12" ht="19" hidden="1" customHeight="1" x14ac:dyDescent="0.2">
      <c r="A70" s="139" t="s">
        <v>69</v>
      </c>
      <c r="B70" s="159" t="s">
        <v>70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0.14000000000000001</v>
      </c>
      <c r="K70" s="20">
        <f t="shared" si="11"/>
        <v>0</v>
      </c>
    </row>
    <row r="71" spans="1:12" ht="17" hidden="1" x14ac:dyDescent="0.2">
      <c r="A71" s="124" t="s">
        <v>60</v>
      </c>
      <c r="B71" s="159" t="s">
        <v>61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0.14000000000000001</v>
      </c>
      <c r="K71" s="20">
        <f t="shared" si="11"/>
        <v>0</v>
      </c>
    </row>
    <row r="72" spans="1:12" ht="17" hidden="1" x14ac:dyDescent="0.2">
      <c r="A72" s="139" t="s">
        <v>46</v>
      </c>
      <c r="B72" s="159" t="s">
        <v>29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0.14000000000000001</v>
      </c>
      <c r="K72" s="20">
        <f t="shared" si="11"/>
        <v>0</v>
      </c>
      <c r="L72" s="3"/>
    </row>
    <row r="73" spans="1:12" s="272" customFormat="1" ht="17" hidden="1" x14ac:dyDescent="0.2">
      <c r="A73" s="90" t="s">
        <v>176</v>
      </c>
      <c r="B73" s="331" t="s">
        <v>177</v>
      </c>
      <c r="C73" s="332"/>
      <c r="D73" s="99"/>
      <c r="E73" s="103">
        <f t="shared" si="8"/>
        <v>0</v>
      </c>
      <c r="F73" s="100"/>
      <c r="G73" s="103">
        <f t="shared" si="9"/>
        <v>0</v>
      </c>
      <c r="H73" s="336"/>
      <c r="I73" s="103">
        <f t="shared" si="10"/>
        <v>0</v>
      </c>
      <c r="J73" s="370">
        <v>0.13</v>
      </c>
      <c r="K73" s="371">
        <f t="shared" si="11"/>
        <v>0</v>
      </c>
      <c r="L73" s="118"/>
    </row>
    <row r="74" spans="1:12" ht="17" hidden="1" x14ac:dyDescent="0.2">
      <c r="A74" s="90" t="s">
        <v>127</v>
      </c>
      <c r="B74" s="159" t="s">
        <v>128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0.13</v>
      </c>
      <c r="K74" s="20">
        <f t="shared" si="11"/>
        <v>0</v>
      </c>
    </row>
    <row r="75" spans="1:12" ht="17" hidden="1" x14ac:dyDescent="0.2">
      <c r="A75" s="179" t="s">
        <v>172</v>
      </c>
      <c r="B75" s="331" t="s">
        <v>175</v>
      </c>
      <c r="C75" s="332"/>
      <c r="D75" s="99"/>
      <c r="E75" s="103">
        <f t="shared" si="8"/>
        <v>0</v>
      </c>
      <c r="F75" s="100"/>
      <c r="G75" s="103">
        <f t="shared" si="9"/>
        <v>0</v>
      </c>
      <c r="H75" s="336"/>
      <c r="I75" s="103">
        <f t="shared" si="10"/>
        <v>0</v>
      </c>
      <c r="J75" s="370">
        <v>0.13</v>
      </c>
      <c r="K75" s="371">
        <f t="shared" si="11"/>
        <v>0</v>
      </c>
    </row>
    <row r="76" spans="1:12" s="272" customFormat="1" ht="17" hidden="1" x14ac:dyDescent="0.2">
      <c r="A76" s="179" t="s">
        <v>172</v>
      </c>
      <c r="B76" s="331" t="s">
        <v>175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2" ht="17" hidden="1" x14ac:dyDescent="0.2">
      <c r="A77" s="90" t="s">
        <v>108</v>
      </c>
      <c r="B77" s="159" t="s">
        <v>111</v>
      </c>
      <c r="C77" s="111"/>
      <c r="D77" s="113"/>
      <c r="E77" s="117">
        <f t="shared" si="8"/>
        <v>0</v>
      </c>
      <c r="F77" s="115"/>
      <c r="G77" s="117">
        <f t="shared" si="9"/>
        <v>0</v>
      </c>
      <c r="H77" s="326"/>
      <c r="I77" s="117">
        <f t="shared" si="10"/>
        <v>0</v>
      </c>
      <c r="J77" s="357">
        <v>0.13</v>
      </c>
      <c r="K77" s="20">
        <f t="shared" si="11"/>
        <v>0</v>
      </c>
    </row>
    <row r="78" spans="1:12" ht="17" x14ac:dyDescent="0.2">
      <c r="A78" s="90" t="s">
        <v>52</v>
      </c>
      <c r="B78" s="159" t="s">
        <v>53</v>
      </c>
      <c r="C78" s="111">
        <v>4901</v>
      </c>
      <c r="D78" s="113">
        <v>0.42</v>
      </c>
      <c r="E78" s="117">
        <f t="shared" si="8"/>
        <v>2058.42</v>
      </c>
      <c r="F78" s="115"/>
      <c r="G78" s="117">
        <f t="shared" si="9"/>
        <v>2058.42</v>
      </c>
      <c r="H78" s="326">
        <v>110</v>
      </c>
      <c r="I78" s="117">
        <f t="shared" si="10"/>
        <v>1948.42</v>
      </c>
      <c r="J78" s="357">
        <v>0.13</v>
      </c>
      <c r="K78" s="372">
        <f t="shared" si="11"/>
        <v>267.59460000000001</v>
      </c>
    </row>
    <row r="79" spans="1:12" ht="17" hidden="1" x14ac:dyDescent="0.2">
      <c r="A79" s="90" t="s">
        <v>52</v>
      </c>
      <c r="B79" s="331" t="s">
        <v>53</v>
      </c>
      <c r="C79" s="332"/>
      <c r="D79" s="99"/>
      <c r="E79" s="103">
        <f t="shared" si="8"/>
        <v>0</v>
      </c>
      <c r="F79" s="100"/>
      <c r="G79" s="103">
        <f t="shared" si="9"/>
        <v>0</v>
      </c>
      <c r="H79" s="336"/>
      <c r="I79" s="103">
        <f t="shared" si="10"/>
        <v>0</v>
      </c>
      <c r="J79" s="370">
        <v>0.13</v>
      </c>
      <c r="K79" s="371">
        <f t="shared" si="11"/>
        <v>0</v>
      </c>
    </row>
    <row r="80" spans="1:12" s="272" customFormat="1" ht="17" x14ac:dyDescent="0.2">
      <c r="A80" s="160" t="s">
        <v>238</v>
      </c>
      <c r="B80" s="159" t="s">
        <v>239</v>
      </c>
      <c r="C80" s="111">
        <v>1390</v>
      </c>
      <c r="D80" s="113">
        <v>0.38</v>
      </c>
      <c r="E80" s="117">
        <f t="shared" si="8"/>
        <v>528.20000000000005</v>
      </c>
      <c r="F80" s="115">
        <v>459.8</v>
      </c>
      <c r="G80" s="117">
        <f t="shared" si="9"/>
        <v>988</v>
      </c>
      <c r="H80" s="326">
        <v>200</v>
      </c>
      <c r="I80" s="117">
        <f t="shared" si="10"/>
        <v>788</v>
      </c>
      <c r="J80" s="357">
        <v>0.14000000000000001</v>
      </c>
      <c r="K80" s="372">
        <f t="shared" si="11"/>
        <v>73.948000000000008</v>
      </c>
    </row>
    <row r="81" spans="1:11" ht="17" hidden="1" x14ac:dyDescent="0.2">
      <c r="A81" s="381" t="s">
        <v>212</v>
      </c>
      <c r="B81" s="331" t="s">
        <v>167</v>
      </c>
      <c r="C81" s="332"/>
      <c r="D81" s="99"/>
      <c r="E81" s="103">
        <f t="shared" si="8"/>
        <v>0</v>
      </c>
      <c r="F81" s="100"/>
      <c r="G81" s="103">
        <f t="shared" si="9"/>
        <v>0</v>
      </c>
      <c r="H81" s="336"/>
      <c r="I81" s="103">
        <f t="shared" si="10"/>
        <v>0</v>
      </c>
      <c r="J81" s="370">
        <v>0.13</v>
      </c>
      <c r="K81" s="371">
        <f t="shared" si="11"/>
        <v>0</v>
      </c>
    </row>
    <row r="82" spans="1:11" ht="17" hidden="1" x14ac:dyDescent="0.2">
      <c r="A82" s="208" t="s">
        <v>90</v>
      </c>
      <c r="B82" s="159" t="s">
        <v>79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0.14000000000000001</v>
      </c>
      <c r="K82" s="20">
        <f t="shared" si="11"/>
        <v>0</v>
      </c>
    </row>
    <row r="83" spans="1:11" ht="17" x14ac:dyDescent="0.2">
      <c r="A83" s="90" t="s">
        <v>154</v>
      </c>
      <c r="B83" s="331" t="s">
        <v>155</v>
      </c>
      <c r="C83" s="332">
        <v>2198</v>
      </c>
      <c r="D83" s="99">
        <v>0.4</v>
      </c>
      <c r="E83" s="103">
        <f t="shared" si="8"/>
        <v>879.2</v>
      </c>
      <c r="F83" s="100"/>
      <c r="G83" s="103">
        <f t="shared" si="9"/>
        <v>879.2</v>
      </c>
      <c r="H83" s="336"/>
      <c r="I83" s="103">
        <f t="shared" si="10"/>
        <v>879.2</v>
      </c>
      <c r="J83" s="370">
        <v>0.13</v>
      </c>
      <c r="K83" s="371">
        <f t="shared" si="11"/>
        <v>114.29600000000001</v>
      </c>
    </row>
    <row r="84" spans="1:11" ht="17" hidden="1" x14ac:dyDescent="0.2">
      <c r="A84" s="90" t="s">
        <v>154</v>
      </c>
      <c r="B84" s="331" t="s">
        <v>155</v>
      </c>
      <c r="C84" s="332"/>
      <c r="D84" s="99"/>
      <c r="E84" s="103">
        <f t="shared" si="8"/>
        <v>0</v>
      </c>
      <c r="F84" s="100"/>
      <c r="G84" s="103">
        <f t="shared" si="9"/>
        <v>0</v>
      </c>
      <c r="H84" s="336"/>
      <c r="I84" s="103">
        <f t="shared" si="10"/>
        <v>0</v>
      </c>
      <c r="J84" s="370">
        <v>0.13</v>
      </c>
      <c r="K84" s="371">
        <f t="shared" si="11"/>
        <v>0</v>
      </c>
    </row>
    <row r="85" spans="1:11" ht="17" hidden="1" x14ac:dyDescent="0.2">
      <c r="A85" s="90" t="s">
        <v>156</v>
      </c>
      <c r="B85" s="331" t="s">
        <v>155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0.13</v>
      </c>
      <c r="K85" s="371">
        <f t="shared" si="11"/>
        <v>0</v>
      </c>
    </row>
    <row r="86" spans="1:11" ht="17" hidden="1" x14ac:dyDescent="0.2">
      <c r="A86" s="90" t="s">
        <v>156</v>
      </c>
      <c r="B86" s="331" t="s">
        <v>155</v>
      </c>
      <c r="C86" s="332"/>
      <c r="D86" s="99"/>
      <c r="E86" s="103">
        <f t="shared" si="8"/>
        <v>0</v>
      </c>
      <c r="F86" s="100"/>
      <c r="G86" s="103">
        <f t="shared" si="9"/>
        <v>0</v>
      </c>
      <c r="H86" s="336"/>
      <c r="I86" s="103">
        <f t="shared" si="10"/>
        <v>0</v>
      </c>
      <c r="J86" s="370">
        <v>0.13</v>
      </c>
      <c r="K86" s="371">
        <f t="shared" si="11"/>
        <v>0</v>
      </c>
    </row>
    <row r="87" spans="1:11" ht="17" x14ac:dyDescent="0.2">
      <c r="A87" s="90" t="s">
        <v>104</v>
      </c>
      <c r="B87" s="159" t="s">
        <v>105</v>
      </c>
      <c r="C87" s="111">
        <v>1910</v>
      </c>
      <c r="D87" s="113">
        <v>0.4</v>
      </c>
      <c r="E87" s="117">
        <f t="shared" si="8"/>
        <v>764</v>
      </c>
      <c r="F87" s="115"/>
      <c r="G87" s="117">
        <f t="shared" si="9"/>
        <v>764</v>
      </c>
      <c r="H87" s="326">
        <v>393.33</v>
      </c>
      <c r="I87" s="117">
        <f t="shared" si="10"/>
        <v>370.67</v>
      </c>
      <c r="J87" s="357">
        <v>0.13</v>
      </c>
      <c r="K87" s="372">
        <f t="shared" si="11"/>
        <v>99.320000000000007</v>
      </c>
    </row>
    <row r="88" spans="1:11" ht="17" hidden="1" x14ac:dyDescent="0.2">
      <c r="A88" s="90" t="s">
        <v>161</v>
      </c>
      <c r="B88" s="159" t="s">
        <v>162</v>
      </c>
      <c r="C88" s="111"/>
      <c r="D88" s="113"/>
      <c r="E88" s="117">
        <f t="shared" si="8"/>
        <v>0</v>
      </c>
      <c r="F88" s="115"/>
      <c r="G88" s="117">
        <f t="shared" si="9"/>
        <v>0</v>
      </c>
      <c r="H88" s="326"/>
      <c r="I88" s="117">
        <f t="shared" si="10"/>
        <v>0</v>
      </c>
      <c r="J88" s="357">
        <v>0.13</v>
      </c>
      <c r="K88" s="372">
        <f t="shared" si="11"/>
        <v>0</v>
      </c>
    </row>
    <row r="89" spans="1:11" ht="17" hidden="1" x14ac:dyDescent="0.2">
      <c r="A89" s="90" t="s">
        <v>100</v>
      </c>
      <c r="B89" s="159" t="s">
        <v>101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0.13</v>
      </c>
      <c r="K89" s="20">
        <f t="shared" si="11"/>
        <v>0</v>
      </c>
    </row>
    <row r="90" spans="1:11" ht="17" hidden="1" x14ac:dyDescent="0.2">
      <c r="A90" s="194" t="s">
        <v>85</v>
      </c>
      <c r="B90" s="159" t="s">
        <v>86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0.14000000000000001</v>
      </c>
      <c r="K90" s="20">
        <f t="shared" si="11"/>
        <v>0</v>
      </c>
    </row>
    <row r="91" spans="1:11" s="272" customFormat="1" ht="17" hidden="1" x14ac:dyDescent="0.2">
      <c r="A91" s="194" t="s">
        <v>85</v>
      </c>
      <c r="B91" s="159" t="s">
        <v>86</v>
      </c>
      <c r="C91" s="111"/>
      <c r="D91" s="113"/>
      <c r="E91" s="117">
        <f t="shared" si="8"/>
        <v>0</v>
      </c>
      <c r="F91" s="115"/>
      <c r="G91" s="117">
        <f t="shared" si="9"/>
        <v>0</v>
      </c>
      <c r="H91" s="326"/>
      <c r="I91" s="117">
        <f t="shared" si="10"/>
        <v>0</v>
      </c>
      <c r="J91" s="357">
        <v>0.14000000000000001</v>
      </c>
      <c r="K91" s="20">
        <f t="shared" si="11"/>
        <v>0</v>
      </c>
    </row>
    <row r="92" spans="1:11" s="272" customFormat="1" ht="17" hidden="1" x14ac:dyDescent="0.2">
      <c r="A92" s="90" t="s">
        <v>235</v>
      </c>
      <c r="B92" s="331" t="s">
        <v>180</v>
      </c>
      <c r="C92" s="332"/>
      <c r="D92" s="99"/>
      <c r="E92" s="103">
        <f t="shared" si="8"/>
        <v>0</v>
      </c>
      <c r="F92" s="100"/>
      <c r="G92" s="103">
        <f t="shared" si="9"/>
        <v>0</v>
      </c>
      <c r="H92" s="336"/>
      <c r="I92" s="103">
        <f t="shared" si="10"/>
        <v>0</v>
      </c>
      <c r="J92" s="370">
        <v>0.13</v>
      </c>
      <c r="K92" s="371">
        <f t="shared" si="11"/>
        <v>0</v>
      </c>
    </row>
    <row r="93" spans="1:11" ht="17" hidden="1" x14ac:dyDescent="0.2">
      <c r="A93" s="90" t="s">
        <v>235</v>
      </c>
      <c r="B93" s="331" t="s">
        <v>180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0.13</v>
      </c>
      <c r="K93" s="371">
        <f t="shared" si="11"/>
        <v>0</v>
      </c>
    </row>
    <row r="94" spans="1:11" ht="17" hidden="1" x14ac:dyDescent="0.2">
      <c r="A94" s="208" t="s">
        <v>179</v>
      </c>
      <c r="B94" s="331" t="s">
        <v>180</v>
      </c>
      <c r="C94" s="332"/>
      <c r="D94" s="99"/>
      <c r="E94" s="103">
        <f t="shared" si="8"/>
        <v>0</v>
      </c>
      <c r="F94" s="100"/>
      <c r="G94" s="103">
        <f t="shared" si="9"/>
        <v>0</v>
      </c>
      <c r="H94" s="336"/>
      <c r="I94" s="103">
        <f t="shared" si="10"/>
        <v>0</v>
      </c>
      <c r="J94" s="370">
        <v>0.14000000000000001</v>
      </c>
      <c r="K94" s="371">
        <f t="shared" si="11"/>
        <v>0</v>
      </c>
    </row>
    <row r="95" spans="1:11" ht="17" hidden="1" x14ac:dyDescent="0.2">
      <c r="A95" s="208" t="s">
        <v>179</v>
      </c>
      <c r="B95" s="331" t="s">
        <v>180</v>
      </c>
      <c r="C95" s="332"/>
      <c r="D95" s="99"/>
      <c r="E95" s="103">
        <f t="shared" si="8"/>
        <v>0</v>
      </c>
      <c r="F95" s="100"/>
      <c r="G95" s="103">
        <f t="shared" si="9"/>
        <v>0</v>
      </c>
      <c r="H95" s="336"/>
      <c r="I95" s="103">
        <f t="shared" si="10"/>
        <v>0</v>
      </c>
      <c r="J95" s="370">
        <v>0.14000000000000001</v>
      </c>
      <c r="K95" s="371">
        <f t="shared" si="11"/>
        <v>0</v>
      </c>
    </row>
    <row r="96" spans="1:11" s="272" customFormat="1" ht="17" hidden="1" x14ac:dyDescent="0.2">
      <c r="A96" s="194" t="s">
        <v>83</v>
      </c>
      <c r="B96" s="159" t="s">
        <v>84</v>
      </c>
      <c r="C96" s="111"/>
      <c r="D96" s="113"/>
      <c r="E96" s="117">
        <f t="shared" si="8"/>
        <v>0</v>
      </c>
      <c r="F96" s="115"/>
      <c r="G96" s="117">
        <f t="shared" si="9"/>
        <v>0</v>
      </c>
      <c r="H96" s="326"/>
      <c r="I96" s="117">
        <f t="shared" si="10"/>
        <v>0</v>
      </c>
      <c r="J96" s="357">
        <v>0.14000000000000001</v>
      </c>
      <c r="K96" s="20">
        <f t="shared" si="11"/>
        <v>0</v>
      </c>
    </row>
    <row r="97" spans="1:11" s="272" customFormat="1" ht="17" x14ac:dyDescent="0.2">
      <c r="A97" s="90" t="s">
        <v>193</v>
      </c>
      <c r="B97" s="159" t="s">
        <v>84</v>
      </c>
      <c r="C97" s="111">
        <v>4101</v>
      </c>
      <c r="D97" s="113">
        <v>0.39</v>
      </c>
      <c r="E97" s="117">
        <f t="shared" si="8"/>
        <v>1599.39</v>
      </c>
      <c r="F97" s="115">
        <v>43.29</v>
      </c>
      <c r="G97" s="117">
        <f t="shared" si="9"/>
        <v>1642.68</v>
      </c>
      <c r="H97" s="326">
        <v>160</v>
      </c>
      <c r="I97" s="117">
        <f t="shared" si="10"/>
        <v>1482.68</v>
      </c>
      <c r="J97" s="357">
        <v>0.13</v>
      </c>
      <c r="K97" s="372">
        <f t="shared" si="11"/>
        <v>207.92070000000001</v>
      </c>
    </row>
    <row r="98" spans="1:11" ht="17" hidden="1" x14ac:dyDescent="0.2">
      <c r="A98" s="90" t="s">
        <v>193</v>
      </c>
      <c r="B98" s="331" t="s">
        <v>84</v>
      </c>
      <c r="C98" s="332"/>
      <c r="D98" s="99"/>
      <c r="E98" s="103">
        <f t="shared" si="8"/>
        <v>0</v>
      </c>
      <c r="F98" s="100"/>
      <c r="G98" s="103">
        <f t="shared" si="9"/>
        <v>0</v>
      </c>
      <c r="H98" s="336"/>
      <c r="I98" s="103">
        <f t="shared" si="10"/>
        <v>0</v>
      </c>
      <c r="J98" s="370">
        <v>0.13</v>
      </c>
      <c r="K98" s="371">
        <f t="shared" si="11"/>
        <v>0</v>
      </c>
    </row>
    <row r="99" spans="1:11" ht="17" hidden="1" x14ac:dyDescent="0.2">
      <c r="A99" s="90" t="s">
        <v>198</v>
      </c>
      <c r="B99" s="331" t="s">
        <v>107</v>
      </c>
      <c r="C99" s="332"/>
      <c r="D99" s="99"/>
      <c r="E99" s="103">
        <f t="shared" si="8"/>
        <v>0</v>
      </c>
      <c r="F99" s="100"/>
      <c r="G99" s="103">
        <f t="shared" si="9"/>
        <v>0</v>
      </c>
      <c r="H99" s="336"/>
      <c r="I99" s="103">
        <f t="shared" si="10"/>
        <v>0</v>
      </c>
      <c r="J99" s="370">
        <v>0.13</v>
      </c>
      <c r="K99" s="371">
        <f t="shared" si="11"/>
        <v>0</v>
      </c>
    </row>
    <row r="100" spans="1:11" s="272" customFormat="1" ht="17" hidden="1" x14ac:dyDescent="0.2">
      <c r="A100" s="90" t="s">
        <v>198</v>
      </c>
      <c r="B100" s="159" t="s">
        <v>107</v>
      </c>
      <c r="C100" s="111"/>
      <c r="D100" s="113"/>
      <c r="E100" s="117">
        <f t="shared" si="8"/>
        <v>0</v>
      </c>
      <c r="F100" s="115"/>
      <c r="G100" s="117">
        <f t="shared" si="9"/>
        <v>0</v>
      </c>
      <c r="H100" s="326"/>
      <c r="I100" s="117">
        <f t="shared" si="10"/>
        <v>0</v>
      </c>
      <c r="J100" s="357">
        <v>0.13</v>
      </c>
      <c r="K100" s="20">
        <f t="shared" si="11"/>
        <v>0</v>
      </c>
    </row>
    <row r="101" spans="1:11" ht="14.5" hidden="1" customHeight="1" x14ac:dyDescent="0.2">
      <c r="A101" s="90" t="s">
        <v>216</v>
      </c>
      <c r="B101" s="331" t="s">
        <v>217</v>
      </c>
      <c r="C101" s="332"/>
      <c r="D101" s="99"/>
      <c r="E101" s="103">
        <f t="shared" si="8"/>
        <v>0</v>
      </c>
      <c r="F101" s="100"/>
      <c r="G101" s="103">
        <f t="shared" si="9"/>
        <v>0</v>
      </c>
      <c r="H101" s="336"/>
      <c r="I101" s="103">
        <f t="shared" si="10"/>
        <v>0</v>
      </c>
      <c r="J101" s="370">
        <v>0.13</v>
      </c>
      <c r="K101" s="371">
        <f t="shared" si="11"/>
        <v>0</v>
      </c>
    </row>
    <row r="102" spans="1:11" ht="17" hidden="1" x14ac:dyDescent="0.2">
      <c r="A102" s="90" t="s">
        <v>152</v>
      </c>
      <c r="B102" s="331" t="s">
        <v>153</v>
      </c>
      <c r="C102" s="332"/>
      <c r="D102" s="99"/>
      <c r="E102" s="103">
        <f t="shared" si="8"/>
        <v>0</v>
      </c>
      <c r="F102" s="100"/>
      <c r="G102" s="103">
        <f t="shared" si="9"/>
        <v>0</v>
      </c>
      <c r="H102" s="336"/>
      <c r="I102" s="103">
        <f t="shared" si="10"/>
        <v>0</v>
      </c>
      <c r="J102" s="370">
        <v>0.13</v>
      </c>
      <c r="K102" s="371">
        <f t="shared" si="11"/>
        <v>0</v>
      </c>
    </row>
    <row r="103" spans="1:11" s="272" customFormat="1" ht="17" hidden="1" x14ac:dyDescent="0.2">
      <c r="A103" s="90" t="s">
        <v>152</v>
      </c>
      <c r="B103" s="331" t="s">
        <v>218</v>
      </c>
      <c r="C103" s="332"/>
      <c r="D103" s="99"/>
      <c r="E103" s="103">
        <f t="shared" si="8"/>
        <v>0</v>
      </c>
      <c r="F103" s="100"/>
      <c r="G103" s="103">
        <f t="shared" si="9"/>
        <v>0</v>
      </c>
      <c r="H103" s="336"/>
      <c r="I103" s="103">
        <f t="shared" si="10"/>
        <v>0</v>
      </c>
      <c r="J103" s="370">
        <v>0.13</v>
      </c>
      <c r="K103" s="371">
        <f t="shared" si="11"/>
        <v>0</v>
      </c>
    </row>
    <row r="104" spans="1:11" s="272" customFormat="1" ht="17" hidden="1" x14ac:dyDescent="0.2">
      <c r="A104" s="90" t="s">
        <v>211</v>
      </c>
      <c r="B104" s="331" t="s">
        <v>185</v>
      </c>
      <c r="C104" s="332"/>
      <c r="D104" s="99"/>
      <c r="E104" s="103">
        <f t="shared" si="8"/>
        <v>0</v>
      </c>
      <c r="F104" s="100"/>
      <c r="G104" s="103">
        <f t="shared" si="9"/>
        <v>0</v>
      </c>
      <c r="H104" s="336"/>
      <c r="I104" s="103">
        <f t="shared" si="10"/>
        <v>0</v>
      </c>
      <c r="J104" s="370">
        <v>0.13</v>
      </c>
      <c r="K104" s="371">
        <f t="shared" si="11"/>
        <v>0</v>
      </c>
    </row>
    <row r="105" spans="1:11" s="272" customFormat="1" ht="17" x14ac:dyDescent="0.2">
      <c r="A105" s="90" t="s">
        <v>184</v>
      </c>
      <c r="B105" s="159" t="s">
        <v>219</v>
      </c>
      <c r="C105" s="111">
        <v>4094</v>
      </c>
      <c r="D105" s="113">
        <v>0.4</v>
      </c>
      <c r="E105" s="117">
        <f t="shared" si="8"/>
        <v>1637.6000000000001</v>
      </c>
      <c r="F105" s="115">
        <v>190.38</v>
      </c>
      <c r="G105" s="117">
        <f t="shared" si="9"/>
        <v>1827.98</v>
      </c>
      <c r="H105" s="326">
        <v>110</v>
      </c>
      <c r="I105" s="117">
        <f t="shared" si="10"/>
        <v>1717.98</v>
      </c>
      <c r="J105" s="357">
        <v>0.13</v>
      </c>
      <c r="K105" s="372">
        <f t="shared" si="11"/>
        <v>212.88800000000003</v>
      </c>
    </row>
    <row r="106" spans="1:11" s="272" customFormat="1" ht="17" hidden="1" x14ac:dyDescent="0.2">
      <c r="A106" s="90" t="s">
        <v>209</v>
      </c>
      <c r="B106" s="331" t="s">
        <v>210</v>
      </c>
      <c r="C106" s="332"/>
      <c r="D106" s="99"/>
      <c r="E106" s="103">
        <f t="shared" si="8"/>
        <v>0</v>
      </c>
      <c r="F106" s="100"/>
      <c r="G106" s="103">
        <f t="shared" si="9"/>
        <v>0</v>
      </c>
      <c r="H106" s="336"/>
      <c r="I106" s="103">
        <f t="shared" si="10"/>
        <v>0</v>
      </c>
      <c r="J106" s="370">
        <v>0.13</v>
      </c>
      <c r="K106" s="371">
        <f t="shared" si="11"/>
        <v>0</v>
      </c>
    </row>
    <row r="107" spans="1:11" s="272" customFormat="1" ht="17" hidden="1" x14ac:dyDescent="0.2">
      <c r="A107" s="90" t="s">
        <v>203</v>
      </c>
      <c r="B107" s="331" t="s">
        <v>220</v>
      </c>
      <c r="C107" s="332"/>
      <c r="D107" s="99"/>
      <c r="E107" s="103">
        <f t="shared" si="8"/>
        <v>0</v>
      </c>
      <c r="F107" s="100"/>
      <c r="G107" s="103">
        <f t="shared" si="9"/>
        <v>0</v>
      </c>
      <c r="H107" s="336"/>
      <c r="I107" s="103">
        <f t="shared" si="10"/>
        <v>0</v>
      </c>
      <c r="J107" s="370">
        <v>0.13</v>
      </c>
      <c r="K107" s="371">
        <f t="shared" si="11"/>
        <v>0</v>
      </c>
    </row>
    <row r="108" spans="1:11" s="272" customFormat="1" ht="17" x14ac:dyDescent="0.2">
      <c r="A108" s="160" t="s">
        <v>241</v>
      </c>
      <c r="B108" s="159" t="s">
        <v>242</v>
      </c>
      <c r="C108" s="111">
        <v>3528</v>
      </c>
      <c r="D108" s="113">
        <v>0.27</v>
      </c>
      <c r="E108" s="117">
        <f t="shared" si="8"/>
        <v>952.56000000000006</v>
      </c>
      <c r="F108" s="115"/>
      <c r="G108" s="117">
        <f t="shared" si="9"/>
        <v>952.56000000000006</v>
      </c>
      <c r="H108" s="326">
        <v>210</v>
      </c>
      <c r="I108" s="117">
        <f t="shared" si="10"/>
        <v>742.56000000000006</v>
      </c>
      <c r="J108" s="357">
        <v>0.14000000000000001</v>
      </c>
      <c r="K108" s="372">
        <f t="shared" si="11"/>
        <v>133.35840000000002</v>
      </c>
    </row>
    <row r="109" spans="1:11" ht="17" hidden="1" x14ac:dyDescent="0.2">
      <c r="A109" s="208" t="s">
        <v>159</v>
      </c>
      <c r="B109" s="159" t="s">
        <v>160</v>
      </c>
      <c r="C109" s="111"/>
      <c r="D109" s="113"/>
      <c r="E109" s="117">
        <f t="shared" si="8"/>
        <v>0</v>
      </c>
      <c r="F109" s="115"/>
      <c r="G109" s="117">
        <f t="shared" si="9"/>
        <v>0</v>
      </c>
      <c r="H109" s="326"/>
      <c r="I109" s="117">
        <f t="shared" si="10"/>
        <v>0</v>
      </c>
      <c r="J109" s="357">
        <v>0.14000000000000001</v>
      </c>
      <c r="K109" s="20">
        <f t="shared" si="11"/>
        <v>0</v>
      </c>
    </row>
    <row r="110" spans="1:11" ht="17" hidden="1" x14ac:dyDescent="0.2">
      <c r="A110" s="90" t="s">
        <v>98</v>
      </c>
      <c r="B110" s="331" t="s">
        <v>171</v>
      </c>
      <c r="C110" s="332"/>
      <c r="D110" s="99"/>
      <c r="E110" s="103">
        <f t="shared" si="8"/>
        <v>0</v>
      </c>
      <c r="F110" s="100"/>
      <c r="G110" s="103">
        <f t="shared" si="9"/>
        <v>0</v>
      </c>
      <c r="H110" s="336"/>
      <c r="I110" s="103">
        <f t="shared" si="10"/>
        <v>0</v>
      </c>
      <c r="J110" s="370">
        <v>0.13</v>
      </c>
      <c r="K110" s="371">
        <f t="shared" si="11"/>
        <v>0</v>
      </c>
    </row>
    <row r="111" spans="1:11" ht="17" hidden="1" x14ac:dyDescent="0.2">
      <c r="A111" s="90" t="s">
        <v>98</v>
      </c>
      <c r="B111" s="331" t="s">
        <v>171</v>
      </c>
      <c r="C111" s="332"/>
      <c r="D111" s="99"/>
      <c r="E111" s="103">
        <f t="shared" si="8"/>
        <v>0</v>
      </c>
      <c r="F111" s="100"/>
      <c r="G111" s="103">
        <f t="shared" si="9"/>
        <v>0</v>
      </c>
      <c r="H111" s="336"/>
      <c r="I111" s="103">
        <f t="shared" si="10"/>
        <v>0</v>
      </c>
      <c r="J111" s="370">
        <v>0.13</v>
      </c>
      <c r="K111" s="371">
        <f t="shared" si="11"/>
        <v>0</v>
      </c>
    </row>
    <row r="112" spans="1:11" ht="17" hidden="1" x14ac:dyDescent="0.2">
      <c r="A112" s="94" t="s">
        <v>58</v>
      </c>
      <c r="B112" s="159" t="s">
        <v>59</v>
      </c>
      <c r="C112" s="111"/>
      <c r="D112" s="113"/>
      <c r="E112" s="117">
        <f t="shared" si="8"/>
        <v>0</v>
      </c>
      <c r="F112" s="115"/>
      <c r="G112" s="117">
        <f t="shared" si="9"/>
        <v>0</v>
      </c>
      <c r="H112" s="326"/>
      <c r="I112" s="117">
        <f t="shared" si="10"/>
        <v>0</v>
      </c>
      <c r="J112" s="357">
        <v>0.14000000000000001</v>
      </c>
      <c r="K112" s="20">
        <f t="shared" si="11"/>
        <v>0</v>
      </c>
    </row>
    <row r="113" spans="1:11" s="272" customFormat="1" ht="17" x14ac:dyDescent="0.2">
      <c r="A113" s="160" t="s">
        <v>65</v>
      </c>
      <c r="B113" s="159" t="s">
        <v>59</v>
      </c>
      <c r="C113" s="111">
        <v>5465</v>
      </c>
      <c r="D113" s="113">
        <v>0.34</v>
      </c>
      <c r="E113" s="117">
        <f t="shared" si="8"/>
        <v>1858.1000000000001</v>
      </c>
      <c r="F113" s="115"/>
      <c r="G113" s="117">
        <f t="shared" si="9"/>
        <v>1858.1000000000001</v>
      </c>
      <c r="H113" s="326"/>
      <c r="I113" s="117">
        <f t="shared" si="10"/>
        <v>1858.1000000000001</v>
      </c>
      <c r="J113" s="357">
        <v>0.14000000000000001</v>
      </c>
      <c r="K113" s="372">
        <f t="shared" si="11"/>
        <v>260.13400000000007</v>
      </c>
    </row>
    <row r="114" spans="1:11" s="272" customFormat="1" ht="17" hidden="1" x14ac:dyDescent="0.2">
      <c r="A114" s="90" t="s">
        <v>168</v>
      </c>
      <c r="B114" s="331" t="s">
        <v>59</v>
      </c>
      <c r="C114" s="332"/>
      <c r="D114" s="99"/>
      <c r="E114" s="103">
        <f t="shared" si="8"/>
        <v>0</v>
      </c>
      <c r="F114" s="100"/>
      <c r="G114" s="103">
        <f t="shared" si="9"/>
        <v>0</v>
      </c>
      <c r="H114" s="336"/>
      <c r="I114" s="103">
        <f t="shared" si="10"/>
        <v>0</v>
      </c>
      <c r="J114" s="370">
        <v>0.13</v>
      </c>
      <c r="K114" s="371">
        <f t="shared" si="11"/>
        <v>0</v>
      </c>
    </row>
    <row r="115" spans="1:11" s="272" customFormat="1" ht="17" hidden="1" x14ac:dyDescent="0.2">
      <c r="A115" s="90" t="s">
        <v>168</v>
      </c>
      <c r="B115" s="159" t="s">
        <v>59</v>
      </c>
      <c r="C115" s="111"/>
      <c r="D115" s="113"/>
      <c r="E115" s="117">
        <f t="shared" si="8"/>
        <v>0</v>
      </c>
      <c r="F115" s="115"/>
      <c r="G115" s="117">
        <f t="shared" si="9"/>
        <v>0</v>
      </c>
      <c r="H115" s="326"/>
      <c r="I115" s="117">
        <f t="shared" si="10"/>
        <v>0</v>
      </c>
      <c r="J115" s="357">
        <v>0.13</v>
      </c>
      <c r="K115" s="372">
        <f t="shared" si="11"/>
        <v>0</v>
      </c>
    </row>
    <row r="116" spans="1:11" ht="17" hidden="1" x14ac:dyDescent="0.2">
      <c r="A116" s="90" t="s">
        <v>186</v>
      </c>
      <c r="B116" s="331" t="s">
        <v>59</v>
      </c>
      <c r="C116" s="332"/>
      <c r="D116" s="99"/>
      <c r="E116" s="103">
        <f t="shared" si="8"/>
        <v>0</v>
      </c>
      <c r="F116" s="100"/>
      <c r="G116" s="103">
        <f t="shared" si="9"/>
        <v>0</v>
      </c>
      <c r="H116" s="336"/>
      <c r="I116" s="103">
        <f t="shared" si="10"/>
        <v>0</v>
      </c>
      <c r="J116" s="370">
        <v>0.13</v>
      </c>
      <c r="K116" s="371">
        <f t="shared" si="11"/>
        <v>0</v>
      </c>
    </row>
    <row r="117" spans="1:11" s="272" customFormat="1" ht="17" hidden="1" x14ac:dyDescent="0.2">
      <c r="A117" s="90" t="s">
        <v>63</v>
      </c>
      <c r="B117" s="159" t="s">
        <v>64</v>
      </c>
      <c r="C117" s="111"/>
      <c r="D117" s="113"/>
      <c r="E117" s="117">
        <f t="shared" si="8"/>
        <v>0</v>
      </c>
      <c r="F117" s="115"/>
      <c r="G117" s="117">
        <f t="shared" si="9"/>
        <v>0</v>
      </c>
      <c r="H117" s="326"/>
      <c r="I117" s="117">
        <f t="shared" si="10"/>
        <v>0</v>
      </c>
      <c r="J117" s="357">
        <v>0.13</v>
      </c>
      <c r="K117" s="20">
        <f t="shared" si="11"/>
        <v>0</v>
      </c>
    </row>
    <row r="118" spans="1:11" ht="17" x14ac:dyDescent="0.2">
      <c r="A118" s="90" t="s">
        <v>231</v>
      </c>
      <c r="B118" s="331" t="s">
        <v>232</v>
      </c>
      <c r="C118" s="332">
        <v>3255</v>
      </c>
      <c r="D118" s="99">
        <v>0.4</v>
      </c>
      <c r="E118" s="103">
        <f t="shared" si="8"/>
        <v>1302</v>
      </c>
      <c r="F118" s="100"/>
      <c r="G118" s="103">
        <f t="shared" si="9"/>
        <v>1302</v>
      </c>
      <c r="H118" s="336">
        <v>110</v>
      </c>
      <c r="I118" s="103">
        <f t="shared" si="10"/>
        <v>1192</v>
      </c>
      <c r="J118" s="370">
        <v>0.13</v>
      </c>
      <c r="K118" s="371">
        <f t="shared" si="11"/>
        <v>169.26000000000002</v>
      </c>
    </row>
    <row r="119" spans="1:11" ht="17" x14ac:dyDescent="0.2">
      <c r="A119" s="90" t="s">
        <v>134</v>
      </c>
      <c r="B119" s="159" t="s">
        <v>135</v>
      </c>
      <c r="C119" s="111">
        <v>6335</v>
      </c>
      <c r="D119" s="113">
        <v>0.28000000000000003</v>
      </c>
      <c r="E119" s="117">
        <f t="shared" si="8"/>
        <v>1773.8000000000002</v>
      </c>
      <c r="F119" s="115"/>
      <c r="G119" s="117">
        <f t="shared" si="9"/>
        <v>1773.8000000000002</v>
      </c>
      <c r="H119" s="326"/>
      <c r="I119" s="117">
        <f t="shared" si="10"/>
        <v>1773.8000000000002</v>
      </c>
      <c r="J119" s="357">
        <v>0.13</v>
      </c>
      <c r="K119" s="372">
        <f t="shared" si="11"/>
        <v>230.59400000000002</v>
      </c>
    </row>
    <row r="120" spans="1:11" ht="17" hidden="1" x14ac:dyDescent="0.2">
      <c r="A120" s="90" t="s">
        <v>134</v>
      </c>
      <c r="B120" s="159" t="s">
        <v>135</v>
      </c>
      <c r="C120" s="111"/>
      <c r="D120" s="113"/>
      <c r="E120" s="117">
        <f t="shared" si="8"/>
        <v>0</v>
      </c>
      <c r="F120" s="115"/>
      <c r="G120" s="117">
        <f t="shared" si="9"/>
        <v>0</v>
      </c>
      <c r="H120" s="326"/>
      <c r="I120" s="117">
        <f t="shared" si="10"/>
        <v>0</v>
      </c>
      <c r="J120" s="357">
        <v>0.13</v>
      </c>
      <c r="K120" s="20">
        <f t="shared" si="11"/>
        <v>0</v>
      </c>
    </row>
    <row r="121" spans="1:11" ht="17" hidden="1" x14ac:dyDescent="0.2">
      <c r="A121" s="90" t="s">
        <v>114</v>
      </c>
      <c r="B121" s="159" t="s">
        <v>115</v>
      </c>
      <c r="C121" s="111"/>
      <c r="D121" s="113"/>
      <c r="E121" s="117">
        <f t="shared" si="8"/>
        <v>0</v>
      </c>
      <c r="F121" s="115"/>
      <c r="G121" s="117">
        <f t="shared" si="9"/>
        <v>0</v>
      </c>
      <c r="H121" s="326"/>
      <c r="I121" s="117">
        <f t="shared" si="10"/>
        <v>0</v>
      </c>
      <c r="J121" s="357">
        <v>0.13</v>
      </c>
      <c r="K121" s="20">
        <f t="shared" si="11"/>
        <v>0</v>
      </c>
    </row>
    <row r="122" spans="1:11" ht="17" hidden="1" x14ac:dyDescent="0.2">
      <c r="A122" s="90" t="s">
        <v>114</v>
      </c>
      <c r="B122" s="159" t="s">
        <v>115</v>
      </c>
      <c r="C122" s="111"/>
      <c r="D122" s="113"/>
      <c r="E122" s="117">
        <f t="shared" si="8"/>
        <v>0</v>
      </c>
      <c r="F122" s="115"/>
      <c r="G122" s="117">
        <f t="shared" si="9"/>
        <v>0</v>
      </c>
      <c r="H122" s="326"/>
      <c r="I122" s="117">
        <f t="shared" si="10"/>
        <v>0</v>
      </c>
      <c r="J122" s="357">
        <v>0.13</v>
      </c>
      <c r="K122" s="20">
        <f t="shared" si="11"/>
        <v>0</v>
      </c>
    </row>
    <row r="123" spans="1:11" ht="17" hidden="1" x14ac:dyDescent="0.2">
      <c r="A123" s="90" t="s">
        <v>109</v>
      </c>
      <c r="B123" s="159" t="s">
        <v>110</v>
      </c>
      <c r="C123" s="111"/>
      <c r="D123" s="113"/>
      <c r="E123" s="117">
        <f t="shared" si="8"/>
        <v>0</v>
      </c>
      <c r="F123" s="115"/>
      <c r="G123" s="117">
        <f t="shared" si="9"/>
        <v>0</v>
      </c>
      <c r="H123" s="326"/>
      <c r="I123" s="117">
        <f t="shared" si="10"/>
        <v>0</v>
      </c>
      <c r="J123" s="357">
        <v>0.13</v>
      </c>
      <c r="K123" s="20">
        <f t="shared" si="11"/>
        <v>0</v>
      </c>
    </row>
    <row r="124" spans="1:11" ht="17" hidden="1" x14ac:dyDescent="0.2">
      <c r="A124" s="90" t="s">
        <v>187</v>
      </c>
      <c r="B124" s="331" t="s">
        <v>188</v>
      </c>
      <c r="C124" s="332"/>
      <c r="D124" s="99"/>
      <c r="E124" s="103">
        <f t="shared" si="8"/>
        <v>0</v>
      </c>
      <c r="F124" s="100"/>
      <c r="G124" s="103">
        <f t="shared" si="9"/>
        <v>0</v>
      </c>
      <c r="H124" s="336"/>
      <c r="I124" s="103">
        <f t="shared" si="10"/>
        <v>0</v>
      </c>
      <c r="J124" s="370">
        <v>0.13</v>
      </c>
      <c r="K124" s="371">
        <f t="shared" si="11"/>
        <v>0</v>
      </c>
    </row>
    <row r="125" spans="1:11" ht="17" hidden="1" x14ac:dyDescent="0.2">
      <c r="A125" s="90" t="s">
        <v>74</v>
      </c>
      <c r="B125" s="159" t="s">
        <v>75</v>
      </c>
      <c r="C125" s="111"/>
      <c r="D125" s="113"/>
      <c r="E125" s="117">
        <f t="shared" si="8"/>
        <v>0</v>
      </c>
      <c r="F125" s="115"/>
      <c r="G125" s="117">
        <f t="shared" si="9"/>
        <v>0</v>
      </c>
      <c r="H125" s="326"/>
      <c r="I125" s="117">
        <f t="shared" si="10"/>
        <v>0</v>
      </c>
      <c r="J125" s="357">
        <v>0.13</v>
      </c>
      <c r="K125" s="20">
        <f t="shared" si="11"/>
        <v>0</v>
      </c>
    </row>
    <row r="126" spans="1:11" s="272" customFormat="1" ht="17" x14ac:dyDescent="0.2">
      <c r="A126" s="90" t="s">
        <v>222</v>
      </c>
      <c r="B126" s="159" t="s">
        <v>223</v>
      </c>
      <c r="C126" s="111">
        <v>1921</v>
      </c>
      <c r="D126" s="113">
        <v>0.4</v>
      </c>
      <c r="E126" s="117">
        <f t="shared" si="8"/>
        <v>768.40000000000009</v>
      </c>
      <c r="F126" s="115"/>
      <c r="G126" s="117">
        <f t="shared" si="9"/>
        <v>768.40000000000009</v>
      </c>
      <c r="H126" s="326">
        <v>110</v>
      </c>
      <c r="I126" s="117">
        <f t="shared" si="10"/>
        <v>658.40000000000009</v>
      </c>
      <c r="J126" s="357">
        <v>0.13</v>
      </c>
      <c r="K126" s="372">
        <f t="shared" si="11"/>
        <v>99.89200000000001</v>
      </c>
    </row>
    <row r="127" spans="1:11" ht="17" hidden="1" x14ac:dyDescent="0.2">
      <c r="A127" s="209" t="s">
        <v>91</v>
      </c>
      <c r="B127" s="159" t="s">
        <v>92</v>
      </c>
      <c r="C127" s="111"/>
      <c r="D127" s="113"/>
      <c r="E127" s="117">
        <f t="shared" si="8"/>
        <v>0</v>
      </c>
      <c r="F127" s="115"/>
      <c r="G127" s="117">
        <f t="shared" si="9"/>
        <v>0</v>
      </c>
      <c r="H127" s="326"/>
      <c r="I127" s="117">
        <f t="shared" si="10"/>
        <v>0</v>
      </c>
      <c r="J127" s="357">
        <v>0.14000000000000001</v>
      </c>
      <c r="K127" s="20">
        <f t="shared" si="11"/>
        <v>0</v>
      </c>
    </row>
    <row r="128" spans="1:11" s="272" customFormat="1" hidden="1" x14ac:dyDescent="0.2">
      <c r="A128" s="316" t="s">
        <v>145</v>
      </c>
      <c r="B128" s="350" t="s">
        <v>146</v>
      </c>
      <c r="C128" s="111"/>
      <c r="D128" s="171"/>
      <c r="E128" s="117">
        <f t="shared" si="8"/>
        <v>0</v>
      </c>
      <c r="F128" s="116"/>
      <c r="G128" s="117">
        <f t="shared" si="9"/>
        <v>0</v>
      </c>
      <c r="H128" s="116"/>
      <c r="I128" s="117">
        <f t="shared" si="10"/>
        <v>0</v>
      </c>
      <c r="J128" s="357">
        <v>0.14000000000000001</v>
      </c>
      <c r="K128" s="20">
        <f t="shared" si="11"/>
        <v>0</v>
      </c>
    </row>
    <row r="129" spans="1:12" s="272" customFormat="1" hidden="1" x14ac:dyDescent="0.2">
      <c r="A129" s="90" t="s">
        <v>139</v>
      </c>
      <c r="B129" s="321" t="s">
        <v>140</v>
      </c>
      <c r="C129" s="176"/>
      <c r="D129" s="170"/>
      <c r="E129" s="117">
        <f t="shared" si="8"/>
        <v>0</v>
      </c>
      <c r="F129" s="261"/>
      <c r="G129" s="117">
        <f t="shared" si="9"/>
        <v>0</v>
      </c>
      <c r="H129" s="261"/>
      <c r="I129" s="117">
        <f t="shared" si="10"/>
        <v>0</v>
      </c>
      <c r="J129" s="357">
        <v>0.13</v>
      </c>
      <c r="K129" s="20">
        <f t="shared" si="11"/>
        <v>0</v>
      </c>
    </row>
    <row r="130" spans="1:12" hidden="1" x14ac:dyDescent="0.2">
      <c r="A130" s="90" t="s">
        <v>141</v>
      </c>
      <c r="B130" s="321" t="s">
        <v>140</v>
      </c>
      <c r="C130" s="176"/>
      <c r="D130" s="170"/>
      <c r="E130" s="117">
        <f t="shared" si="8"/>
        <v>0</v>
      </c>
      <c r="F130" s="261"/>
      <c r="G130" s="117">
        <f t="shared" si="9"/>
        <v>0</v>
      </c>
      <c r="H130" s="261"/>
      <c r="I130" s="117">
        <f t="shared" si="10"/>
        <v>0</v>
      </c>
      <c r="J130" s="357">
        <v>0.13</v>
      </c>
      <c r="K130" s="20">
        <f t="shared" si="11"/>
        <v>0</v>
      </c>
    </row>
    <row r="131" spans="1:12" s="272" customFormat="1" hidden="1" x14ac:dyDescent="0.2">
      <c r="A131" s="90" t="s">
        <v>118</v>
      </c>
      <c r="B131" s="238" t="s">
        <v>119</v>
      </c>
      <c r="C131" s="176"/>
      <c r="D131" s="170"/>
      <c r="E131" s="117">
        <f t="shared" si="8"/>
        <v>0</v>
      </c>
      <c r="F131" s="261"/>
      <c r="G131" s="117">
        <f t="shared" si="9"/>
        <v>0</v>
      </c>
      <c r="H131" s="261"/>
      <c r="I131" s="117">
        <f t="shared" si="10"/>
        <v>0</v>
      </c>
      <c r="J131" s="357">
        <v>0.13</v>
      </c>
      <c r="K131" s="20">
        <f t="shared" si="11"/>
        <v>0</v>
      </c>
    </row>
    <row r="132" spans="1:12" hidden="1" x14ac:dyDescent="0.2">
      <c r="A132" s="92" t="s">
        <v>54</v>
      </c>
      <c r="B132" s="196" t="s">
        <v>55</v>
      </c>
      <c r="C132" s="197"/>
      <c r="D132" s="198"/>
      <c r="E132" s="117">
        <f t="shared" si="8"/>
        <v>0</v>
      </c>
      <c r="F132" s="203"/>
      <c r="G132" s="117">
        <f t="shared" si="9"/>
        <v>0</v>
      </c>
      <c r="H132" s="203"/>
      <c r="I132" s="117">
        <f t="shared" si="10"/>
        <v>0</v>
      </c>
      <c r="J132" s="357">
        <v>0.14000000000000001</v>
      </c>
      <c r="K132" s="20">
        <f t="shared" si="11"/>
        <v>0</v>
      </c>
    </row>
    <row r="133" spans="1:12" hidden="1" x14ac:dyDescent="0.2">
      <c r="A133" s="90" t="s">
        <v>87</v>
      </c>
      <c r="B133" s="234" t="s">
        <v>88</v>
      </c>
      <c r="C133" s="114"/>
      <c r="D133" s="172"/>
      <c r="E133" s="117">
        <f t="shared" si="8"/>
        <v>0</v>
      </c>
      <c r="F133" s="116"/>
      <c r="G133" s="117">
        <f t="shared" si="9"/>
        <v>0</v>
      </c>
      <c r="H133" s="116"/>
      <c r="I133" s="117">
        <f t="shared" si="10"/>
        <v>0</v>
      </c>
      <c r="J133" s="357">
        <v>0.13</v>
      </c>
      <c r="K133" s="20">
        <f t="shared" si="11"/>
        <v>0</v>
      </c>
    </row>
    <row r="134" spans="1:12" ht="16" customHeight="1" x14ac:dyDescent="0.2">
      <c r="A134" s="75"/>
      <c r="C134" s="79">
        <f>SUM(C2:C133)</f>
        <v>73773</v>
      </c>
      <c r="D134" s="79"/>
      <c r="E134" s="80">
        <f>SUM(E2:E133)</f>
        <v>26312.66</v>
      </c>
      <c r="F134" s="80">
        <f>SUM(F2:F133)</f>
        <v>3351.94</v>
      </c>
      <c r="G134" s="80">
        <f>SUM(G2:G133)</f>
        <v>29664.6</v>
      </c>
      <c r="H134" s="80">
        <f>SUM(H2:H133)</f>
        <v>3143.33</v>
      </c>
      <c r="I134" s="80">
        <f>SUM(I2:I133)</f>
        <v>26521.269999999997</v>
      </c>
      <c r="J134" s="80"/>
      <c r="K134" s="3">
        <f>SUM(K2:K133)</f>
        <v>3518.639200000001</v>
      </c>
      <c r="L134" s="3"/>
    </row>
    <row r="135" spans="1:12" x14ac:dyDescent="0.2">
      <c r="D135" s="81"/>
      <c r="I135" s="382"/>
      <c r="J135" s="383"/>
      <c r="K135" s="165"/>
    </row>
    <row r="136" spans="1:12" x14ac:dyDescent="0.2">
      <c r="B136" s="247" t="s">
        <v>47</v>
      </c>
      <c r="D136" s="13"/>
      <c r="F136" s="13"/>
      <c r="G136" s="13"/>
      <c r="H136" t="s">
        <v>10</v>
      </c>
      <c r="I136" s="12">
        <f>+K134</f>
        <v>3518.639200000001</v>
      </c>
    </row>
    <row r="137" spans="1:12" x14ac:dyDescent="0.2">
      <c r="B137" s="363">
        <v>0.13</v>
      </c>
      <c r="C137" s="41" t="s">
        <v>170</v>
      </c>
      <c r="D137" s="14"/>
      <c r="F137" s="13"/>
      <c r="G137" s="13"/>
      <c r="H137" t="s">
        <v>12</v>
      </c>
      <c r="I137" s="207">
        <f>+I134+I136</f>
        <v>30039.909199999998</v>
      </c>
    </row>
    <row r="138" spans="1:12" x14ac:dyDescent="0.2">
      <c r="A138" s="361"/>
      <c r="B138" s="364">
        <v>0.14000000000000001</v>
      </c>
      <c r="C138" s="41" t="s">
        <v>51</v>
      </c>
      <c r="D138" s="14"/>
      <c r="E138" s="15"/>
      <c r="I138" s="398">
        <v>2376</v>
      </c>
      <c r="J138" s="79" t="s">
        <v>248</v>
      </c>
    </row>
    <row r="139" spans="1:12" x14ac:dyDescent="0.2">
      <c r="A139" s="362"/>
      <c r="D139" s="14"/>
      <c r="H139" s="41" t="s">
        <v>247</v>
      </c>
      <c r="I139" s="397">
        <f>+I137+I138</f>
        <v>32415.909199999998</v>
      </c>
      <c r="J139" s="387"/>
    </row>
    <row r="140" spans="1:12" x14ac:dyDescent="0.2">
      <c r="A140" s="361"/>
      <c r="D140" s="395" t="s">
        <v>244</v>
      </c>
      <c r="E140" s="396">
        <v>14256</v>
      </c>
    </row>
    <row r="141" spans="1:12" x14ac:dyDescent="0.2">
      <c r="A141" s="361"/>
      <c r="D141" s="395" t="s">
        <v>245</v>
      </c>
      <c r="E141" s="396">
        <f>E140/6</f>
        <v>2376</v>
      </c>
    </row>
    <row r="142" spans="1:12" x14ac:dyDescent="0.2">
      <c r="D142" s="79"/>
      <c r="E142" s="79"/>
    </row>
    <row r="143" spans="1:12" x14ac:dyDescent="0.2">
      <c r="D143" s="79" t="s">
        <v>249</v>
      </c>
      <c r="E143" s="79"/>
    </row>
  </sheetData>
  <autoFilter ref="A1:K138" xr:uid="{00000000-0009-0000-0000-00007E000000}">
    <filterColumn colId="8">
      <filters blank="1">
        <filter val="1,034.26"/>
        <filter val="1,047.77"/>
        <filter val="1,102.40"/>
        <filter val="1,144.26"/>
        <filter val="1,192.00"/>
        <filter val="1,384.80"/>
        <filter val="1,482.68"/>
        <filter val="1,681.50"/>
        <filter val="1,717.98"/>
        <filter val="1,773.80"/>
        <filter val="1,858.10"/>
        <filter val="1,948.42"/>
        <filter val="26,521.27"/>
        <filter val="3,518.64"/>
        <filter val="3,719.77"/>
        <filter val="30,039.91"/>
        <filter val="370.67"/>
        <filter val="412.56"/>
        <filter val="658.40"/>
        <filter val="725.80"/>
        <filter val="742.56"/>
        <filter val="788.00"/>
        <filter val="856.34"/>
        <filter val="879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19A3-593C-4907-A731-9F630ED53097}">
  <sheetPr filterMode="1"/>
  <dimension ref="A1:L143"/>
  <sheetViews>
    <sheetView topLeftCell="A9" zoomScale="96" zoomScaleNormal="96" workbookViewId="0">
      <selection activeCell="I141" sqref="I141"/>
    </sheetView>
  </sheetViews>
  <sheetFormatPr baseColWidth="10" defaultColWidth="10.6640625" defaultRowHeight="16" x14ac:dyDescent="0.2"/>
  <cols>
    <col min="1" max="1" width="14.5" customWidth="1"/>
    <col min="2" max="2" width="18.33203125" customWidth="1"/>
    <col min="3" max="3" width="10" customWidth="1"/>
    <col min="4" max="4" width="9.33203125" customWidth="1"/>
    <col min="7" max="7" width="11.6640625" customWidth="1"/>
    <col min="8" max="8" width="12.832031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3916</v>
      </c>
      <c r="D4" s="113">
        <v>0.4</v>
      </c>
      <c r="E4" s="117">
        <f t="shared" si="0"/>
        <v>1566.4</v>
      </c>
      <c r="F4" s="115">
        <v>100</v>
      </c>
      <c r="G4" s="117">
        <f t="shared" si="1"/>
        <v>1666.4</v>
      </c>
      <c r="H4" s="319">
        <v>260</v>
      </c>
      <c r="I4" s="117">
        <f t="shared" si="2"/>
        <v>1406.4</v>
      </c>
      <c r="J4" s="357">
        <v>0.13</v>
      </c>
      <c r="K4" s="372">
        <f t="shared" si="3"/>
        <v>203.63200000000001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x14ac:dyDescent="0.2">
      <c r="A9" s="179" t="s">
        <v>236</v>
      </c>
      <c r="B9" s="159" t="s">
        <v>237</v>
      </c>
      <c r="C9" s="111">
        <v>4977</v>
      </c>
      <c r="D9" s="113">
        <v>0.39</v>
      </c>
      <c r="E9" s="117">
        <f t="shared" si="0"/>
        <v>1941.03</v>
      </c>
      <c r="F9" s="115">
        <v>66.400000000000006</v>
      </c>
      <c r="G9" s="117">
        <f t="shared" si="1"/>
        <v>2007.43</v>
      </c>
      <c r="H9" s="326"/>
      <c r="I9" s="117">
        <f t="shared" si="2"/>
        <v>2007.43</v>
      </c>
      <c r="J9" s="357">
        <v>0.13</v>
      </c>
      <c r="K9" s="372">
        <f t="shared" si="3"/>
        <v>252.3339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x14ac:dyDescent="0.2">
      <c r="A17" s="179" t="s">
        <v>200</v>
      </c>
      <c r="B17" s="331" t="s">
        <v>144</v>
      </c>
      <c r="C17" s="332">
        <v>4458</v>
      </c>
      <c r="D17" s="99">
        <v>0.27</v>
      </c>
      <c r="E17" s="103">
        <f t="shared" si="0"/>
        <v>1203.6600000000001</v>
      </c>
      <c r="F17" s="100">
        <v>55</v>
      </c>
      <c r="G17" s="103">
        <f t="shared" si="1"/>
        <v>1258.6600000000001</v>
      </c>
      <c r="H17" s="336">
        <v>170</v>
      </c>
      <c r="I17" s="103">
        <f t="shared" si="2"/>
        <v>1088.6600000000001</v>
      </c>
      <c r="J17" s="370">
        <v>0.13</v>
      </c>
      <c r="K17" s="371">
        <f t="shared" si="3"/>
        <v>156.47580000000002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x14ac:dyDescent="0.2">
      <c r="A21" s="179" t="s">
        <v>233</v>
      </c>
      <c r="B21" s="159" t="s">
        <v>234</v>
      </c>
      <c r="C21" s="111">
        <v>2908</v>
      </c>
      <c r="D21" s="113">
        <v>0.39</v>
      </c>
      <c r="E21" s="117">
        <f t="shared" si="0"/>
        <v>1134.1200000000001</v>
      </c>
      <c r="F21" s="115">
        <v>284.77999999999997</v>
      </c>
      <c r="G21" s="117">
        <f t="shared" si="1"/>
        <v>1418.9</v>
      </c>
      <c r="H21" s="326">
        <v>110</v>
      </c>
      <c r="I21" s="117">
        <f t="shared" si="2"/>
        <v>1308.9000000000001</v>
      </c>
      <c r="J21" s="357">
        <v>0.13</v>
      </c>
      <c r="K21" s="372">
        <f t="shared" si="3"/>
        <v>147.43560000000002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x14ac:dyDescent="0.2">
      <c r="A24" s="179" t="s">
        <v>131</v>
      </c>
      <c r="B24" s="159" t="s">
        <v>132</v>
      </c>
      <c r="C24" s="111">
        <v>5617</v>
      </c>
      <c r="D24" s="113">
        <v>0.4</v>
      </c>
      <c r="E24" s="117">
        <f t="shared" si="0"/>
        <v>2246.8000000000002</v>
      </c>
      <c r="F24" s="115">
        <v>112.34</v>
      </c>
      <c r="G24" s="117">
        <f t="shared" si="1"/>
        <v>2359.1400000000003</v>
      </c>
      <c r="H24" s="326">
        <v>330</v>
      </c>
      <c r="I24" s="117">
        <f t="shared" si="2"/>
        <v>2029.1400000000003</v>
      </c>
      <c r="J24" s="357">
        <v>0.13</v>
      </c>
      <c r="K24" s="372">
        <f t="shared" si="3"/>
        <v>292.08400000000006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x14ac:dyDescent="0.2">
      <c r="A32" s="160" t="s">
        <v>81</v>
      </c>
      <c r="B32" s="392" t="s">
        <v>230</v>
      </c>
      <c r="C32" s="176">
        <v>7728</v>
      </c>
      <c r="D32" s="170">
        <v>0.27</v>
      </c>
      <c r="E32" s="117">
        <f t="shared" si="0"/>
        <v>2086.56</v>
      </c>
      <c r="F32" s="261"/>
      <c r="G32" s="117">
        <f t="shared" si="1"/>
        <v>2086.56</v>
      </c>
      <c r="H32" s="261">
        <v>110</v>
      </c>
      <c r="I32" s="117">
        <f t="shared" si="2"/>
        <v>1976.56</v>
      </c>
      <c r="J32" s="357">
        <v>0.14000000000000001</v>
      </c>
      <c r="K32" s="372">
        <f t="shared" si="3"/>
        <v>292.11840000000001</v>
      </c>
    </row>
    <row r="33" spans="1:11" s="272" customFormat="1" ht="17" hidden="1" x14ac:dyDescent="0.2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ht="17" x14ac:dyDescent="0.2">
      <c r="A34" s="160" t="s">
        <v>228</v>
      </c>
      <c r="B34" s="159" t="s">
        <v>229</v>
      </c>
      <c r="C34" s="111">
        <v>7728</v>
      </c>
      <c r="D34" s="113">
        <v>0.27</v>
      </c>
      <c r="E34" s="117">
        <f t="shared" si="0"/>
        <v>2086.56</v>
      </c>
      <c r="F34" s="115"/>
      <c r="G34" s="117">
        <f t="shared" si="1"/>
        <v>2086.56</v>
      </c>
      <c r="H34" s="326">
        <v>110</v>
      </c>
      <c r="I34" s="117">
        <f t="shared" si="2"/>
        <v>1976.56</v>
      </c>
      <c r="J34" s="357">
        <v>0.14000000000000001</v>
      </c>
      <c r="K34" s="372">
        <f t="shared" si="3"/>
        <v>292.11840000000001</v>
      </c>
    </row>
    <row r="35" spans="1:11" ht="17" hidden="1" x14ac:dyDescent="0.2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t="17" hidden="1" x14ac:dyDescent="0.2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60" t="s">
        <v>116</v>
      </c>
      <c r="B40" s="331" t="s">
        <v>117</v>
      </c>
      <c r="C40" s="332"/>
      <c r="D40" s="99"/>
      <c r="E40" s="103">
        <f t="shared" si="0"/>
        <v>0</v>
      </c>
      <c r="F40" s="100"/>
      <c r="G40" s="103">
        <f t="shared" si="1"/>
        <v>0</v>
      </c>
      <c r="H40" s="336"/>
      <c r="I40" s="103">
        <f t="shared" si="2"/>
        <v>0</v>
      </c>
      <c r="J40" s="370">
        <v>0.14000000000000001</v>
      </c>
      <c r="K40" s="371">
        <f t="shared" si="3"/>
        <v>0</v>
      </c>
    </row>
    <row r="41" spans="1:11" ht="17" hidden="1" x14ac:dyDescent="0.2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t="17" hidden="1" x14ac:dyDescent="0.2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t="17" hidden="1" x14ac:dyDescent="0.2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t="17" hidden="1" x14ac:dyDescent="0.2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t="17" hidden="1" x14ac:dyDescent="0.2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hidden="1" x14ac:dyDescent="0.2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t="17" hidden="1" x14ac:dyDescent="0.2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t="17" hidden="1" x14ac:dyDescent="0.2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x14ac:dyDescent="0.2">
      <c r="A53" s="160" t="s">
        <v>65</v>
      </c>
      <c r="B53" s="159" t="s">
        <v>138</v>
      </c>
      <c r="C53" s="111">
        <v>5781</v>
      </c>
      <c r="D53" s="113">
        <v>0.4</v>
      </c>
      <c r="E53" s="117">
        <f t="shared" si="0"/>
        <v>2312.4</v>
      </c>
      <c r="F53" s="115">
        <v>115.62</v>
      </c>
      <c r="G53" s="117">
        <f t="shared" si="1"/>
        <v>2428.02</v>
      </c>
      <c r="H53" s="326">
        <v>220</v>
      </c>
      <c r="I53" s="117">
        <f t="shared" si="2"/>
        <v>2208.02</v>
      </c>
      <c r="J53" s="357">
        <v>0.14000000000000001</v>
      </c>
      <c r="K53" s="372">
        <f t="shared" si="3"/>
        <v>323.73600000000005</v>
      </c>
    </row>
    <row r="54" spans="1:11" ht="17" hidden="1" x14ac:dyDescent="0.2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t="17" hidden="1" x14ac:dyDescent="0.2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ht="17" x14ac:dyDescent="0.2">
      <c r="A56" s="160" t="s">
        <v>240</v>
      </c>
      <c r="B56" s="159" t="s">
        <v>243</v>
      </c>
      <c r="C56" s="111">
        <v>2536</v>
      </c>
      <c r="D56" s="113">
        <v>0.38</v>
      </c>
      <c r="E56" s="117">
        <f t="shared" si="0"/>
        <v>963.68000000000006</v>
      </c>
      <c r="F56" s="115"/>
      <c r="G56" s="117">
        <f t="shared" si="1"/>
        <v>963.68000000000006</v>
      </c>
      <c r="H56" s="326">
        <v>185</v>
      </c>
      <c r="I56" s="117">
        <f t="shared" si="2"/>
        <v>778.68000000000006</v>
      </c>
      <c r="J56" s="357">
        <v>0.14000000000000001</v>
      </c>
      <c r="K56" s="372">
        <f t="shared" si="3"/>
        <v>134.91520000000003</v>
      </c>
    </row>
    <row r="57" spans="1:11" s="272" customFormat="1" ht="17" hidden="1" x14ac:dyDescent="0.2">
      <c r="A57" s="160" t="s">
        <v>240</v>
      </c>
      <c r="B57" s="331" t="s">
        <v>243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0.14000000000000001</v>
      </c>
      <c r="K57" s="371">
        <f t="shared" si="3"/>
        <v>0</v>
      </c>
    </row>
    <row r="58" spans="1:11" ht="17" hidden="1" x14ac:dyDescent="0.2">
      <c r="A58" s="191" t="s">
        <v>44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s="272" customFormat="1" ht="17" hidden="1" x14ac:dyDescent="0.2">
      <c r="A59" s="208" t="s">
        <v>89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t="17" hidden="1" x14ac:dyDescent="0.2">
      <c r="A60" s="179" t="s">
        <v>98</v>
      </c>
      <c r="B60" s="331" t="s">
        <v>45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ht="17" hidden="1" x14ac:dyDescent="0.2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t="17" hidden="1" x14ac:dyDescent="0.2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79" t="s">
        <v>129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t="17" hidden="1" x14ac:dyDescent="0.2">
      <c r="A64" s="179" t="s">
        <v>201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60" t="s">
        <v>181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0.14000000000000001</v>
      </c>
      <c r="K65" s="371">
        <f t="shared" si="3"/>
        <v>0</v>
      </c>
    </row>
    <row r="66" spans="1:12" s="272" customFormat="1" ht="17" hidden="1" x14ac:dyDescent="0.2">
      <c r="A66" s="179" t="s">
        <v>196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34" hidden="1" x14ac:dyDescent="0.2">
      <c r="A67" s="179" t="s">
        <v>182</v>
      </c>
      <c r="B67" s="331" t="s">
        <v>183</v>
      </c>
      <c r="C67" s="388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4" hidden="1" x14ac:dyDescent="0.2">
      <c r="A68" s="179" t="s">
        <v>182</v>
      </c>
      <c r="B68" s="159" t="s">
        <v>183</v>
      </c>
      <c r="C68" s="385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372">
        <f t="shared" si="3"/>
        <v>0</v>
      </c>
    </row>
    <row r="69" spans="1:12" ht="34" hidden="1" x14ac:dyDescent="0.2">
      <c r="A69" s="179" t="s">
        <v>182</v>
      </c>
      <c r="B69" s="159" t="s">
        <v>183</v>
      </c>
      <c r="C69" s="111"/>
      <c r="D69" s="113"/>
      <c r="E69" s="117">
        <f t="shared" ref="E69:E133" si="4">C69*D69</f>
        <v>0</v>
      </c>
      <c r="F69" s="115"/>
      <c r="G69" s="117">
        <f t="shared" ref="G69:G133" si="5">E69+F69</f>
        <v>0</v>
      </c>
      <c r="H69" s="326"/>
      <c r="I69" s="117">
        <f t="shared" ref="I69:I133" si="6">+G69-H69</f>
        <v>0</v>
      </c>
      <c r="J69" s="357">
        <v>0.13</v>
      </c>
      <c r="K69" s="372">
        <f t="shared" ref="K69:K133" si="7">E69*J69</f>
        <v>0</v>
      </c>
    </row>
    <row r="70" spans="1:12" ht="19" hidden="1" customHeight="1" x14ac:dyDescent="0.2">
      <c r="A70" s="139" t="s">
        <v>69</v>
      </c>
      <c r="B70" s="159" t="s">
        <v>70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0.14000000000000001</v>
      </c>
      <c r="K70" s="20">
        <f t="shared" si="7"/>
        <v>0</v>
      </c>
    </row>
    <row r="71" spans="1:12" ht="17" hidden="1" x14ac:dyDescent="0.2">
      <c r="A71" s="124" t="s">
        <v>60</v>
      </c>
      <c r="B71" s="159" t="s">
        <v>61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t="17" hidden="1" x14ac:dyDescent="0.2">
      <c r="A72" s="139" t="s">
        <v>46</v>
      </c>
      <c r="B72" s="159" t="s">
        <v>29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  <c r="L72" s="3"/>
    </row>
    <row r="73" spans="1:12" s="272" customFormat="1" ht="17" hidden="1" x14ac:dyDescent="0.2">
      <c r="A73" s="90" t="s">
        <v>176</v>
      </c>
      <c r="B73" s="331" t="s">
        <v>177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  <c r="L73" s="118"/>
    </row>
    <row r="74" spans="1:12" ht="17" hidden="1" x14ac:dyDescent="0.2">
      <c r="A74" s="90" t="s">
        <v>127</v>
      </c>
      <c r="B74" s="159" t="s">
        <v>128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2" ht="17" hidden="1" x14ac:dyDescent="0.2">
      <c r="A75" s="179" t="s">
        <v>172</v>
      </c>
      <c r="B75" s="331" t="s">
        <v>175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s="272" customFormat="1" ht="17" hidden="1" x14ac:dyDescent="0.2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t="17" hidden="1" x14ac:dyDescent="0.2">
      <c r="A77" s="90" t="s">
        <v>108</v>
      </c>
      <c r="B77" s="159" t="s">
        <v>111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2" ht="17" x14ac:dyDescent="0.2">
      <c r="A78" s="90" t="s">
        <v>52</v>
      </c>
      <c r="B78" s="159" t="s">
        <v>53</v>
      </c>
      <c r="C78" s="111">
        <v>1561</v>
      </c>
      <c r="D78" s="113">
        <v>0.42</v>
      </c>
      <c r="E78" s="117">
        <f t="shared" si="4"/>
        <v>655.62</v>
      </c>
      <c r="F78" s="115"/>
      <c r="G78" s="117">
        <f t="shared" si="5"/>
        <v>655.62</v>
      </c>
      <c r="H78" s="326">
        <v>110</v>
      </c>
      <c r="I78" s="117">
        <f t="shared" si="6"/>
        <v>545.62</v>
      </c>
      <c r="J78" s="357">
        <v>0.13</v>
      </c>
      <c r="K78" s="372">
        <f t="shared" si="7"/>
        <v>85.23060000000001</v>
      </c>
    </row>
    <row r="79" spans="1:12" ht="17" hidden="1" x14ac:dyDescent="0.2">
      <c r="A79" s="90" t="s">
        <v>52</v>
      </c>
      <c r="B79" s="331" t="s">
        <v>53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s="272" customFormat="1" ht="17" hidden="1" x14ac:dyDescent="0.2">
      <c r="A80" s="160" t="s">
        <v>238</v>
      </c>
      <c r="B80" s="331" t="s">
        <v>239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0.14000000000000001</v>
      </c>
      <c r="K80" s="371">
        <f t="shared" si="7"/>
        <v>0</v>
      </c>
    </row>
    <row r="81" spans="1:11" ht="17" hidden="1" x14ac:dyDescent="0.2">
      <c r="A81" s="381" t="s">
        <v>212</v>
      </c>
      <c r="B81" s="331" t="s">
        <v>167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t="17" hidden="1" x14ac:dyDescent="0.2">
      <c r="A82" s="208" t="s">
        <v>90</v>
      </c>
      <c r="B82" s="159" t="s">
        <v>79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ht="17" x14ac:dyDescent="0.2">
      <c r="A83" s="90" t="s">
        <v>154</v>
      </c>
      <c r="B83" s="159" t="s">
        <v>155</v>
      </c>
      <c r="C83" s="111">
        <v>5422</v>
      </c>
      <c r="D83" s="113">
        <v>0.4</v>
      </c>
      <c r="E83" s="117">
        <f t="shared" si="4"/>
        <v>2168.8000000000002</v>
      </c>
      <c r="F83" s="115">
        <v>108.44</v>
      </c>
      <c r="G83" s="117">
        <f t="shared" si="5"/>
        <v>2277.2400000000002</v>
      </c>
      <c r="H83" s="326">
        <v>110</v>
      </c>
      <c r="I83" s="117">
        <f t="shared" si="6"/>
        <v>2167.2400000000002</v>
      </c>
      <c r="J83" s="357">
        <v>0.13</v>
      </c>
      <c r="K83" s="372">
        <f t="shared" si="7"/>
        <v>281.94400000000002</v>
      </c>
    </row>
    <row r="84" spans="1:11" ht="17" hidden="1" x14ac:dyDescent="0.2">
      <c r="A84" s="90" t="s">
        <v>154</v>
      </c>
      <c r="B84" s="331" t="s">
        <v>155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1" ht="17" hidden="1" x14ac:dyDescent="0.2">
      <c r="A85" s="90" t="s">
        <v>156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t="17" hidden="1" x14ac:dyDescent="0.2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t="17" x14ac:dyDescent="0.2">
      <c r="A87" s="90" t="s">
        <v>104</v>
      </c>
      <c r="B87" s="159" t="s">
        <v>105</v>
      </c>
      <c r="C87" s="111">
        <v>4105</v>
      </c>
      <c r="D87" s="113">
        <v>0.4</v>
      </c>
      <c r="E87" s="117">
        <f t="shared" si="4"/>
        <v>1642</v>
      </c>
      <c r="F87" s="115">
        <v>101.98</v>
      </c>
      <c r="G87" s="117">
        <f t="shared" si="5"/>
        <v>1743.98</v>
      </c>
      <c r="H87" s="326">
        <v>110</v>
      </c>
      <c r="I87" s="117">
        <f t="shared" si="6"/>
        <v>1633.98</v>
      </c>
      <c r="J87" s="357">
        <v>0.13</v>
      </c>
      <c r="K87" s="372">
        <f t="shared" si="7"/>
        <v>213.46</v>
      </c>
    </row>
    <row r="88" spans="1:11" ht="17" hidden="1" x14ac:dyDescent="0.2">
      <c r="A88" s="90" t="s">
        <v>161</v>
      </c>
      <c r="B88" s="159" t="s">
        <v>162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0.13</v>
      </c>
      <c r="K88" s="372">
        <f t="shared" si="7"/>
        <v>0</v>
      </c>
    </row>
    <row r="89" spans="1:11" ht="17" hidden="1" x14ac:dyDescent="0.2">
      <c r="A89" s="90" t="s">
        <v>100</v>
      </c>
      <c r="B89" s="159" t="s">
        <v>101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20">
        <f t="shared" si="7"/>
        <v>0</v>
      </c>
    </row>
    <row r="90" spans="1:11" ht="17" hidden="1" x14ac:dyDescent="0.2">
      <c r="A90" s="194" t="s">
        <v>85</v>
      </c>
      <c r="B90" s="159" t="s">
        <v>86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1" s="272" customFormat="1" ht="17" hidden="1" x14ac:dyDescent="0.2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t="17" hidden="1" x14ac:dyDescent="0.2">
      <c r="A92" s="90" t="s">
        <v>235</v>
      </c>
      <c r="B92" s="331" t="s">
        <v>180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7" hidden="1" x14ac:dyDescent="0.2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t="17" hidden="1" x14ac:dyDescent="0.2">
      <c r="A94" s="208" t="s">
        <v>179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0.14000000000000001</v>
      </c>
      <c r="K94" s="371">
        <f t="shared" si="7"/>
        <v>0</v>
      </c>
    </row>
    <row r="95" spans="1:11" ht="17" hidden="1" x14ac:dyDescent="0.2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s="272" customFormat="1" ht="17" hidden="1" x14ac:dyDescent="0.2">
      <c r="A96" s="194" t="s">
        <v>83</v>
      </c>
      <c r="B96" s="159" t="s">
        <v>84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0.14000000000000001</v>
      </c>
      <c r="K96" s="20">
        <f t="shared" si="7"/>
        <v>0</v>
      </c>
    </row>
    <row r="97" spans="1:11" s="272" customFormat="1" ht="17" x14ac:dyDescent="0.2">
      <c r="A97" s="90" t="s">
        <v>193</v>
      </c>
      <c r="B97" s="159" t="s">
        <v>84</v>
      </c>
      <c r="C97" s="111">
        <v>4847</v>
      </c>
      <c r="D97" s="113">
        <v>0.39</v>
      </c>
      <c r="E97" s="117">
        <f t="shared" si="4"/>
        <v>1890.3300000000002</v>
      </c>
      <c r="F97" s="115"/>
      <c r="G97" s="117">
        <f t="shared" si="5"/>
        <v>1890.3300000000002</v>
      </c>
      <c r="H97" s="326">
        <v>110</v>
      </c>
      <c r="I97" s="117">
        <f t="shared" si="6"/>
        <v>1780.3300000000002</v>
      </c>
      <c r="J97" s="357">
        <v>0.13</v>
      </c>
      <c r="K97" s="372">
        <f t="shared" si="7"/>
        <v>245.74290000000002</v>
      </c>
    </row>
    <row r="98" spans="1:11" ht="17" hidden="1" x14ac:dyDescent="0.2">
      <c r="A98" s="90" t="s">
        <v>193</v>
      </c>
      <c r="B98" s="331" t="s">
        <v>84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t="17" hidden="1" x14ac:dyDescent="0.2">
      <c r="A99" s="90" t="s">
        <v>198</v>
      </c>
      <c r="B99" s="331" t="s">
        <v>107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s="272" customFormat="1" ht="17" hidden="1" x14ac:dyDescent="0.2">
      <c r="A100" s="90" t="s">
        <v>198</v>
      </c>
      <c r="B100" s="159" t="s">
        <v>107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0.13</v>
      </c>
      <c r="K100" s="20">
        <f t="shared" si="7"/>
        <v>0</v>
      </c>
    </row>
    <row r="101" spans="1:11" ht="14.5" hidden="1" customHeight="1" x14ac:dyDescent="0.2">
      <c r="A101" s="90" t="s">
        <v>216</v>
      </c>
      <c r="B101" s="331" t="s">
        <v>217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ht="17" x14ac:dyDescent="0.2">
      <c r="A102" s="90" t="s">
        <v>152</v>
      </c>
      <c r="B102" s="331" t="s">
        <v>153</v>
      </c>
      <c r="C102" s="332">
        <v>4458</v>
      </c>
      <c r="D102" s="99">
        <v>0.27</v>
      </c>
      <c r="E102" s="103">
        <f t="shared" si="4"/>
        <v>1203.6600000000001</v>
      </c>
      <c r="F102" s="100">
        <v>15</v>
      </c>
      <c r="G102" s="103">
        <f t="shared" si="5"/>
        <v>1218.6600000000001</v>
      </c>
      <c r="H102" s="336">
        <v>210</v>
      </c>
      <c r="I102" s="103">
        <f t="shared" si="6"/>
        <v>1008.6600000000001</v>
      </c>
      <c r="J102" s="370">
        <v>0.13</v>
      </c>
      <c r="K102" s="371">
        <f t="shared" si="7"/>
        <v>156.47580000000002</v>
      </c>
    </row>
    <row r="103" spans="1:11" s="272" customFormat="1" ht="17" hidden="1" x14ac:dyDescent="0.2">
      <c r="A103" s="90" t="s">
        <v>152</v>
      </c>
      <c r="B103" s="331" t="s">
        <v>218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hidden="1" x14ac:dyDescent="0.2">
      <c r="A104" s="90" t="s">
        <v>211</v>
      </c>
      <c r="B104" s="331" t="s">
        <v>185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t="17" x14ac:dyDescent="0.2">
      <c r="A105" s="90" t="s">
        <v>184</v>
      </c>
      <c r="B105" s="159" t="s">
        <v>219</v>
      </c>
      <c r="C105" s="111">
        <v>4019</v>
      </c>
      <c r="D105" s="113">
        <v>0.4</v>
      </c>
      <c r="E105" s="117">
        <f t="shared" si="4"/>
        <v>1607.6000000000001</v>
      </c>
      <c r="F105" s="115">
        <v>80.38</v>
      </c>
      <c r="G105" s="117">
        <f t="shared" si="5"/>
        <v>1687.98</v>
      </c>
      <c r="H105" s="326">
        <v>110</v>
      </c>
      <c r="I105" s="117">
        <f t="shared" si="6"/>
        <v>1577.98</v>
      </c>
      <c r="J105" s="357">
        <v>0.13</v>
      </c>
      <c r="K105" s="372">
        <f t="shared" si="7"/>
        <v>208.98800000000003</v>
      </c>
    </row>
    <row r="106" spans="1:11" s="272" customFormat="1" ht="17" hidden="1" x14ac:dyDescent="0.2">
      <c r="A106" s="90" t="s">
        <v>209</v>
      </c>
      <c r="B106" s="331" t="s">
        <v>210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t="17" hidden="1" x14ac:dyDescent="0.2">
      <c r="A107" s="90" t="s">
        <v>203</v>
      </c>
      <c r="B107" s="331" t="s">
        <v>220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t="17" hidden="1" x14ac:dyDescent="0.2">
      <c r="A108" s="160" t="s">
        <v>241</v>
      </c>
      <c r="B108" s="331" t="s">
        <v>242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0.14000000000000001</v>
      </c>
      <c r="K108" s="371">
        <f t="shared" si="7"/>
        <v>0</v>
      </c>
    </row>
    <row r="109" spans="1:11" ht="17" hidden="1" x14ac:dyDescent="0.2">
      <c r="A109" s="208" t="s">
        <v>159</v>
      </c>
      <c r="B109" s="159" t="s">
        <v>160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0.14000000000000001</v>
      </c>
      <c r="K109" s="20">
        <f t="shared" si="7"/>
        <v>0</v>
      </c>
    </row>
    <row r="110" spans="1:11" ht="17" hidden="1" x14ac:dyDescent="0.2">
      <c r="A110" s="90" t="s">
        <v>98</v>
      </c>
      <c r="B110" s="331" t="s">
        <v>171</v>
      </c>
      <c r="C110" s="332"/>
      <c r="D110" s="99"/>
      <c r="E110" s="103">
        <f t="shared" si="4"/>
        <v>0</v>
      </c>
      <c r="F110" s="100"/>
      <c r="G110" s="103">
        <f t="shared" si="5"/>
        <v>0</v>
      </c>
      <c r="H110" s="336"/>
      <c r="I110" s="103">
        <f t="shared" si="6"/>
        <v>0</v>
      </c>
      <c r="J110" s="370">
        <v>0.13</v>
      </c>
      <c r="K110" s="371">
        <f t="shared" si="7"/>
        <v>0</v>
      </c>
    </row>
    <row r="111" spans="1:11" ht="17" hidden="1" x14ac:dyDescent="0.2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t="17" hidden="1" x14ac:dyDescent="0.2">
      <c r="A112" s="94" t="s">
        <v>58</v>
      </c>
      <c r="B112" s="159" t="s">
        <v>59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0.14000000000000001</v>
      </c>
      <c r="K112" s="20">
        <f t="shared" si="7"/>
        <v>0</v>
      </c>
    </row>
    <row r="113" spans="1:11" s="272" customFormat="1" ht="17" x14ac:dyDescent="0.2">
      <c r="A113" s="160" t="s">
        <v>65</v>
      </c>
      <c r="B113" s="159" t="s">
        <v>59</v>
      </c>
      <c r="C113" s="111">
        <v>4435</v>
      </c>
      <c r="D113" s="113">
        <v>0.34</v>
      </c>
      <c r="E113" s="117">
        <f t="shared" si="4"/>
        <v>1507.9</v>
      </c>
      <c r="F113" s="115">
        <v>20</v>
      </c>
      <c r="G113" s="117">
        <f t="shared" si="5"/>
        <v>1527.9</v>
      </c>
      <c r="H113" s="326"/>
      <c r="I113" s="117">
        <f t="shared" si="6"/>
        <v>1527.9</v>
      </c>
      <c r="J113" s="357">
        <v>0.14000000000000001</v>
      </c>
      <c r="K113" s="372">
        <f t="shared" si="7"/>
        <v>211.10600000000002</v>
      </c>
    </row>
    <row r="114" spans="1:11" s="272" customFormat="1" ht="17" hidden="1" x14ac:dyDescent="0.2">
      <c r="A114" s="90" t="s">
        <v>168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0.13</v>
      </c>
      <c r="K114" s="371">
        <f t="shared" si="7"/>
        <v>0</v>
      </c>
    </row>
    <row r="115" spans="1:11" s="272" customFormat="1" ht="17" hidden="1" x14ac:dyDescent="0.2">
      <c r="A115" s="90" t="s">
        <v>168</v>
      </c>
      <c r="B115" s="159" t="s">
        <v>59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372">
        <f t="shared" si="7"/>
        <v>0</v>
      </c>
    </row>
    <row r="116" spans="1:11" ht="17" hidden="1" x14ac:dyDescent="0.2">
      <c r="A116" s="90" t="s">
        <v>186</v>
      </c>
      <c r="B116" s="331" t="s">
        <v>59</v>
      </c>
      <c r="C116" s="332"/>
      <c r="D116" s="99"/>
      <c r="E116" s="103">
        <f t="shared" si="4"/>
        <v>0</v>
      </c>
      <c r="F116" s="100"/>
      <c r="G116" s="103">
        <f t="shared" si="5"/>
        <v>0</v>
      </c>
      <c r="H116" s="336"/>
      <c r="I116" s="103">
        <f t="shared" si="6"/>
        <v>0</v>
      </c>
      <c r="J116" s="370">
        <v>0.13</v>
      </c>
      <c r="K116" s="371">
        <f t="shared" si="7"/>
        <v>0</v>
      </c>
    </row>
    <row r="117" spans="1:11" s="272" customFormat="1" ht="17" hidden="1" x14ac:dyDescent="0.2">
      <c r="A117" s="90" t="s">
        <v>63</v>
      </c>
      <c r="B117" s="159" t="s">
        <v>64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0.13</v>
      </c>
      <c r="K117" s="20">
        <f t="shared" si="7"/>
        <v>0</v>
      </c>
    </row>
    <row r="118" spans="1:11" ht="17" x14ac:dyDescent="0.2">
      <c r="A118" s="90" t="s">
        <v>231</v>
      </c>
      <c r="B118" s="159" t="s">
        <v>232</v>
      </c>
      <c r="C118" s="111">
        <v>4859</v>
      </c>
      <c r="D118" s="113">
        <v>0.4</v>
      </c>
      <c r="E118" s="117">
        <f t="shared" si="4"/>
        <v>1943.6000000000001</v>
      </c>
      <c r="F118" s="115"/>
      <c r="G118" s="117">
        <f t="shared" si="5"/>
        <v>1943.6000000000001</v>
      </c>
      <c r="H118" s="326">
        <v>110</v>
      </c>
      <c r="I118" s="117">
        <f t="shared" si="6"/>
        <v>1833.6000000000001</v>
      </c>
      <c r="J118" s="357">
        <v>0.13</v>
      </c>
      <c r="K118" s="372">
        <f t="shared" si="7"/>
        <v>252.66800000000003</v>
      </c>
    </row>
    <row r="119" spans="1:11" ht="17" x14ac:dyDescent="0.2">
      <c r="A119" s="90" t="s">
        <v>134</v>
      </c>
      <c r="B119" s="159" t="s">
        <v>135</v>
      </c>
      <c r="C119" s="111">
        <v>2060</v>
      </c>
      <c r="D119" s="113">
        <v>0.28000000000000003</v>
      </c>
      <c r="E119" s="117">
        <f t="shared" si="4"/>
        <v>576.80000000000007</v>
      </c>
      <c r="F119" s="115"/>
      <c r="G119" s="117">
        <f t="shared" si="5"/>
        <v>576.80000000000007</v>
      </c>
      <c r="H119" s="326"/>
      <c r="I119" s="117">
        <f t="shared" si="6"/>
        <v>576.80000000000007</v>
      </c>
      <c r="J119" s="357">
        <v>0.13</v>
      </c>
      <c r="K119" s="372">
        <f t="shared" si="7"/>
        <v>74.984000000000009</v>
      </c>
    </row>
    <row r="120" spans="1:11" ht="17" hidden="1" x14ac:dyDescent="0.2">
      <c r="A120" s="90" t="s">
        <v>134</v>
      </c>
      <c r="B120" s="159" t="s">
        <v>135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ht="17" hidden="1" x14ac:dyDescent="0.2">
      <c r="A121" s="90" t="s">
        <v>114</v>
      </c>
      <c r="B121" s="159" t="s">
        <v>115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t="17" hidden="1" x14ac:dyDescent="0.2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t="17" hidden="1" x14ac:dyDescent="0.2">
      <c r="A123" s="90" t="s">
        <v>109</v>
      </c>
      <c r="B123" s="159" t="s">
        <v>110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t="17" hidden="1" x14ac:dyDescent="0.2">
      <c r="A124" s="90" t="s">
        <v>187</v>
      </c>
      <c r="B124" s="331" t="s">
        <v>188</v>
      </c>
      <c r="C124" s="332"/>
      <c r="D124" s="99"/>
      <c r="E124" s="103">
        <f t="shared" si="4"/>
        <v>0</v>
      </c>
      <c r="F124" s="100"/>
      <c r="G124" s="103">
        <f t="shared" si="5"/>
        <v>0</v>
      </c>
      <c r="H124" s="336"/>
      <c r="I124" s="103">
        <f t="shared" si="6"/>
        <v>0</v>
      </c>
      <c r="J124" s="370">
        <v>0.13</v>
      </c>
      <c r="K124" s="371">
        <f t="shared" si="7"/>
        <v>0</v>
      </c>
    </row>
    <row r="125" spans="1:11" ht="17" hidden="1" x14ac:dyDescent="0.2">
      <c r="A125" s="90" t="s">
        <v>74</v>
      </c>
      <c r="B125" s="159" t="s">
        <v>75</v>
      </c>
      <c r="C125" s="111"/>
      <c r="D125" s="113"/>
      <c r="E125" s="117">
        <f t="shared" si="4"/>
        <v>0</v>
      </c>
      <c r="F125" s="115"/>
      <c r="G125" s="117">
        <f t="shared" si="5"/>
        <v>0</v>
      </c>
      <c r="H125" s="326"/>
      <c r="I125" s="117">
        <f t="shared" si="6"/>
        <v>0</v>
      </c>
      <c r="J125" s="357">
        <v>0.13</v>
      </c>
      <c r="K125" s="20">
        <f t="shared" si="7"/>
        <v>0</v>
      </c>
    </row>
    <row r="126" spans="1:11" s="272" customFormat="1" ht="17" hidden="1" x14ac:dyDescent="0.2">
      <c r="A126" s="90" t="s">
        <v>222</v>
      </c>
      <c r="B126" s="331" t="s">
        <v>223</v>
      </c>
      <c r="C126" s="332"/>
      <c r="D126" s="99"/>
      <c r="E126" s="103">
        <f t="shared" si="4"/>
        <v>0</v>
      </c>
      <c r="F126" s="100"/>
      <c r="G126" s="103">
        <f t="shared" si="5"/>
        <v>0</v>
      </c>
      <c r="H126" s="336"/>
      <c r="I126" s="103">
        <f t="shared" si="6"/>
        <v>0</v>
      </c>
      <c r="J126" s="370">
        <v>0.13</v>
      </c>
      <c r="K126" s="371">
        <f t="shared" si="7"/>
        <v>0</v>
      </c>
    </row>
    <row r="127" spans="1:11" ht="17" hidden="1" x14ac:dyDescent="0.2">
      <c r="A127" s="209" t="s">
        <v>91</v>
      </c>
      <c r="B127" s="159" t="s">
        <v>92</v>
      </c>
      <c r="C127" s="111"/>
      <c r="D127" s="113"/>
      <c r="E127" s="117">
        <f t="shared" si="4"/>
        <v>0</v>
      </c>
      <c r="F127" s="115"/>
      <c r="G127" s="117">
        <f t="shared" si="5"/>
        <v>0</v>
      </c>
      <c r="H127" s="326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s="272" customFormat="1" hidden="1" x14ac:dyDescent="0.2">
      <c r="A128" s="316" t="s">
        <v>145</v>
      </c>
      <c r="B128" s="350" t="s">
        <v>146</v>
      </c>
      <c r="C128" s="111"/>
      <c r="D128" s="171"/>
      <c r="E128" s="117">
        <f t="shared" si="4"/>
        <v>0</v>
      </c>
      <c r="F128" s="116"/>
      <c r="G128" s="117">
        <f t="shared" si="5"/>
        <v>0</v>
      </c>
      <c r="H128" s="11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2">
      <c r="A129" s="90" t="s">
        <v>139</v>
      </c>
      <c r="B129" s="321" t="s">
        <v>140</v>
      </c>
      <c r="C129" s="176"/>
      <c r="D129" s="170"/>
      <c r="E129" s="117">
        <f t="shared" si="4"/>
        <v>0</v>
      </c>
      <c r="F129" s="261"/>
      <c r="G129" s="117">
        <f t="shared" si="5"/>
        <v>0</v>
      </c>
      <c r="H129" s="261"/>
      <c r="I129" s="117">
        <f t="shared" si="6"/>
        <v>0</v>
      </c>
      <c r="J129" s="357">
        <v>0.13</v>
      </c>
      <c r="K129" s="20">
        <f t="shared" si="7"/>
        <v>0</v>
      </c>
    </row>
    <row r="130" spans="1:12" hidden="1" x14ac:dyDescent="0.2">
      <c r="A130" s="90" t="s">
        <v>141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s="272" customFormat="1" hidden="1" x14ac:dyDescent="0.2">
      <c r="A131" s="90" t="s">
        <v>118</v>
      </c>
      <c r="B131" s="238" t="s">
        <v>119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hidden="1" x14ac:dyDescent="0.2">
      <c r="A132" s="92" t="s">
        <v>54</v>
      </c>
      <c r="B132" s="196" t="s">
        <v>55</v>
      </c>
      <c r="C132" s="197"/>
      <c r="D132" s="198"/>
      <c r="E132" s="117">
        <f t="shared" si="4"/>
        <v>0</v>
      </c>
      <c r="F132" s="203"/>
      <c r="G132" s="117">
        <f t="shared" si="5"/>
        <v>0</v>
      </c>
      <c r="H132" s="203"/>
      <c r="I132" s="117">
        <f t="shared" si="6"/>
        <v>0</v>
      </c>
      <c r="J132" s="357">
        <v>0.14000000000000001</v>
      </c>
      <c r="K132" s="20">
        <f t="shared" si="7"/>
        <v>0</v>
      </c>
    </row>
    <row r="133" spans="1:12" hidden="1" x14ac:dyDescent="0.2">
      <c r="A133" s="90" t="s">
        <v>87</v>
      </c>
      <c r="B133" s="234" t="s">
        <v>88</v>
      </c>
      <c r="C133" s="114"/>
      <c r="D133" s="172"/>
      <c r="E133" s="117">
        <f t="shared" si="4"/>
        <v>0</v>
      </c>
      <c r="F133" s="116"/>
      <c r="G133" s="117">
        <f t="shared" si="5"/>
        <v>0</v>
      </c>
      <c r="H133" s="116"/>
      <c r="I133" s="117">
        <f t="shared" si="6"/>
        <v>0</v>
      </c>
      <c r="J133" s="357">
        <v>0.13</v>
      </c>
      <c r="K133" s="20">
        <f t="shared" si="7"/>
        <v>0</v>
      </c>
    </row>
    <row r="134" spans="1:12" ht="16" customHeight="1" x14ac:dyDescent="0.2">
      <c r="A134" s="75"/>
      <c r="C134" s="79">
        <f>SUM(C2:C133)</f>
        <v>81415</v>
      </c>
      <c r="D134" s="79"/>
      <c r="E134" s="80">
        <f>SUM(E2:E133)</f>
        <v>28737.52</v>
      </c>
      <c r="F134" s="80">
        <f>SUM(F2:F133)</f>
        <v>1059.94</v>
      </c>
      <c r="G134" s="80">
        <f>SUM(G2:G133)</f>
        <v>29797.46</v>
      </c>
      <c r="H134" s="80">
        <f>SUM(H2:H133)</f>
        <v>2365</v>
      </c>
      <c r="I134" s="80">
        <f>SUM(I2:I133)</f>
        <v>27432.460000000003</v>
      </c>
      <c r="J134" s="80"/>
      <c r="K134" s="3">
        <f>SUM(K2:K133)</f>
        <v>3825.4486000000006</v>
      </c>
      <c r="L134" s="3"/>
    </row>
    <row r="135" spans="1:12" x14ac:dyDescent="0.2">
      <c r="D135" s="81"/>
      <c r="I135" s="382"/>
      <c r="J135" s="383"/>
      <c r="K135" s="165"/>
    </row>
    <row r="136" spans="1:12" x14ac:dyDescent="0.2">
      <c r="B136" s="247" t="s">
        <v>47</v>
      </c>
      <c r="D136" s="13"/>
      <c r="F136" s="13"/>
      <c r="G136" s="13"/>
      <c r="H136" t="s">
        <v>10</v>
      </c>
      <c r="I136" s="12">
        <f>+K134</f>
        <v>3825.4486000000006</v>
      </c>
    </row>
    <row r="137" spans="1:12" x14ac:dyDescent="0.2">
      <c r="B137" s="363">
        <v>0.13</v>
      </c>
      <c r="C137" s="41" t="s">
        <v>170</v>
      </c>
      <c r="D137" s="14"/>
      <c r="F137" s="13"/>
      <c r="G137" s="13"/>
      <c r="H137" t="s">
        <v>12</v>
      </c>
      <c r="I137" s="207">
        <f>+I134+I136</f>
        <v>31257.908600000002</v>
      </c>
    </row>
    <row r="138" spans="1:12" x14ac:dyDescent="0.2">
      <c r="A138" s="361"/>
      <c r="B138" s="364">
        <v>0.14000000000000001</v>
      </c>
      <c r="C138" s="41" t="s">
        <v>51</v>
      </c>
      <c r="D138" s="14"/>
      <c r="E138" s="15"/>
      <c r="I138" s="398">
        <v>2376</v>
      </c>
      <c r="J138" s="79" t="s">
        <v>250</v>
      </c>
    </row>
    <row r="139" spans="1:12" x14ac:dyDescent="0.2">
      <c r="A139" s="362"/>
      <c r="D139" s="14"/>
      <c r="H139" s="41" t="s">
        <v>247</v>
      </c>
      <c r="I139" s="397">
        <f>+I137+I138</f>
        <v>33633.908600000002</v>
      </c>
      <c r="J139" s="387"/>
    </row>
    <row r="140" spans="1:12" x14ac:dyDescent="0.2">
      <c r="A140" s="361"/>
      <c r="D140" s="395" t="s">
        <v>244</v>
      </c>
      <c r="E140" s="396">
        <v>14256</v>
      </c>
    </row>
    <row r="141" spans="1:12" x14ac:dyDescent="0.2">
      <c r="A141" s="361"/>
      <c r="D141" s="395" t="s">
        <v>245</v>
      </c>
      <c r="E141" s="396">
        <f>E140/6</f>
        <v>2376</v>
      </c>
    </row>
    <row r="142" spans="1:12" x14ac:dyDescent="0.2">
      <c r="D142" s="79"/>
      <c r="E142" s="79"/>
    </row>
    <row r="143" spans="1:12" x14ac:dyDescent="0.2">
      <c r="D143" s="79" t="s">
        <v>249</v>
      </c>
      <c r="E143" s="79"/>
    </row>
  </sheetData>
  <autoFilter ref="A1:K138" xr:uid="{00000000-0009-0000-0000-00007E000000}">
    <filterColumn colId="8">
      <filters blank="1">
        <filter val="1,008.66"/>
        <filter val="1,088.66"/>
        <filter val="1,308.90"/>
        <filter val="1,406.40"/>
        <filter val="1,527.90"/>
        <filter val="1,577.98"/>
        <filter val="1,633.98"/>
        <filter val="1,780.33"/>
        <filter val="1,833.60"/>
        <filter val="1,976.56"/>
        <filter val="2,007.43"/>
        <filter val="2,029.14"/>
        <filter val="2,167.24"/>
        <filter val="2,208.02"/>
        <filter val="2,376.00"/>
        <filter val="27,442.72"/>
        <filter val="3,826.89"/>
        <filter val="31,269.61"/>
        <filter val="545.62"/>
        <filter val="576.80"/>
        <filter val="788.9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656D-9240-4A2E-9F13-D7099EB620DF}">
  <sheetPr filterMode="1"/>
  <dimension ref="A1:L143"/>
  <sheetViews>
    <sheetView topLeftCell="A21" zoomScale="96" zoomScaleNormal="96" workbookViewId="0">
      <selection activeCell="I139" sqref="I139"/>
    </sheetView>
  </sheetViews>
  <sheetFormatPr baseColWidth="10" defaultColWidth="10.6640625" defaultRowHeight="16" x14ac:dyDescent="0.2"/>
  <cols>
    <col min="1" max="1" width="14.5" customWidth="1"/>
    <col min="2" max="2" width="18.33203125" customWidth="1"/>
    <col min="3" max="3" width="10" customWidth="1"/>
    <col min="4" max="4" width="9.33203125" customWidth="1"/>
    <col min="7" max="7" width="11.6640625" customWidth="1"/>
    <col min="8" max="8" width="12.832031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2835</v>
      </c>
      <c r="D4" s="113">
        <v>0.4</v>
      </c>
      <c r="E4" s="117">
        <f t="shared" si="0"/>
        <v>1134</v>
      </c>
      <c r="F4" s="115"/>
      <c r="G4" s="117">
        <f t="shared" si="1"/>
        <v>1134</v>
      </c>
      <c r="H4" s="319">
        <v>110</v>
      </c>
      <c r="I4" s="117">
        <f t="shared" si="2"/>
        <v>1024</v>
      </c>
      <c r="J4" s="357">
        <v>0.13</v>
      </c>
      <c r="K4" s="372">
        <f t="shared" si="3"/>
        <v>147.42000000000002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331" t="s">
        <v>165</v>
      </c>
      <c r="C6" s="332">
        <v>360</v>
      </c>
      <c r="D6" s="99">
        <v>0.4</v>
      </c>
      <c r="E6" s="103">
        <f t="shared" si="0"/>
        <v>144</v>
      </c>
      <c r="F6" s="100"/>
      <c r="G6" s="103">
        <f t="shared" si="1"/>
        <v>144</v>
      </c>
      <c r="H6" s="336">
        <v>110</v>
      </c>
      <c r="I6" s="103">
        <f t="shared" si="2"/>
        <v>34</v>
      </c>
      <c r="J6" s="370">
        <v>0.13</v>
      </c>
      <c r="K6" s="371">
        <f t="shared" si="3"/>
        <v>18.72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x14ac:dyDescent="0.2">
      <c r="A9" s="179" t="s">
        <v>236</v>
      </c>
      <c r="B9" s="159" t="s">
        <v>237</v>
      </c>
      <c r="C9" s="111">
        <v>3162</v>
      </c>
      <c r="D9" s="113">
        <v>0.39</v>
      </c>
      <c r="E9" s="117">
        <f t="shared" si="0"/>
        <v>1233.18</v>
      </c>
      <c r="F9" s="115">
        <v>40</v>
      </c>
      <c r="G9" s="117">
        <f t="shared" si="1"/>
        <v>1273.18</v>
      </c>
      <c r="H9" s="326">
        <v>100</v>
      </c>
      <c r="I9" s="117">
        <f t="shared" si="2"/>
        <v>1173.18</v>
      </c>
      <c r="J9" s="357">
        <v>0.13</v>
      </c>
      <c r="K9" s="372">
        <f t="shared" si="3"/>
        <v>160.3134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x14ac:dyDescent="0.2">
      <c r="A17" s="179" t="s">
        <v>200</v>
      </c>
      <c r="B17" s="159" t="s">
        <v>144</v>
      </c>
      <c r="C17" s="111">
        <v>6308</v>
      </c>
      <c r="D17" s="113">
        <v>0.27</v>
      </c>
      <c r="E17" s="117">
        <f t="shared" si="0"/>
        <v>1703.16</v>
      </c>
      <c r="F17" s="115"/>
      <c r="G17" s="117">
        <f t="shared" si="1"/>
        <v>1703.16</v>
      </c>
      <c r="H17" s="326">
        <v>110</v>
      </c>
      <c r="I17" s="117">
        <f t="shared" si="2"/>
        <v>1593.16</v>
      </c>
      <c r="J17" s="357">
        <v>0.13</v>
      </c>
      <c r="K17" s="372">
        <f t="shared" si="3"/>
        <v>221.41080000000002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x14ac:dyDescent="0.2">
      <c r="A21" s="179" t="s">
        <v>233</v>
      </c>
      <c r="B21" s="159" t="s">
        <v>234</v>
      </c>
      <c r="C21" s="111">
        <v>4720</v>
      </c>
      <c r="D21" s="113">
        <v>0.39</v>
      </c>
      <c r="E21" s="117">
        <f t="shared" si="0"/>
        <v>1840.8</v>
      </c>
      <c r="F21" s="115"/>
      <c r="G21" s="117">
        <f t="shared" si="1"/>
        <v>1840.8</v>
      </c>
      <c r="H21" s="326">
        <v>110</v>
      </c>
      <c r="I21" s="117">
        <f t="shared" si="2"/>
        <v>1730.8</v>
      </c>
      <c r="J21" s="357">
        <v>0.13</v>
      </c>
      <c r="K21" s="372">
        <f t="shared" si="3"/>
        <v>239.304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x14ac:dyDescent="0.2">
      <c r="A24" s="179" t="s">
        <v>131</v>
      </c>
      <c r="B24" s="159" t="s">
        <v>132</v>
      </c>
      <c r="C24" s="111">
        <v>2230</v>
      </c>
      <c r="D24" s="113">
        <v>0.4</v>
      </c>
      <c r="E24" s="117">
        <f t="shared" si="0"/>
        <v>892</v>
      </c>
      <c r="F24" s="115">
        <v>20</v>
      </c>
      <c r="G24" s="117">
        <f t="shared" si="1"/>
        <v>912</v>
      </c>
      <c r="H24" s="326">
        <v>220</v>
      </c>
      <c r="I24" s="117">
        <f t="shared" si="2"/>
        <v>692</v>
      </c>
      <c r="J24" s="357">
        <v>0.13</v>
      </c>
      <c r="K24" s="372">
        <f t="shared" si="3"/>
        <v>115.96000000000001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x14ac:dyDescent="0.2">
      <c r="A32" s="160" t="s">
        <v>81</v>
      </c>
      <c r="B32" s="392" t="s">
        <v>230</v>
      </c>
      <c r="C32" s="176">
        <v>8850</v>
      </c>
      <c r="D32" s="170">
        <v>0.27</v>
      </c>
      <c r="E32" s="117">
        <f t="shared" si="0"/>
        <v>2389.5</v>
      </c>
      <c r="F32" s="261"/>
      <c r="G32" s="117">
        <f t="shared" si="1"/>
        <v>2389.5</v>
      </c>
      <c r="H32" s="261">
        <v>110</v>
      </c>
      <c r="I32" s="117">
        <f t="shared" si="2"/>
        <v>2279.5</v>
      </c>
      <c r="J32" s="357">
        <v>0.14000000000000001</v>
      </c>
      <c r="K32" s="372">
        <f t="shared" si="3"/>
        <v>334.53000000000003</v>
      </c>
    </row>
    <row r="33" spans="1:11" s="272" customFormat="1" ht="17" hidden="1" x14ac:dyDescent="0.2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ht="17" x14ac:dyDescent="0.2">
      <c r="A34" s="160" t="s">
        <v>228</v>
      </c>
      <c r="B34" s="159" t="s">
        <v>229</v>
      </c>
      <c r="C34" s="111">
        <v>8850</v>
      </c>
      <c r="D34" s="113">
        <v>0.27</v>
      </c>
      <c r="E34" s="117">
        <f t="shared" si="0"/>
        <v>2389.5</v>
      </c>
      <c r="F34" s="115"/>
      <c r="G34" s="117">
        <f t="shared" si="1"/>
        <v>2389.5</v>
      </c>
      <c r="H34" s="326">
        <v>110</v>
      </c>
      <c r="I34" s="117">
        <f t="shared" si="2"/>
        <v>2279.5</v>
      </c>
      <c r="J34" s="357">
        <v>0.14000000000000001</v>
      </c>
      <c r="K34" s="372">
        <f t="shared" si="3"/>
        <v>334.53000000000003</v>
      </c>
    </row>
    <row r="35" spans="1:11" ht="17" hidden="1" x14ac:dyDescent="0.2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t="17" hidden="1" x14ac:dyDescent="0.2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60" t="s">
        <v>116</v>
      </c>
      <c r="B40" s="331" t="s">
        <v>117</v>
      </c>
      <c r="C40" s="332"/>
      <c r="D40" s="99"/>
      <c r="E40" s="103">
        <f t="shared" si="0"/>
        <v>0</v>
      </c>
      <c r="F40" s="100"/>
      <c r="G40" s="103">
        <f t="shared" si="1"/>
        <v>0</v>
      </c>
      <c r="H40" s="336"/>
      <c r="I40" s="103">
        <f t="shared" si="2"/>
        <v>0</v>
      </c>
      <c r="J40" s="370">
        <v>0.14000000000000001</v>
      </c>
      <c r="K40" s="371">
        <f t="shared" si="3"/>
        <v>0</v>
      </c>
    </row>
    <row r="41" spans="1:11" ht="17" hidden="1" x14ac:dyDescent="0.2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t="17" hidden="1" x14ac:dyDescent="0.2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t="17" hidden="1" x14ac:dyDescent="0.2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t="17" hidden="1" x14ac:dyDescent="0.2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t="17" hidden="1" x14ac:dyDescent="0.2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hidden="1" x14ac:dyDescent="0.2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t="17" hidden="1" x14ac:dyDescent="0.2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t="17" hidden="1" x14ac:dyDescent="0.2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x14ac:dyDescent="0.2">
      <c r="A53" s="160" t="s">
        <v>65</v>
      </c>
      <c r="B53" s="159" t="s">
        <v>138</v>
      </c>
      <c r="C53" s="111">
        <v>1714</v>
      </c>
      <c r="D53" s="113">
        <v>0.4</v>
      </c>
      <c r="E53" s="117">
        <f t="shared" si="0"/>
        <v>685.6</v>
      </c>
      <c r="F53" s="115"/>
      <c r="G53" s="117">
        <f t="shared" si="1"/>
        <v>685.6</v>
      </c>
      <c r="H53" s="326">
        <v>110</v>
      </c>
      <c r="I53" s="117">
        <f t="shared" si="2"/>
        <v>575.6</v>
      </c>
      <c r="J53" s="357">
        <v>0.14000000000000001</v>
      </c>
      <c r="K53" s="372">
        <f t="shared" si="3"/>
        <v>95.984000000000009</v>
      </c>
    </row>
    <row r="54" spans="1:11" ht="17" hidden="1" x14ac:dyDescent="0.2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t="17" hidden="1" x14ac:dyDescent="0.2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ht="17" x14ac:dyDescent="0.2">
      <c r="A56" s="160" t="s">
        <v>240</v>
      </c>
      <c r="B56" s="159" t="s">
        <v>243</v>
      </c>
      <c r="C56" s="111">
        <v>4734</v>
      </c>
      <c r="D56" s="113">
        <v>0.38</v>
      </c>
      <c r="E56" s="117">
        <f t="shared" si="0"/>
        <v>1798.92</v>
      </c>
      <c r="F56" s="115"/>
      <c r="G56" s="117">
        <f t="shared" si="1"/>
        <v>1798.92</v>
      </c>
      <c r="H56" s="326">
        <v>110</v>
      </c>
      <c r="I56" s="117">
        <f t="shared" si="2"/>
        <v>1688.92</v>
      </c>
      <c r="J56" s="357">
        <v>0.14000000000000001</v>
      </c>
      <c r="K56" s="372">
        <f t="shared" si="3"/>
        <v>251.84880000000004</v>
      </c>
    </row>
    <row r="57" spans="1:11" s="272" customFormat="1" ht="17" hidden="1" x14ac:dyDescent="0.2">
      <c r="A57" s="160" t="s">
        <v>240</v>
      </c>
      <c r="B57" s="331" t="s">
        <v>243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0.14000000000000001</v>
      </c>
      <c r="K57" s="371">
        <f t="shared" si="3"/>
        <v>0</v>
      </c>
    </row>
    <row r="58" spans="1:11" ht="17" hidden="1" x14ac:dyDescent="0.2">
      <c r="A58" s="191" t="s">
        <v>44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s="272" customFormat="1" ht="17" hidden="1" x14ac:dyDescent="0.2">
      <c r="A59" s="208" t="s">
        <v>89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t="17" hidden="1" x14ac:dyDescent="0.2">
      <c r="A60" s="179" t="s">
        <v>98</v>
      </c>
      <c r="B60" s="331" t="s">
        <v>45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ht="17" hidden="1" x14ac:dyDescent="0.2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t="17" hidden="1" x14ac:dyDescent="0.2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79" t="s">
        <v>129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t="17" hidden="1" x14ac:dyDescent="0.2">
      <c r="A64" s="179" t="s">
        <v>201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60" t="s">
        <v>181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0.14000000000000001</v>
      </c>
      <c r="K65" s="371">
        <f t="shared" si="3"/>
        <v>0</v>
      </c>
    </row>
    <row r="66" spans="1:12" s="272" customFormat="1" ht="17" hidden="1" x14ac:dyDescent="0.2">
      <c r="A66" s="179" t="s">
        <v>196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34" hidden="1" x14ac:dyDescent="0.2">
      <c r="A67" s="179" t="s">
        <v>182</v>
      </c>
      <c r="B67" s="331" t="s">
        <v>183</v>
      </c>
      <c r="C67" s="388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4" hidden="1" x14ac:dyDescent="0.2">
      <c r="A68" s="179" t="s">
        <v>182</v>
      </c>
      <c r="B68" s="159" t="s">
        <v>183</v>
      </c>
      <c r="C68" s="385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372">
        <f t="shared" si="3"/>
        <v>0</v>
      </c>
    </row>
    <row r="69" spans="1:12" ht="34" hidden="1" x14ac:dyDescent="0.2">
      <c r="A69" s="179" t="s">
        <v>182</v>
      </c>
      <c r="B69" s="159" t="s">
        <v>183</v>
      </c>
      <c r="C69" s="111"/>
      <c r="D69" s="113"/>
      <c r="E69" s="117">
        <f t="shared" ref="E69:E133" si="4">C69*D69</f>
        <v>0</v>
      </c>
      <c r="F69" s="115"/>
      <c r="G69" s="117">
        <f t="shared" ref="G69:G133" si="5">E69+F69</f>
        <v>0</v>
      </c>
      <c r="H69" s="326"/>
      <c r="I69" s="117">
        <f t="shared" ref="I69:I133" si="6">+G69-H69</f>
        <v>0</v>
      </c>
      <c r="J69" s="357">
        <v>0.13</v>
      </c>
      <c r="K69" s="372">
        <f t="shared" ref="K69:K133" si="7">E69*J69</f>
        <v>0</v>
      </c>
    </row>
    <row r="70" spans="1:12" ht="19" hidden="1" customHeight="1" x14ac:dyDescent="0.2">
      <c r="A70" s="139" t="s">
        <v>69</v>
      </c>
      <c r="B70" s="159" t="s">
        <v>70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0.14000000000000001</v>
      </c>
      <c r="K70" s="20">
        <f t="shared" si="7"/>
        <v>0</v>
      </c>
    </row>
    <row r="71" spans="1:12" ht="17" hidden="1" x14ac:dyDescent="0.2">
      <c r="A71" s="124" t="s">
        <v>60</v>
      </c>
      <c r="B71" s="159" t="s">
        <v>61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t="17" hidden="1" x14ac:dyDescent="0.2">
      <c r="A72" s="139" t="s">
        <v>46</v>
      </c>
      <c r="B72" s="159" t="s">
        <v>29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  <c r="L72" s="3"/>
    </row>
    <row r="73" spans="1:12" s="272" customFormat="1" ht="17" hidden="1" x14ac:dyDescent="0.2">
      <c r="A73" s="90" t="s">
        <v>176</v>
      </c>
      <c r="B73" s="331" t="s">
        <v>177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  <c r="L73" s="118"/>
    </row>
    <row r="74" spans="1:12" ht="17" hidden="1" x14ac:dyDescent="0.2">
      <c r="A74" s="90" t="s">
        <v>127</v>
      </c>
      <c r="B74" s="159" t="s">
        <v>128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2" ht="17" hidden="1" x14ac:dyDescent="0.2">
      <c r="A75" s="179" t="s">
        <v>172</v>
      </c>
      <c r="B75" s="331" t="s">
        <v>175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s="272" customFormat="1" ht="17" hidden="1" x14ac:dyDescent="0.2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t="17" hidden="1" x14ac:dyDescent="0.2">
      <c r="A77" s="90" t="s">
        <v>108</v>
      </c>
      <c r="B77" s="159" t="s">
        <v>111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2" ht="17" x14ac:dyDescent="0.2">
      <c r="A78" s="90" t="s">
        <v>52</v>
      </c>
      <c r="B78" s="159" t="s">
        <v>53</v>
      </c>
      <c r="C78" s="111">
        <v>3554</v>
      </c>
      <c r="D78" s="113">
        <v>0.42</v>
      </c>
      <c r="E78" s="117">
        <f t="shared" si="4"/>
        <v>1492.6799999999998</v>
      </c>
      <c r="F78" s="115"/>
      <c r="G78" s="117">
        <f t="shared" si="5"/>
        <v>1492.6799999999998</v>
      </c>
      <c r="H78" s="326">
        <v>310</v>
      </c>
      <c r="I78" s="117">
        <f t="shared" si="6"/>
        <v>1182.6799999999998</v>
      </c>
      <c r="J78" s="357">
        <v>0.13</v>
      </c>
      <c r="K78" s="372">
        <f t="shared" si="7"/>
        <v>194.04839999999999</v>
      </c>
    </row>
    <row r="79" spans="1:12" ht="17" hidden="1" x14ac:dyDescent="0.2">
      <c r="A79" s="90" t="s">
        <v>52</v>
      </c>
      <c r="B79" s="331" t="s">
        <v>53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s="272" customFormat="1" ht="17" hidden="1" x14ac:dyDescent="0.2">
      <c r="A80" s="160" t="s">
        <v>238</v>
      </c>
      <c r="B80" s="331" t="s">
        <v>239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0.14000000000000001</v>
      </c>
      <c r="K80" s="371">
        <f t="shared" si="7"/>
        <v>0</v>
      </c>
    </row>
    <row r="81" spans="1:11" ht="17" hidden="1" x14ac:dyDescent="0.2">
      <c r="A81" s="381" t="s">
        <v>212</v>
      </c>
      <c r="B81" s="331" t="s">
        <v>167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t="17" hidden="1" x14ac:dyDescent="0.2">
      <c r="A82" s="208" t="s">
        <v>90</v>
      </c>
      <c r="B82" s="159" t="s">
        <v>79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ht="17" x14ac:dyDescent="0.2">
      <c r="A83" s="90" t="s">
        <v>154</v>
      </c>
      <c r="B83" s="159" t="s">
        <v>155</v>
      </c>
      <c r="C83" s="111">
        <v>4416</v>
      </c>
      <c r="D83" s="113">
        <v>0.4</v>
      </c>
      <c r="E83" s="117">
        <f t="shared" si="4"/>
        <v>1766.4</v>
      </c>
      <c r="F83" s="115">
        <v>197.3</v>
      </c>
      <c r="G83" s="117">
        <f t="shared" si="5"/>
        <v>1963.7</v>
      </c>
      <c r="H83" s="326">
        <v>100</v>
      </c>
      <c r="I83" s="117">
        <f t="shared" si="6"/>
        <v>1863.7</v>
      </c>
      <c r="J83" s="357">
        <v>0.13</v>
      </c>
      <c r="K83" s="372">
        <f t="shared" si="7"/>
        <v>229.63200000000003</v>
      </c>
    </row>
    <row r="84" spans="1:11" ht="17" hidden="1" x14ac:dyDescent="0.2">
      <c r="A84" s="90" t="s">
        <v>154</v>
      </c>
      <c r="B84" s="331" t="s">
        <v>155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1" ht="17" hidden="1" x14ac:dyDescent="0.2">
      <c r="A85" s="90" t="s">
        <v>156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t="17" hidden="1" x14ac:dyDescent="0.2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t="17" x14ac:dyDescent="0.2">
      <c r="A87" s="90" t="s">
        <v>104</v>
      </c>
      <c r="B87" s="159" t="s">
        <v>105</v>
      </c>
      <c r="C87" s="111">
        <v>2027</v>
      </c>
      <c r="D87" s="113">
        <v>0.4</v>
      </c>
      <c r="E87" s="117">
        <f t="shared" si="4"/>
        <v>810.80000000000007</v>
      </c>
      <c r="F87" s="115"/>
      <c r="G87" s="117">
        <f t="shared" si="5"/>
        <v>810.80000000000007</v>
      </c>
      <c r="H87" s="326">
        <v>110</v>
      </c>
      <c r="I87" s="117">
        <f t="shared" si="6"/>
        <v>700.80000000000007</v>
      </c>
      <c r="J87" s="357">
        <v>0.13</v>
      </c>
      <c r="K87" s="372">
        <f t="shared" si="7"/>
        <v>105.40400000000001</v>
      </c>
    </row>
    <row r="88" spans="1:11" ht="17" hidden="1" x14ac:dyDescent="0.2">
      <c r="A88" s="90" t="s">
        <v>161</v>
      </c>
      <c r="B88" s="159" t="s">
        <v>162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0.13</v>
      </c>
      <c r="K88" s="372">
        <f t="shared" si="7"/>
        <v>0</v>
      </c>
    </row>
    <row r="89" spans="1:11" ht="17" hidden="1" x14ac:dyDescent="0.2">
      <c r="A89" s="90" t="s">
        <v>100</v>
      </c>
      <c r="B89" s="159" t="s">
        <v>101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20">
        <f t="shared" si="7"/>
        <v>0</v>
      </c>
    </row>
    <row r="90" spans="1:11" ht="17" hidden="1" x14ac:dyDescent="0.2">
      <c r="A90" s="194" t="s">
        <v>85</v>
      </c>
      <c r="B90" s="159" t="s">
        <v>86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1" s="272" customFormat="1" ht="17" hidden="1" x14ac:dyDescent="0.2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t="17" hidden="1" x14ac:dyDescent="0.2">
      <c r="A92" s="90" t="s">
        <v>235</v>
      </c>
      <c r="B92" s="331" t="s">
        <v>180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7" hidden="1" x14ac:dyDescent="0.2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t="17" hidden="1" x14ac:dyDescent="0.2">
      <c r="A94" s="208" t="s">
        <v>179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0.14000000000000001</v>
      </c>
      <c r="K94" s="371">
        <f t="shared" si="7"/>
        <v>0</v>
      </c>
    </row>
    <row r="95" spans="1:11" ht="17" hidden="1" x14ac:dyDescent="0.2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s="272" customFormat="1" ht="17" hidden="1" x14ac:dyDescent="0.2">
      <c r="A96" s="194" t="s">
        <v>83</v>
      </c>
      <c r="B96" s="159" t="s">
        <v>84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0.14000000000000001</v>
      </c>
      <c r="K96" s="20">
        <f t="shared" si="7"/>
        <v>0</v>
      </c>
    </row>
    <row r="97" spans="1:11" s="272" customFormat="1" ht="17" x14ac:dyDescent="0.2">
      <c r="A97" s="90" t="s">
        <v>193</v>
      </c>
      <c r="B97" s="159" t="s">
        <v>84</v>
      </c>
      <c r="C97" s="111">
        <v>1606</v>
      </c>
      <c r="D97" s="113">
        <v>0.39</v>
      </c>
      <c r="E97" s="117">
        <f t="shared" si="4"/>
        <v>626.34</v>
      </c>
      <c r="F97" s="115"/>
      <c r="G97" s="117">
        <f t="shared" si="5"/>
        <v>626.34</v>
      </c>
      <c r="H97" s="326">
        <v>50</v>
      </c>
      <c r="I97" s="117">
        <f t="shared" si="6"/>
        <v>576.34</v>
      </c>
      <c r="J97" s="357">
        <v>0.13</v>
      </c>
      <c r="K97" s="372">
        <f t="shared" si="7"/>
        <v>81.424200000000013</v>
      </c>
    </row>
    <row r="98" spans="1:11" ht="17" hidden="1" x14ac:dyDescent="0.2">
      <c r="A98" s="90" t="s">
        <v>193</v>
      </c>
      <c r="B98" s="331" t="s">
        <v>84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t="17" hidden="1" x14ac:dyDescent="0.2">
      <c r="A99" s="90" t="s">
        <v>198</v>
      </c>
      <c r="B99" s="331" t="s">
        <v>107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s="272" customFormat="1" ht="17" hidden="1" x14ac:dyDescent="0.2">
      <c r="A100" s="90" t="s">
        <v>198</v>
      </c>
      <c r="B100" s="159" t="s">
        <v>107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0.13</v>
      </c>
      <c r="K100" s="20">
        <f t="shared" si="7"/>
        <v>0</v>
      </c>
    </row>
    <row r="101" spans="1:11" ht="14.5" hidden="1" customHeight="1" x14ac:dyDescent="0.2">
      <c r="A101" s="90" t="s">
        <v>216</v>
      </c>
      <c r="B101" s="331" t="s">
        <v>217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ht="17" x14ac:dyDescent="0.2">
      <c r="A102" s="90" t="s">
        <v>152</v>
      </c>
      <c r="B102" s="159" t="s">
        <v>153</v>
      </c>
      <c r="C102" s="111">
        <v>6308</v>
      </c>
      <c r="D102" s="113">
        <v>0.27</v>
      </c>
      <c r="E102" s="117">
        <f t="shared" si="4"/>
        <v>1703.16</v>
      </c>
      <c r="F102" s="115"/>
      <c r="G102" s="117">
        <f t="shared" si="5"/>
        <v>1703.16</v>
      </c>
      <c r="H102" s="326">
        <v>110</v>
      </c>
      <c r="I102" s="117">
        <f t="shared" si="6"/>
        <v>1593.16</v>
      </c>
      <c r="J102" s="357">
        <v>0.13</v>
      </c>
      <c r="K102" s="372">
        <f t="shared" si="7"/>
        <v>221.41080000000002</v>
      </c>
    </row>
    <row r="103" spans="1:11" s="272" customFormat="1" ht="17" hidden="1" x14ac:dyDescent="0.2">
      <c r="A103" s="90" t="s">
        <v>152</v>
      </c>
      <c r="B103" s="331" t="s">
        <v>218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hidden="1" x14ac:dyDescent="0.2">
      <c r="A104" s="90" t="s">
        <v>211</v>
      </c>
      <c r="B104" s="331" t="s">
        <v>185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t="17" x14ac:dyDescent="0.2">
      <c r="A105" s="90" t="s">
        <v>184</v>
      </c>
      <c r="B105" s="159" t="s">
        <v>219</v>
      </c>
      <c r="C105" s="111">
        <v>4400</v>
      </c>
      <c r="D105" s="113">
        <v>0.4</v>
      </c>
      <c r="E105" s="117">
        <f t="shared" si="4"/>
        <v>1760</v>
      </c>
      <c r="F105" s="115">
        <v>88</v>
      </c>
      <c r="G105" s="117">
        <f t="shared" si="5"/>
        <v>1848</v>
      </c>
      <c r="H105" s="326">
        <v>1110</v>
      </c>
      <c r="I105" s="117">
        <f t="shared" si="6"/>
        <v>738</v>
      </c>
      <c r="J105" s="357">
        <v>0.13</v>
      </c>
      <c r="K105" s="372">
        <f t="shared" si="7"/>
        <v>228.8</v>
      </c>
    </row>
    <row r="106" spans="1:11" s="272" customFormat="1" ht="17" hidden="1" x14ac:dyDescent="0.2">
      <c r="A106" s="90" t="s">
        <v>209</v>
      </c>
      <c r="B106" s="331" t="s">
        <v>210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t="17" hidden="1" x14ac:dyDescent="0.2">
      <c r="A107" s="90" t="s">
        <v>203</v>
      </c>
      <c r="B107" s="331" t="s">
        <v>220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t="17" hidden="1" x14ac:dyDescent="0.2">
      <c r="A108" s="160" t="s">
        <v>241</v>
      </c>
      <c r="B108" s="331" t="s">
        <v>242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0.14000000000000001</v>
      </c>
      <c r="K108" s="371">
        <f t="shared" si="7"/>
        <v>0</v>
      </c>
    </row>
    <row r="109" spans="1:11" ht="17" hidden="1" x14ac:dyDescent="0.2">
      <c r="A109" s="208" t="s">
        <v>159</v>
      </c>
      <c r="B109" s="159" t="s">
        <v>160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0.14000000000000001</v>
      </c>
      <c r="K109" s="20">
        <f t="shared" si="7"/>
        <v>0</v>
      </c>
    </row>
    <row r="110" spans="1:11" ht="17" hidden="1" x14ac:dyDescent="0.2">
      <c r="A110" s="90" t="s">
        <v>98</v>
      </c>
      <c r="B110" s="331" t="s">
        <v>171</v>
      </c>
      <c r="C110" s="332"/>
      <c r="D110" s="99"/>
      <c r="E110" s="103">
        <f t="shared" si="4"/>
        <v>0</v>
      </c>
      <c r="F110" s="100"/>
      <c r="G110" s="103">
        <f t="shared" si="5"/>
        <v>0</v>
      </c>
      <c r="H110" s="336"/>
      <c r="I110" s="103">
        <f t="shared" si="6"/>
        <v>0</v>
      </c>
      <c r="J110" s="370">
        <v>0.13</v>
      </c>
      <c r="K110" s="371">
        <f t="shared" si="7"/>
        <v>0</v>
      </c>
    </row>
    <row r="111" spans="1:11" ht="17" hidden="1" x14ac:dyDescent="0.2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t="17" hidden="1" x14ac:dyDescent="0.2">
      <c r="A112" s="94" t="s">
        <v>58</v>
      </c>
      <c r="B112" s="159" t="s">
        <v>59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0.14000000000000001</v>
      </c>
      <c r="K112" s="20">
        <f t="shared" si="7"/>
        <v>0</v>
      </c>
    </row>
    <row r="113" spans="1:11" s="272" customFormat="1" ht="17" x14ac:dyDescent="0.2">
      <c r="A113" s="160" t="s">
        <v>65</v>
      </c>
      <c r="B113" s="159" t="s">
        <v>59</v>
      </c>
      <c r="C113" s="111">
        <v>4495</v>
      </c>
      <c r="D113" s="113">
        <v>0.34</v>
      </c>
      <c r="E113" s="117">
        <f t="shared" si="4"/>
        <v>1528.3000000000002</v>
      </c>
      <c r="F113" s="115"/>
      <c r="G113" s="117">
        <f t="shared" si="5"/>
        <v>1528.3000000000002</v>
      </c>
      <c r="H113" s="326"/>
      <c r="I113" s="117">
        <f t="shared" si="6"/>
        <v>1528.3000000000002</v>
      </c>
      <c r="J113" s="357">
        <v>0.14000000000000001</v>
      </c>
      <c r="K113" s="372">
        <f t="shared" si="7"/>
        <v>213.96200000000005</v>
      </c>
    </row>
    <row r="114" spans="1:11" s="272" customFormat="1" ht="17" hidden="1" x14ac:dyDescent="0.2">
      <c r="A114" s="90" t="s">
        <v>168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0.13</v>
      </c>
      <c r="K114" s="371">
        <f t="shared" si="7"/>
        <v>0</v>
      </c>
    </row>
    <row r="115" spans="1:11" s="272" customFormat="1" ht="17" hidden="1" x14ac:dyDescent="0.2">
      <c r="A115" s="90" t="s">
        <v>168</v>
      </c>
      <c r="B115" s="159" t="s">
        <v>59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372">
        <f t="shared" si="7"/>
        <v>0</v>
      </c>
    </row>
    <row r="116" spans="1:11" ht="17" hidden="1" x14ac:dyDescent="0.2">
      <c r="A116" s="90" t="s">
        <v>186</v>
      </c>
      <c r="B116" s="331" t="s">
        <v>59</v>
      </c>
      <c r="C116" s="332"/>
      <c r="D116" s="99"/>
      <c r="E116" s="103">
        <f t="shared" si="4"/>
        <v>0</v>
      </c>
      <c r="F116" s="100"/>
      <c r="G116" s="103">
        <f t="shared" si="5"/>
        <v>0</v>
      </c>
      <c r="H116" s="336"/>
      <c r="I116" s="103">
        <f t="shared" si="6"/>
        <v>0</v>
      </c>
      <c r="J116" s="370">
        <v>0.13</v>
      </c>
      <c r="K116" s="371">
        <f t="shared" si="7"/>
        <v>0</v>
      </c>
    </row>
    <row r="117" spans="1:11" s="272" customFormat="1" ht="17" hidden="1" x14ac:dyDescent="0.2">
      <c r="A117" s="90" t="s">
        <v>63</v>
      </c>
      <c r="B117" s="159" t="s">
        <v>64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0.13</v>
      </c>
      <c r="K117" s="20">
        <f t="shared" si="7"/>
        <v>0</v>
      </c>
    </row>
    <row r="118" spans="1:11" ht="17" x14ac:dyDescent="0.2">
      <c r="A118" s="90" t="s">
        <v>231</v>
      </c>
      <c r="B118" s="159" t="s">
        <v>232</v>
      </c>
      <c r="C118" s="111">
        <v>5375</v>
      </c>
      <c r="D118" s="113">
        <v>0.4</v>
      </c>
      <c r="E118" s="117">
        <f t="shared" si="4"/>
        <v>2150</v>
      </c>
      <c r="F118" s="115">
        <v>75</v>
      </c>
      <c r="G118" s="117">
        <f t="shared" si="5"/>
        <v>2225</v>
      </c>
      <c r="H118" s="326">
        <v>200</v>
      </c>
      <c r="I118" s="117">
        <f t="shared" si="6"/>
        <v>2025</v>
      </c>
      <c r="J118" s="357">
        <v>0.13</v>
      </c>
      <c r="K118" s="372">
        <f t="shared" si="7"/>
        <v>279.5</v>
      </c>
    </row>
    <row r="119" spans="1:11" ht="17" hidden="1" x14ac:dyDescent="0.2">
      <c r="A119" s="90" t="s">
        <v>134</v>
      </c>
      <c r="B119" s="159" t="s">
        <v>135</v>
      </c>
      <c r="C119" s="332"/>
      <c r="D119" s="99"/>
      <c r="E119" s="103">
        <f t="shared" si="4"/>
        <v>0</v>
      </c>
      <c r="F119" s="100"/>
      <c r="G119" s="103">
        <f t="shared" si="5"/>
        <v>0</v>
      </c>
      <c r="H119" s="336"/>
      <c r="I119" s="103">
        <f t="shared" si="6"/>
        <v>0</v>
      </c>
      <c r="J119" s="370">
        <v>0.13</v>
      </c>
      <c r="K119" s="371">
        <f t="shared" si="7"/>
        <v>0</v>
      </c>
    </row>
    <row r="120" spans="1:11" ht="17" hidden="1" x14ac:dyDescent="0.2">
      <c r="A120" s="90" t="s">
        <v>134</v>
      </c>
      <c r="B120" s="159" t="s">
        <v>135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ht="17" hidden="1" x14ac:dyDescent="0.2">
      <c r="A121" s="90" t="s">
        <v>114</v>
      </c>
      <c r="B121" s="159" t="s">
        <v>115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t="17" hidden="1" x14ac:dyDescent="0.2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t="17" hidden="1" x14ac:dyDescent="0.2">
      <c r="A123" s="90" t="s">
        <v>109</v>
      </c>
      <c r="B123" s="159" t="s">
        <v>110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t="17" hidden="1" x14ac:dyDescent="0.2">
      <c r="A124" s="90" t="s">
        <v>187</v>
      </c>
      <c r="B124" s="331" t="s">
        <v>188</v>
      </c>
      <c r="C124" s="332"/>
      <c r="D124" s="99"/>
      <c r="E124" s="103">
        <f t="shared" si="4"/>
        <v>0</v>
      </c>
      <c r="F124" s="100"/>
      <c r="G124" s="103">
        <f t="shared" si="5"/>
        <v>0</v>
      </c>
      <c r="H124" s="336"/>
      <c r="I124" s="103">
        <f t="shared" si="6"/>
        <v>0</v>
      </c>
      <c r="J124" s="370">
        <v>0.13</v>
      </c>
      <c r="K124" s="371">
        <f t="shared" si="7"/>
        <v>0</v>
      </c>
    </row>
    <row r="125" spans="1:11" ht="17" hidden="1" x14ac:dyDescent="0.2">
      <c r="A125" s="90" t="s">
        <v>74</v>
      </c>
      <c r="B125" s="159" t="s">
        <v>75</v>
      </c>
      <c r="C125" s="111"/>
      <c r="D125" s="113"/>
      <c r="E125" s="117">
        <f t="shared" si="4"/>
        <v>0</v>
      </c>
      <c r="F125" s="115"/>
      <c r="G125" s="117">
        <f t="shared" si="5"/>
        <v>0</v>
      </c>
      <c r="H125" s="326"/>
      <c r="I125" s="117">
        <f t="shared" si="6"/>
        <v>0</v>
      </c>
      <c r="J125" s="357">
        <v>0.13</v>
      </c>
      <c r="K125" s="20">
        <f t="shared" si="7"/>
        <v>0</v>
      </c>
    </row>
    <row r="126" spans="1:11" s="272" customFormat="1" ht="17" x14ac:dyDescent="0.2">
      <c r="A126" s="90" t="s">
        <v>222</v>
      </c>
      <c r="B126" s="331" t="s">
        <v>223</v>
      </c>
      <c r="C126" s="332">
        <v>2198</v>
      </c>
      <c r="D126" s="99">
        <v>0.4</v>
      </c>
      <c r="E126" s="103">
        <f t="shared" si="4"/>
        <v>879.2</v>
      </c>
      <c r="F126" s="100"/>
      <c r="G126" s="103">
        <f t="shared" si="5"/>
        <v>879.2</v>
      </c>
      <c r="H126" s="336">
        <v>110</v>
      </c>
      <c r="I126" s="103">
        <f t="shared" si="6"/>
        <v>769.2</v>
      </c>
      <c r="J126" s="370">
        <v>0.13</v>
      </c>
      <c r="K126" s="371">
        <f t="shared" si="7"/>
        <v>114.29600000000001</v>
      </c>
    </row>
    <row r="127" spans="1:11" ht="17" hidden="1" x14ac:dyDescent="0.2">
      <c r="A127" s="209" t="s">
        <v>91</v>
      </c>
      <c r="B127" s="159" t="s">
        <v>92</v>
      </c>
      <c r="C127" s="111"/>
      <c r="D127" s="113"/>
      <c r="E127" s="117">
        <f t="shared" si="4"/>
        <v>0</v>
      </c>
      <c r="F127" s="115"/>
      <c r="G127" s="117">
        <f t="shared" si="5"/>
        <v>0</v>
      </c>
      <c r="H127" s="326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s="272" customFormat="1" hidden="1" x14ac:dyDescent="0.2">
      <c r="A128" s="316" t="s">
        <v>145</v>
      </c>
      <c r="B128" s="350" t="s">
        <v>146</v>
      </c>
      <c r="C128" s="111"/>
      <c r="D128" s="171"/>
      <c r="E128" s="117">
        <f t="shared" si="4"/>
        <v>0</v>
      </c>
      <c r="F128" s="116"/>
      <c r="G128" s="117">
        <f t="shared" si="5"/>
        <v>0</v>
      </c>
      <c r="H128" s="11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2">
      <c r="A129" s="90" t="s">
        <v>139</v>
      </c>
      <c r="B129" s="321" t="s">
        <v>140</v>
      </c>
      <c r="C129" s="176"/>
      <c r="D129" s="170"/>
      <c r="E129" s="117">
        <f t="shared" si="4"/>
        <v>0</v>
      </c>
      <c r="F129" s="261"/>
      <c r="G129" s="117">
        <f t="shared" si="5"/>
        <v>0</v>
      </c>
      <c r="H129" s="261"/>
      <c r="I129" s="117">
        <f t="shared" si="6"/>
        <v>0</v>
      </c>
      <c r="J129" s="357">
        <v>0.13</v>
      </c>
      <c r="K129" s="20">
        <f t="shared" si="7"/>
        <v>0</v>
      </c>
    </row>
    <row r="130" spans="1:12" hidden="1" x14ac:dyDescent="0.2">
      <c r="A130" s="90" t="s">
        <v>141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s="272" customFormat="1" hidden="1" x14ac:dyDescent="0.2">
      <c r="A131" s="90" t="s">
        <v>118</v>
      </c>
      <c r="B131" s="238" t="s">
        <v>119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hidden="1" x14ac:dyDescent="0.2">
      <c r="A132" s="92" t="s">
        <v>54</v>
      </c>
      <c r="B132" s="196" t="s">
        <v>55</v>
      </c>
      <c r="C132" s="197"/>
      <c r="D132" s="198"/>
      <c r="E132" s="117">
        <f t="shared" si="4"/>
        <v>0</v>
      </c>
      <c r="F132" s="203"/>
      <c r="G132" s="117">
        <f t="shared" si="5"/>
        <v>0</v>
      </c>
      <c r="H132" s="203"/>
      <c r="I132" s="117">
        <f t="shared" si="6"/>
        <v>0</v>
      </c>
      <c r="J132" s="357">
        <v>0.14000000000000001</v>
      </c>
      <c r="K132" s="20">
        <f t="shared" si="7"/>
        <v>0</v>
      </c>
    </row>
    <row r="133" spans="1:12" hidden="1" x14ac:dyDescent="0.2">
      <c r="A133" s="90" t="s">
        <v>87</v>
      </c>
      <c r="B133" s="234" t="s">
        <v>88</v>
      </c>
      <c r="C133" s="114"/>
      <c r="D133" s="172"/>
      <c r="E133" s="117">
        <f t="shared" si="4"/>
        <v>0</v>
      </c>
      <c r="F133" s="116"/>
      <c r="G133" s="117">
        <f t="shared" si="5"/>
        <v>0</v>
      </c>
      <c r="H133" s="116"/>
      <c r="I133" s="117">
        <f t="shared" si="6"/>
        <v>0</v>
      </c>
      <c r="J133" s="357">
        <v>0.13</v>
      </c>
      <c r="K133" s="20">
        <f t="shared" si="7"/>
        <v>0</v>
      </c>
    </row>
    <row r="134" spans="1:12" ht="16" customHeight="1" x14ac:dyDescent="0.2">
      <c r="A134" s="75"/>
      <c r="C134" s="79">
        <f>SUM(C2:C133)</f>
        <v>78142</v>
      </c>
      <c r="D134" s="79"/>
      <c r="E134" s="80">
        <f>SUM(E2:E133)</f>
        <v>26927.54</v>
      </c>
      <c r="F134" s="80">
        <f>SUM(F2:F133)</f>
        <v>420.3</v>
      </c>
      <c r="G134" s="80">
        <f>SUM(G2:G133)</f>
        <v>27347.84</v>
      </c>
      <c r="H134" s="80">
        <f>SUM(H2:H133)</f>
        <v>3300</v>
      </c>
      <c r="I134" s="80">
        <f>SUM(I2:I133)</f>
        <v>24047.84</v>
      </c>
      <c r="J134" s="80"/>
      <c r="K134" s="3">
        <f>SUM(K2:K133)</f>
        <v>3588.4983999999999</v>
      </c>
      <c r="L134" s="3"/>
    </row>
    <row r="135" spans="1:12" x14ac:dyDescent="0.2">
      <c r="D135" s="81"/>
      <c r="I135" s="382"/>
      <c r="J135" s="383"/>
      <c r="K135" s="165"/>
    </row>
    <row r="136" spans="1:12" x14ac:dyDescent="0.2">
      <c r="B136" s="247" t="s">
        <v>47</v>
      </c>
      <c r="D136" s="13"/>
      <c r="F136" s="13"/>
      <c r="G136" s="13"/>
      <c r="H136" t="s">
        <v>10</v>
      </c>
      <c r="I136" s="12">
        <f>+K134</f>
        <v>3588.4983999999999</v>
      </c>
    </row>
    <row r="137" spans="1:12" x14ac:dyDescent="0.2">
      <c r="B137" s="363">
        <v>0.13</v>
      </c>
      <c r="C137" s="41" t="s">
        <v>170</v>
      </c>
      <c r="D137" s="14"/>
      <c r="F137" s="13"/>
      <c r="G137" s="13"/>
      <c r="H137" t="s">
        <v>12</v>
      </c>
      <c r="I137" s="207">
        <f>+I134+I136</f>
        <v>27636.338400000001</v>
      </c>
    </row>
    <row r="138" spans="1:12" x14ac:dyDescent="0.2">
      <c r="A138" s="361"/>
      <c r="B138" s="364">
        <v>0.14000000000000001</v>
      </c>
      <c r="C138" s="41" t="s">
        <v>51</v>
      </c>
      <c r="D138" s="14"/>
      <c r="E138" s="15"/>
      <c r="I138" s="398">
        <v>2376</v>
      </c>
      <c r="J138" s="79" t="s">
        <v>251</v>
      </c>
    </row>
    <row r="139" spans="1:12" x14ac:dyDescent="0.2">
      <c r="A139" s="362"/>
      <c r="D139" s="14"/>
      <c r="H139" s="41" t="s">
        <v>247</v>
      </c>
      <c r="I139" s="397">
        <f>+I137+I138</f>
        <v>30012.338400000001</v>
      </c>
      <c r="J139" s="387"/>
    </row>
    <row r="140" spans="1:12" x14ac:dyDescent="0.2">
      <c r="A140" s="361"/>
      <c r="D140" s="395" t="s">
        <v>244</v>
      </c>
      <c r="E140" s="396">
        <v>14256</v>
      </c>
    </row>
    <row r="141" spans="1:12" x14ac:dyDescent="0.2">
      <c r="A141" s="361"/>
      <c r="D141" s="395" t="s">
        <v>245</v>
      </c>
      <c r="E141" s="396">
        <f>E140/6</f>
        <v>2376</v>
      </c>
    </row>
    <row r="142" spans="1:12" x14ac:dyDescent="0.2">
      <c r="D142" s="79"/>
      <c r="E142" s="79"/>
    </row>
    <row r="143" spans="1:12" x14ac:dyDescent="0.2">
      <c r="D143" s="79" t="s">
        <v>249</v>
      </c>
      <c r="E143" s="79"/>
    </row>
  </sheetData>
  <autoFilter ref="A1:K138" xr:uid="{00000000-0009-0000-0000-00007E000000}">
    <filterColumn colId="8">
      <filters blank="1">
        <filter val="1,024.00"/>
        <filter val="1,173.18"/>
        <filter val="1,182.68"/>
        <filter val="1,528.30"/>
        <filter val="1,593.16"/>
        <filter val="1,688.92"/>
        <filter val="1,730.80"/>
        <filter val="1,863.70"/>
        <filter val="2,025.00"/>
        <filter val="2,279.50"/>
        <filter val="2,376.00"/>
        <filter val="24,047.84"/>
        <filter val="27,636.34"/>
        <filter val="3,588.50"/>
        <filter val="34.00"/>
        <filter val="575.60"/>
        <filter val="576.34"/>
        <filter val="692.00"/>
        <filter val="700.80"/>
        <filter val="738.00"/>
        <filter val="769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1E96-18E4-4286-87E1-E481D4CAA419}">
  <sheetPr filterMode="1"/>
  <dimension ref="A1:L143"/>
  <sheetViews>
    <sheetView topLeftCell="A9" zoomScale="96" zoomScaleNormal="96" workbookViewId="0">
      <selection activeCell="I139" sqref="I139"/>
    </sheetView>
  </sheetViews>
  <sheetFormatPr baseColWidth="10" defaultColWidth="10.6640625" defaultRowHeight="16" x14ac:dyDescent="0.2"/>
  <cols>
    <col min="1" max="1" width="14.5" customWidth="1"/>
    <col min="2" max="2" width="18.33203125" customWidth="1"/>
    <col min="3" max="3" width="10" customWidth="1"/>
    <col min="4" max="4" width="9.33203125" customWidth="1"/>
    <col min="7" max="7" width="11.6640625" customWidth="1"/>
    <col min="8" max="8" width="12.832031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4521</v>
      </c>
      <c r="D4" s="113">
        <v>0.4</v>
      </c>
      <c r="E4" s="117">
        <f t="shared" si="0"/>
        <v>1808.4</v>
      </c>
      <c r="F4" s="115"/>
      <c r="G4" s="117">
        <f t="shared" si="1"/>
        <v>1808.4</v>
      </c>
      <c r="H4" s="319"/>
      <c r="I4" s="117">
        <f t="shared" si="2"/>
        <v>1808.4</v>
      </c>
      <c r="J4" s="357">
        <v>0.13</v>
      </c>
      <c r="K4" s="372">
        <f t="shared" si="3"/>
        <v>235.09200000000001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159" t="s">
        <v>165</v>
      </c>
      <c r="C6" s="111">
        <v>1342</v>
      </c>
      <c r="D6" s="113">
        <v>0.4</v>
      </c>
      <c r="E6" s="117">
        <f t="shared" si="0"/>
        <v>536.80000000000007</v>
      </c>
      <c r="F6" s="115"/>
      <c r="G6" s="117">
        <f t="shared" si="1"/>
        <v>536.80000000000007</v>
      </c>
      <c r="H6" s="326">
        <v>110</v>
      </c>
      <c r="I6" s="117">
        <f t="shared" si="2"/>
        <v>426.80000000000007</v>
      </c>
      <c r="J6" s="357">
        <v>0.13</v>
      </c>
      <c r="K6" s="372">
        <f t="shared" si="3"/>
        <v>69.784000000000006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x14ac:dyDescent="0.2">
      <c r="A9" s="179" t="s">
        <v>236</v>
      </c>
      <c r="B9" s="159" t="s">
        <v>237</v>
      </c>
      <c r="C9" s="111">
        <v>1538</v>
      </c>
      <c r="D9" s="113">
        <v>0.39</v>
      </c>
      <c r="E9" s="117">
        <f t="shared" si="0"/>
        <v>599.82000000000005</v>
      </c>
      <c r="F9" s="115"/>
      <c r="G9" s="117">
        <f t="shared" si="1"/>
        <v>599.82000000000005</v>
      </c>
      <c r="H9" s="326">
        <v>100</v>
      </c>
      <c r="I9" s="117">
        <f t="shared" si="2"/>
        <v>499.82000000000005</v>
      </c>
      <c r="J9" s="357">
        <v>0.13</v>
      </c>
      <c r="K9" s="372">
        <f t="shared" si="3"/>
        <v>77.976600000000005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x14ac:dyDescent="0.2">
      <c r="A17" s="179" t="s">
        <v>200</v>
      </c>
      <c r="B17" s="159" t="s">
        <v>144</v>
      </c>
      <c r="C17" s="111">
        <v>4207</v>
      </c>
      <c r="D17" s="113">
        <v>0.27</v>
      </c>
      <c r="E17" s="117">
        <f t="shared" si="0"/>
        <v>1135.8900000000001</v>
      </c>
      <c r="F17" s="115"/>
      <c r="G17" s="117">
        <f t="shared" si="1"/>
        <v>1135.8900000000001</v>
      </c>
      <c r="H17" s="326">
        <v>110</v>
      </c>
      <c r="I17" s="117">
        <f t="shared" si="2"/>
        <v>1025.8900000000001</v>
      </c>
      <c r="J17" s="357">
        <v>0.13</v>
      </c>
      <c r="K17" s="372">
        <f t="shared" si="3"/>
        <v>147.66570000000002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x14ac:dyDescent="0.2">
      <c r="A21" s="179" t="s">
        <v>233</v>
      </c>
      <c r="B21" s="159" t="s">
        <v>234</v>
      </c>
      <c r="C21" s="111">
        <v>3258</v>
      </c>
      <c r="D21" s="113">
        <v>0.39</v>
      </c>
      <c r="E21" s="117">
        <f t="shared" si="0"/>
        <v>1270.6200000000001</v>
      </c>
      <c r="F21" s="115"/>
      <c r="G21" s="117">
        <f t="shared" si="1"/>
        <v>1270.6200000000001</v>
      </c>
      <c r="H21" s="326">
        <v>110</v>
      </c>
      <c r="I21" s="117">
        <f t="shared" si="2"/>
        <v>1160.6200000000001</v>
      </c>
      <c r="J21" s="357">
        <v>0.13</v>
      </c>
      <c r="K21" s="372">
        <f t="shared" si="3"/>
        <v>165.18060000000003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hidden="1" x14ac:dyDescent="0.2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x14ac:dyDescent="0.2">
      <c r="A32" s="160" t="s">
        <v>81</v>
      </c>
      <c r="B32" s="392" t="s">
        <v>230</v>
      </c>
      <c r="C32" s="176">
        <v>6326</v>
      </c>
      <c r="D32" s="170">
        <v>0.27</v>
      </c>
      <c r="E32" s="117">
        <f t="shared" si="0"/>
        <v>1708.0200000000002</v>
      </c>
      <c r="F32" s="261"/>
      <c r="G32" s="117">
        <f t="shared" si="1"/>
        <v>1708.0200000000002</v>
      </c>
      <c r="H32" s="261">
        <v>110</v>
      </c>
      <c r="I32" s="117">
        <f t="shared" si="2"/>
        <v>1598.0200000000002</v>
      </c>
      <c r="J32" s="357">
        <v>0.14000000000000001</v>
      </c>
      <c r="K32" s="372">
        <f t="shared" si="3"/>
        <v>239.12280000000004</v>
      </c>
    </row>
    <row r="33" spans="1:11" s="272" customFormat="1" ht="17" hidden="1" x14ac:dyDescent="0.2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ht="17" x14ac:dyDescent="0.2">
      <c r="A34" s="160" t="s">
        <v>228</v>
      </c>
      <c r="B34" s="159" t="s">
        <v>229</v>
      </c>
      <c r="C34" s="111">
        <v>6326</v>
      </c>
      <c r="D34" s="113">
        <v>0.27</v>
      </c>
      <c r="E34" s="117">
        <f t="shared" si="0"/>
        <v>1708.0200000000002</v>
      </c>
      <c r="F34" s="115"/>
      <c r="G34" s="117">
        <f t="shared" si="1"/>
        <v>1708.0200000000002</v>
      </c>
      <c r="H34" s="326">
        <v>110</v>
      </c>
      <c r="I34" s="117">
        <f t="shared" si="2"/>
        <v>1598.0200000000002</v>
      </c>
      <c r="J34" s="357">
        <v>0.14000000000000001</v>
      </c>
      <c r="K34" s="372">
        <f t="shared" si="3"/>
        <v>239.12280000000004</v>
      </c>
    </row>
    <row r="35" spans="1:11" ht="17" hidden="1" x14ac:dyDescent="0.2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t="17" hidden="1" x14ac:dyDescent="0.2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x14ac:dyDescent="0.2">
      <c r="A40" s="160" t="s">
        <v>116</v>
      </c>
      <c r="B40" s="331" t="s">
        <v>117</v>
      </c>
      <c r="C40" s="332">
        <v>1710</v>
      </c>
      <c r="D40" s="99">
        <v>0.4</v>
      </c>
      <c r="E40" s="103">
        <f t="shared" si="0"/>
        <v>684</v>
      </c>
      <c r="F40" s="100"/>
      <c r="G40" s="103">
        <f t="shared" si="1"/>
        <v>684</v>
      </c>
      <c r="H40" s="336">
        <v>220</v>
      </c>
      <c r="I40" s="103">
        <f t="shared" si="2"/>
        <v>464</v>
      </c>
      <c r="J40" s="370">
        <v>0.14000000000000001</v>
      </c>
      <c r="K40" s="371">
        <f t="shared" si="3"/>
        <v>95.76</v>
      </c>
    </row>
    <row r="41" spans="1:11" ht="17" hidden="1" x14ac:dyDescent="0.2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t="17" hidden="1" x14ac:dyDescent="0.2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t="17" hidden="1" x14ac:dyDescent="0.2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t="17" hidden="1" x14ac:dyDescent="0.2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t="17" hidden="1" x14ac:dyDescent="0.2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hidden="1" x14ac:dyDescent="0.2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t="17" hidden="1" x14ac:dyDescent="0.2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t="17" hidden="1" x14ac:dyDescent="0.2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x14ac:dyDescent="0.2">
      <c r="A53" s="160" t="s">
        <v>65</v>
      </c>
      <c r="B53" s="159" t="s">
        <v>138</v>
      </c>
      <c r="C53" s="111">
        <v>4243</v>
      </c>
      <c r="D53" s="113">
        <v>0.4</v>
      </c>
      <c r="E53" s="117">
        <f t="shared" si="0"/>
        <v>1697.2</v>
      </c>
      <c r="F53" s="115">
        <v>84.86</v>
      </c>
      <c r="G53" s="117">
        <f t="shared" si="1"/>
        <v>1782.06</v>
      </c>
      <c r="H53" s="326">
        <v>220</v>
      </c>
      <c r="I53" s="117">
        <f t="shared" si="2"/>
        <v>1562.06</v>
      </c>
      <c r="J53" s="357">
        <v>0.14000000000000001</v>
      </c>
      <c r="K53" s="372">
        <f t="shared" si="3"/>
        <v>237.60800000000003</v>
      </c>
    </row>
    <row r="54" spans="1:11" ht="17" hidden="1" x14ac:dyDescent="0.2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t="17" hidden="1" x14ac:dyDescent="0.2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ht="17" x14ac:dyDescent="0.2">
      <c r="A56" s="160" t="s">
        <v>240</v>
      </c>
      <c r="B56" s="159" t="s">
        <v>243</v>
      </c>
      <c r="C56" s="111">
        <v>2672</v>
      </c>
      <c r="D56" s="113">
        <v>0.38</v>
      </c>
      <c r="E56" s="117">
        <f t="shared" si="0"/>
        <v>1015.36</v>
      </c>
      <c r="F56" s="115"/>
      <c r="G56" s="117">
        <f t="shared" si="1"/>
        <v>1015.36</v>
      </c>
      <c r="H56" s="326">
        <v>160</v>
      </c>
      <c r="I56" s="117">
        <f t="shared" si="2"/>
        <v>855.36</v>
      </c>
      <c r="J56" s="357">
        <v>0.14000000000000001</v>
      </c>
      <c r="K56" s="372">
        <f t="shared" si="3"/>
        <v>142.15040000000002</v>
      </c>
    </row>
    <row r="57" spans="1:11" s="272" customFormat="1" ht="17" hidden="1" x14ac:dyDescent="0.2">
      <c r="A57" s="160" t="s">
        <v>240</v>
      </c>
      <c r="B57" s="331" t="s">
        <v>243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0.14000000000000001</v>
      </c>
      <c r="K57" s="371">
        <f t="shared" si="3"/>
        <v>0</v>
      </c>
    </row>
    <row r="58" spans="1:11" ht="17" hidden="1" x14ac:dyDescent="0.2">
      <c r="A58" s="191" t="s">
        <v>44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s="272" customFormat="1" ht="17" hidden="1" x14ac:dyDescent="0.2">
      <c r="A59" s="208" t="s">
        <v>89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t="17" hidden="1" x14ac:dyDescent="0.2">
      <c r="A60" s="179" t="s">
        <v>98</v>
      </c>
      <c r="B60" s="331" t="s">
        <v>45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ht="17" hidden="1" x14ac:dyDescent="0.2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t="17" hidden="1" x14ac:dyDescent="0.2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79" t="s">
        <v>129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t="17" hidden="1" x14ac:dyDescent="0.2">
      <c r="A64" s="179" t="s">
        <v>201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60" t="s">
        <v>181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0.14000000000000001</v>
      </c>
      <c r="K65" s="371">
        <f t="shared" si="3"/>
        <v>0</v>
      </c>
    </row>
    <row r="66" spans="1:12" s="272" customFormat="1" ht="17" hidden="1" x14ac:dyDescent="0.2">
      <c r="A66" s="179" t="s">
        <v>196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34" hidden="1" x14ac:dyDescent="0.2">
      <c r="A67" s="179" t="s">
        <v>182</v>
      </c>
      <c r="B67" s="331" t="s">
        <v>183</v>
      </c>
      <c r="C67" s="388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4" hidden="1" x14ac:dyDescent="0.2">
      <c r="A68" s="179" t="s">
        <v>182</v>
      </c>
      <c r="B68" s="159" t="s">
        <v>183</v>
      </c>
      <c r="C68" s="385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372">
        <f t="shared" si="3"/>
        <v>0</v>
      </c>
    </row>
    <row r="69" spans="1:12" ht="34" hidden="1" x14ac:dyDescent="0.2">
      <c r="A69" s="179" t="s">
        <v>182</v>
      </c>
      <c r="B69" s="159" t="s">
        <v>183</v>
      </c>
      <c r="C69" s="111"/>
      <c r="D69" s="113"/>
      <c r="E69" s="117">
        <f t="shared" ref="E69:E133" si="4">C69*D69</f>
        <v>0</v>
      </c>
      <c r="F69" s="115"/>
      <c r="G69" s="117">
        <f t="shared" ref="G69:G133" si="5">E69+F69</f>
        <v>0</v>
      </c>
      <c r="H69" s="326"/>
      <c r="I69" s="117">
        <f t="shared" ref="I69:I133" si="6">+G69-H69</f>
        <v>0</v>
      </c>
      <c r="J69" s="357">
        <v>0.13</v>
      </c>
      <c r="K69" s="372">
        <f t="shared" ref="K69:K133" si="7">E69*J69</f>
        <v>0</v>
      </c>
    </row>
    <row r="70" spans="1:12" ht="19" hidden="1" customHeight="1" x14ac:dyDescent="0.2">
      <c r="A70" s="139" t="s">
        <v>69</v>
      </c>
      <c r="B70" s="159" t="s">
        <v>70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0.14000000000000001</v>
      </c>
      <c r="K70" s="20">
        <f t="shared" si="7"/>
        <v>0</v>
      </c>
    </row>
    <row r="71" spans="1:12" ht="17" hidden="1" x14ac:dyDescent="0.2">
      <c r="A71" s="124" t="s">
        <v>60</v>
      </c>
      <c r="B71" s="159" t="s">
        <v>61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t="17" hidden="1" x14ac:dyDescent="0.2">
      <c r="A72" s="139" t="s">
        <v>46</v>
      </c>
      <c r="B72" s="159" t="s">
        <v>29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  <c r="L72" s="3"/>
    </row>
    <row r="73" spans="1:12" s="272" customFormat="1" ht="17" hidden="1" x14ac:dyDescent="0.2">
      <c r="A73" s="90" t="s">
        <v>176</v>
      </c>
      <c r="B73" s="331" t="s">
        <v>177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  <c r="L73" s="118"/>
    </row>
    <row r="74" spans="1:12" ht="17" hidden="1" x14ac:dyDescent="0.2">
      <c r="A74" s="90" t="s">
        <v>127</v>
      </c>
      <c r="B74" s="159" t="s">
        <v>128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2" ht="17" hidden="1" x14ac:dyDescent="0.2">
      <c r="A75" s="179" t="s">
        <v>172</v>
      </c>
      <c r="B75" s="331" t="s">
        <v>175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s="272" customFormat="1" ht="17" hidden="1" x14ac:dyDescent="0.2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t="17" hidden="1" x14ac:dyDescent="0.2">
      <c r="A77" s="90" t="s">
        <v>108</v>
      </c>
      <c r="B77" s="159" t="s">
        <v>111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2" ht="17" x14ac:dyDescent="0.2">
      <c r="A78" s="90" t="s">
        <v>52</v>
      </c>
      <c r="B78" s="159" t="s">
        <v>53</v>
      </c>
      <c r="C78" s="111">
        <v>4750</v>
      </c>
      <c r="D78" s="113">
        <v>0.42</v>
      </c>
      <c r="E78" s="117">
        <f t="shared" si="4"/>
        <v>1995</v>
      </c>
      <c r="F78" s="115"/>
      <c r="G78" s="117">
        <f t="shared" si="5"/>
        <v>1995</v>
      </c>
      <c r="H78" s="326">
        <v>310</v>
      </c>
      <c r="I78" s="117">
        <f t="shared" si="6"/>
        <v>1685</v>
      </c>
      <c r="J78" s="357">
        <v>0.13</v>
      </c>
      <c r="K78" s="372">
        <f t="shared" si="7"/>
        <v>259.35000000000002</v>
      </c>
    </row>
    <row r="79" spans="1:12" ht="17" hidden="1" x14ac:dyDescent="0.2">
      <c r="A79" s="90" t="s">
        <v>52</v>
      </c>
      <c r="B79" s="331" t="s">
        <v>53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s="272" customFormat="1" ht="17" hidden="1" x14ac:dyDescent="0.2">
      <c r="A80" s="160" t="s">
        <v>238</v>
      </c>
      <c r="B80" s="331" t="s">
        <v>239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0.14000000000000001</v>
      </c>
      <c r="K80" s="371">
        <f t="shared" si="7"/>
        <v>0</v>
      </c>
    </row>
    <row r="81" spans="1:11" ht="17" hidden="1" x14ac:dyDescent="0.2">
      <c r="A81" s="381" t="s">
        <v>212</v>
      </c>
      <c r="B81" s="331" t="s">
        <v>167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t="17" hidden="1" x14ac:dyDescent="0.2">
      <c r="A82" s="208" t="s">
        <v>90</v>
      </c>
      <c r="B82" s="159" t="s">
        <v>79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ht="17" x14ac:dyDescent="0.2">
      <c r="A83" s="90" t="s">
        <v>154</v>
      </c>
      <c r="B83" s="159" t="s">
        <v>155</v>
      </c>
      <c r="C83" s="111">
        <v>4807</v>
      </c>
      <c r="D83" s="113">
        <v>0.4</v>
      </c>
      <c r="E83" s="117">
        <f t="shared" si="4"/>
        <v>1922.8000000000002</v>
      </c>
      <c r="F83" s="115">
        <v>118.34</v>
      </c>
      <c r="G83" s="117">
        <f t="shared" si="5"/>
        <v>2041.14</v>
      </c>
      <c r="H83" s="326">
        <v>110</v>
      </c>
      <c r="I83" s="117">
        <f t="shared" si="6"/>
        <v>1931.14</v>
      </c>
      <c r="J83" s="357">
        <v>0.13</v>
      </c>
      <c r="K83" s="372">
        <f t="shared" si="7"/>
        <v>249.96400000000003</v>
      </c>
    </row>
    <row r="84" spans="1:11" ht="17" hidden="1" x14ac:dyDescent="0.2">
      <c r="A84" s="90" t="s">
        <v>154</v>
      </c>
      <c r="B84" s="331" t="s">
        <v>155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1" ht="17" hidden="1" x14ac:dyDescent="0.2">
      <c r="A85" s="90" t="s">
        <v>156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t="17" hidden="1" x14ac:dyDescent="0.2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t="17" x14ac:dyDescent="0.2">
      <c r="A87" s="90" t="s">
        <v>104</v>
      </c>
      <c r="B87" s="159" t="s">
        <v>105</v>
      </c>
      <c r="C87" s="111">
        <v>3436</v>
      </c>
      <c r="D87" s="113">
        <v>0.4</v>
      </c>
      <c r="E87" s="117">
        <f t="shared" si="4"/>
        <v>1374.4</v>
      </c>
      <c r="F87" s="115"/>
      <c r="G87" s="117">
        <f t="shared" si="5"/>
        <v>1374.4</v>
      </c>
      <c r="H87" s="326">
        <v>110</v>
      </c>
      <c r="I87" s="117">
        <f t="shared" si="6"/>
        <v>1264.4000000000001</v>
      </c>
      <c r="J87" s="357">
        <v>0.13</v>
      </c>
      <c r="K87" s="372">
        <f t="shared" si="7"/>
        <v>178.67200000000003</v>
      </c>
    </row>
    <row r="88" spans="1:11" ht="17" hidden="1" x14ac:dyDescent="0.2">
      <c r="A88" s="90" t="s">
        <v>161</v>
      </c>
      <c r="B88" s="159" t="s">
        <v>162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0.13</v>
      </c>
      <c r="K88" s="372">
        <f t="shared" si="7"/>
        <v>0</v>
      </c>
    </row>
    <row r="89" spans="1:11" ht="17" hidden="1" x14ac:dyDescent="0.2">
      <c r="A89" s="90" t="s">
        <v>100</v>
      </c>
      <c r="B89" s="159" t="s">
        <v>101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20">
        <f t="shared" si="7"/>
        <v>0</v>
      </c>
    </row>
    <row r="90" spans="1:11" ht="17" hidden="1" x14ac:dyDescent="0.2">
      <c r="A90" s="194" t="s">
        <v>85</v>
      </c>
      <c r="B90" s="159" t="s">
        <v>86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1" s="272" customFormat="1" ht="17" hidden="1" x14ac:dyDescent="0.2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t="17" hidden="1" x14ac:dyDescent="0.2">
      <c r="A92" s="90" t="s">
        <v>235</v>
      </c>
      <c r="B92" s="331" t="s">
        <v>180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7" hidden="1" x14ac:dyDescent="0.2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t="17" hidden="1" x14ac:dyDescent="0.2">
      <c r="A94" s="208" t="s">
        <v>179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0.14000000000000001</v>
      </c>
      <c r="K94" s="371">
        <f t="shared" si="7"/>
        <v>0</v>
      </c>
    </row>
    <row r="95" spans="1:11" ht="17" hidden="1" x14ac:dyDescent="0.2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s="272" customFormat="1" ht="17" hidden="1" x14ac:dyDescent="0.2">
      <c r="A96" s="194" t="s">
        <v>83</v>
      </c>
      <c r="B96" s="159" t="s">
        <v>84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0.14000000000000001</v>
      </c>
      <c r="K96" s="20">
        <f t="shared" si="7"/>
        <v>0</v>
      </c>
    </row>
    <row r="97" spans="1:11" s="272" customFormat="1" ht="17" hidden="1" x14ac:dyDescent="0.2">
      <c r="A97" s="90" t="s">
        <v>193</v>
      </c>
      <c r="B97" s="331" t="s">
        <v>84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ht="17" hidden="1" x14ac:dyDescent="0.2">
      <c r="A98" s="90" t="s">
        <v>193</v>
      </c>
      <c r="B98" s="331" t="s">
        <v>84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t="17" hidden="1" x14ac:dyDescent="0.2">
      <c r="A99" s="90" t="s">
        <v>198</v>
      </c>
      <c r="B99" s="331" t="s">
        <v>107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s="272" customFormat="1" ht="17" hidden="1" x14ac:dyDescent="0.2">
      <c r="A100" s="90" t="s">
        <v>198</v>
      </c>
      <c r="B100" s="159" t="s">
        <v>107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0.13</v>
      </c>
      <c r="K100" s="20">
        <f t="shared" si="7"/>
        <v>0</v>
      </c>
    </row>
    <row r="101" spans="1:11" ht="14.5" hidden="1" customHeight="1" x14ac:dyDescent="0.2">
      <c r="A101" s="90" t="s">
        <v>216</v>
      </c>
      <c r="B101" s="331" t="s">
        <v>217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ht="17" x14ac:dyDescent="0.2">
      <c r="A102" s="90" t="s">
        <v>152</v>
      </c>
      <c r="B102" s="159" t="s">
        <v>153</v>
      </c>
      <c r="C102" s="111">
        <v>4207</v>
      </c>
      <c r="D102" s="113">
        <v>0.27</v>
      </c>
      <c r="E102" s="117">
        <f t="shared" si="4"/>
        <v>1135.8900000000001</v>
      </c>
      <c r="F102" s="115"/>
      <c r="G102" s="117">
        <f t="shared" si="5"/>
        <v>1135.8900000000001</v>
      </c>
      <c r="H102" s="326">
        <v>110</v>
      </c>
      <c r="I102" s="117">
        <f t="shared" si="6"/>
        <v>1025.8900000000001</v>
      </c>
      <c r="J102" s="357">
        <v>0.13</v>
      </c>
      <c r="K102" s="372">
        <f t="shared" si="7"/>
        <v>147.66570000000002</v>
      </c>
    </row>
    <row r="103" spans="1:11" s="272" customFormat="1" ht="17" hidden="1" x14ac:dyDescent="0.2">
      <c r="A103" s="90" t="s">
        <v>152</v>
      </c>
      <c r="B103" s="331" t="s">
        <v>218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hidden="1" x14ac:dyDescent="0.2">
      <c r="A104" s="90" t="s">
        <v>211</v>
      </c>
      <c r="B104" s="331" t="s">
        <v>185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t="17" x14ac:dyDescent="0.2">
      <c r="A105" s="90" t="s">
        <v>184</v>
      </c>
      <c r="B105" s="159" t="s">
        <v>219</v>
      </c>
      <c r="C105" s="111">
        <v>4458</v>
      </c>
      <c r="D105" s="113">
        <v>0.4</v>
      </c>
      <c r="E105" s="117">
        <f t="shared" si="4"/>
        <v>1783.2</v>
      </c>
      <c r="F105" s="115">
        <v>25</v>
      </c>
      <c r="G105" s="117">
        <f t="shared" si="5"/>
        <v>1808.2</v>
      </c>
      <c r="H105" s="326">
        <v>1110</v>
      </c>
      <c r="I105" s="117">
        <f t="shared" si="6"/>
        <v>698.2</v>
      </c>
      <c r="J105" s="357">
        <v>0.13</v>
      </c>
      <c r="K105" s="372">
        <f t="shared" si="7"/>
        <v>231.816</v>
      </c>
    </row>
    <row r="106" spans="1:11" s="272" customFormat="1" ht="17" hidden="1" x14ac:dyDescent="0.2">
      <c r="A106" s="90" t="s">
        <v>209</v>
      </c>
      <c r="B106" s="331" t="s">
        <v>210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t="17" hidden="1" x14ac:dyDescent="0.2">
      <c r="A107" s="90" t="s">
        <v>203</v>
      </c>
      <c r="B107" s="331" t="s">
        <v>220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t="17" hidden="1" x14ac:dyDescent="0.2">
      <c r="A108" s="160" t="s">
        <v>241</v>
      </c>
      <c r="B108" s="331" t="s">
        <v>242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0.14000000000000001</v>
      </c>
      <c r="K108" s="371">
        <f t="shared" si="7"/>
        <v>0</v>
      </c>
    </row>
    <row r="109" spans="1:11" ht="17" hidden="1" x14ac:dyDescent="0.2">
      <c r="A109" s="208" t="s">
        <v>159</v>
      </c>
      <c r="B109" s="159" t="s">
        <v>160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0.14000000000000001</v>
      </c>
      <c r="K109" s="20">
        <f t="shared" si="7"/>
        <v>0</v>
      </c>
    </row>
    <row r="110" spans="1:11" ht="17" hidden="1" x14ac:dyDescent="0.2">
      <c r="A110" s="90" t="s">
        <v>98</v>
      </c>
      <c r="B110" s="331" t="s">
        <v>171</v>
      </c>
      <c r="C110" s="332"/>
      <c r="D110" s="99"/>
      <c r="E110" s="103">
        <f t="shared" si="4"/>
        <v>0</v>
      </c>
      <c r="F110" s="100"/>
      <c r="G110" s="103">
        <f t="shared" si="5"/>
        <v>0</v>
      </c>
      <c r="H110" s="336"/>
      <c r="I110" s="103">
        <f t="shared" si="6"/>
        <v>0</v>
      </c>
      <c r="J110" s="370">
        <v>0.13</v>
      </c>
      <c r="K110" s="371">
        <f t="shared" si="7"/>
        <v>0</v>
      </c>
    </row>
    <row r="111" spans="1:11" ht="17" hidden="1" x14ac:dyDescent="0.2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t="17" hidden="1" x14ac:dyDescent="0.2">
      <c r="A112" s="94" t="s">
        <v>58</v>
      </c>
      <c r="B112" s="159" t="s">
        <v>59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0.14000000000000001</v>
      </c>
      <c r="K112" s="20">
        <f t="shared" si="7"/>
        <v>0</v>
      </c>
    </row>
    <row r="113" spans="1:11" s="272" customFormat="1" ht="17" x14ac:dyDescent="0.2">
      <c r="A113" s="160" t="s">
        <v>65</v>
      </c>
      <c r="B113" s="159" t="s">
        <v>59</v>
      </c>
      <c r="C113" s="111">
        <v>4661</v>
      </c>
      <c r="D113" s="113">
        <v>0.34</v>
      </c>
      <c r="E113" s="117">
        <f t="shared" si="4"/>
        <v>1584.74</v>
      </c>
      <c r="F113" s="115"/>
      <c r="G113" s="117">
        <f t="shared" si="5"/>
        <v>1584.74</v>
      </c>
      <c r="H113" s="326"/>
      <c r="I113" s="117">
        <f t="shared" si="6"/>
        <v>1584.74</v>
      </c>
      <c r="J113" s="357">
        <v>0.14000000000000001</v>
      </c>
      <c r="K113" s="372">
        <f t="shared" si="7"/>
        <v>221.86360000000002</v>
      </c>
    </row>
    <row r="114" spans="1:11" s="272" customFormat="1" ht="17" hidden="1" x14ac:dyDescent="0.2">
      <c r="A114" s="90" t="s">
        <v>168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0.13</v>
      </c>
      <c r="K114" s="371">
        <f t="shared" si="7"/>
        <v>0</v>
      </c>
    </row>
    <row r="115" spans="1:11" s="272" customFormat="1" ht="17" hidden="1" x14ac:dyDescent="0.2">
      <c r="A115" s="90" t="s">
        <v>168</v>
      </c>
      <c r="B115" s="159" t="s">
        <v>59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372">
        <f t="shared" si="7"/>
        <v>0</v>
      </c>
    </row>
    <row r="116" spans="1:11" ht="17" hidden="1" x14ac:dyDescent="0.2">
      <c r="A116" s="90" t="s">
        <v>186</v>
      </c>
      <c r="B116" s="331" t="s">
        <v>59</v>
      </c>
      <c r="C116" s="332"/>
      <c r="D116" s="99"/>
      <c r="E116" s="103">
        <f t="shared" si="4"/>
        <v>0</v>
      </c>
      <c r="F116" s="100"/>
      <c r="G116" s="103">
        <f t="shared" si="5"/>
        <v>0</v>
      </c>
      <c r="H116" s="336"/>
      <c r="I116" s="103">
        <f t="shared" si="6"/>
        <v>0</v>
      </c>
      <c r="J116" s="370">
        <v>0.13</v>
      </c>
      <c r="K116" s="371">
        <f t="shared" si="7"/>
        <v>0</v>
      </c>
    </row>
    <row r="117" spans="1:11" s="272" customFormat="1" ht="17" hidden="1" x14ac:dyDescent="0.2">
      <c r="A117" s="90" t="s">
        <v>63</v>
      </c>
      <c r="B117" s="159" t="s">
        <v>64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0.13</v>
      </c>
      <c r="K117" s="20">
        <f t="shared" si="7"/>
        <v>0</v>
      </c>
    </row>
    <row r="118" spans="1:11" ht="17" x14ac:dyDescent="0.2">
      <c r="A118" s="90" t="s">
        <v>231</v>
      </c>
      <c r="B118" s="159" t="s">
        <v>232</v>
      </c>
      <c r="C118" s="111">
        <v>3819</v>
      </c>
      <c r="D118" s="113">
        <v>0.4</v>
      </c>
      <c r="E118" s="117">
        <f t="shared" si="4"/>
        <v>1527.6000000000001</v>
      </c>
      <c r="F118" s="115">
        <v>129.84</v>
      </c>
      <c r="G118" s="117">
        <f t="shared" si="5"/>
        <v>1657.44</v>
      </c>
      <c r="H118" s="326">
        <v>310</v>
      </c>
      <c r="I118" s="117">
        <f t="shared" si="6"/>
        <v>1347.44</v>
      </c>
      <c r="J118" s="357">
        <v>0.13</v>
      </c>
      <c r="K118" s="372">
        <f t="shared" si="7"/>
        <v>198.58800000000002</v>
      </c>
    </row>
    <row r="119" spans="1:11" ht="17" hidden="1" x14ac:dyDescent="0.2">
      <c r="A119" s="90" t="s">
        <v>134</v>
      </c>
      <c r="B119" s="159" t="s">
        <v>135</v>
      </c>
      <c r="C119" s="332"/>
      <c r="D119" s="99"/>
      <c r="E119" s="103">
        <f t="shared" si="4"/>
        <v>0</v>
      </c>
      <c r="F119" s="100"/>
      <c r="G119" s="103">
        <f t="shared" si="5"/>
        <v>0</v>
      </c>
      <c r="H119" s="336"/>
      <c r="I119" s="103">
        <f t="shared" si="6"/>
        <v>0</v>
      </c>
      <c r="J119" s="370">
        <v>0.13</v>
      </c>
      <c r="K119" s="371">
        <f t="shared" si="7"/>
        <v>0</v>
      </c>
    </row>
    <row r="120" spans="1:11" ht="17" hidden="1" x14ac:dyDescent="0.2">
      <c r="A120" s="90" t="s">
        <v>134</v>
      </c>
      <c r="B120" s="159" t="s">
        <v>135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ht="17" hidden="1" x14ac:dyDescent="0.2">
      <c r="A121" s="90" t="s">
        <v>114</v>
      </c>
      <c r="B121" s="159" t="s">
        <v>115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t="17" hidden="1" x14ac:dyDescent="0.2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t="17" hidden="1" x14ac:dyDescent="0.2">
      <c r="A123" s="90" t="s">
        <v>109</v>
      </c>
      <c r="B123" s="159" t="s">
        <v>110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t="17" hidden="1" x14ac:dyDescent="0.2">
      <c r="A124" s="90" t="s">
        <v>187</v>
      </c>
      <c r="B124" s="331" t="s">
        <v>188</v>
      </c>
      <c r="C124" s="332"/>
      <c r="D124" s="99"/>
      <c r="E124" s="103">
        <f t="shared" si="4"/>
        <v>0</v>
      </c>
      <c r="F124" s="100"/>
      <c r="G124" s="103">
        <f t="shared" si="5"/>
        <v>0</v>
      </c>
      <c r="H124" s="336"/>
      <c r="I124" s="103">
        <f t="shared" si="6"/>
        <v>0</v>
      </c>
      <c r="J124" s="370">
        <v>0.13</v>
      </c>
      <c r="K124" s="371">
        <f t="shared" si="7"/>
        <v>0</v>
      </c>
    </row>
    <row r="125" spans="1:11" ht="17" hidden="1" x14ac:dyDescent="0.2">
      <c r="A125" s="90" t="s">
        <v>74</v>
      </c>
      <c r="B125" s="159" t="s">
        <v>75</v>
      </c>
      <c r="C125" s="111"/>
      <c r="D125" s="113"/>
      <c r="E125" s="117">
        <f t="shared" si="4"/>
        <v>0</v>
      </c>
      <c r="F125" s="115"/>
      <c r="G125" s="117">
        <f t="shared" si="5"/>
        <v>0</v>
      </c>
      <c r="H125" s="326"/>
      <c r="I125" s="117">
        <f t="shared" si="6"/>
        <v>0</v>
      </c>
      <c r="J125" s="357">
        <v>0.13</v>
      </c>
      <c r="K125" s="20">
        <f t="shared" si="7"/>
        <v>0</v>
      </c>
    </row>
    <row r="126" spans="1:11" s="272" customFormat="1" ht="17" x14ac:dyDescent="0.2">
      <c r="A126" s="90" t="s">
        <v>222</v>
      </c>
      <c r="B126" s="159" t="s">
        <v>223</v>
      </c>
      <c r="C126" s="111">
        <v>2202</v>
      </c>
      <c r="D126" s="113">
        <v>0.4</v>
      </c>
      <c r="E126" s="117">
        <f t="shared" si="4"/>
        <v>880.80000000000007</v>
      </c>
      <c r="F126" s="115">
        <v>21.99</v>
      </c>
      <c r="G126" s="117">
        <f t="shared" si="5"/>
        <v>902.79000000000008</v>
      </c>
      <c r="H126" s="326">
        <v>100</v>
      </c>
      <c r="I126" s="117">
        <f t="shared" si="6"/>
        <v>802.79000000000008</v>
      </c>
      <c r="J126" s="357">
        <v>0.13</v>
      </c>
      <c r="K126" s="372">
        <f t="shared" si="7"/>
        <v>114.50400000000002</v>
      </c>
    </row>
    <row r="127" spans="1:11" ht="17" hidden="1" x14ac:dyDescent="0.2">
      <c r="A127" s="209" t="s">
        <v>91</v>
      </c>
      <c r="B127" s="159" t="s">
        <v>92</v>
      </c>
      <c r="C127" s="111"/>
      <c r="D127" s="113"/>
      <c r="E127" s="117">
        <f t="shared" si="4"/>
        <v>0</v>
      </c>
      <c r="F127" s="115"/>
      <c r="G127" s="117">
        <f t="shared" si="5"/>
        <v>0</v>
      </c>
      <c r="H127" s="326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s="272" customFormat="1" hidden="1" x14ac:dyDescent="0.2">
      <c r="A128" s="316" t="s">
        <v>145</v>
      </c>
      <c r="B128" s="350" t="s">
        <v>146</v>
      </c>
      <c r="C128" s="111"/>
      <c r="D128" s="171"/>
      <c r="E128" s="117">
        <f t="shared" si="4"/>
        <v>0</v>
      </c>
      <c r="F128" s="116"/>
      <c r="G128" s="117">
        <f t="shared" si="5"/>
        <v>0</v>
      </c>
      <c r="H128" s="11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2">
      <c r="A129" s="90" t="s">
        <v>139</v>
      </c>
      <c r="B129" s="321" t="s">
        <v>140</v>
      </c>
      <c r="C129" s="176"/>
      <c r="D129" s="170"/>
      <c r="E129" s="117">
        <f t="shared" si="4"/>
        <v>0</v>
      </c>
      <c r="F129" s="261"/>
      <c r="G129" s="117">
        <f t="shared" si="5"/>
        <v>0</v>
      </c>
      <c r="H129" s="261"/>
      <c r="I129" s="117">
        <f t="shared" si="6"/>
        <v>0</v>
      </c>
      <c r="J129" s="357">
        <v>0.13</v>
      </c>
      <c r="K129" s="20">
        <f t="shared" si="7"/>
        <v>0</v>
      </c>
    </row>
    <row r="130" spans="1:12" hidden="1" x14ac:dyDescent="0.2">
      <c r="A130" s="90" t="s">
        <v>141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s="272" customFormat="1" hidden="1" x14ac:dyDescent="0.2">
      <c r="A131" s="90" t="s">
        <v>118</v>
      </c>
      <c r="B131" s="238" t="s">
        <v>119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hidden="1" x14ac:dyDescent="0.2">
      <c r="A132" s="92" t="s">
        <v>54</v>
      </c>
      <c r="B132" s="196" t="s">
        <v>55</v>
      </c>
      <c r="C132" s="197"/>
      <c r="D132" s="198"/>
      <c r="E132" s="117">
        <f t="shared" si="4"/>
        <v>0</v>
      </c>
      <c r="F132" s="203"/>
      <c r="G132" s="117">
        <f t="shared" si="5"/>
        <v>0</v>
      </c>
      <c r="H132" s="203"/>
      <c r="I132" s="117">
        <f t="shared" si="6"/>
        <v>0</v>
      </c>
      <c r="J132" s="357">
        <v>0.14000000000000001</v>
      </c>
      <c r="K132" s="20">
        <f t="shared" si="7"/>
        <v>0</v>
      </c>
    </row>
    <row r="133" spans="1:12" hidden="1" x14ac:dyDescent="0.2">
      <c r="A133" s="90" t="s">
        <v>87</v>
      </c>
      <c r="B133" s="234" t="s">
        <v>88</v>
      </c>
      <c r="C133" s="114"/>
      <c r="D133" s="172"/>
      <c r="E133" s="117">
        <f t="shared" si="4"/>
        <v>0</v>
      </c>
      <c r="F133" s="116"/>
      <c r="G133" s="117">
        <f t="shared" si="5"/>
        <v>0</v>
      </c>
      <c r="H133" s="116"/>
      <c r="I133" s="117">
        <f t="shared" si="6"/>
        <v>0</v>
      </c>
      <c r="J133" s="357">
        <v>0.13</v>
      </c>
      <c r="K133" s="20">
        <f t="shared" si="7"/>
        <v>0</v>
      </c>
    </row>
    <row r="134" spans="1:12" ht="16" customHeight="1" x14ac:dyDescent="0.2">
      <c r="A134" s="75"/>
      <c r="C134" s="79">
        <f>SUM(C2:C133)</f>
        <v>68483</v>
      </c>
      <c r="D134" s="79"/>
      <c r="E134" s="80">
        <f>SUM(E2:E133)</f>
        <v>24368.560000000005</v>
      </c>
      <c r="F134" s="80">
        <f>SUM(F2:F133)</f>
        <v>380.03</v>
      </c>
      <c r="G134" s="80">
        <f>SUM(G2:G133)</f>
        <v>24748.590000000004</v>
      </c>
      <c r="H134" s="80">
        <f>SUM(H2:H133)</f>
        <v>3410</v>
      </c>
      <c r="I134" s="80">
        <f>SUM(I2:I133)</f>
        <v>21338.590000000004</v>
      </c>
      <c r="J134" s="80"/>
      <c r="K134" s="3">
        <f>SUM(K2:K133)</f>
        <v>3251.8862000000004</v>
      </c>
      <c r="L134" s="3"/>
    </row>
    <row r="135" spans="1:12" x14ac:dyDescent="0.2">
      <c r="D135" s="81"/>
      <c r="I135" s="382"/>
      <c r="J135" s="383"/>
      <c r="K135" s="165"/>
    </row>
    <row r="136" spans="1:12" x14ac:dyDescent="0.2">
      <c r="B136" s="247" t="s">
        <v>47</v>
      </c>
      <c r="D136" s="13"/>
      <c r="F136" s="13"/>
      <c r="G136" s="13"/>
      <c r="H136" t="s">
        <v>10</v>
      </c>
      <c r="I136" s="12">
        <f>+K134</f>
        <v>3251.8862000000004</v>
      </c>
    </row>
    <row r="137" spans="1:12" x14ac:dyDescent="0.2">
      <c r="B137" s="363">
        <v>0.13</v>
      </c>
      <c r="C137" s="41" t="s">
        <v>170</v>
      </c>
      <c r="D137" s="14"/>
      <c r="F137" s="13"/>
      <c r="G137" s="13"/>
      <c r="H137" t="s">
        <v>12</v>
      </c>
      <c r="I137" s="207">
        <f>+I134+I136</f>
        <v>24590.476200000005</v>
      </c>
    </row>
    <row r="138" spans="1:12" x14ac:dyDescent="0.2">
      <c r="A138" s="361"/>
      <c r="B138" s="364">
        <v>0.14000000000000001</v>
      </c>
      <c r="C138" s="41" t="s">
        <v>51</v>
      </c>
      <c r="D138" s="14"/>
      <c r="E138" s="15"/>
      <c r="I138" s="398">
        <v>2376</v>
      </c>
      <c r="J138" s="79" t="s">
        <v>252</v>
      </c>
    </row>
    <row r="139" spans="1:12" x14ac:dyDescent="0.2">
      <c r="A139" s="362"/>
      <c r="D139" s="14"/>
      <c r="H139" s="41" t="s">
        <v>247</v>
      </c>
      <c r="I139" s="397">
        <f>+I137+I138</f>
        <v>26966.476200000005</v>
      </c>
      <c r="J139" s="387"/>
    </row>
    <row r="140" spans="1:12" x14ac:dyDescent="0.2">
      <c r="A140" s="361"/>
      <c r="D140" s="395" t="s">
        <v>244</v>
      </c>
      <c r="E140" s="396">
        <v>14256</v>
      </c>
    </row>
    <row r="141" spans="1:12" x14ac:dyDescent="0.2">
      <c r="A141" s="361"/>
      <c r="D141" s="395" t="s">
        <v>245</v>
      </c>
      <c r="E141" s="396">
        <f>E140/6</f>
        <v>2376</v>
      </c>
    </row>
    <row r="142" spans="1:12" x14ac:dyDescent="0.2">
      <c r="D142" s="79"/>
      <c r="E142" s="79"/>
    </row>
    <row r="143" spans="1:12" x14ac:dyDescent="0.2">
      <c r="D143" s="79" t="s">
        <v>249</v>
      </c>
      <c r="E143" s="79"/>
    </row>
  </sheetData>
  <autoFilter ref="A1:K138" xr:uid="{00000000-0009-0000-0000-00007E000000}">
    <filterColumn colId="8">
      <filters blank="1">
        <filter val="1,025.89"/>
        <filter val="1,160.62"/>
        <filter val="1,264.40"/>
        <filter val="1,347.44"/>
        <filter val="1,562.06"/>
        <filter val="1,584.74"/>
        <filter val="1,598.02"/>
        <filter val="1,685.00"/>
        <filter val="1,808.40"/>
        <filter val="1,931.14"/>
        <filter val="2,376.00"/>
        <filter val="21,338.59"/>
        <filter val="24,590.48"/>
        <filter val="3,251.89"/>
        <filter val="426.80"/>
        <filter val="464.00"/>
        <filter val="499.82"/>
        <filter val="698.20"/>
        <filter val="802.79"/>
        <filter val="855.3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8F08-55F0-4207-8700-BDC927EBBDA7}">
  <sheetPr filterMode="1"/>
  <dimension ref="A1:L143"/>
  <sheetViews>
    <sheetView topLeftCell="A40" zoomScale="94" zoomScaleNormal="94" workbookViewId="0">
      <selection activeCell="I139" sqref="I139"/>
    </sheetView>
  </sheetViews>
  <sheetFormatPr baseColWidth="10" defaultColWidth="10.6640625" defaultRowHeight="16" x14ac:dyDescent="0.2"/>
  <cols>
    <col min="1" max="1" width="14.5" customWidth="1"/>
    <col min="2" max="2" width="18.33203125" customWidth="1"/>
    <col min="3" max="3" width="10" customWidth="1"/>
    <col min="4" max="4" width="9.33203125" customWidth="1"/>
    <col min="7" max="7" width="11.6640625" customWidth="1"/>
    <col min="8" max="8" width="12.832031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4608</v>
      </c>
      <c r="D4" s="113">
        <v>0.4</v>
      </c>
      <c r="E4" s="117">
        <f t="shared" si="0"/>
        <v>1843.2</v>
      </c>
      <c r="F4" s="115">
        <v>129.19</v>
      </c>
      <c r="G4" s="117">
        <f t="shared" si="1"/>
        <v>1972.39</v>
      </c>
      <c r="H4" s="319">
        <v>100</v>
      </c>
      <c r="I4" s="117">
        <f t="shared" si="2"/>
        <v>1872.39</v>
      </c>
      <c r="J4" s="357">
        <v>0.13</v>
      </c>
      <c r="K4" s="372">
        <f t="shared" si="3"/>
        <v>239.61600000000001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x14ac:dyDescent="0.2">
      <c r="A6" s="179" t="s">
        <v>46</v>
      </c>
      <c r="B6" s="159" t="s">
        <v>165</v>
      </c>
      <c r="C6" s="111">
        <v>1726</v>
      </c>
      <c r="D6" s="113">
        <v>0.4</v>
      </c>
      <c r="E6" s="117">
        <f t="shared" si="0"/>
        <v>690.40000000000009</v>
      </c>
      <c r="F6" s="115">
        <v>50</v>
      </c>
      <c r="G6" s="117">
        <f t="shared" si="1"/>
        <v>740.40000000000009</v>
      </c>
      <c r="H6" s="326">
        <v>110</v>
      </c>
      <c r="I6" s="117">
        <f t="shared" si="2"/>
        <v>630.40000000000009</v>
      </c>
      <c r="J6" s="357">
        <v>0.13</v>
      </c>
      <c r="K6" s="372">
        <f t="shared" si="3"/>
        <v>89.75200000000001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x14ac:dyDescent="0.2">
      <c r="A9" s="179" t="s">
        <v>236</v>
      </c>
      <c r="B9" s="159" t="s">
        <v>237</v>
      </c>
      <c r="C9" s="111">
        <v>1498</v>
      </c>
      <c r="D9" s="113">
        <v>0.39</v>
      </c>
      <c r="E9" s="117">
        <f t="shared" si="0"/>
        <v>584.22</v>
      </c>
      <c r="F9" s="115">
        <v>231.3</v>
      </c>
      <c r="G9" s="117">
        <f t="shared" si="1"/>
        <v>815.52</v>
      </c>
      <c r="H9" s="326">
        <v>100</v>
      </c>
      <c r="I9" s="117">
        <f t="shared" si="2"/>
        <v>715.52</v>
      </c>
      <c r="J9" s="357">
        <v>0.13</v>
      </c>
      <c r="K9" s="372">
        <f t="shared" si="3"/>
        <v>75.948600000000013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x14ac:dyDescent="0.2">
      <c r="A17" s="179" t="s">
        <v>200</v>
      </c>
      <c r="B17" s="159" t="s">
        <v>144</v>
      </c>
      <c r="C17" s="111">
        <v>5013</v>
      </c>
      <c r="D17" s="113">
        <v>0.27</v>
      </c>
      <c r="E17" s="117">
        <f t="shared" si="0"/>
        <v>1353.51</v>
      </c>
      <c r="F17" s="115"/>
      <c r="G17" s="117">
        <f t="shared" si="1"/>
        <v>1353.51</v>
      </c>
      <c r="H17" s="326">
        <v>110</v>
      </c>
      <c r="I17" s="117">
        <f t="shared" si="2"/>
        <v>1243.51</v>
      </c>
      <c r="J17" s="357">
        <v>0.13</v>
      </c>
      <c r="K17" s="372">
        <f t="shared" si="3"/>
        <v>175.9563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x14ac:dyDescent="0.2">
      <c r="A21" s="179" t="s">
        <v>233</v>
      </c>
      <c r="B21" s="159" t="s">
        <v>234</v>
      </c>
      <c r="C21" s="111">
        <v>3712</v>
      </c>
      <c r="D21" s="113">
        <v>0.39</v>
      </c>
      <c r="E21" s="117">
        <f t="shared" si="0"/>
        <v>1447.68</v>
      </c>
      <c r="F21" s="115"/>
      <c r="G21" s="117">
        <f t="shared" si="1"/>
        <v>1447.68</v>
      </c>
      <c r="H21" s="326"/>
      <c r="I21" s="117">
        <f t="shared" si="2"/>
        <v>1447.68</v>
      </c>
      <c r="J21" s="357">
        <v>0.13</v>
      </c>
      <c r="K21" s="372">
        <f t="shared" si="3"/>
        <v>188.19840000000002</v>
      </c>
    </row>
    <row r="22" spans="1:11" s="272" customFormat="1" ht="17" hidden="1" x14ac:dyDescent="0.2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hidden="1" x14ac:dyDescent="0.2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t="17" hidden="1" x14ac:dyDescent="0.2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x14ac:dyDescent="0.2">
      <c r="A32" s="160" t="s">
        <v>81</v>
      </c>
      <c r="B32" s="392" t="s">
        <v>230</v>
      </c>
      <c r="C32" s="176">
        <v>6094</v>
      </c>
      <c r="D32" s="170">
        <v>0.27</v>
      </c>
      <c r="E32" s="117">
        <f t="shared" si="0"/>
        <v>1645.38</v>
      </c>
      <c r="F32" s="261"/>
      <c r="G32" s="117">
        <f t="shared" si="1"/>
        <v>1645.38</v>
      </c>
      <c r="H32" s="261">
        <v>110</v>
      </c>
      <c r="I32" s="117">
        <f t="shared" si="2"/>
        <v>1535.38</v>
      </c>
      <c r="J32" s="357">
        <v>0.14000000000000001</v>
      </c>
      <c r="K32" s="372">
        <f t="shared" si="3"/>
        <v>230.35320000000004</v>
      </c>
    </row>
    <row r="33" spans="1:11" s="272" customFormat="1" ht="17" hidden="1" x14ac:dyDescent="0.2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ht="17" x14ac:dyDescent="0.2">
      <c r="A34" s="160" t="s">
        <v>228</v>
      </c>
      <c r="B34" s="159" t="s">
        <v>229</v>
      </c>
      <c r="C34" s="111">
        <v>6094</v>
      </c>
      <c r="D34" s="113">
        <v>0.27</v>
      </c>
      <c r="E34" s="117">
        <f t="shared" si="0"/>
        <v>1645.38</v>
      </c>
      <c r="F34" s="115"/>
      <c r="G34" s="117">
        <f t="shared" si="1"/>
        <v>1645.38</v>
      </c>
      <c r="H34" s="326"/>
      <c r="I34" s="117">
        <f t="shared" si="2"/>
        <v>1645.38</v>
      </c>
      <c r="J34" s="357">
        <v>0.14000000000000001</v>
      </c>
      <c r="K34" s="372">
        <f t="shared" si="3"/>
        <v>230.35320000000004</v>
      </c>
    </row>
    <row r="35" spans="1:11" ht="17" hidden="1" x14ac:dyDescent="0.2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t="17" hidden="1" x14ac:dyDescent="0.2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x14ac:dyDescent="0.2">
      <c r="A40" s="160" t="s">
        <v>116</v>
      </c>
      <c r="B40" s="159" t="s">
        <v>117</v>
      </c>
      <c r="C40" s="111">
        <v>3753</v>
      </c>
      <c r="D40" s="113">
        <v>0.4</v>
      </c>
      <c r="E40" s="117">
        <f t="shared" si="0"/>
        <v>1501.2</v>
      </c>
      <c r="F40" s="115"/>
      <c r="G40" s="117">
        <f t="shared" si="1"/>
        <v>1501.2</v>
      </c>
      <c r="H40" s="326">
        <v>110</v>
      </c>
      <c r="I40" s="117">
        <f t="shared" si="2"/>
        <v>1391.2</v>
      </c>
      <c r="J40" s="357">
        <v>0.14000000000000001</v>
      </c>
      <c r="K40" s="372">
        <f t="shared" si="3"/>
        <v>210.16800000000003</v>
      </c>
    </row>
    <row r="41" spans="1:11" ht="17" hidden="1" x14ac:dyDescent="0.2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t="17" hidden="1" x14ac:dyDescent="0.2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t="17" hidden="1" x14ac:dyDescent="0.2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t="17" hidden="1" x14ac:dyDescent="0.2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t="17" hidden="1" x14ac:dyDescent="0.2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t="17" hidden="1" x14ac:dyDescent="0.2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t="17" hidden="1" x14ac:dyDescent="0.2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t="17" hidden="1" x14ac:dyDescent="0.2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t="17" hidden="1" x14ac:dyDescent="0.2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t="17" x14ac:dyDescent="0.2">
      <c r="A53" s="160" t="s">
        <v>65</v>
      </c>
      <c r="B53" s="159" t="s">
        <v>138</v>
      </c>
      <c r="C53" s="111">
        <v>4260</v>
      </c>
      <c r="D53" s="113">
        <v>0.4</v>
      </c>
      <c r="E53" s="117">
        <f t="shared" si="0"/>
        <v>1704</v>
      </c>
      <c r="F53" s="115">
        <v>85.2</v>
      </c>
      <c r="G53" s="117">
        <f t="shared" si="1"/>
        <v>1789.2</v>
      </c>
      <c r="H53" s="326">
        <v>110</v>
      </c>
      <c r="I53" s="117">
        <f t="shared" si="2"/>
        <v>1679.2</v>
      </c>
      <c r="J53" s="357">
        <v>0.14000000000000001</v>
      </c>
      <c r="K53" s="372">
        <f t="shared" si="3"/>
        <v>238.56000000000003</v>
      </c>
    </row>
    <row r="54" spans="1:11" ht="17" hidden="1" x14ac:dyDescent="0.2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t="17" hidden="1" x14ac:dyDescent="0.2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ht="17" hidden="1" x14ac:dyDescent="0.2">
      <c r="A56" s="160" t="s">
        <v>240</v>
      </c>
      <c r="B56" s="331" t="s">
        <v>243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0.14000000000000001</v>
      </c>
      <c r="K56" s="371">
        <f t="shared" si="3"/>
        <v>0</v>
      </c>
    </row>
    <row r="57" spans="1:11" s="272" customFormat="1" ht="17" hidden="1" x14ac:dyDescent="0.2">
      <c r="A57" s="160" t="s">
        <v>240</v>
      </c>
      <c r="B57" s="331" t="s">
        <v>243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0.14000000000000001</v>
      </c>
      <c r="K57" s="371">
        <f t="shared" si="3"/>
        <v>0</v>
      </c>
    </row>
    <row r="58" spans="1:11" ht="17" hidden="1" x14ac:dyDescent="0.2">
      <c r="A58" s="191" t="s">
        <v>44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s="272" customFormat="1" ht="17" hidden="1" x14ac:dyDescent="0.2">
      <c r="A59" s="208" t="s">
        <v>89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t="17" hidden="1" x14ac:dyDescent="0.2">
      <c r="A60" s="179" t="s">
        <v>98</v>
      </c>
      <c r="B60" s="331" t="s">
        <v>45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ht="17" hidden="1" x14ac:dyDescent="0.2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t="17" hidden="1" x14ac:dyDescent="0.2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79" t="s">
        <v>129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t="17" hidden="1" x14ac:dyDescent="0.2">
      <c r="A64" s="179" t="s">
        <v>201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60" t="s">
        <v>181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0.14000000000000001</v>
      </c>
      <c r="K65" s="371">
        <f t="shared" si="3"/>
        <v>0</v>
      </c>
    </row>
    <row r="66" spans="1:12" s="272" customFormat="1" ht="17" hidden="1" x14ac:dyDescent="0.2">
      <c r="A66" s="179" t="s">
        <v>196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34" hidden="1" x14ac:dyDescent="0.2">
      <c r="A67" s="179" t="s">
        <v>182</v>
      </c>
      <c r="B67" s="331" t="s">
        <v>183</v>
      </c>
      <c r="C67" s="388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4" hidden="1" x14ac:dyDescent="0.2">
      <c r="A68" s="179" t="s">
        <v>182</v>
      </c>
      <c r="B68" s="159" t="s">
        <v>183</v>
      </c>
      <c r="C68" s="385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372">
        <f t="shared" si="3"/>
        <v>0</v>
      </c>
    </row>
    <row r="69" spans="1:12" ht="34" hidden="1" x14ac:dyDescent="0.2">
      <c r="A69" s="179" t="s">
        <v>182</v>
      </c>
      <c r="B69" s="159" t="s">
        <v>183</v>
      </c>
      <c r="C69" s="111"/>
      <c r="D69" s="113"/>
      <c r="E69" s="117">
        <f t="shared" ref="E69:E133" si="4">C69*D69</f>
        <v>0</v>
      </c>
      <c r="F69" s="115"/>
      <c r="G69" s="117">
        <f t="shared" ref="G69:G133" si="5">E69+F69</f>
        <v>0</v>
      </c>
      <c r="H69" s="326"/>
      <c r="I69" s="117">
        <f t="shared" ref="I69:I133" si="6">+G69-H69</f>
        <v>0</v>
      </c>
      <c r="J69" s="357">
        <v>0.13</v>
      </c>
      <c r="K69" s="372">
        <f t="shared" ref="K69:K133" si="7">E69*J69</f>
        <v>0</v>
      </c>
    </row>
    <row r="70" spans="1:12" ht="19" hidden="1" customHeight="1" x14ac:dyDescent="0.2">
      <c r="A70" s="139" t="s">
        <v>69</v>
      </c>
      <c r="B70" s="159" t="s">
        <v>70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0.14000000000000001</v>
      </c>
      <c r="K70" s="20">
        <f t="shared" si="7"/>
        <v>0</v>
      </c>
    </row>
    <row r="71" spans="1:12" ht="17" hidden="1" x14ac:dyDescent="0.2">
      <c r="A71" s="124" t="s">
        <v>60</v>
      </c>
      <c r="B71" s="159" t="s">
        <v>61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t="17" hidden="1" x14ac:dyDescent="0.2">
      <c r="A72" s="139" t="s">
        <v>46</v>
      </c>
      <c r="B72" s="159" t="s">
        <v>29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  <c r="L72" s="3"/>
    </row>
    <row r="73" spans="1:12" s="272" customFormat="1" ht="17" hidden="1" x14ac:dyDescent="0.2">
      <c r="A73" s="90" t="s">
        <v>176</v>
      </c>
      <c r="B73" s="331" t="s">
        <v>177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  <c r="L73" s="118"/>
    </row>
    <row r="74" spans="1:12" ht="17" hidden="1" x14ac:dyDescent="0.2">
      <c r="A74" s="90" t="s">
        <v>127</v>
      </c>
      <c r="B74" s="159" t="s">
        <v>128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2" ht="17" hidden="1" x14ac:dyDescent="0.2">
      <c r="A75" s="179" t="s">
        <v>172</v>
      </c>
      <c r="B75" s="331" t="s">
        <v>175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s="272" customFormat="1" ht="17" hidden="1" x14ac:dyDescent="0.2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t="17" hidden="1" x14ac:dyDescent="0.2">
      <c r="A77" s="90" t="s">
        <v>108</v>
      </c>
      <c r="B77" s="159" t="s">
        <v>111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2" ht="17" x14ac:dyDescent="0.2">
      <c r="A78" s="90" t="s">
        <v>52</v>
      </c>
      <c r="B78" s="159" t="s">
        <v>53</v>
      </c>
      <c r="C78" s="111">
        <v>3794</v>
      </c>
      <c r="D78" s="113">
        <v>0.42</v>
      </c>
      <c r="E78" s="117">
        <f t="shared" si="4"/>
        <v>1593.48</v>
      </c>
      <c r="F78" s="115"/>
      <c r="G78" s="117">
        <f t="shared" si="5"/>
        <v>1593.48</v>
      </c>
      <c r="H78" s="326">
        <v>110</v>
      </c>
      <c r="I78" s="117">
        <f t="shared" si="6"/>
        <v>1483.48</v>
      </c>
      <c r="J78" s="357">
        <v>0.13</v>
      </c>
      <c r="K78" s="372">
        <f t="shared" si="7"/>
        <v>207.1524</v>
      </c>
    </row>
    <row r="79" spans="1:12" ht="17" hidden="1" x14ac:dyDescent="0.2">
      <c r="A79" s="90" t="s">
        <v>52</v>
      </c>
      <c r="B79" s="331" t="s">
        <v>53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s="272" customFormat="1" ht="17" hidden="1" x14ac:dyDescent="0.2">
      <c r="A80" s="160" t="s">
        <v>238</v>
      </c>
      <c r="B80" s="331" t="s">
        <v>239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0.14000000000000001</v>
      </c>
      <c r="K80" s="371">
        <f t="shared" si="7"/>
        <v>0</v>
      </c>
    </row>
    <row r="81" spans="1:11" ht="17" hidden="1" x14ac:dyDescent="0.2">
      <c r="A81" s="381" t="s">
        <v>212</v>
      </c>
      <c r="B81" s="331" t="s">
        <v>167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t="17" hidden="1" x14ac:dyDescent="0.2">
      <c r="A82" s="208" t="s">
        <v>90</v>
      </c>
      <c r="B82" s="159" t="s">
        <v>79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ht="17" x14ac:dyDescent="0.2">
      <c r="A83" s="90" t="s">
        <v>154</v>
      </c>
      <c r="B83" s="159" t="s">
        <v>155</v>
      </c>
      <c r="C83" s="111">
        <v>4248</v>
      </c>
      <c r="D83" s="113">
        <v>0.4</v>
      </c>
      <c r="E83" s="117">
        <f t="shared" si="4"/>
        <v>1699.2</v>
      </c>
      <c r="F83" s="115">
        <v>84.96</v>
      </c>
      <c r="G83" s="117">
        <f t="shared" si="5"/>
        <v>1784.16</v>
      </c>
      <c r="H83" s="326"/>
      <c r="I83" s="117">
        <f t="shared" si="6"/>
        <v>1784.16</v>
      </c>
      <c r="J83" s="357">
        <v>0.13</v>
      </c>
      <c r="K83" s="372">
        <f t="shared" si="7"/>
        <v>220.89600000000002</v>
      </c>
    </row>
    <row r="84" spans="1:11" ht="17" hidden="1" x14ac:dyDescent="0.2">
      <c r="A84" s="90" t="s">
        <v>154</v>
      </c>
      <c r="B84" s="331" t="s">
        <v>155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1" ht="17" hidden="1" x14ac:dyDescent="0.2">
      <c r="A85" s="90" t="s">
        <v>156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t="17" hidden="1" x14ac:dyDescent="0.2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t="17" x14ac:dyDescent="0.2">
      <c r="A87" s="90" t="s">
        <v>104</v>
      </c>
      <c r="B87" s="159" t="s">
        <v>105</v>
      </c>
      <c r="C87" s="111">
        <v>3784</v>
      </c>
      <c r="D87" s="113">
        <v>0.4</v>
      </c>
      <c r="E87" s="117">
        <f t="shared" si="4"/>
        <v>1513.6000000000001</v>
      </c>
      <c r="F87" s="115">
        <v>40</v>
      </c>
      <c r="G87" s="117">
        <f t="shared" si="5"/>
        <v>1553.6000000000001</v>
      </c>
      <c r="H87" s="326">
        <v>110</v>
      </c>
      <c r="I87" s="117">
        <f t="shared" si="6"/>
        <v>1443.6000000000001</v>
      </c>
      <c r="J87" s="357">
        <v>0.13</v>
      </c>
      <c r="K87" s="372">
        <f t="shared" si="7"/>
        <v>196.76800000000003</v>
      </c>
    </row>
    <row r="88" spans="1:11" ht="17" hidden="1" x14ac:dyDescent="0.2">
      <c r="A88" s="90" t="s">
        <v>161</v>
      </c>
      <c r="B88" s="159" t="s">
        <v>162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0.13</v>
      </c>
      <c r="K88" s="372">
        <f t="shared" si="7"/>
        <v>0</v>
      </c>
    </row>
    <row r="89" spans="1:11" ht="17" hidden="1" x14ac:dyDescent="0.2">
      <c r="A89" s="90" t="s">
        <v>100</v>
      </c>
      <c r="B89" s="159" t="s">
        <v>101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20">
        <f t="shared" si="7"/>
        <v>0</v>
      </c>
    </row>
    <row r="90" spans="1:11" ht="17" hidden="1" x14ac:dyDescent="0.2">
      <c r="A90" s="194" t="s">
        <v>85</v>
      </c>
      <c r="B90" s="159" t="s">
        <v>86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1" s="272" customFormat="1" ht="17" hidden="1" x14ac:dyDescent="0.2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t="17" hidden="1" x14ac:dyDescent="0.2">
      <c r="A92" s="90" t="s">
        <v>235</v>
      </c>
      <c r="B92" s="331" t="s">
        <v>180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7" hidden="1" x14ac:dyDescent="0.2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t="17" hidden="1" x14ac:dyDescent="0.2">
      <c r="A94" s="208" t="s">
        <v>179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0.14000000000000001</v>
      </c>
      <c r="K94" s="371">
        <f t="shared" si="7"/>
        <v>0</v>
      </c>
    </row>
    <row r="95" spans="1:11" ht="17" hidden="1" x14ac:dyDescent="0.2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s="272" customFormat="1" ht="17" hidden="1" x14ac:dyDescent="0.2">
      <c r="A96" s="194" t="s">
        <v>83</v>
      </c>
      <c r="B96" s="159" t="s">
        <v>84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0.14000000000000001</v>
      </c>
      <c r="K96" s="20">
        <f t="shared" si="7"/>
        <v>0</v>
      </c>
    </row>
    <row r="97" spans="1:11" s="272" customFormat="1" ht="17" x14ac:dyDescent="0.2">
      <c r="A97" s="90" t="s">
        <v>193</v>
      </c>
      <c r="B97" s="331" t="s">
        <v>84</v>
      </c>
      <c r="C97" s="332">
        <v>3427</v>
      </c>
      <c r="D97" s="99">
        <v>0.39</v>
      </c>
      <c r="E97" s="103">
        <f t="shared" si="4"/>
        <v>1336.53</v>
      </c>
      <c r="F97" s="100"/>
      <c r="G97" s="103">
        <f t="shared" si="5"/>
        <v>1336.53</v>
      </c>
      <c r="H97" s="336">
        <v>220</v>
      </c>
      <c r="I97" s="103">
        <f t="shared" si="6"/>
        <v>1116.53</v>
      </c>
      <c r="J97" s="370">
        <v>0.13</v>
      </c>
      <c r="K97" s="371">
        <f t="shared" si="7"/>
        <v>173.74889999999999</v>
      </c>
    </row>
    <row r="98" spans="1:11" ht="17" hidden="1" x14ac:dyDescent="0.2">
      <c r="A98" s="90" t="s">
        <v>193</v>
      </c>
      <c r="B98" s="331" t="s">
        <v>84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t="17" hidden="1" x14ac:dyDescent="0.2">
      <c r="A99" s="90" t="s">
        <v>198</v>
      </c>
      <c r="B99" s="331" t="s">
        <v>107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s="272" customFormat="1" ht="17" hidden="1" x14ac:dyDescent="0.2">
      <c r="A100" s="90" t="s">
        <v>198</v>
      </c>
      <c r="B100" s="159" t="s">
        <v>107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0.13</v>
      </c>
      <c r="K100" s="20">
        <f t="shared" si="7"/>
        <v>0</v>
      </c>
    </row>
    <row r="101" spans="1:11" ht="14.5" hidden="1" customHeight="1" x14ac:dyDescent="0.2">
      <c r="A101" s="90" t="s">
        <v>216</v>
      </c>
      <c r="B101" s="331" t="s">
        <v>217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ht="17" x14ac:dyDescent="0.2">
      <c r="A102" s="90" t="s">
        <v>152</v>
      </c>
      <c r="B102" s="159" t="s">
        <v>153</v>
      </c>
      <c r="C102" s="111">
        <v>5013</v>
      </c>
      <c r="D102" s="113">
        <v>0.27</v>
      </c>
      <c r="E102" s="117">
        <f t="shared" si="4"/>
        <v>1353.51</v>
      </c>
      <c r="F102" s="115"/>
      <c r="G102" s="117">
        <f t="shared" si="5"/>
        <v>1353.51</v>
      </c>
      <c r="H102" s="326">
        <v>110</v>
      </c>
      <c r="I102" s="117">
        <f t="shared" si="6"/>
        <v>1243.51</v>
      </c>
      <c r="J102" s="357">
        <v>0.13</v>
      </c>
      <c r="K102" s="372">
        <f t="shared" si="7"/>
        <v>175.9563</v>
      </c>
    </row>
    <row r="103" spans="1:11" s="272" customFormat="1" ht="17" hidden="1" x14ac:dyDescent="0.2">
      <c r="A103" s="90" t="s">
        <v>152</v>
      </c>
      <c r="B103" s="331" t="s">
        <v>218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hidden="1" x14ac:dyDescent="0.2">
      <c r="A104" s="90" t="s">
        <v>211</v>
      </c>
      <c r="B104" s="331" t="s">
        <v>185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t="17" x14ac:dyDescent="0.2">
      <c r="A105" s="90" t="s">
        <v>184</v>
      </c>
      <c r="B105" s="159" t="s">
        <v>219</v>
      </c>
      <c r="C105" s="111">
        <v>4396</v>
      </c>
      <c r="D105" s="113">
        <v>0.4</v>
      </c>
      <c r="E105" s="117">
        <f t="shared" si="4"/>
        <v>1758.4</v>
      </c>
      <c r="F105" s="115">
        <v>87.92</v>
      </c>
      <c r="G105" s="117">
        <f t="shared" si="5"/>
        <v>1846.3200000000002</v>
      </c>
      <c r="H105" s="326">
        <v>330</v>
      </c>
      <c r="I105" s="117">
        <f t="shared" si="6"/>
        <v>1516.3200000000002</v>
      </c>
      <c r="J105" s="357">
        <v>0.13</v>
      </c>
      <c r="K105" s="372">
        <f t="shared" si="7"/>
        <v>228.59200000000001</v>
      </c>
    </row>
    <row r="106" spans="1:11" s="272" customFormat="1" ht="17" hidden="1" x14ac:dyDescent="0.2">
      <c r="A106" s="90" t="s">
        <v>209</v>
      </c>
      <c r="B106" s="331" t="s">
        <v>210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t="17" hidden="1" x14ac:dyDescent="0.2">
      <c r="A107" s="90" t="s">
        <v>203</v>
      </c>
      <c r="B107" s="331" t="s">
        <v>220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t="17" hidden="1" x14ac:dyDescent="0.2">
      <c r="A108" s="160" t="s">
        <v>241</v>
      </c>
      <c r="B108" s="331" t="s">
        <v>242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0.14000000000000001</v>
      </c>
      <c r="K108" s="371">
        <f t="shared" si="7"/>
        <v>0</v>
      </c>
    </row>
    <row r="109" spans="1:11" ht="17" hidden="1" x14ac:dyDescent="0.2">
      <c r="A109" s="208" t="s">
        <v>159</v>
      </c>
      <c r="B109" s="159" t="s">
        <v>160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0.14000000000000001</v>
      </c>
      <c r="K109" s="20">
        <f t="shared" si="7"/>
        <v>0</v>
      </c>
    </row>
    <row r="110" spans="1:11" ht="17" hidden="1" x14ac:dyDescent="0.2">
      <c r="A110" s="90" t="s">
        <v>98</v>
      </c>
      <c r="B110" s="331" t="s">
        <v>171</v>
      </c>
      <c r="C110" s="332"/>
      <c r="D110" s="99"/>
      <c r="E110" s="103">
        <f t="shared" si="4"/>
        <v>0</v>
      </c>
      <c r="F110" s="100"/>
      <c r="G110" s="103">
        <f t="shared" si="5"/>
        <v>0</v>
      </c>
      <c r="H110" s="336"/>
      <c r="I110" s="103">
        <f t="shared" si="6"/>
        <v>0</v>
      </c>
      <c r="J110" s="370">
        <v>0.13</v>
      </c>
      <c r="K110" s="371">
        <f t="shared" si="7"/>
        <v>0</v>
      </c>
    </row>
    <row r="111" spans="1:11" ht="17" hidden="1" x14ac:dyDescent="0.2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t="17" hidden="1" x14ac:dyDescent="0.2">
      <c r="A112" s="94" t="s">
        <v>58</v>
      </c>
      <c r="B112" s="159" t="s">
        <v>59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0.14000000000000001</v>
      </c>
      <c r="K112" s="20">
        <f t="shared" si="7"/>
        <v>0</v>
      </c>
    </row>
    <row r="113" spans="1:11" s="272" customFormat="1" ht="17" x14ac:dyDescent="0.2">
      <c r="A113" s="160" t="s">
        <v>65</v>
      </c>
      <c r="B113" s="159" t="s">
        <v>59</v>
      </c>
      <c r="C113" s="111">
        <v>4464</v>
      </c>
      <c r="D113" s="113">
        <v>0.34</v>
      </c>
      <c r="E113" s="117">
        <f t="shared" si="4"/>
        <v>1517.7600000000002</v>
      </c>
      <c r="F113" s="115"/>
      <c r="G113" s="117">
        <f t="shared" si="5"/>
        <v>1517.7600000000002</v>
      </c>
      <c r="H113" s="326"/>
      <c r="I113" s="117">
        <f t="shared" si="6"/>
        <v>1517.7600000000002</v>
      </c>
      <c r="J113" s="357">
        <v>0.14000000000000001</v>
      </c>
      <c r="K113" s="372">
        <f t="shared" si="7"/>
        <v>212.48640000000006</v>
      </c>
    </row>
    <row r="114" spans="1:11" s="272" customFormat="1" ht="17" hidden="1" x14ac:dyDescent="0.2">
      <c r="A114" s="90" t="s">
        <v>168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0.13</v>
      </c>
      <c r="K114" s="371">
        <f t="shared" si="7"/>
        <v>0</v>
      </c>
    </row>
    <row r="115" spans="1:11" s="272" customFormat="1" ht="17" hidden="1" x14ac:dyDescent="0.2">
      <c r="A115" s="90" t="s">
        <v>168</v>
      </c>
      <c r="B115" s="159" t="s">
        <v>59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372">
        <f t="shared" si="7"/>
        <v>0</v>
      </c>
    </row>
    <row r="116" spans="1:11" ht="17" hidden="1" x14ac:dyDescent="0.2">
      <c r="A116" s="90" t="s">
        <v>186</v>
      </c>
      <c r="B116" s="331" t="s">
        <v>59</v>
      </c>
      <c r="C116" s="332"/>
      <c r="D116" s="99"/>
      <c r="E116" s="103">
        <f t="shared" si="4"/>
        <v>0</v>
      </c>
      <c r="F116" s="100"/>
      <c r="G116" s="103">
        <f t="shared" si="5"/>
        <v>0</v>
      </c>
      <c r="H116" s="336"/>
      <c r="I116" s="103">
        <f t="shared" si="6"/>
        <v>0</v>
      </c>
      <c r="J116" s="370">
        <v>0.13</v>
      </c>
      <c r="K116" s="371">
        <f t="shared" si="7"/>
        <v>0</v>
      </c>
    </row>
    <row r="117" spans="1:11" s="272" customFormat="1" ht="17" hidden="1" x14ac:dyDescent="0.2">
      <c r="A117" s="90" t="s">
        <v>63</v>
      </c>
      <c r="B117" s="159" t="s">
        <v>64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0.13</v>
      </c>
      <c r="K117" s="20">
        <f t="shared" si="7"/>
        <v>0</v>
      </c>
    </row>
    <row r="118" spans="1:11" ht="17" x14ac:dyDescent="0.2">
      <c r="A118" s="90" t="s">
        <v>231</v>
      </c>
      <c r="B118" s="159" t="s">
        <v>232</v>
      </c>
      <c r="C118" s="111">
        <v>1205</v>
      </c>
      <c r="D118" s="113">
        <v>0.4</v>
      </c>
      <c r="E118" s="117">
        <f t="shared" si="4"/>
        <v>482</v>
      </c>
      <c r="F118" s="115"/>
      <c r="G118" s="117">
        <f t="shared" si="5"/>
        <v>482</v>
      </c>
      <c r="H118" s="326"/>
      <c r="I118" s="117">
        <f t="shared" si="6"/>
        <v>482</v>
      </c>
      <c r="J118" s="357">
        <v>0.13</v>
      </c>
      <c r="K118" s="372">
        <f t="shared" si="7"/>
        <v>62.660000000000004</v>
      </c>
    </row>
    <row r="119" spans="1:11" ht="17" hidden="1" x14ac:dyDescent="0.2">
      <c r="A119" s="90" t="s">
        <v>134</v>
      </c>
      <c r="B119" s="159" t="s">
        <v>135</v>
      </c>
      <c r="C119" s="332"/>
      <c r="D119" s="99"/>
      <c r="E119" s="103">
        <f t="shared" si="4"/>
        <v>0</v>
      </c>
      <c r="F119" s="100"/>
      <c r="G119" s="103">
        <f t="shared" si="5"/>
        <v>0</v>
      </c>
      <c r="H119" s="336"/>
      <c r="I119" s="103">
        <f t="shared" si="6"/>
        <v>0</v>
      </c>
      <c r="J119" s="370">
        <v>0.13</v>
      </c>
      <c r="K119" s="371">
        <f t="shared" si="7"/>
        <v>0</v>
      </c>
    </row>
    <row r="120" spans="1:11" ht="17" hidden="1" x14ac:dyDescent="0.2">
      <c r="A120" s="90" t="s">
        <v>134</v>
      </c>
      <c r="B120" s="159" t="s">
        <v>135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ht="17" hidden="1" x14ac:dyDescent="0.2">
      <c r="A121" s="90" t="s">
        <v>114</v>
      </c>
      <c r="B121" s="159" t="s">
        <v>115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t="17" hidden="1" x14ac:dyDescent="0.2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t="17" hidden="1" x14ac:dyDescent="0.2">
      <c r="A123" s="90" t="s">
        <v>109</v>
      </c>
      <c r="B123" s="159" t="s">
        <v>110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t="17" hidden="1" x14ac:dyDescent="0.2">
      <c r="A124" s="90" t="s">
        <v>187</v>
      </c>
      <c r="B124" s="331" t="s">
        <v>188</v>
      </c>
      <c r="C124" s="332"/>
      <c r="D124" s="99"/>
      <c r="E124" s="103">
        <f t="shared" si="4"/>
        <v>0</v>
      </c>
      <c r="F124" s="100"/>
      <c r="G124" s="103">
        <f t="shared" si="5"/>
        <v>0</v>
      </c>
      <c r="H124" s="336"/>
      <c r="I124" s="103">
        <f t="shared" si="6"/>
        <v>0</v>
      </c>
      <c r="J124" s="370">
        <v>0.13</v>
      </c>
      <c r="K124" s="371">
        <f t="shared" si="7"/>
        <v>0</v>
      </c>
    </row>
    <row r="125" spans="1:11" ht="17" hidden="1" x14ac:dyDescent="0.2">
      <c r="A125" s="90" t="s">
        <v>74</v>
      </c>
      <c r="B125" s="159" t="s">
        <v>75</v>
      </c>
      <c r="C125" s="111"/>
      <c r="D125" s="113"/>
      <c r="E125" s="117">
        <f t="shared" si="4"/>
        <v>0</v>
      </c>
      <c r="F125" s="115"/>
      <c r="G125" s="117">
        <f t="shared" si="5"/>
        <v>0</v>
      </c>
      <c r="H125" s="326"/>
      <c r="I125" s="117">
        <f t="shared" si="6"/>
        <v>0</v>
      </c>
      <c r="J125" s="357">
        <v>0.13</v>
      </c>
      <c r="K125" s="20">
        <f t="shared" si="7"/>
        <v>0</v>
      </c>
    </row>
    <row r="126" spans="1:11" s="272" customFormat="1" ht="17" x14ac:dyDescent="0.2">
      <c r="A126" s="90" t="s">
        <v>222</v>
      </c>
      <c r="B126" s="159" t="s">
        <v>223</v>
      </c>
      <c r="C126" s="111">
        <v>6656</v>
      </c>
      <c r="D126" s="113">
        <v>0.4</v>
      </c>
      <c r="E126" s="117">
        <f t="shared" si="4"/>
        <v>2662.4</v>
      </c>
      <c r="F126" s="115">
        <v>148.12</v>
      </c>
      <c r="G126" s="117">
        <f t="shared" si="5"/>
        <v>2810.52</v>
      </c>
      <c r="H126" s="326">
        <v>110</v>
      </c>
      <c r="I126" s="117">
        <f t="shared" si="6"/>
        <v>2700.52</v>
      </c>
      <c r="J126" s="357">
        <v>0.13</v>
      </c>
      <c r="K126" s="372">
        <f t="shared" si="7"/>
        <v>346.11200000000002</v>
      </c>
    </row>
    <row r="127" spans="1:11" ht="17" hidden="1" x14ac:dyDescent="0.2">
      <c r="A127" s="209" t="s">
        <v>91</v>
      </c>
      <c r="B127" s="159" t="s">
        <v>92</v>
      </c>
      <c r="C127" s="111"/>
      <c r="D127" s="113"/>
      <c r="E127" s="117">
        <f t="shared" si="4"/>
        <v>0</v>
      </c>
      <c r="F127" s="115"/>
      <c r="G127" s="117">
        <f t="shared" si="5"/>
        <v>0</v>
      </c>
      <c r="H127" s="326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s="272" customFormat="1" hidden="1" x14ac:dyDescent="0.2">
      <c r="A128" s="316" t="s">
        <v>145</v>
      </c>
      <c r="B128" s="350" t="s">
        <v>146</v>
      </c>
      <c r="C128" s="111"/>
      <c r="D128" s="171"/>
      <c r="E128" s="117">
        <f t="shared" si="4"/>
        <v>0</v>
      </c>
      <c r="F128" s="116"/>
      <c r="G128" s="117">
        <f t="shared" si="5"/>
        <v>0</v>
      </c>
      <c r="H128" s="11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2">
      <c r="A129" s="90" t="s">
        <v>139</v>
      </c>
      <c r="B129" s="321" t="s">
        <v>140</v>
      </c>
      <c r="C129" s="176"/>
      <c r="D129" s="170"/>
      <c r="E129" s="117">
        <f t="shared" si="4"/>
        <v>0</v>
      </c>
      <c r="F129" s="261"/>
      <c r="G129" s="117">
        <f t="shared" si="5"/>
        <v>0</v>
      </c>
      <c r="H129" s="261"/>
      <c r="I129" s="117">
        <f t="shared" si="6"/>
        <v>0</v>
      </c>
      <c r="J129" s="357">
        <v>0.13</v>
      </c>
      <c r="K129" s="20">
        <f t="shared" si="7"/>
        <v>0</v>
      </c>
    </row>
    <row r="130" spans="1:12" hidden="1" x14ac:dyDescent="0.2">
      <c r="A130" s="90" t="s">
        <v>141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s="272" customFormat="1" hidden="1" x14ac:dyDescent="0.2">
      <c r="A131" s="90" t="s">
        <v>118</v>
      </c>
      <c r="B131" s="238" t="s">
        <v>119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hidden="1" x14ac:dyDescent="0.2">
      <c r="A132" s="92" t="s">
        <v>54</v>
      </c>
      <c r="B132" s="196" t="s">
        <v>55</v>
      </c>
      <c r="C132" s="197"/>
      <c r="D132" s="198"/>
      <c r="E132" s="117">
        <f t="shared" si="4"/>
        <v>0</v>
      </c>
      <c r="F132" s="203"/>
      <c r="G132" s="117">
        <f t="shared" si="5"/>
        <v>0</v>
      </c>
      <c r="H132" s="203"/>
      <c r="I132" s="117">
        <f t="shared" si="6"/>
        <v>0</v>
      </c>
      <c r="J132" s="357">
        <v>0.14000000000000001</v>
      </c>
      <c r="K132" s="20">
        <f t="shared" si="7"/>
        <v>0</v>
      </c>
    </row>
    <row r="133" spans="1:12" hidden="1" x14ac:dyDescent="0.2">
      <c r="A133" s="90" t="s">
        <v>87</v>
      </c>
      <c r="B133" s="234" t="s">
        <v>88</v>
      </c>
      <c r="C133" s="114"/>
      <c r="D133" s="172"/>
      <c r="E133" s="117">
        <f t="shared" si="4"/>
        <v>0</v>
      </c>
      <c r="F133" s="116"/>
      <c r="G133" s="117">
        <f t="shared" si="5"/>
        <v>0</v>
      </c>
      <c r="H133" s="116"/>
      <c r="I133" s="117">
        <f t="shared" si="6"/>
        <v>0</v>
      </c>
      <c r="J133" s="357">
        <v>0.13</v>
      </c>
      <c r="K133" s="20">
        <f t="shared" si="7"/>
        <v>0</v>
      </c>
    </row>
    <row r="134" spans="1:12" ht="16" customHeight="1" x14ac:dyDescent="0.2">
      <c r="A134" s="75"/>
      <c r="C134" s="79">
        <f>SUM(C2:C133)</f>
        <v>73745</v>
      </c>
      <c r="D134" s="79"/>
      <c r="E134" s="80">
        <f>SUM(E2:E133)</f>
        <v>26331.85</v>
      </c>
      <c r="F134" s="80">
        <f>SUM(F2:F133)</f>
        <v>856.68999999999994</v>
      </c>
      <c r="G134" s="80">
        <f>SUM(G2:G133)</f>
        <v>27188.539999999997</v>
      </c>
      <c r="H134" s="80">
        <f>SUM(H2:H133)</f>
        <v>1740</v>
      </c>
      <c r="I134" s="80">
        <f>SUM(I2:I133)</f>
        <v>25448.539999999997</v>
      </c>
      <c r="J134" s="80"/>
      <c r="K134" s="3">
        <f>SUM(K2:K133)</f>
        <v>3503.2777000000006</v>
      </c>
      <c r="L134" s="3"/>
    </row>
    <row r="135" spans="1:12" x14ac:dyDescent="0.2">
      <c r="D135" s="81"/>
      <c r="I135" s="382"/>
      <c r="J135" s="383"/>
      <c r="K135" s="165"/>
    </row>
    <row r="136" spans="1:12" x14ac:dyDescent="0.2">
      <c r="B136" s="247" t="s">
        <v>47</v>
      </c>
      <c r="D136" s="13"/>
      <c r="F136" s="13"/>
      <c r="G136" s="13"/>
      <c r="H136" t="s">
        <v>10</v>
      </c>
      <c r="I136" s="12">
        <f>+K134</f>
        <v>3503.2777000000006</v>
      </c>
    </row>
    <row r="137" spans="1:12" x14ac:dyDescent="0.2">
      <c r="B137" s="363">
        <v>0.13</v>
      </c>
      <c r="C137" s="41" t="s">
        <v>170</v>
      </c>
      <c r="D137" s="14"/>
      <c r="F137" s="13"/>
      <c r="G137" s="13"/>
      <c r="H137" t="s">
        <v>12</v>
      </c>
      <c r="I137" s="207">
        <f>+I134+I136</f>
        <v>28951.8177</v>
      </c>
    </row>
    <row r="138" spans="1:12" x14ac:dyDescent="0.2">
      <c r="A138" s="361"/>
      <c r="B138" s="364">
        <v>0.14000000000000001</v>
      </c>
      <c r="C138" s="41" t="s">
        <v>51</v>
      </c>
      <c r="D138" s="14"/>
      <c r="E138" s="15"/>
      <c r="I138" s="398">
        <v>2376</v>
      </c>
      <c r="J138" s="79" t="s">
        <v>253</v>
      </c>
    </row>
    <row r="139" spans="1:12" x14ac:dyDescent="0.2">
      <c r="A139" s="362"/>
      <c r="D139" s="14"/>
      <c r="H139" s="41" t="s">
        <v>247</v>
      </c>
      <c r="I139" s="397">
        <f>+I137+I138</f>
        <v>31327.8177</v>
      </c>
      <c r="J139" s="387"/>
    </row>
    <row r="140" spans="1:12" x14ac:dyDescent="0.2">
      <c r="A140" s="361"/>
      <c r="D140" s="395" t="s">
        <v>244</v>
      </c>
      <c r="E140" s="396">
        <v>14256</v>
      </c>
    </row>
    <row r="141" spans="1:12" x14ac:dyDescent="0.2">
      <c r="A141" s="361"/>
      <c r="D141" s="395" t="s">
        <v>245</v>
      </c>
      <c r="E141" s="396">
        <f>E140/6</f>
        <v>2376</v>
      </c>
    </row>
    <row r="142" spans="1:12" x14ac:dyDescent="0.2">
      <c r="D142" s="79"/>
      <c r="E142" s="79"/>
    </row>
    <row r="143" spans="1:12" x14ac:dyDescent="0.2">
      <c r="D143" s="79" t="s">
        <v>249</v>
      </c>
      <c r="E143" s="79"/>
    </row>
  </sheetData>
  <autoFilter ref="A1:K138" xr:uid="{00000000-0009-0000-0000-00007E000000}">
    <filterColumn colId="8">
      <filters blank="1">
        <filter val="1,116.53"/>
        <filter val="1,243.51"/>
        <filter val="1,391.20"/>
        <filter val="1,443.60"/>
        <filter val="1,447.68"/>
        <filter val="1,483.48"/>
        <filter val="1,516.32"/>
        <filter val="1,517.76"/>
        <filter val="1,535.38"/>
        <filter val="1,645.38"/>
        <filter val="1,679.20"/>
        <filter val="1,784.16"/>
        <filter val="1,872.39"/>
        <filter val="2,376.00"/>
        <filter val="2,700.52"/>
        <filter val="25,448.54"/>
        <filter val="28,951.82"/>
        <filter val="3,503.28"/>
        <filter val="482.00"/>
        <filter val="630.40"/>
        <filter val="715.5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FCBA-B1F0-4C1B-AF9C-2D54EE396881}">
  <sheetPr filterMode="1"/>
  <dimension ref="A1:L144"/>
  <sheetViews>
    <sheetView topLeftCell="A33" zoomScale="94" zoomScaleNormal="94" workbookViewId="0">
      <selection activeCell="I140" sqref="I140"/>
    </sheetView>
  </sheetViews>
  <sheetFormatPr baseColWidth="10" defaultColWidth="10.6640625" defaultRowHeight="16" x14ac:dyDescent="0.2"/>
  <cols>
    <col min="1" max="1" width="14.5" customWidth="1"/>
    <col min="2" max="2" width="18.33203125" customWidth="1"/>
    <col min="3" max="3" width="10" customWidth="1"/>
    <col min="4" max="4" width="9.33203125" customWidth="1"/>
    <col min="7" max="7" width="11.6640625" customWidth="1"/>
    <col min="8" max="8" width="12.832031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69" si="2">+G2-H2</f>
        <v>0</v>
      </c>
      <c r="J2" s="357">
        <v>0.13</v>
      </c>
      <c r="K2" s="20">
        <f t="shared" ref="K2:K69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3948</v>
      </c>
      <c r="D4" s="113">
        <v>0.4</v>
      </c>
      <c r="E4" s="117">
        <f t="shared" si="0"/>
        <v>1579.2</v>
      </c>
      <c r="F4" s="115">
        <v>129.36000000000001</v>
      </c>
      <c r="G4" s="117">
        <f t="shared" si="1"/>
        <v>1708.56</v>
      </c>
      <c r="H4" s="319"/>
      <c r="I4" s="117">
        <f t="shared" si="2"/>
        <v>1708.56</v>
      </c>
      <c r="J4" s="357">
        <v>0.13</v>
      </c>
      <c r="K4" s="372">
        <f t="shared" si="3"/>
        <v>205.29600000000002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x14ac:dyDescent="0.2">
      <c r="A9" s="179" t="s">
        <v>236</v>
      </c>
      <c r="B9" s="331" t="s">
        <v>237</v>
      </c>
      <c r="C9" s="332"/>
      <c r="D9" s="99"/>
      <c r="E9" s="103">
        <f t="shared" si="0"/>
        <v>0</v>
      </c>
      <c r="F9" s="100">
        <v>570.25</v>
      </c>
      <c r="G9" s="103">
        <f t="shared" si="1"/>
        <v>570.25</v>
      </c>
      <c r="H9" s="336"/>
      <c r="I9" s="103">
        <f t="shared" si="2"/>
        <v>570.25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hidden="1" x14ac:dyDescent="0.2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x14ac:dyDescent="0.2">
      <c r="A21" s="179" t="s">
        <v>233</v>
      </c>
      <c r="B21" s="159" t="s">
        <v>234</v>
      </c>
      <c r="C21" s="111">
        <v>799</v>
      </c>
      <c r="D21" s="113">
        <v>0.3</v>
      </c>
      <c r="E21" s="117">
        <f t="shared" si="0"/>
        <v>239.7</v>
      </c>
      <c r="F21" s="115">
        <v>272.61</v>
      </c>
      <c r="G21" s="117">
        <f t="shared" si="1"/>
        <v>512.30999999999995</v>
      </c>
      <c r="H21" s="326"/>
      <c r="I21" s="117">
        <f t="shared" si="2"/>
        <v>512.30999999999995</v>
      </c>
      <c r="J21" s="357">
        <v>0.13</v>
      </c>
      <c r="K21" s="372">
        <f t="shared" si="3"/>
        <v>31.160999999999998</v>
      </c>
    </row>
    <row r="22" spans="1:11" s="272" customFormat="1" ht="17" x14ac:dyDescent="0.2">
      <c r="A22" s="179" t="s">
        <v>233</v>
      </c>
      <c r="B22" s="159" t="s">
        <v>234</v>
      </c>
      <c r="C22" s="111">
        <v>2764</v>
      </c>
      <c r="D22" s="113">
        <v>0.39</v>
      </c>
      <c r="E22" s="117">
        <f t="shared" ref="E22" si="4">C22*D22</f>
        <v>1077.96</v>
      </c>
      <c r="F22" s="115">
        <v>0</v>
      </c>
      <c r="G22" s="117">
        <f t="shared" ref="G22" si="5">E22+F22</f>
        <v>1077.96</v>
      </c>
      <c r="H22" s="326">
        <v>110</v>
      </c>
      <c r="I22" s="117">
        <f t="shared" ref="I22" si="6">+G22-H22</f>
        <v>967.96</v>
      </c>
      <c r="J22" s="357">
        <v>0.13</v>
      </c>
      <c r="K22" s="372">
        <f t="shared" ref="K22" si="7">E22*J22</f>
        <v>140.13480000000001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hidden="1" x14ac:dyDescent="0.2">
      <c r="A24" s="160" t="s">
        <v>189</v>
      </c>
      <c r="B24" s="331" t="s">
        <v>190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0.14000000000000001</v>
      </c>
      <c r="K24" s="371">
        <f t="shared" si="3"/>
        <v>0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s="272" customFormat="1" ht="17" hidden="1" x14ac:dyDescent="0.2">
      <c r="A26" s="179" t="s">
        <v>131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331" t="s">
        <v>132</v>
      </c>
      <c r="C27" s="332"/>
      <c r="D27" s="99"/>
      <c r="E27" s="103">
        <f t="shared" si="0"/>
        <v>0</v>
      </c>
      <c r="F27" s="100"/>
      <c r="G27" s="103">
        <f t="shared" si="1"/>
        <v>0</v>
      </c>
      <c r="H27" s="336"/>
      <c r="I27" s="103">
        <f t="shared" si="2"/>
        <v>0</v>
      </c>
      <c r="J27" s="370">
        <v>0.13</v>
      </c>
      <c r="K27" s="371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102</v>
      </c>
      <c r="B30" s="159" t="s">
        <v>103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79" t="s">
        <v>72</v>
      </c>
      <c r="B31" s="159" t="s">
        <v>73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60" t="s">
        <v>67</v>
      </c>
      <c r="B32" s="159" t="s">
        <v>68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x14ac:dyDescent="0.2">
      <c r="A33" s="160" t="s">
        <v>81</v>
      </c>
      <c r="B33" s="392" t="s">
        <v>230</v>
      </c>
      <c r="C33" s="176">
        <v>6513</v>
      </c>
      <c r="D33" s="170">
        <v>0.27</v>
      </c>
      <c r="E33" s="117">
        <f t="shared" si="0"/>
        <v>1758.5100000000002</v>
      </c>
      <c r="F33" s="261"/>
      <c r="G33" s="117">
        <f t="shared" si="1"/>
        <v>1758.5100000000002</v>
      </c>
      <c r="H33" s="261">
        <v>110</v>
      </c>
      <c r="I33" s="117">
        <f t="shared" si="2"/>
        <v>1648.5100000000002</v>
      </c>
      <c r="J33" s="357">
        <v>0.14000000000000001</v>
      </c>
      <c r="K33" s="372">
        <f t="shared" si="3"/>
        <v>246.19140000000004</v>
      </c>
    </row>
    <row r="34" spans="1:11" s="272" customFormat="1" ht="17" hidden="1" x14ac:dyDescent="0.2">
      <c r="A34" s="179" t="s">
        <v>191</v>
      </c>
      <c r="B34" s="159" t="s">
        <v>192</v>
      </c>
      <c r="C34" s="374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372">
        <f t="shared" si="3"/>
        <v>0</v>
      </c>
    </row>
    <row r="35" spans="1:11" ht="17" x14ac:dyDescent="0.2">
      <c r="A35" s="160" t="s">
        <v>228</v>
      </c>
      <c r="B35" s="159" t="s">
        <v>229</v>
      </c>
      <c r="C35" s="111">
        <v>6513</v>
      </c>
      <c r="D35" s="113">
        <v>0.27</v>
      </c>
      <c r="E35" s="117">
        <f t="shared" si="0"/>
        <v>1758.5100000000002</v>
      </c>
      <c r="F35" s="115"/>
      <c r="G35" s="117">
        <f t="shared" si="1"/>
        <v>1758.5100000000002</v>
      </c>
      <c r="H35" s="326">
        <v>110</v>
      </c>
      <c r="I35" s="117">
        <f t="shared" si="2"/>
        <v>1648.5100000000002</v>
      </c>
      <c r="J35" s="357">
        <v>0.14000000000000001</v>
      </c>
      <c r="K35" s="372">
        <f t="shared" si="3"/>
        <v>246.19140000000004</v>
      </c>
    </row>
    <row r="36" spans="1:11" ht="17" hidden="1" x14ac:dyDescent="0.2">
      <c r="A36" s="179" t="s">
        <v>157</v>
      </c>
      <c r="B36" s="159" t="s">
        <v>158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s="272" customFormat="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79" t="s">
        <v>147</v>
      </c>
      <c r="B38" s="159" t="s">
        <v>148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60" t="s">
        <v>65</v>
      </c>
      <c r="B40" s="159" t="s">
        <v>93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x14ac:dyDescent="0.2">
      <c r="A41" s="160" t="s">
        <v>116</v>
      </c>
      <c r="B41" s="159" t="s">
        <v>117</v>
      </c>
      <c r="C41" s="111">
        <v>3587</v>
      </c>
      <c r="D41" s="113">
        <v>0.4</v>
      </c>
      <c r="E41" s="117">
        <f t="shared" si="0"/>
        <v>1434.8000000000002</v>
      </c>
      <c r="F41" s="115">
        <v>253.47</v>
      </c>
      <c r="G41" s="117">
        <f t="shared" si="1"/>
        <v>1688.2700000000002</v>
      </c>
      <c r="H41" s="326">
        <v>530</v>
      </c>
      <c r="I41" s="117">
        <f t="shared" si="2"/>
        <v>1158.2700000000002</v>
      </c>
      <c r="J41" s="357">
        <v>0.14000000000000001</v>
      </c>
      <c r="K41" s="372">
        <f t="shared" si="3"/>
        <v>200.87200000000004</v>
      </c>
    </row>
    <row r="42" spans="1:11" ht="17" hidden="1" x14ac:dyDescent="0.2">
      <c r="A42" s="160" t="s">
        <v>122</v>
      </c>
      <c r="B42" s="331" t="s">
        <v>123</v>
      </c>
      <c r="C42" s="332"/>
      <c r="D42" s="99"/>
      <c r="E42" s="103">
        <f t="shared" si="0"/>
        <v>0</v>
      </c>
      <c r="F42" s="100"/>
      <c r="G42" s="103">
        <f t="shared" si="1"/>
        <v>0</v>
      </c>
      <c r="H42" s="336"/>
      <c r="I42" s="103">
        <f t="shared" si="2"/>
        <v>0</v>
      </c>
      <c r="J42" s="370">
        <v>0.14000000000000001</v>
      </c>
      <c r="K42" s="371">
        <f t="shared" si="3"/>
        <v>0</v>
      </c>
    </row>
    <row r="43" spans="1:11" ht="17" hidden="1" x14ac:dyDescent="0.2">
      <c r="A43" s="160" t="s">
        <v>124</v>
      </c>
      <c r="B43" s="159" t="s">
        <v>123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49" t="s">
        <v>65</v>
      </c>
      <c r="B44" s="159" t="s">
        <v>66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79" t="s">
        <v>81</v>
      </c>
      <c r="B45" s="159" t="s">
        <v>82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t="17" hidden="1" x14ac:dyDescent="0.2">
      <c r="A46" s="16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372">
        <f t="shared" si="3"/>
        <v>0</v>
      </c>
    </row>
    <row r="47" spans="1:11" ht="17" hidden="1" x14ac:dyDescent="0.2">
      <c r="A47" s="240" t="s">
        <v>125</v>
      </c>
      <c r="B47" s="159" t="s">
        <v>126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hidden="1" x14ac:dyDescent="0.2">
      <c r="A48" s="160" t="s">
        <v>136</v>
      </c>
      <c r="B48" s="331" t="s">
        <v>137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0.14000000000000001</v>
      </c>
      <c r="K48" s="371">
        <f t="shared" si="3"/>
        <v>0</v>
      </c>
    </row>
    <row r="49" spans="1:11" ht="17" hidden="1" x14ac:dyDescent="0.2">
      <c r="A49" s="240" t="s">
        <v>136</v>
      </c>
      <c r="B49" s="159" t="s">
        <v>137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ht="17" hidden="1" x14ac:dyDescent="0.2">
      <c r="A50" s="179" t="s">
        <v>76</v>
      </c>
      <c r="B50" s="159" t="s">
        <v>77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0.13</v>
      </c>
      <c r="K50" s="20">
        <f t="shared" si="3"/>
        <v>0</v>
      </c>
    </row>
    <row r="51" spans="1:11" ht="17" hidden="1" x14ac:dyDescent="0.2">
      <c r="A51" s="179" t="s">
        <v>31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79" t="s">
        <v>195</v>
      </c>
      <c r="B52" s="331" t="s">
        <v>178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0.13</v>
      </c>
      <c r="K52" s="371">
        <f t="shared" si="3"/>
        <v>0</v>
      </c>
    </row>
    <row r="53" spans="1:11" ht="17" hidden="1" x14ac:dyDescent="0.2">
      <c r="A53" s="191" t="s">
        <v>96</v>
      </c>
      <c r="B53" s="159" t="s">
        <v>97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t="17" x14ac:dyDescent="0.2">
      <c r="A54" s="160" t="s">
        <v>65</v>
      </c>
      <c r="B54" s="159" t="s">
        <v>138</v>
      </c>
      <c r="C54" s="111">
        <v>4400</v>
      </c>
      <c r="D54" s="113">
        <v>0.28000000000000003</v>
      </c>
      <c r="E54" s="117">
        <f t="shared" si="0"/>
        <v>1232.0000000000002</v>
      </c>
      <c r="F54" s="115"/>
      <c r="G54" s="117">
        <f t="shared" si="1"/>
        <v>1232.0000000000002</v>
      </c>
      <c r="H54" s="326">
        <v>110</v>
      </c>
      <c r="I54" s="117">
        <f t="shared" si="2"/>
        <v>1122.0000000000002</v>
      </c>
      <c r="J54" s="357">
        <v>0.14000000000000001</v>
      </c>
      <c r="K54" s="372">
        <f t="shared" si="3"/>
        <v>172.48000000000005</v>
      </c>
    </row>
    <row r="55" spans="1:11" ht="17" hidden="1" x14ac:dyDescent="0.2">
      <c r="A55" s="208" t="s">
        <v>65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ht="17" hidden="1" x14ac:dyDescent="0.2">
      <c r="A56" s="160" t="s">
        <v>202</v>
      </c>
      <c r="B56" s="331" t="s">
        <v>138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0.14000000000000001</v>
      </c>
      <c r="K56" s="371">
        <f t="shared" si="3"/>
        <v>0</v>
      </c>
    </row>
    <row r="57" spans="1:11" s="272" customFormat="1" ht="17" x14ac:dyDescent="0.2">
      <c r="A57" s="160" t="s">
        <v>240</v>
      </c>
      <c r="B57" s="331" t="s">
        <v>243</v>
      </c>
      <c r="C57" s="332">
        <v>3027</v>
      </c>
      <c r="D57" s="99">
        <v>0.4</v>
      </c>
      <c r="E57" s="103">
        <f t="shared" si="0"/>
        <v>1210.8</v>
      </c>
      <c r="F57" s="100"/>
      <c r="G57" s="103">
        <f t="shared" si="1"/>
        <v>1210.8</v>
      </c>
      <c r="H57" s="336">
        <v>110</v>
      </c>
      <c r="I57" s="103">
        <f t="shared" si="2"/>
        <v>1100.8</v>
      </c>
      <c r="J57" s="370">
        <v>0.14000000000000001</v>
      </c>
      <c r="K57" s="371">
        <f t="shared" si="3"/>
        <v>169.512</v>
      </c>
    </row>
    <row r="58" spans="1:11" s="272" customFormat="1" ht="17" hidden="1" x14ac:dyDescent="0.2">
      <c r="A58" s="160" t="s">
        <v>240</v>
      </c>
      <c r="B58" s="331" t="s">
        <v>243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0.14000000000000001</v>
      </c>
      <c r="K58" s="371">
        <f t="shared" si="3"/>
        <v>0</v>
      </c>
    </row>
    <row r="59" spans="1:11" ht="17" hidden="1" x14ac:dyDescent="0.2">
      <c r="A59" s="191" t="s">
        <v>44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s="272" customFormat="1" ht="17" hidden="1" x14ac:dyDescent="0.2">
      <c r="A60" s="208" t="s">
        <v>89</v>
      </c>
      <c r="B60" s="159" t="s">
        <v>45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t="17" hidden="1" x14ac:dyDescent="0.2">
      <c r="A61" s="179" t="s">
        <v>98</v>
      </c>
      <c r="B61" s="331" t="s">
        <v>45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ht="17" hidden="1" x14ac:dyDescent="0.2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60" t="s">
        <v>94</v>
      </c>
      <c r="B63" s="159" t="s">
        <v>95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t="17" hidden="1" x14ac:dyDescent="0.2">
      <c r="A64" s="179" t="s">
        <v>129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79" t="s">
        <v>201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t="17" hidden="1" x14ac:dyDescent="0.2">
      <c r="A66" s="160" t="s">
        <v>181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0.14000000000000001</v>
      </c>
      <c r="K66" s="371">
        <f t="shared" si="3"/>
        <v>0</v>
      </c>
    </row>
    <row r="67" spans="1:12" s="272" customFormat="1" ht="17" hidden="1" x14ac:dyDescent="0.2">
      <c r="A67" s="179" t="s">
        <v>196</v>
      </c>
      <c r="B67" s="331" t="s">
        <v>95</v>
      </c>
      <c r="C67" s="332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4" hidden="1" x14ac:dyDescent="0.2">
      <c r="A68" s="179" t="s">
        <v>182</v>
      </c>
      <c r="B68" s="331" t="s">
        <v>183</v>
      </c>
      <c r="C68" s="388"/>
      <c r="D68" s="99"/>
      <c r="E68" s="103">
        <f t="shared" si="0"/>
        <v>0</v>
      </c>
      <c r="F68" s="100"/>
      <c r="G68" s="103">
        <f t="shared" si="1"/>
        <v>0</v>
      </c>
      <c r="H68" s="336"/>
      <c r="I68" s="103">
        <f t="shared" si="2"/>
        <v>0</v>
      </c>
      <c r="J68" s="370">
        <v>0.13</v>
      </c>
      <c r="K68" s="371">
        <f t="shared" si="3"/>
        <v>0</v>
      </c>
    </row>
    <row r="69" spans="1:12" s="272" customFormat="1" ht="34" hidden="1" x14ac:dyDescent="0.2">
      <c r="A69" s="179" t="s">
        <v>182</v>
      </c>
      <c r="B69" s="159" t="s">
        <v>183</v>
      </c>
      <c r="C69" s="385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372">
        <f t="shared" si="3"/>
        <v>0</v>
      </c>
    </row>
    <row r="70" spans="1:12" ht="34" hidden="1" x14ac:dyDescent="0.2">
      <c r="A70" s="179" t="s">
        <v>182</v>
      </c>
      <c r="B70" s="159" t="s">
        <v>183</v>
      </c>
      <c r="C70" s="111"/>
      <c r="D70" s="113"/>
      <c r="E70" s="117">
        <f t="shared" ref="E70:E134" si="8">C70*D70</f>
        <v>0</v>
      </c>
      <c r="F70" s="115"/>
      <c r="G70" s="117">
        <f t="shared" ref="G70:G134" si="9">E70+F70</f>
        <v>0</v>
      </c>
      <c r="H70" s="326"/>
      <c r="I70" s="117">
        <f t="shared" ref="I70:I134" si="10">+G70-H70</f>
        <v>0</v>
      </c>
      <c r="J70" s="357">
        <v>0.13</v>
      </c>
      <c r="K70" s="372">
        <f t="shared" ref="K70:K134" si="11">E70*J70</f>
        <v>0</v>
      </c>
    </row>
    <row r="71" spans="1:12" ht="19" hidden="1" customHeight="1" x14ac:dyDescent="0.2">
      <c r="A71" s="139" t="s">
        <v>69</v>
      </c>
      <c r="B71" s="159" t="s">
        <v>70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0.14000000000000001</v>
      </c>
      <c r="K71" s="20">
        <f t="shared" si="11"/>
        <v>0</v>
      </c>
    </row>
    <row r="72" spans="1:12" ht="17" hidden="1" x14ac:dyDescent="0.2">
      <c r="A72" s="124" t="s">
        <v>60</v>
      </c>
      <c r="B72" s="159" t="s">
        <v>61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0.14000000000000001</v>
      </c>
      <c r="K72" s="20">
        <f t="shared" si="11"/>
        <v>0</v>
      </c>
    </row>
    <row r="73" spans="1:12" ht="17" hidden="1" x14ac:dyDescent="0.2">
      <c r="A73" s="139" t="s">
        <v>46</v>
      </c>
      <c r="B73" s="159" t="s">
        <v>29</v>
      </c>
      <c r="C73" s="111"/>
      <c r="D73" s="113"/>
      <c r="E73" s="117">
        <f t="shared" si="8"/>
        <v>0</v>
      </c>
      <c r="F73" s="115"/>
      <c r="G73" s="117">
        <f t="shared" si="9"/>
        <v>0</v>
      </c>
      <c r="H73" s="326"/>
      <c r="I73" s="117">
        <f t="shared" si="10"/>
        <v>0</v>
      </c>
      <c r="J73" s="357">
        <v>0.14000000000000001</v>
      </c>
      <c r="K73" s="20">
        <f t="shared" si="11"/>
        <v>0</v>
      </c>
      <c r="L73" s="3"/>
    </row>
    <row r="74" spans="1:12" s="272" customFormat="1" ht="17" hidden="1" x14ac:dyDescent="0.2">
      <c r="A74" s="90" t="s">
        <v>176</v>
      </c>
      <c r="B74" s="331" t="s">
        <v>177</v>
      </c>
      <c r="C74" s="332"/>
      <c r="D74" s="99"/>
      <c r="E74" s="103">
        <f t="shared" si="8"/>
        <v>0</v>
      </c>
      <c r="F74" s="100"/>
      <c r="G74" s="103">
        <f t="shared" si="9"/>
        <v>0</v>
      </c>
      <c r="H74" s="336"/>
      <c r="I74" s="103">
        <f t="shared" si="10"/>
        <v>0</v>
      </c>
      <c r="J74" s="370">
        <v>0.13</v>
      </c>
      <c r="K74" s="371">
        <f t="shared" si="11"/>
        <v>0</v>
      </c>
      <c r="L74" s="118"/>
    </row>
    <row r="75" spans="1:12" ht="17" hidden="1" x14ac:dyDescent="0.2">
      <c r="A75" s="90" t="s">
        <v>127</v>
      </c>
      <c r="B75" s="159" t="s">
        <v>128</v>
      </c>
      <c r="C75" s="111"/>
      <c r="D75" s="113"/>
      <c r="E75" s="117">
        <f t="shared" si="8"/>
        <v>0</v>
      </c>
      <c r="F75" s="115"/>
      <c r="G75" s="117">
        <f t="shared" si="9"/>
        <v>0</v>
      </c>
      <c r="H75" s="326"/>
      <c r="I75" s="117">
        <f t="shared" si="10"/>
        <v>0</v>
      </c>
      <c r="J75" s="357">
        <v>0.13</v>
      </c>
      <c r="K75" s="20">
        <f t="shared" si="11"/>
        <v>0</v>
      </c>
    </row>
    <row r="76" spans="1:12" ht="17" hidden="1" x14ac:dyDescent="0.2">
      <c r="A76" s="179" t="s">
        <v>172</v>
      </c>
      <c r="B76" s="331" t="s">
        <v>175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2" s="272" customFormat="1" ht="17" hidden="1" x14ac:dyDescent="0.2">
      <c r="A77" s="179" t="s">
        <v>172</v>
      </c>
      <c r="B77" s="331" t="s">
        <v>175</v>
      </c>
      <c r="C77" s="332"/>
      <c r="D77" s="99"/>
      <c r="E77" s="103">
        <f t="shared" si="8"/>
        <v>0</v>
      </c>
      <c r="F77" s="100"/>
      <c r="G77" s="103">
        <f t="shared" si="9"/>
        <v>0</v>
      </c>
      <c r="H77" s="336"/>
      <c r="I77" s="103">
        <f t="shared" si="10"/>
        <v>0</v>
      </c>
      <c r="J77" s="370">
        <v>0.13</v>
      </c>
      <c r="K77" s="371">
        <f t="shared" si="11"/>
        <v>0</v>
      </c>
    </row>
    <row r="78" spans="1:12" ht="17" hidden="1" x14ac:dyDescent="0.2">
      <c r="A78" s="90" t="s">
        <v>108</v>
      </c>
      <c r="B78" s="159" t="s">
        <v>111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0.13</v>
      </c>
      <c r="K78" s="20">
        <f t="shared" si="11"/>
        <v>0</v>
      </c>
    </row>
    <row r="79" spans="1:12" ht="17" x14ac:dyDescent="0.2">
      <c r="A79" s="90" t="s">
        <v>52</v>
      </c>
      <c r="B79" s="159" t="s">
        <v>53</v>
      </c>
      <c r="C79" s="111">
        <v>3477</v>
      </c>
      <c r="D79" s="113">
        <v>0.42</v>
      </c>
      <c r="E79" s="117">
        <f t="shared" si="8"/>
        <v>1460.34</v>
      </c>
      <c r="F79" s="115"/>
      <c r="G79" s="117">
        <f t="shared" si="9"/>
        <v>1460.34</v>
      </c>
      <c r="H79" s="326">
        <v>110</v>
      </c>
      <c r="I79" s="117">
        <f t="shared" si="10"/>
        <v>1350.34</v>
      </c>
      <c r="J79" s="357">
        <v>0.13</v>
      </c>
      <c r="K79" s="372">
        <f t="shared" si="11"/>
        <v>189.8442</v>
      </c>
    </row>
    <row r="80" spans="1:12" ht="17" hidden="1" x14ac:dyDescent="0.2">
      <c r="A80" s="90" t="s">
        <v>52</v>
      </c>
      <c r="B80" s="331" t="s">
        <v>53</v>
      </c>
      <c r="C80" s="332"/>
      <c r="D80" s="99"/>
      <c r="E80" s="103">
        <f t="shared" si="8"/>
        <v>0</v>
      </c>
      <c r="F80" s="100"/>
      <c r="G80" s="103">
        <f t="shared" si="9"/>
        <v>0</v>
      </c>
      <c r="H80" s="336"/>
      <c r="I80" s="103">
        <f t="shared" si="10"/>
        <v>0</v>
      </c>
      <c r="J80" s="370">
        <v>0.13</v>
      </c>
      <c r="K80" s="371">
        <f t="shared" si="11"/>
        <v>0</v>
      </c>
    </row>
    <row r="81" spans="1:11" s="272" customFormat="1" ht="17" hidden="1" x14ac:dyDescent="0.2">
      <c r="A81" s="160" t="s">
        <v>238</v>
      </c>
      <c r="B81" s="331" t="s">
        <v>239</v>
      </c>
      <c r="C81" s="332"/>
      <c r="D81" s="99"/>
      <c r="E81" s="103">
        <f t="shared" si="8"/>
        <v>0</v>
      </c>
      <c r="F81" s="100"/>
      <c r="G81" s="103">
        <f t="shared" si="9"/>
        <v>0</v>
      </c>
      <c r="H81" s="336"/>
      <c r="I81" s="103">
        <f t="shared" si="10"/>
        <v>0</v>
      </c>
      <c r="J81" s="370">
        <v>0.14000000000000001</v>
      </c>
      <c r="K81" s="371">
        <f t="shared" si="11"/>
        <v>0</v>
      </c>
    </row>
    <row r="82" spans="1:11" ht="17" hidden="1" x14ac:dyDescent="0.2">
      <c r="A82" s="381" t="s">
        <v>212</v>
      </c>
      <c r="B82" s="331" t="s">
        <v>167</v>
      </c>
      <c r="C82" s="332"/>
      <c r="D82" s="99"/>
      <c r="E82" s="103">
        <f t="shared" si="8"/>
        <v>0</v>
      </c>
      <c r="F82" s="100"/>
      <c r="G82" s="103">
        <f t="shared" si="9"/>
        <v>0</v>
      </c>
      <c r="H82" s="336"/>
      <c r="I82" s="103">
        <f t="shared" si="10"/>
        <v>0</v>
      </c>
      <c r="J82" s="370">
        <v>0.13</v>
      </c>
      <c r="K82" s="371">
        <f t="shared" si="11"/>
        <v>0</v>
      </c>
    </row>
    <row r="83" spans="1:11" ht="17" hidden="1" x14ac:dyDescent="0.2">
      <c r="A83" s="208" t="s">
        <v>90</v>
      </c>
      <c r="B83" s="159" t="s">
        <v>79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0.14000000000000001</v>
      </c>
      <c r="K83" s="20">
        <f t="shared" si="11"/>
        <v>0</v>
      </c>
    </row>
    <row r="84" spans="1:11" ht="17" x14ac:dyDescent="0.2">
      <c r="A84" s="90" t="s">
        <v>154</v>
      </c>
      <c r="B84" s="159" t="s">
        <v>155</v>
      </c>
      <c r="C84" s="111">
        <v>4165</v>
      </c>
      <c r="D84" s="113">
        <v>0.4</v>
      </c>
      <c r="E84" s="117">
        <f t="shared" si="8"/>
        <v>1666</v>
      </c>
      <c r="F84" s="115">
        <v>85.48</v>
      </c>
      <c r="G84" s="117">
        <f t="shared" si="9"/>
        <v>1751.48</v>
      </c>
      <c r="H84" s="326">
        <v>110</v>
      </c>
      <c r="I84" s="117">
        <f t="shared" si="10"/>
        <v>1641.48</v>
      </c>
      <c r="J84" s="357">
        <v>0.13</v>
      </c>
      <c r="K84" s="372">
        <f t="shared" si="11"/>
        <v>216.58</v>
      </c>
    </row>
    <row r="85" spans="1:11" ht="17" hidden="1" x14ac:dyDescent="0.2">
      <c r="A85" s="90" t="s">
        <v>154</v>
      </c>
      <c r="B85" s="331" t="s">
        <v>155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0.13</v>
      </c>
      <c r="K85" s="371">
        <f t="shared" si="11"/>
        <v>0</v>
      </c>
    </row>
    <row r="86" spans="1:11" ht="17" hidden="1" x14ac:dyDescent="0.2">
      <c r="A86" s="90" t="s">
        <v>156</v>
      </c>
      <c r="B86" s="331" t="s">
        <v>155</v>
      </c>
      <c r="C86" s="332"/>
      <c r="D86" s="99"/>
      <c r="E86" s="103">
        <f t="shared" si="8"/>
        <v>0</v>
      </c>
      <c r="F86" s="100"/>
      <c r="G86" s="103">
        <f t="shared" si="9"/>
        <v>0</v>
      </c>
      <c r="H86" s="336"/>
      <c r="I86" s="103">
        <f t="shared" si="10"/>
        <v>0</v>
      </c>
      <c r="J86" s="370">
        <v>0.13</v>
      </c>
      <c r="K86" s="371">
        <f t="shared" si="11"/>
        <v>0</v>
      </c>
    </row>
    <row r="87" spans="1:11" ht="17" hidden="1" x14ac:dyDescent="0.2">
      <c r="A87" s="90" t="s">
        <v>156</v>
      </c>
      <c r="B87" s="331" t="s">
        <v>155</v>
      </c>
      <c r="C87" s="332"/>
      <c r="D87" s="99"/>
      <c r="E87" s="103">
        <f t="shared" si="8"/>
        <v>0</v>
      </c>
      <c r="F87" s="100"/>
      <c r="G87" s="103">
        <f t="shared" si="9"/>
        <v>0</v>
      </c>
      <c r="H87" s="336"/>
      <c r="I87" s="103">
        <f t="shared" si="10"/>
        <v>0</v>
      </c>
      <c r="J87" s="370">
        <v>0.13</v>
      </c>
      <c r="K87" s="371">
        <f t="shared" si="11"/>
        <v>0</v>
      </c>
    </row>
    <row r="88" spans="1:11" ht="17" x14ac:dyDescent="0.2">
      <c r="A88" s="90" t="s">
        <v>104</v>
      </c>
      <c r="B88" s="159" t="s">
        <v>105</v>
      </c>
      <c r="C88" s="111">
        <v>1565</v>
      </c>
      <c r="D88" s="113">
        <v>0.4</v>
      </c>
      <c r="E88" s="117">
        <f t="shared" si="8"/>
        <v>626</v>
      </c>
      <c r="F88" s="115"/>
      <c r="G88" s="117">
        <f t="shared" si="9"/>
        <v>626</v>
      </c>
      <c r="H88" s="326">
        <v>110</v>
      </c>
      <c r="I88" s="117">
        <f t="shared" si="10"/>
        <v>516</v>
      </c>
      <c r="J88" s="357">
        <v>0.13</v>
      </c>
      <c r="K88" s="372">
        <f t="shared" si="11"/>
        <v>81.38000000000001</v>
      </c>
    </row>
    <row r="89" spans="1:11" ht="17" hidden="1" x14ac:dyDescent="0.2">
      <c r="A89" s="90" t="s">
        <v>161</v>
      </c>
      <c r="B89" s="159" t="s">
        <v>162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0.13</v>
      </c>
      <c r="K89" s="372">
        <f t="shared" si="11"/>
        <v>0</v>
      </c>
    </row>
    <row r="90" spans="1:11" ht="17" hidden="1" x14ac:dyDescent="0.2">
      <c r="A90" s="90" t="s">
        <v>100</v>
      </c>
      <c r="B90" s="159" t="s">
        <v>101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0.13</v>
      </c>
      <c r="K90" s="20">
        <f t="shared" si="11"/>
        <v>0</v>
      </c>
    </row>
    <row r="91" spans="1:11" ht="17" hidden="1" x14ac:dyDescent="0.2">
      <c r="A91" s="194" t="s">
        <v>85</v>
      </c>
      <c r="B91" s="159" t="s">
        <v>86</v>
      </c>
      <c r="C91" s="111"/>
      <c r="D91" s="113"/>
      <c r="E91" s="117">
        <f t="shared" si="8"/>
        <v>0</v>
      </c>
      <c r="F91" s="115"/>
      <c r="G91" s="117">
        <f t="shared" si="9"/>
        <v>0</v>
      </c>
      <c r="H91" s="326"/>
      <c r="I91" s="117">
        <f t="shared" si="10"/>
        <v>0</v>
      </c>
      <c r="J91" s="357">
        <v>0.14000000000000001</v>
      </c>
      <c r="K91" s="20">
        <f t="shared" si="11"/>
        <v>0</v>
      </c>
    </row>
    <row r="92" spans="1:11" s="272" customFormat="1" ht="17" hidden="1" x14ac:dyDescent="0.2">
      <c r="A92" s="194" t="s">
        <v>85</v>
      </c>
      <c r="B92" s="159" t="s">
        <v>86</v>
      </c>
      <c r="C92" s="111"/>
      <c r="D92" s="113"/>
      <c r="E92" s="117">
        <f t="shared" si="8"/>
        <v>0</v>
      </c>
      <c r="F92" s="115"/>
      <c r="G92" s="117">
        <f t="shared" si="9"/>
        <v>0</v>
      </c>
      <c r="H92" s="326"/>
      <c r="I92" s="117">
        <f t="shared" si="10"/>
        <v>0</v>
      </c>
      <c r="J92" s="357">
        <v>0.14000000000000001</v>
      </c>
      <c r="K92" s="20">
        <f t="shared" si="11"/>
        <v>0</v>
      </c>
    </row>
    <row r="93" spans="1:11" s="272" customFormat="1" ht="17" hidden="1" x14ac:dyDescent="0.2">
      <c r="A93" s="90" t="s">
        <v>235</v>
      </c>
      <c r="B93" s="331" t="s">
        <v>180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0.13</v>
      </c>
      <c r="K93" s="371">
        <f t="shared" si="11"/>
        <v>0</v>
      </c>
    </row>
    <row r="94" spans="1:11" ht="17" hidden="1" x14ac:dyDescent="0.2">
      <c r="A94" s="90" t="s">
        <v>235</v>
      </c>
      <c r="B94" s="331" t="s">
        <v>180</v>
      </c>
      <c r="C94" s="332"/>
      <c r="D94" s="99"/>
      <c r="E94" s="103">
        <f t="shared" si="8"/>
        <v>0</v>
      </c>
      <c r="F94" s="100"/>
      <c r="G94" s="103">
        <f t="shared" si="9"/>
        <v>0</v>
      </c>
      <c r="H94" s="336"/>
      <c r="I94" s="103">
        <f t="shared" si="10"/>
        <v>0</v>
      </c>
      <c r="J94" s="370">
        <v>0.13</v>
      </c>
      <c r="K94" s="371">
        <f t="shared" si="11"/>
        <v>0</v>
      </c>
    </row>
    <row r="95" spans="1:11" ht="17" hidden="1" x14ac:dyDescent="0.2">
      <c r="A95" s="208" t="s">
        <v>179</v>
      </c>
      <c r="B95" s="331" t="s">
        <v>180</v>
      </c>
      <c r="C95" s="332"/>
      <c r="D95" s="99"/>
      <c r="E95" s="103">
        <f t="shared" si="8"/>
        <v>0</v>
      </c>
      <c r="F95" s="100"/>
      <c r="G95" s="103">
        <f t="shared" si="9"/>
        <v>0</v>
      </c>
      <c r="H95" s="336"/>
      <c r="I95" s="103">
        <f t="shared" si="10"/>
        <v>0</v>
      </c>
      <c r="J95" s="370">
        <v>0.14000000000000001</v>
      </c>
      <c r="K95" s="371">
        <f t="shared" si="11"/>
        <v>0</v>
      </c>
    </row>
    <row r="96" spans="1:11" ht="17" hidden="1" x14ac:dyDescent="0.2">
      <c r="A96" s="208" t="s">
        <v>179</v>
      </c>
      <c r="B96" s="331" t="s">
        <v>180</v>
      </c>
      <c r="C96" s="332"/>
      <c r="D96" s="99"/>
      <c r="E96" s="103">
        <f t="shared" si="8"/>
        <v>0</v>
      </c>
      <c r="F96" s="100"/>
      <c r="G96" s="103">
        <f t="shared" si="9"/>
        <v>0</v>
      </c>
      <c r="H96" s="336"/>
      <c r="I96" s="103">
        <f t="shared" si="10"/>
        <v>0</v>
      </c>
      <c r="J96" s="370">
        <v>0.14000000000000001</v>
      </c>
      <c r="K96" s="371">
        <f t="shared" si="11"/>
        <v>0</v>
      </c>
    </row>
    <row r="97" spans="1:11" s="272" customFormat="1" ht="17" hidden="1" x14ac:dyDescent="0.2">
      <c r="A97" s="194" t="s">
        <v>83</v>
      </c>
      <c r="B97" s="159" t="s">
        <v>84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0.14000000000000001</v>
      </c>
      <c r="K97" s="20">
        <f t="shared" si="11"/>
        <v>0</v>
      </c>
    </row>
    <row r="98" spans="1:11" s="272" customFormat="1" ht="17" x14ac:dyDescent="0.2">
      <c r="A98" s="90" t="s">
        <v>193</v>
      </c>
      <c r="B98" s="159" t="s">
        <v>84</v>
      </c>
      <c r="C98" s="111">
        <v>2952</v>
      </c>
      <c r="D98" s="113">
        <v>0.39</v>
      </c>
      <c r="E98" s="117">
        <f t="shared" si="8"/>
        <v>1151.28</v>
      </c>
      <c r="F98" s="115"/>
      <c r="G98" s="117">
        <f t="shared" si="9"/>
        <v>1151.28</v>
      </c>
      <c r="H98" s="326">
        <v>110</v>
      </c>
      <c r="I98" s="117">
        <f t="shared" si="10"/>
        <v>1041.28</v>
      </c>
      <c r="J98" s="357">
        <v>0.13</v>
      </c>
      <c r="K98" s="372">
        <f t="shared" si="11"/>
        <v>149.66640000000001</v>
      </c>
    </row>
    <row r="99" spans="1:11" ht="17" hidden="1" x14ac:dyDescent="0.2">
      <c r="A99" s="90" t="s">
        <v>193</v>
      </c>
      <c r="B99" s="331" t="s">
        <v>84</v>
      </c>
      <c r="C99" s="332"/>
      <c r="D99" s="99"/>
      <c r="E99" s="103">
        <f t="shared" si="8"/>
        <v>0</v>
      </c>
      <c r="F99" s="100"/>
      <c r="G99" s="103">
        <f t="shared" si="9"/>
        <v>0</v>
      </c>
      <c r="H99" s="336"/>
      <c r="I99" s="103">
        <f t="shared" si="10"/>
        <v>0</v>
      </c>
      <c r="J99" s="370">
        <v>0.13</v>
      </c>
      <c r="K99" s="371">
        <f t="shared" si="11"/>
        <v>0</v>
      </c>
    </row>
    <row r="100" spans="1:11" ht="17" hidden="1" x14ac:dyDescent="0.2">
      <c r="A100" s="90" t="s">
        <v>198</v>
      </c>
      <c r="B100" s="331" t="s">
        <v>107</v>
      </c>
      <c r="C100" s="332"/>
      <c r="D100" s="99"/>
      <c r="E100" s="103">
        <f t="shared" si="8"/>
        <v>0</v>
      </c>
      <c r="F100" s="100"/>
      <c r="G100" s="103">
        <f t="shared" si="9"/>
        <v>0</v>
      </c>
      <c r="H100" s="336"/>
      <c r="I100" s="103">
        <f t="shared" si="10"/>
        <v>0</v>
      </c>
      <c r="J100" s="370">
        <v>0.13</v>
      </c>
      <c r="K100" s="371">
        <f t="shared" si="11"/>
        <v>0</v>
      </c>
    </row>
    <row r="101" spans="1:11" s="272" customFormat="1" ht="17" hidden="1" x14ac:dyDescent="0.2">
      <c r="A101" s="90" t="s">
        <v>198</v>
      </c>
      <c r="B101" s="159" t="s">
        <v>107</v>
      </c>
      <c r="C101" s="111"/>
      <c r="D101" s="113"/>
      <c r="E101" s="117">
        <f t="shared" si="8"/>
        <v>0</v>
      </c>
      <c r="F101" s="115"/>
      <c r="G101" s="117">
        <f t="shared" si="9"/>
        <v>0</v>
      </c>
      <c r="H101" s="326"/>
      <c r="I101" s="117">
        <f t="shared" si="10"/>
        <v>0</v>
      </c>
      <c r="J101" s="357">
        <v>0.13</v>
      </c>
      <c r="K101" s="20">
        <f t="shared" si="11"/>
        <v>0</v>
      </c>
    </row>
    <row r="102" spans="1:11" ht="14.5" customHeight="1" x14ac:dyDescent="0.2">
      <c r="A102" s="90" t="s">
        <v>216</v>
      </c>
      <c r="B102" s="331" t="s">
        <v>217</v>
      </c>
      <c r="C102" s="332">
        <v>3844</v>
      </c>
      <c r="D102" s="99">
        <v>0.4</v>
      </c>
      <c r="E102" s="103">
        <f t="shared" si="8"/>
        <v>1537.6000000000001</v>
      </c>
      <c r="F102" s="100">
        <v>84.58</v>
      </c>
      <c r="G102" s="103">
        <f t="shared" si="9"/>
        <v>1622.18</v>
      </c>
      <c r="H102" s="336"/>
      <c r="I102" s="103">
        <f t="shared" si="10"/>
        <v>1622.18</v>
      </c>
      <c r="J102" s="370">
        <v>0.13</v>
      </c>
      <c r="K102" s="371">
        <f t="shared" si="11"/>
        <v>199.88800000000003</v>
      </c>
    </row>
    <row r="103" spans="1:11" ht="17" x14ac:dyDescent="0.2">
      <c r="A103" s="90" t="s">
        <v>152</v>
      </c>
      <c r="B103" s="159" t="s">
        <v>153</v>
      </c>
      <c r="C103" s="111">
        <v>5608</v>
      </c>
      <c r="D103" s="113">
        <v>0.4</v>
      </c>
      <c r="E103" s="117">
        <f t="shared" si="8"/>
        <v>2243.2000000000003</v>
      </c>
      <c r="F103" s="115">
        <v>112.16</v>
      </c>
      <c r="G103" s="117">
        <f t="shared" si="9"/>
        <v>2355.36</v>
      </c>
      <c r="H103" s="326">
        <v>220</v>
      </c>
      <c r="I103" s="117">
        <f t="shared" si="10"/>
        <v>2135.36</v>
      </c>
      <c r="J103" s="357">
        <v>0.13</v>
      </c>
      <c r="K103" s="372">
        <f t="shared" si="11"/>
        <v>291.61600000000004</v>
      </c>
    </row>
    <row r="104" spans="1:11" s="272" customFormat="1" ht="17" hidden="1" x14ac:dyDescent="0.2">
      <c r="A104" s="90" t="s">
        <v>152</v>
      </c>
      <c r="B104" s="331" t="s">
        <v>218</v>
      </c>
      <c r="C104" s="332"/>
      <c r="D104" s="99"/>
      <c r="E104" s="103">
        <f t="shared" si="8"/>
        <v>0</v>
      </c>
      <c r="F104" s="100"/>
      <c r="G104" s="103">
        <f t="shared" si="9"/>
        <v>0</v>
      </c>
      <c r="H104" s="336"/>
      <c r="I104" s="103">
        <f t="shared" si="10"/>
        <v>0</v>
      </c>
      <c r="J104" s="370">
        <v>0.13</v>
      </c>
      <c r="K104" s="371">
        <f t="shared" si="11"/>
        <v>0</v>
      </c>
    </row>
    <row r="105" spans="1:11" s="272" customFormat="1" ht="17" hidden="1" x14ac:dyDescent="0.2">
      <c r="A105" s="90" t="s">
        <v>211</v>
      </c>
      <c r="B105" s="331" t="s">
        <v>185</v>
      </c>
      <c r="C105" s="332"/>
      <c r="D105" s="99"/>
      <c r="E105" s="103">
        <f t="shared" si="8"/>
        <v>0</v>
      </c>
      <c r="F105" s="100"/>
      <c r="G105" s="103">
        <f t="shared" si="9"/>
        <v>0</v>
      </c>
      <c r="H105" s="336"/>
      <c r="I105" s="103">
        <f t="shared" si="10"/>
        <v>0</v>
      </c>
      <c r="J105" s="370">
        <v>0.13</v>
      </c>
      <c r="K105" s="371">
        <f t="shared" si="11"/>
        <v>0</v>
      </c>
    </row>
    <row r="106" spans="1:11" s="272" customFormat="1" ht="17" x14ac:dyDescent="0.2">
      <c r="A106" s="90" t="s">
        <v>184</v>
      </c>
      <c r="B106" s="159" t="s">
        <v>219</v>
      </c>
      <c r="C106" s="111">
        <v>5781</v>
      </c>
      <c r="D106" s="113">
        <v>0.4</v>
      </c>
      <c r="E106" s="117">
        <f t="shared" si="8"/>
        <v>2312.4</v>
      </c>
      <c r="F106" s="115">
        <v>261.5</v>
      </c>
      <c r="G106" s="117">
        <f t="shared" si="9"/>
        <v>2573.9</v>
      </c>
      <c r="H106" s="326">
        <v>330</v>
      </c>
      <c r="I106" s="117">
        <f t="shared" si="10"/>
        <v>2243.9</v>
      </c>
      <c r="J106" s="357">
        <v>0.13</v>
      </c>
      <c r="K106" s="372">
        <f t="shared" si="11"/>
        <v>300.61200000000002</v>
      </c>
    </row>
    <row r="107" spans="1:11" s="272" customFormat="1" ht="17" hidden="1" x14ac:dyDescent="0.2">
      <c r="A107" s="90" t="s">
        <v>209</v>
      </c>
      <c r="B107" s="331" t="s">
        <v>210</v>
      </c>
      <c r="C107" s="332"/>
      <c r="D107" s="99"/>
      <c r="E107" s="103">
        <f t="shared" si="8"/>
        <v>0</v>
      </c>
      <c r="F107" s="100"/>
      <c r="G107" s="103">
        <f t="shared" si="9"/>
        <v>0</v>
      </c>
      <c r="H107" s="336"/>
      <c r="I107" s="103">
        <f t="shared" si="10"/>
        <v>0</v>
      </c>
      <c r="J107" s="370">
        <v>0.13</v>
      </c>
      <c r="K107" s="371">
        <f t="shared" si="11"/>
        <v>0</v>
      </c>
    </row>
    <row r="108" spans="1:11" s="272" customFormat="1" ht="17" hidden="1" x14ac:dyDescent="0.2">
      <c r="A108" s="90" t="s">
        <v>203</v>
      </c>
      <c r="B108" s="331" t="s">
        <v>220</v>
      </c>
      <c r="C108" s="332"/>
      <c r="D108" s="99"/>
      <c r="E108" s="103">
        <f t="shared" si="8"/>
        <v>0</v>
      </c>
      <c r="F108" s="100"/>
      <c r="G108" s="103">
        <f t="shared" si="9"/>
        <v>0</v>
      </c>
      <c r="H108" s="336"/>
      <c r="I108" s="103">
        <f t="shared" si="10"/>
        <v>0</v>
      </c>
      <c r="J108" s="370">
        <v>0.13</v>
      </c>
      <c r="K108" s="371">
        <f t="shared" si="11"/>
        <v>0</v>
      </c>
    </row>
    <row r="109" spans="1:11" s="272" customFormat="1" ht="17" hidden="1" x14ac:dyDescent="0.2">
      <c r="A109" s="160" t="s">
        <v>241</v>
      </c>
      <c r="B109" s="331" t="s">
        <v>242</v>
      </c>
      <c r="C109" s="332"/>
      <c r="D109" s="99"/>
      <c r="E109" s="103">
        <f t="shared" si="8"/>
        <v>0</v>
      </c>
      <c r="F109" s="100"/>
      <c r="G109" s="103">
        <f t="shared" si="9"/>
        <v>0</v>
      </c>
      <c r="H109" s="336"/>
      <c r="I109" s="103">
        <f t="shared" si="10"/>
        <v>0</v>
      </c>
      <c r="J109" s="370">
        <v>0.14000000000000001</v>
      </c>
      <c r="K109" s="371">
        <f t="shared" si="11"/>
        <v>0</v>
      </c>
    </row>
    <row r="110" spans="1:11" ht="17" hidden="1" x14ac:dyDescent="0.2">
      <c r="A110" s="208" t="s">
        <v>159</v>
      </c>
      <c r="B110" s="159" t="s">
        <v>160</v>
      </c>
      <c r="C110" s="111"/>
      <c r="D110" s="113"/>
      <c r="E110" s="117">
        <f t="shared" si="8"/>
        <v>0</v>
      </c>
      <c r="F110" s="115"/>
      <c r="G110" s="117">
        <f t="shared" si="9"/>
        <v>0</v>
      </c>
      <c r="H110" s="326"/>
      <c r="I110" s="117">
        <f t="shared" si="10"/>
        <v>0</v>
      </c>
      <c r="J110" s="357">
        <v>0.14000000000000001</v>
      </c>
      <c r="K110" s="20">
        <f t="shared" si="11"/>
        <v>0</v>
      </c>
    </row>
    <row r="111" spans="1:11" ht="17" hidden="1" x14ac:dyDescent="0.2">
      <c r="A111" s="90" t="s">
        <v>98</v>
      </c>
      <c r="B111" s="331" t="s">
        <v>171</v>
      </c>
      <c r="C111" s="332"/>
      <c r="D111" s="99"/>
      <c r="E111" s="103">
        <f t="shared" si="8"/>
        <v>0</v>
      </c>
      <c r="F111" s="100"/>
      <c r="G111" s="103">
        <f t="shared" si="9"/>
        <v>0</v>
      </c>
      <c r="H111" s="336"/>
      <c r="I111" s="103">
        <f t="shared" si="10"/>
        <v>0</v>
      </c>
      <c r="J111" s="370">
        <v>0.13</v>
      </c>
      <c r="K111" s="371">
        <f t="shared" si="11"/>
        <v>0</v>
      </c>
    </row>
    <row r="112" spans="1:11" ht="17" hidden="1" x14ac:dyDescent="0.2">
      <c r="A112" s="90" t="s">
        <v>98</v>
      </c>
      <c r="B112" s="331" t="s">
        <v>171</v>
      </c>
      <c r="C112" s="332"/>
      <c r="D112" s="99"/>
      <c r="E112" s="103">
        <f t="shared" si="8"/>
        <v>0</v>
      </c>
      <c r="F112" s="100"/>
      <c r="G112" s="103">
        <f t="shared" si="9"/>
        <v>0</v>
      </c>
      <c r="H112" s="336"/>
      <c r="I112" s="103">
        <f t="shared" si="10"/>
        <v>0</v>
      </c>
      <c r="J112" s="370">
        <v>0.13</v>
      </c>
      <c r="K112" s="371">
        <f t="shared" si="11"/>
        <v>0</v>
      </c>
    </row>
    <row r="113" spans="1:11" ht="17" hidden="1" x14ac:dyDescent="0.2">
      <c r="A113" s="94" t="s">
        <v>58</v>
      </c>
      <c r="B113" s="159" t="s">
        <v>59</v>
      </c>
      <c r="C113" s="111"/>
      <c r="D113" s="113"/>
      <c r="E113" s="117">
        <f t="shared" si="8"/>
        <v>0</v>
      </c>
      <c r="F113" s="115"/>
      <c r="G113" s="117">
        <f t="shared" si="9"/>
        <v>0</v>
      </c>
      <c r="H113" s="326"/>
      <c r="I113" s="117">
        <f t="shared" si="10"/>
        <v>0</v>
      </c>
      <c r="J113" s="357">
        <v>0.14000000000000001</v>
      </c>
      <c r="K113" s="20">
        <f t="shared" si="11"/>
        <v>0</v>
      </c>
    </row>
    <row r="114" spans="1:11" s="272" customFormat="1" ht="17" x14ac:dyDescent="0.2">
      <c r="A114" s="160" t="s">
        <v>65</v>
      </c>
      <c r="B114" s="159" t="s">
        <v>59</v>
      </c>
      <c r="C114" s="111">
        <v>4724</v>
      </c>
      <c r="D114" s="113">
        <v>0.34</v>
      </c>
      <c r="E114" s="117">
        <f t="shared" si="8"/>
        <v>1606.16</v>
      </c>
      <c r="F114" s="115"/>
      <c r="G114" s="117">
        <f t="shared" si="9"/>
        <v>1606.16</v>
      </c>
      <c r="H114" s="326"/>
      <c r="I114" s="117">
        <f t="shared" si="10"/>
        <v>1606.16</v>
      </c>
      <c r="J114" s="357">
        <v>0.14000000000000001</v>
      </c>
      <c r="K114" s="372">
        <f t="shared" si="11"/>
        <v>224.86240000000004</v>
      </c>
    </row>
    <row r="115" spans="1:11" s="272" customFormat="1" ht="17" hidden="1" x14ac:dyDescent="0.2">
      <c r="A115" s="90" t="s">
        <v>168</v>
      </c>
      <c r="B115" s="331" t="s">
        <v>59</v>
      </c>
      <c r="C115" s="332"/>
      <c r="D115" s="99"/>
      <c r="E115" s="103">
        <f t="shared" si="8"/>
        <v>0</v>
      </c>
      <c r="F115" s="100"/>
      <c r="G115" s="103">
        <f t="shared" si="9"/>
        <v>0</v>
      </c>
      <c r="H115" s="336"/>
      <c r="I115" s="103">
        <f t="shared" si="10"/>
        <v>0</v>
      </c>
      <c r="J115" s="370">
        <v>0.13</v>
      </c>
      <c r="K115" s="371">
        <f t="shared" si="11"/>
        <v>0</v>
      </c>
    </row>
    <row r="116" spans="1:11" s="272" customFormat="1" ht="17" hidden="1" x14ac:dyDescent="0.2">
      <c r="A116" s="90" t="s">
        <v>168</v>
      </c>
      <c r="B116" s="159" t="s">
        <v>59</v>
      </c>
      <c r="C116" s="111"/>
      <c r="D116" s="113"/>
      <c r="E116" s="117">
        <f t="shared" si="8"/>
        <v>0</v>
      </c>
      <c r="F116" s="115"/>
      <c r="G116" s="117">
        <f t="shared" si="9"/>
        <v>0</v>
      </c>
      <c r="H116" s="326"/>
      <c r="I116" s="117">
        <f t="shared" si="10"/>
        <v>0</v>
      </c>
      <c r="J116" s="357">
        <v>0.13</v>
      </c>
      <c r="K116" s="372">
        <f t="shared" si="11"/>
        <v>0</v>
      </c>
    </row>
    <row r="117" spans="1:11" ht="17" hidden="1" x14ac:dyDescent="0.2">
      <c r="A117" s="90" t="s">
        <v>186</v>
      </c>
      <c r="B117" s="331" t="s">
        <v>59</v>
      </c>
      <c r="C117" s="332"/>
      <c r="D117" s="99"/>
      <c r="E117" s="103">
        <f t="shared" si="8"/>
        <v>0</v>
      </c>
      <c r="F117" s="100"/>
      <c r="G117" s="103">
        <f t="shared" si="9"/>
        <v>0</v>
      </c>
      <c r="H117" s="336"/>
      <c r="I117" s="103">
        <f t="shared" si="10"/>
        <v>0</v>
      </c>
      <c r="J117" s="370">
        <v>0.13</v>
      </c>
      <c r="K117" s="371">
        <f t="shared" si="11"/>
        <v>0</v>
      </c>
    </row>
    <row r="118" spans="1:11" s="272" customFormat="1" ht="17" hidden="1" x14ac:dyDescent="0.2">
      <c r="A118" s="90" t="s">
        <v>63</v>
      </c>
      <c r="B118" s="159" t="s">
        <v>64</v>
      </c>
      <c r="C118" s="111"/>
      <c r="D118" s="113"/>
      <c r="E118" s="117">
        <f t="shared" si="8"/>
        <v>0</v>
      </c>
      <c r="F118" s="115"/>
      <c r="G118" s="117">
        <f t="shared" si="9"/>
        <v>0</v>
      </c>
      <c r="H118" s="326"/>
      <c r="I118" s="117">
        <f t="shared" si="10"/>
        <v>0</v>
      </c>
      <c r="J118" s="357">
        <v>0.13</v>
      </c>
      <c r="K118" s="20">
        <f t="shared" si="11"/>
        <v>0</v>
      </c>
    </row>
    <row r="119" spans="1:11" ht="17" x14ac:dyDescent="0.2">
      <c r="A119" s="90" t="s">
        <v>231</v>
      </c>
      <c r="B119" s="159" t="s">
        <v>232</v>
      </c>
      <c r="C119" s="111">
        <v>4725</v>
      </c>
      <c r="D119" s="113">
        <v>0.4</v>
      </c>
      <c r="E119" s="117">
        <f t="shared" si="8"/>
        <v>1890</v>
      </c>
      <c r="F119" s="115"/>
      <c r="G119" s="117">
        <f t="shared" si="9"/>
        <v>1890</v>
      </c>
      <c r="H119" s="326"/>
      <c r="I119" s="117">
        <f t="shared" si="10"/>
        <v>1890</v>
      </c>
      <c r="J119" s="357">
        <v>0.13</v>
      </c>
      <c r="K119" s="372">
        <f t="shared" si="11"/>
        <v>245.70000000000002</v>
      </c>
    </row>
    <row r="120" spans="1:11" ht="17" hidden="1" x14ac:dyDescent="0.2">
      <c r="A120" s="90" t="s">
        <v>134</v>
      </c>
      <c r="B120" s="159" t="s">
        <v>135</v>
      </c>
      <c r="C120" s="332"/>
      <c r="D120" s="99"/>
      <c r="E120" s="103">
        <f t="shared" si="8"/>
        <v>0</v>
      </c>
      <c r="F120" s="100"/>
      <c r="G120" s="103">
        <f t="shared" si="9"/>
        <v>0</v>
      </c>
      <c r="H120" s="336"/>
      <c r="I120" s="103">
        <f t="shared" si="10"/>
        <v>0</v>
      </c>
      <c r="J120" s="370">
        <v>0.13</v>
      </c>
      <c r="K120" s="371">
        <f t="shared" si="11"/>
        <v>0</v>
      </c>
    </row>
    <row r="121" spans="1:11" ht="17" hidden="1" x14ac:dyDescent="0.2">
      <c r="A121" s="90" t="s">
        <v>134</v>
      </c>
      <c r="B121" s="159" t="s">
        <v>135</v>
      </c>
      <c r="C121" s="111"/>
      <c r="D121" s="113"/>
      <c r="E121" s="117">
        <f t="shared" si="8"/>
        <v>0</v>
      </c>
      <c r="F121" s="115"/>
      <c r="G121" s="117">
        <f t="shared" si="9"/>
        <v>0</v>
      </c>
      <c r="H121" s="326"/>
      <c r="I121" s="117">
        <f t="shared" si="10"/>
        <v>0</v>
      </c>
      <c r="J121" s="357">
        <v>0.13</v>
      </c>
      <c r="K121" s="20">
        <f t="shared" si="11"/>
        <v>0</v>
      </c>
    </row>
    <row r="122" spans="1:11" ht="17" hidden="1" x14ac:dyDescent="0.2">
      <c r="A122" s="90" t="s">
        <v>114</v>
      </c>
      <c r="B122" s="159" t="s">
        <v>115</v>
      </c>
      <c r="C122" s="111"/>
      <c r="D122" s="113"/>
      <c r="E122" s="117">
        <f t="shared" si="8"/>
        <v>0</v>
      </c>
      <c r="F122" s="115"/>
      <c r="G122" s="117">
        <f t="shared" si="9"/>
        <v>0</v>
      </c>
      <c r="H122" s="326"/>
      <c r="I122" s="117">
        <f t="shared" si="10"/>
        <v>0</v>
      </c>
      <c r="J122" s="357">
        <v>0.13</v>
      </c>
      <c r="K122" s="20">
        <f t="shared" si="11"/>
        <v>0</v>
      </c>
    </row>
    <row r="123" spans="1:11" ht="17" hidden="1" x14ac:dyDescent="0.2">
      <c r="A123" s="90" t="s">
        <v>114</v>
      </c>
      <c r="B123" s="159" t="s">
        <v>115</v>
      </c>
      <c r="C123" s="111"/>
      <c r="D123" s="113"/>
      <c r="E123" s="117">
        <f t="shared" si="8"/>
        <v>0</v>
      </c>
      <c r="F123" s="115"/>
      <c r="G123" s="117">
        <f t="shared" si="9"/>
        <v>0</v>
      </c>
      <c r="H123" s="326"/>
      <c r="I123" s="117">
        <f t="shared" si="10"/>
        <v>0</v>
      </c>
      <c r="J123" s="357">
        <v>0.13</v>
      </c>
      <c r="K123" s="20">
        <f t="shared" si="11"/>
        <v>0</v>
      </c>
    </row>
    <row r="124" spans="1:11" ht="17" hidden="1" x14ac:dyDescent="0.2">
      <c r="A124" s="90" t="s">
        <v>109</v>
      </c>
      <c r="B124" s="159" t="s">
        <v>110</v>
      </c>
      <c r="C124" s="111"/>
      <c r="D124" s="113"/>
      <c r="E124" s="117">
        <f t="shared" si="8"/>
        <v>0</v>
      </c>
      <c r="F124" s="115"/>
      <c r="G124" s="117">
        <f t="shared" si="9"/>
        <v>0</v>
      </c>
      <c r="H124" s="326"/>
      <c r="I124" s="117">
        <f t="shared" si="10"/>
        <v>0</v>
      </c>
      <c r="J124" s="357">
        <v>0.13</v>
      </c>
      <c r="K124" s="20">
        <f t="shared" si="11"/>
        <v>0</v>
      </c>
    </row>
    <row r="125" spans="1:11" ht="17" hidden="1" x14ac:dyDescent="0.2">
      <c r="A125" s="90" t="s">
        <v>187</v>
      </c>
      <c r="B125" s="331" t="s">
        <v>188</v>
      </c>
      <c r="C125" s="332"/>
      <c r="D125" s="99"/>
      <c r="E125" s="103">
        <f t="shared" si="8"/>
        <v>0</v>
      </c>
      <c r="F125" s="100"/>
      <c r="G125" s="103">
        <f t="shared" si="9"/>
        <v>0</v>
      </c>
      <c r="H125" s="336"/>
      <c r="I125" s="103">
        <f t="shared" si="10"/>
        <v>0</v>
      </c>
      <c r="J125" s="370">
        <v>0.13</v>
      </c>
      <c r="K125" s="371">
        <f t="shared" si="11"/>
        <v>0</v>
      </c>
    </row>
    <row r="126" spans="1:11" ht="17" hidden="1" x14ac:dyDescent="0.2">
      <c r="A126" s="90" t="s">
        <v>74</v>
      </c>
      <c r="B126" s="159" t="s">
        <v>75</v>
      </c>
      <c r="C126" s="111"/>
      <c r="D126" s="113"/>
      <c r="E126" s="117">
        <f t="shared" si="8"/>
        <v>0</v>
      </c>
      <c r="F126" s="115"/>
      <c r="G126" s="117">
        <f t="shared" si="9"/>
        <v>0</v>
      </c>
      <c r="H126" s="326"/>
      <c r="I126" s="117">
        <f t="shared" si="10"/>
        <v>0</v>
      </c>
      <c r="J126" s="357">
        <v>0.13</v>
      </c>
      <c r="K126" s="20">
        <f t="shared" si="11"/>
        <v>0</v>
      </c>
    </row>
    <row r="127" spans="1:11" s="272" customFormat="1" ht="17" x14ac:dyDescent="0.2">
      <c r="A127" s="90" t="s">
        <v>222</v>
      </c>
      <c r="B127" s="159" t="s">
        <v>223</v>
      </c>
      <c r="C127" s="111">
        <v>4176</v>
      </c>
      <c r="D127" s="113">
        <v>0.4</v>
      </c>
      <c r="E127" s="117">
        <f t="shared" si="8"/>
        <v>1670.4</v>
      </c>
      <c r="F127" s="115">
        <v>103.52</v>
      </c>
      <c r="G127" s="117">
        <f t="shared" si="9"/>
        <v>1773.92</v>
      </c>
      <c r="H127" s="326">
        <v>110</v>
      </c>
      <c r="I127" s="117">
        <f t="shared" si="10"/>
        <v>1663.92</v>
      </c>
      <c r="J127" s="357">
        <v>0.13</v>
      </c>
      <c r="K127" s="372">
        <f t="shared" si="11"/>
        <v>217.15200000000002</v>
      </c>
    </row>
    <row r="128" spans="1:11" ht="17" hidden="1" x14ac:dyDescent="0.2">
      <c r="A128" s="209" t="s">
        <v>91</v>
      </c>
      <c r="B128" s="159" t="s">
        <v>92</v>
      </c>
      <c r="C128" s="111"/>
      <c r="D128" s="113"/>
      <c r="E128" s="117">
        <f t="shared" si="8"/>
        <v>0</v>
      </c>
      <c r="F128" s="115"/>
      <c r="G128" s="117">
        <f t="shared" si="9"/>
        <v>0</v>
      </c>
      <c r="H128" s="326"/>
      <c r="I128" s="117">
        <f t="shared" si="10"/>
        <v>0</v>
      </c>
      <c r="J128" s="357">
        <v>0.14000000000000001</v>
      </c>
      <c r="K128" s="20">
        <f t="shared" si="11"/>
        <v>0</v>
      </c>
    </row>
    <row r="129" spans="1:12" s="272" customFormat="1" hidden="1" x14ac:dyDescent="0.2">
      <c r="A129" s="316" t="s">
        <v>145</v>
      </c>
      <c r="B129" s="350" t="s">
        <v>146</v>
      </c>
      <c r="C129" s="111"/>
      <c r="D129" s="171"/>
      <c r="E129" s="117">
        <f t="shared" si="8"/>
        <v>0</v>
      </c>
      <c r="F129" s="116"/>
      <c r="G129" s="117">
        <f t="shared" si="9"/>
        <v>0</v>
      </c>
      <c r="H129" s="116"/>
      <c r="I129" s="117">
        <f t="shared" si="10"/>
        <v>0</v>
      </c>
      <c r="J129" s="357">
        <v>0.14000000000000001</v>
      </c>
      <c r="K129" s="20">
        <f t="shared" si="11"/>
        <v>0</v>
      </c>
    </row>
    <row r="130" spans="1:12" s="272" customFormat="1" hidden="1" x14ac:dyDescent="0.2">
      <c r="A130" s="90" t="s">
        <v>139</v>
      </c>
      <c r="B130" s="321" t="s">
        <v>140</v>
      </c>
      <c r="C130" s="176"/>
      <c r="D130" s="170"/>
      <c r="E130" s="117">
        <f t="shared" si="8"/>
        <v>0</v>
      </c>
      <c r="F130" s="261"/>
      <c r="G130" s="117">
        <f t="shared" si="9"/>
        <v>0</v>
      </c>
      <c r="H130" s="261"/>
      <c r="I130" s="117">
        <f t="shared" si="10"/>
        <v>0</v>
      </c>
      <c r="J130" s="357">
        <v>0.13</v>
      </c>
      <c r="K130" s="20">
        <f t="shared" si="11"/>
        <v>0</v>
      </c>
    </row>
    <row r="131" spans="1:12" hidden="1" x14ac:dyDescent="0.2">
      <c r="A131" s="90" t="s">
        <v>141</v>
      </c>
      <c r="B131" s="321" t="s">
        <v>140</v>
      </c>
      <c r="C131" s="176"/>
      <c r="D131" s="170"/>
      <c r="E131" s="117">
        <f t="shared" si="8"/>
        <v>0</v>
      </c>
      <c r="F131" s="261"/>
      <c r="G131" s="117">
        <f t="shared" si="9"/>
        <v>0</v>
      </c>
      <c r="H131" s="261"/>
      <c r="I131" s="117">
        <f t="shared" si="10"/>
        <v>0</v>
      </c>
      <c r="J131" s="357">
        <v>0.13</v>
      </c>
      <c r="K131" s="20">
        <f t="shared" si="11"/>
        <v>0</v>
      </c>
    </row>
    <row r="132" spans="1:12" s="272" customFormat="1" hidden="1" x14ac:dyDescent="0.2">
      <c r="A132" s="90" t="s">
        <v>118</v>
      </c>
      <c r="B132" s="238" t="s">
        <v>119</v>
      </c>
      <c r="C132" s="176"/>
      <c r="D132" s="170"/>
      <c r="E132" s="117">
        <f t="shared" si="8"/>
        <v>0</v>
      </c>
      <c r="F132" s="261"/>
      <c r="G132" s="117">
        <f t="shared" si="9"/>
        <v>0</v>
      </c>
      <c r="H132" s="261"/>
      <c r="I132" s="117">
        <f t="shared" si="10"/>
        <v>0</v>
      </c>
      <c r="J132" s="357">
        <v>0.13</v>
      </c>
      <c r="K132" s="20">
        <f t="shared" si="11"/>
        <v>0</v>
      </c>
    </row>
    <row r="133" spans="1:12" hidden="1" x14ac:dyDescent="0.2">
      <c r="A133" s="92" t="s">
        <v>54</v>
      </c>
      <c r="B133" s="196" t="s">
        <v>55</v>
      </c>
      <c r="C133" s="197"/>
      <c r="D133" s="198"/>
      <c r="E133" s="117">
        <f t="shared" si="8"/>
        <v>0</v>
      </c>
      <c r="F133" s="203"/>
      <c r="G133" s="117">
        <f t="shared" si="9"/>
        <v>0</v>
      </c>
      <c r="H133" s="203"/>
      <c r="I133" s="117">
        <f t="shared" si="10"/>
        <v>0</v>
      </c>
      <c r="J133" s="357">
        <v>0.14000000000000001</v>
      </c>
      <c r="K133" s="20">
        <f t="shared" si="11"/>
        <v>0</v>
      </c>
    </row>
    <row r="134" spans="1:12" hidden="1" x14ac:dyDescent="0.2">
      <c r="A134" s="90" t="s">
        <v>87</v>
      </c>
      <c r="B134" s="234" t="s">
        <v>88</v>
      </c>
      <c r="C134" s="114"/>
      <c r="D134" s="172"/>
      <c r="E134" s="117">
        <f t="shared" si="8"/>
        <v>0</v>
      </c>
      <c r="F134" s="116"/>
      <c r="G134" s="117">
        <f t="shared" si="9"/>
        <v>0</v>
      </c>
      <c r="H134" s="116"/>
      <c r="I134" s="117">
        <f t="shared" si="10"/>
        <v>0</v>
      </c>
      <c r="J134" s="357">
        <v>0.13</v>
      </c>
      <c r="K134" s="20">
        <f t="shared" si="11"/>
        <v>0</v>
      </c>
    </row>
    <row r="135" spans="1:12" ht="16" customHeight="1" x14ac:dyDescent="0.2">
      <c r="A135" s="75"/>
      <c r="C135" s="79">
        <f>SUM(C2:C134)</f>
        <v>72568</v>
      </c>
      <c r="D135" s="79"/>
      <c r="E135" s="80">
        <f>SUM(E2:E134)</f>
        <v>26454.860000000004</v>
      </c>
      <c r="F135" s="80">
        <f>SUM(F2:F134)</f>
        <v>1872.93</v>
      </c>
      <c r="G135" s="80">
        <f>SUM(G2:G134)</f>
        <v>28327.79</v>
      </c>
      <c r="H135" s="80">
        <f>SUM(H2:H134)</f>
        <v>2180</v>
      </c>
      <c r="I135" s="80">
        <f>SUM(I2:I134)</f>
        <v>26147.79</v>
      </c>
      <c r="J135" s="80"/>
      <c r="K135" s="3">
        <f>SUM(K2:K134)</f>
        <v>3529.1396</v>
      </c>
      <c r="L135" s="3"/>
    </row>
    <row r="136" spans="1:12" x14ac:dyDescent="0.2">
      <c r="D136" s="81"/>
      <c r="I136" s="382"/>
      <c r="J136" s="383"/>
      <c r="K136" s="165"/>
    </row>
    <row r="137" spans="1:12" x14ac:dyDescent="0.2">
      <c r="B137" s="247" t="s">
        <v>47</v>
      </c>
      <c r="D137" s="13"/>
      <c r="F137" s="13"/>
      <c r="G137" s="13"/>
      <c r="H137" t="s">
        <v>10</v>
      </c>
      <c r="I137" s="12">
        <f>+K135</f>
        <v>3529.1396</v>
      </c>
    </row>
    <row r="138" spans="1:12" x14ac:dyDescent="0.2">
      <c r="B138" s="363">
        <v>0.13</v>
      </c>
      <c r="C138" s="41" t="s">
        <v>170</v>
      </c>
      <c r="D138" s="14"/>
      <c r="F138" s="13"/>
      <c r="G138" s="13"/>
      <c r="H138" t="s">
        <v>12</v>
      </c>
      <c r="I138" s="207">
        <f>+I135+I137</f>
        <v>29676.929599999999</v>
      </c>
    </row>
    <row r="139" spans="1:12" x14ac:dyDescent="0.2">
      <c r="A139" s="361"/>
      <c r="B139" s="364">
        <v>0.14000000000000001</v>
      </c>
      <c r="C139" s="41" t="s">
        <v>51</v>
      </c>
      <c r="D139" s="14"/>
      <c r="E139" s="15"/>
      <c r="I139" s="398">
        <v>2376</v>
      </c>
      <c r="J139" s="79" t="s">
        <v>254</v>
      </c>
    </row>
    <row r="140" spans="1:12" x14ac:dyDescent="0.2">
      <c r="A140" s="362"/>
      <c r="D140" s="14"/>
      <c r="H140" s="41" t="s">
        <v>247</v>
      </c>
      <c r="I140" s="397">
        <f>+I138+I139</f>
        <v>32052.929599999999</v>
      </c>
      <c r="J140" s="387"/>
    </row>
    <row r="141" spans="1:12" x14ac:dyDescent="0.2">
      <c r="A141" s="361"/>
      <c r="D141" s="395" t="s">
        <v>244</v>
      </c>
      <c r="E141" s="396">
        <v>14256</v>
      </c>
    </row>
    <row r="142" spans="1:12" x14ac:dyDescent="0.2">
      <c r="A142" s="361"/>
      <c r="D142" s="395" t="s">
        <v>245</v>
      </c>
      <c r="E142" s="396">
        <f>E141/6</f>
        <v>2376</v>
      </c>
    </row>
    <row r="143" spans="1:12" x14ac:dyDescent="0.2">
      <c r="D143" s="79"/>
      <c r="E143" s="79"/>
    </row>
    <row r="144" spans="1:12" x14ac:dyDescent="0.2">
      <c r="D144" s="79" t="s">
        <v>249</v>
      </c>
      <c r="E144" s="79"/>
    </row>
  </sheetData>
  <autoFilter ref="A1:K139" xr:uid="{00000000-0009-0000-0000-00007E000000}">
    <filterColumn colId="8">
      <filters blank="1">
        <filter val="1,041.28"/>
        <filter val="1,100.80"/>
        <filter val="1,122.00"/>
        <filter val="1,158.27"/>
        <filter val="1,350.34"/>
        <filter val="1,606.16"/>
        <filter val="1,622.18"/>
        <filter val="1,641.48"/>
        <filter val="1,648.51"/>
        <filter val="1,663.92"/>
        <filter val="1,708.56"/>
        <filter val="1,890.00"/>
        <filter val="2,135.36"/>
        <filter val="2,243.90"/>
        <filter val="2,376.00"/>
        <filter val="26,147.79"/>
        <filter val="29,676.93"/>
        <filter val="3,529.14"/>
        <filter val="512.31"/>
        <filter val="516.00"/>
        <filter val="570.25"/>
        <filter val="967.9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DD5A-1A18-4298-8355-3C205DA01E1F}">
  <sheetPr filterMode="1"/>
  <dimension ref="A1:L144"/>
  <sheetViews>
    <sheetView topLeftCell="A57" zoomScale="94" zoomScaleNormal="94" workbookViewId="0">
      <selection activeCell="I138" sqref="I138"/>
    </sheetView>
  </sheetViews>
  <sheetFormatPr baseColWidth="10" defaultColWidth="10.6640625" defaultRowHeight="16" x14ac:dyDescent="0.2"/>
  <cols>
    <col min="1" max="1" width="14.5" customWidth="1"/>
    <col min="2" max="2" width="18.33203125" customWidth="1"/>
    <col min="3" max="3" width="10" customWidth="1"/>
    <col min="4" max="4" width="9.33203125" customWidth="1"/>
    <col min="7" max="7" width="11.6640625" customWidth="1"/>
    <col min="8" max="8" width="12.832031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69" si="2">+G2-H2</f>
        <v>0</v>
      </c>
      <c r="J2" s="357">
        <v>0.13</v>
      </c>
      <c r="K2" s="20">
        <f t="shared" ref="K2:K69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>
        <v>1735</v>
      </c>
      <c r="D4" s="113">
        <v>0.4</v>
      </c>
      <c r="E4" s="117">
        <f t="shared" si="0"/>
        <v>694</v>
      </c>
      <c r="F4" s="115"/>
      <c r="G4" s="117">
        <f t="shared" si="1"/>
        <v>694</v>
      </c>
      <c r="H4" s="319"/>
      <c r="I4" s="117">
        <f t="shared" si="2"/>
        <v>694</v>
      </c>
      <c r="J4" s="357">
        <v>0.13</v>
      </c>
      <c r="K4" s="372">
        <f t="shared" si="3"/>
        <v>90.22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hidden="1" x14ac:dyDescent="0.2">
      <c r="A9" s="179" t="s">
        <v>236</v>
      </c>
      <c r="B9" s="331" t="s">
        <v>237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hidden="1" x14ac:dyDescent="0.2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x14ac:dyDescent="0.2">
      <c r="A21" s="179" t="s">
        <v>233</v>
      </c>
      <c r="B21" s="159" t="s">
        <v>234</v>
      </c>
      <c r="C21" s="111">
        <v>3906</v>
      </c>
      <c r="D21" s="113">
        <v>0.39</v>
      </c>
      <c r="E21" s="117">
        <f t="shared" si="0"/>
        <v>1523.3400000000001</v>
      </c>
      <c r="F21" s="115">
        <v>70</v>
      </c>
      <c r="G21" s="117">
        <f t="shared" si="1"/>
        <v>1593.3400000000001</v>
      </c>
      <c r="H21" s="326">
        <v>110</v>
      </c>
      <c r="I21" s="117">
        <f t="shared" si="2"/>
        <v>1483.3400000000001</v>
      </c>
      <c r="J21" s="357">
        <v>0.13</v>
      </c>
      <c r="K21" s="372">
        <f t="shared" si="3"/>
        <v>198.03420000000003</v>
      </c>
    </row>
    <row r="22" spans="1:11" s="272" customFormat="1" ht="17" hidden="1" x14ac:dyDescent="0.2">
      <c r="A22" s="179" t="s">
        <v>233</v>
      </c>
      <c r="B22" s="331" t="s">
        <v>234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0.13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hidden="1" x14ac:dyDescent="0.2">
      <c r="A24" s="160" t="s">
        <v>189</v>
      </c>
      <c r="B24" s="331" t="s">
        <v>190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0.14000000000000001</v>
      </c>
      <c r="K24" s="371">
        <f t="shared" si="3"/>
        <v>0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s="272" customFormat="1" ht="17" hidden="1" x14ac:dyDescent="0.2">
      <c r="A26" s="179" t="s">
        <v>131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331" t="s">
        <v>132</v>
      </c>
      <c r="C27" s="332"/>
      <c r="D27" s="99"/>
      <c r="E27" s="103">
        <f t="shared" si="0"/>
        <v>0</v>
      </c>
      <c r="F27" s="100"/>
      <c r="G27" s="103">
        <f t="shared" si="1"/>
        <v>0</v>
      </c>
      <c r="H27" s="336"/>
      <c r="I27" s="103">
        <f t="shared" si="2"/>
        <v>0</v>
      </c>
      <c r="J27" s="370">
        <v>0.13</v>
      </c>
      <c r="K27" s="371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102</v>
      </c>
      <c r="B30" s="159" t="s">
        <v>103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79" t="s">
        <v>72</v>
      </c>
      <c r="B31" s="159" t="s">
        <v>73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60" t="s">
        <v>67</v>
      </c>
      <c r="B32" s="159" t="s">
        <v>68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x14ac:dyDescent="0.2">
      <c r="A33" s="160" t="s">
        <v>81</v>
      </c>
      <c r="B33" s="392" t="s">
        <v>230</v>
      </c>
      <c r="C33" s="176">
        <v>4410</v>
      </c>
      <c r="D33" s="170">
        <v>0.27</v>
      </c>
      <c r="E33" s="117">
        <f t="shared" si="0"/>
        <v>1190.7</v>
      </c>
      <c r="F33" s="261"/>
      <c r="G33" s="117">
        <f t="shared" si="1"/>
        <v>1190.7</v>
      </c>
      <c r="H33" s="261">
        <v>110</v>
      </c>
      <c r="I33" s="117">
        <f t="shared" si="2"/>
        <v>1080.7</v>
      </c>
      <c r="J33" s="357">
        <v>0.14000000000000001</v>
      </c>
      <c r="K33" s="372">
        <f t="shared" si="3"/>
        <v>166.69800000000004</v>
      </c>
    </row>
    <row r="34" spans="1:11" s="272" customFormat="1" ht="17" hidden="1" x14ac:dyDescent="0.2">
      <c r="A34" s="179" t="s">
        <v>191</v>
      </c>
      <c r="B34" s="159" t="s">
        <v>192</v>
      </c>
      <c r="C34" s="374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372">
        <f t="shared" si="3"/>
        <v>0</v>
      </c>
    </row>
    <row r="35" spans="1:11" ht="17" x14ac:dyDescent="0.2">
      <c r="A35" s="160" t="s">
        <v>228</v>
      </c>
      <c r="B35" s="159" t="s">
        <v>229</v>
      </c>
      <c r="C35" s="111">
        <v>4410</v>
      </c>
      <c r="D35" s="113">
        <v>0.27</v>
      </c>
      <c r="E35" s="117">
        <f t="shared" si="0"/>
        <v>1190.7</v>
      </c>
      <c r="F35" s="115"/>
      <c r="G35" s="117">
        <f t="shared" si="1"/>
        <v>1190.7</v>
      </c>
      <c r="H35" s="326"/>
      <c r="I35" s="117">
        <f t="shared" si="2"/>
        <v>1190.7</v>
      </c>
      <c r="J35" s="357">
        <v>0.14000000000000001</v>
      </c>
      <c r="K35" s="372">
        <f t="shared" si="3"/>
        <v>166.69800000000004</v>
      </c>
    </row>
    <row r="36" spans="1:11" ht="17" hidden="1" x14ac:dyDescent="0.2">
      <c r="A36" s="179" t="s">
        <v>157</v>
      </c>
      <c r="B36" s="159" t="s">
        <v>158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s="272" customFormat="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79" t="s">
        <v>147</v>
      </c>
      <c r="B38" s="159" t="s">
        <v>148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60" t="s">
        <v>65</v>
      </c>
      <c r="B40" s="159" t="s">
        <v>93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x14ac:dyDescent="0.2">
      <c r="A41" s="160" t="s">
        <v>116</v>
      </c>
      <c r="B41" s="159" t="s">
        <v>117</v>
      </c>
      <c r="C41" s="111">
        <v>4530</v>
      </c>
      <c r="D41" s="113">
        <v>0.4</v>
      </c>
      <c r="E41" s="117">
        <f t="shared" si="0"/>
        <v>1812</v>
      </c>
      <c r="F41" s="115">
        <v>345.47</v>
      </c>
      <c r="G41" s="117">
        <f t="shared" si="1"/>
        <v>2157.4700000000003</v>
      </c>
      <c r="H41" s="326">
        <v>220</v>
      </c>
      <c r="I41" s="117">
        <f t="shared" si="2"/>
        <v>1937.4700000000003</v>
      </c>
      <c r="J41" s="357">
        <v>0.14000000000000001</v>
      </c>
      <c r="K41" s="372">
        <f t="shared" si="3"/>
        <v>253.68000000000004</v>
      </c>
    </row>
    <row r="42" spans="1:11" ht="17" hidden="1" x14ac:dyDescent="0.2">
      <c r="A42" s="160" t="s">
        <v>122</v>
      </c>
      <c r="B42" s="331" t="s">
        <v>123</v>
      </c>
      <c r="C42" s="332"/>
      <c r="D42" s="99"/>
      <c r="E42" s="103">
        <f t="shared" si="0"/>
        <v>0</v>
      </c>
      <c r="F42" s="100"/>
      <c r="G42" s="103">
        <f t="shared" si="1"/>
        <v>0</v>
      </c>
      <c r="H42" s="336"/>
      <c r="I42" s="103">
        <f t="shared" si="2"/>
        <v>0</v>
      </c>
      <c r="J42" s="370">
        <v>0.14000000000000001</v>
      </c>
      <c r="K42" s="371">
        <f t="shared" si="3"/>
        <v>0</v>
      </c>
    </row>
    <row r="43" spans="1:11" ht="17" hidden="1" x14ac:dyDescent="0.2">
      <c r="A43" s="160" t="s">
        <v>124</v>
      </c>
      <c r="B43" s="159" t="s">
        <v>123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49" t="s">
        <v>65</v>
      </c>
      <c r="B44" s="159" t="s">
        <v>66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79" t="s">
        <v>81</v>
      </c>
      <c r="B45" s="159" t="s">
        <v>82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t="17" hidden="1" x14ac:dyDescent="0.2">
      <c r="A46" s="16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372">
        <f t="shared" si="3"/>
        <v>0</v>
      </c>
    </row>
    <row r="47" spans="1:11" ht="17" hidden="1" x14ac:dyDescent="0.2">
      <c r="A47" s="240" t="s">
        <v>125</v>
      </c>
      <c r="B47" s="159" t="s">
        <v>126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hidden="1" x14ac:dyDescent="0.2">
      <c r="A48" s="160" t="s">
        <v>136</v>
      </c>
      <c r="B48" s="331" t="s">
        <v>137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0.14000000000000001</v>
      </c>
      <c r="K48" s="371">
        <f t="shared" si="3"/>
        <v>0</v>
      </c>
    </row>
    <row r="49" spans="1:11" ht="17" hidden="1" x14ac:dyDescent="0.2">
      <c r="A49" s="240" t="s">
        <v>136</v>
      </c>
      <c r="B49" s="159" t="s">
        <v>137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ht="17" hidden="1" x14ac:dyDescent="0.2">
      <c r="A50" s="179" t="s">
        <v>76</v>
      </c>
      <c r="B50" s="159" t="s">
        <v>77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0.13</v>
      </c>
      <c r="K50" s="20">
        <f t="shared" si="3"/>
        <v>0</v>
      </c>
    </row>
    <row r="51" spans="1:11" ht="17" hidden="1" x14ac:dyDescent="0.2">
      <c r="A51" s="179" t="s">
        <v>31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79" t="s">
        <v>195</v>
      </c>
      <c r="B52" s="331" t="s">
        <v>178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0.13</v>
      </c>
      <c r="K52" s="371">
        <f t="shared" si="3"/>
        <v>0</v>
      </c>
    </row>
    <row r="53" spans="1:11" ht="17" hidden="1" x14ac:dyDescent="0.2">
      <c r="A53" s="191" t="s">
        <v>96</v>
      </c>
      <c r="B53" s="159" t="s">
        <v>97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t="17" x14ac:dyDescent="0.2">
      <c r="A54" s="160" t="s">
        <v>65</v>
      </c>
      <c r="B54" s="159" t="s">
        <v>138</v>
      </c>
      <c r="C54" s="111">
        <v>6291</v>
      </c>
      <c r="D54" s="113">
        <v>0.28000000000000003</v>
      </c>
      <c r="E54" s="117">
        <f t="shared" si="0"/>
        <v>1761.4800000000002</v>
      </c>
      <c r="F54" s="115">
        <v>332.16</v>
      </c>
      <c r="G54" s="117">
        <f t="shared" si="1"/>
        <v>2093.6400000000003</v>
      </c>
      <c r="H54" s="326">
        <v>110</v>
      </c>
      <c r="I54" s="117">
        <f t="shared" si="2"/>
        <v>1983.6400000000003</v>
      </c>
      <c r="J54" s="357">
        <v>0.14000000000000001</v>
      </c>
      <c r="K54" s="372">
        <f t="shared" si="3"/>
        <v>246.60720000000006</v>
      </c>
    </row>
    <row r="55" spans="1:11" ht="17" hidden="1" x14ac:dyDescent="0.2">
      <c r="A55" s="208" t="s">
        <v>65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ht="17" hidden="1" x14ac:dyDescent="0.2">
      <c r="A56" s="160" t="s">
        <v>202</v>
      </c>
      <c r="B56" s="331" t="s">
        <v>138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0.14000000000000001</v>
      </c>
      <c r="K56" s="371">
        <f t="shared" si="3"/>
        <v>0</v>
      </c>
    </row>
    <row r="57" spans="1:11" s="272" customFormat="1" ht="17" x14ac:dyDescent="0.2">
      <c r="A57" s="160" t="s">
        <v>240</v>
      </c>
      <c r="B57" s="159" t="s">
        <v>243</v>
      </c>
      <c r="C57" s="111">
        <v>3559</v>
      </c>
      <c r="D57" s="113">
        <v>0.4</v>
      </c>
      <c r="E57" s="117">
        <f t="shared" si="0"/>
        <v>1423.6000000000001</v>
      </c>
      <c r="F57" s="115">
        <v>50</v>
      </c>
      <c r="G57" s="117">
        <f t="shared" si="1"/>
        <v>1473.6000000000001</v>
      </c>
      <c r="H57" s="326">
        <v>110</v>
      </c>
      <c r="I57" s="117">
        <f t="shared" si="2"/>
        <v>1363.6000000000001</v>
      </c>
      <c r="J57" s="357">
        <v>0.14000000000000001</v>
      </c>
      <c r="K57" s="372">
        <f t="shared" si="3"/>
        <v>199.30400000000003</v>
      </c>
    </row>
    <row r="58" spans="1:11" s="272" customFormat="1" ht="17" hidden="1" x14ac:dyDescent="0.2">
      <c r="A58" s="160" t="s">
        <v>240</v>
      </c>
      <c r="B58" s="331" t="s">
        <v>243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0.14000000000000001</v>
      </c>
      <c r="K58" s="371">
        <f t="shared" si="3"/>
        <v>0</v>
      </c>
    </row>
    <row r="59" spans="1:11" ht="17" hidden="1" x14ac:dyDescent="0.2">
      <c r="A59" s="191" t="s">
        <v>44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s="272" customFormat="1" ht="17" hidden="1" x14ac:dyDescent="0.2">
      <c r="A60" s="208" t="s">
        <v>89</v>
      </c>
      <c r="B60" s="159" t="s">
        <v>45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t="17" x14ac:dyDescent="0.2">
      <c r="A61" s="179" t="s">
        <v>98</v>
      </c>
      <c r="B61" s="331" t="s">
        <v>45</v>
      </c>
      <c r="C61" s="332">
        <v>5758</v>
      </c>
      <c r="D61" s="99">
        <v>0.2</v>
      </c>
      <c r="E61" s="103">
        <f t="shared" si="0"/>
        <v>1151.6000000000001</v>
      </c>
      <c r="F61" s="100">
        <v>113</v>
      </c>
      <c r="G61" s="103">
        <f t="shared" si="1"/>
        <v>1264.6000000000001</v>
      </c>
      <c r="H61" s="336">
        <v>42.5</v>
      </c>
      <c r="I61" s="103">
        <f t="shared" si="2"/>
        <v>1222.1000000000001</v>
      </c>
      <c r="J61" s="370">
        <v>0.13</v>
      </c>
      <c r="K61" s="371">
        <f t="shared" si="3"/>
        <v>149.70800000000003</v>
      </c>
    </row>
    <row r="62" spans="1:11" ht="17" hidden="1" x14ac:dyDescent="0.2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60" t="s">
        <v>94</v>
      </c>
      <c r="B63" s="159" t="s">
        <v>95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t="17" hidden="1" x14ac:dyDescent="0.2">
      <c r="A64" s="179" t="s">
        <v>129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79" t="s">
        <v>201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t="17" hidden="1" x14ac:dyDescent="0.2">
      <c r="A66" s="160" t="s">
        <v>181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0.14000000000000001</v>
      </c>
      <c r="K66" s="371">
        <f t="shared" si="3"/>
        <v>0</v>
      </c>
    </row>
    <row r="67" spans="1:12" s="272" customFormat="1" ht="17" hidden="1" x14ac:dyDescent="0.2">
      <c r="A67" s="179" t="s">
        <v>196</v>
      </c>
      <c r="B67" s="331" t="s">
        <v>95</v>
      </c>
      <c r="C67" s="332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4" hidden="1" x14ac:dyDescent="0.2">
      <c r="A68" s="179" t="s">
        <v>182</v>
      </c>
      <c r="B68" s="331" t="s">
        <v>183</v>
      </c>
      <c r="C68" s="388"/>
      <c r="D68" s="99"/>
      <c r="E68" s="103">
        <f t="shared" si="0"/>
        <v>0</v>
      </c>
      <c r="F68" s="100"/>
      <c r="G68" s="103">
        <f t="shared" si="1"/>
        <v>0</v>
      </c>
      <c r="H68" s="336"/>
      <c r="I68" s="103">
        <f t="shared" si="2"/>
        <v>0</v>
      </c>
      <c r="J68" s="370">
        <v>0.13</v>
      </c>
      <c r="K68" s="371">
        <f t="shared" si="3"/>
        <v>0</v>
      </c>
    </row>
    <row r="69" spans="1:12" s="272" customFormat="1" ht="34" hidden="1" x14ac:dyDescent="0.2">
      <c r="A69" s="179" t="s">
        <v>182</v>
      </c>
      <c r="B69" s="159" t="s">
        <v>183</v>
      </c>
      <c r="C69" s="385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372">
        <f t="shared" si="3"/>
        <v>0</v>
      </c>
    </row>
    <row r="70" spans="1:12" ht="34" hidden="1" x14ac:dyDescent="0.2">
      <c r="A70" s="179" t="s">
        <v>182</v>
      </c>
      <c r="B70" s="159" t="s">
        <v>183</v>
      </c>
      <c r="C70" s="111"/>
      <c r="D70" s="113"/>
      <c r="E70" s="117">
        <f t="shared" ref="E70:E134" si="4">C70*D70</f>
        <v>0</v>
      </c>
      <c r="F70" s="115"/>
      <c r="G70" s="117">
        <f t="shared" ref="G70:G134" si="5">E70+F70</f>
        <v>0</v>
      </c>
      <c r="H70" s="326"/>
      <c r="I70" s="117">
        <f t="shared" ref="I70:I134" si="6">+G70-H70</f>
        <v>0</v>
      </c>
      <c r="J70" s="357">
        <v>0.13</v>
      </c>
      <c r="K70" s="372">
        <f t="shared" ref="K70:K134" si="7">E70*J70</f>
        <v>0</v>
      </c>
    </row>
    <row r="71" spans="1:12" ht="19" hidden="1" customHeight="1" x14ac:dyDescent="0.2">
      <c r="A71" s="139" t="s">
        <v>69</v>
      </c>
      <c r="B71" s="159" t="s">
        <v>70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t="17" hidden="1" x14ac:dyDescent="0.2">
      <c r="A72" s="124" t="s">
        <v>60</v>
      </c>
      <c r="B72" s="159" t="s">
        <v>61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</row>
    <row r="73" spans="1:12" ht="17" hidden="1" x14ac:dyDescent="0.2">
      <c r="A73" s="139" t="s">
        <v>46</v>
      </c>
      <c r="B73" s="159" t="s">
        <v>29</v>
      </c>
      <c r="C73" s="111"/>
      <c r="D73" s="113"/>
      <c r="E73" s="117">
        <f t="shared" si="4"/>
        <v>0</v>
      </c>
      <c r="F73" s="115"/>
      <c r="G73" s="117">
        <f t="shared" si="5"/>
        <v>0</v>
      </c>
      <c r="H73" s="326"/>
      <c r="I73" s="117">
        <f t="shared" si="6"/>
        <v>0</v>
      </c>
      <c r="J73" s="357">
        <v>0.14000000000000001</v>
      </c>
      <c r="K73" s="20">
        <f t="shared" si="7"/>
        <v>0</v>
      </c>
      <c r="L73" s="3"/>
    </row>
    <row r="74" spans="1:12" s="272" customFormat="1" ht="17" hidden="1" x14ac:dyDescent="0.2">
      <c r="A74" s="90" t="s">
        <v>176</v>
      </c>
      <c r="B74" s="331" t="s">
        <v>177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  <c r="L74" s="118"/>
    </row>
    <row r="75" spans="1:12" ht="17" hidden="1" x14ac:dyDescent="0.2">
      <c r="A75" s="90" t="s">
        <v>127</v>
      </c>
      <c r="B75" s="159" t="s">
        <v>128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0.13</v>
      </c>
      <c r="K75" s="20">
        <f t="shared" si="7"/>
        <v>0</v>
      </c>
    </row>
    <row r="76" spans="1:12" ht="17" hidden="1" x14ac:dyDescent="0.2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s="272" customFormat="1" ht="17" hidden="1" x14ac:dyDescent="0.2">
      <c r="A77" s="179" t="s">
        <v>172</v>
      </c>
      <c r="B77" s="331" t="s">
        <v>175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t="17" hidden="1" x14ac:dyDescent="0.2">
      <c r="A78" s="90" t="s">
        <v>108</v>
      </c>
      <c r="B78" s="159" t="s">
        <v>111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20">
        <f t="shared" si="7"/>
        <v>0</v>
      </c>
    </row>
    <row r="79" spans="1:12" ht="17" x14ac:dyDescent="0.2">
      <c r="A79" s="90" t="s">
        <v>52</v>
      </c>
      <c r="B79" s="159" t="s">
        <v>53</v>
      </c>
      <c r="C79" s="111">
        <v>3036</v>
      </c>
      <c r="D79" s="113">
        <v>0.42</v>
      </c>
      <c r="E79" s="117">
        <f t="shared" si="4"/>
        <v>1275.1199999999999</v>
      </c>
      <c r="F79" s="115">
        <v>150</v>
      </c>
      <c r="G79" s="117">
        <f t="shared" si="5"/>
        <v>1425.12</v>
      </c>
      <c r="H79" s="326">
        <v>210</v>
      </c>
      <c r="I79" s="117">
        <f t="shared" si="6"/>
        <v>1215.1199999999999</v>
      </c>
      <c r="J79" s="357">
        <v>0.13</v>
      </c>
      <c r="K79" s="372">
        <f t="shared" si="7"/>
        <v>165.76559999999998</v>
      </c>
    </row>
    <row r="80" spans="1:12" ht="17" hidden="1" x14ac:dyDescent="0.2">
      <c r="A80" s="90" t="s">
        <v>52</v>
      </c>
      <c r="B80" s="331" t="s">
        <v>53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0.13</v>
      </c>
      <c r="K80" s="371">
        <f t="shared" si="7"/>
        <v>0</v>
      </c>
    </row>
    <row r="81" spans="1:11" s="272" customFormat="1" ht="17" hidden="1" x14ac:dyDescent="0.2">
      <c r="A81" s="160" t="s">
        <v>238</v>
      </c>
      <c r="B81" s="331" t="s">
        <v>239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0.14000000000000001</v>
      </c>
      <c r="K81" s="371">
        <f t="shared" si="7"/>
        <v>0</v>
      </c>
    </row>
    <row r="82" spans="1:11" ht="17" hidden="1" x14ac:dyDescent="0.2">
      <c r="A82" s="381" t="s">
        <v>212</v>
      </c>
      <c r="B82" s="331" t="s">
        <v>167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ht="17" hidden="1" x14ac:dyDescent="0.2">
      <c r="A83" s="208" t="s">
        <v>90</v>
      </c>
      <c r="B83" s="159" t="s">
        <v>79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t="17" x14ac:dyDescent="0.2">
      <c r="A84" s="90" t="s">
        <v>154</v>
      </c>
      <c r="B84" s="159" t="s">
        <v>155</v>
      </c>
      <c r="C84" s="111">
        <v>3941</v>
      </c>
      <c r="D84" s="113">
        <v>0.4</v>
      </c>
      <c r="E84" s="117">
        <f t="shared" si="4"/>
        <v>1576.4</v>
      </c>
      <c r="F84" s="115">
        <v>131.56</v>
      </c>
      <c r="G84" s="117">
        <f t="shared" si="5"/>
        <v>1707.96</v>
      </c>
      <c r="H84" s="326">
        <v>110</v>
      </c>
      <c r="I84" s="117">
        <f t="shared" si="6"/>
        <v>1597.96</v>
      </c>
      <c r="J84" s="357">
        <v>0.13</v>
      </c>
      <c r="K84" s="372">
        <f t="shared" si="7"/>
        <v>204.93200000000002</v>
      </c>
    </row>
    <row r="85" spans="1:11" ht="17" hidden="1" x14ac:dyDescent="0.2">
      <c r="A85" s="90" t="s">
        <v>154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t="17" hidden="1" x14ac:dyDescent="0.2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t="17" hidden="1" x14ac:dyDescent="0.2">
      <c r="A87" s="90" t="s">
        <v>156</v>
      </c>
      <c r="B87" s="331" t="s">
        <v>155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0.13</v>
      </c>
      <c r="K87" s="371">
        <f t="shared" si="7"/>
        <v>0</v>
      </c>
    </row>
    <row r="88" spans="1:11" ht="17" x14ac:dyDescent="0.2">
      <c r="A88" s="90" t="s">
        <v>104</v>
      </c>
      <c r="B88" s="159" t="s">
        <v>105</v>
      </c>
      <c r="C88" s="111">
        <v>4313</v>
      </c>
      <c r="D88" s="113">
        <v>0.4</v>
      </c>
      <c r="E88" s="117">
        <f t="shared" si="4"/>
        <v>1725.2</v>
      </c>
      <c r="F88" s="115">
        <v>136.26</v>
      </c>
      <c r="G88" s="117">
        <f t="shared" si="5"/>
        <v>1861.46</v>
      </c>
      <c r="H88" s="326">
        <v>110</v>
      </c>
      <c r="I88" s="117">
        <f t="shared" si="6"/>
        <v>1751.46</v>
      </c>
      <c r="J88" s="357">
        <v>0.13</v>
      </c>
      <c r="K88" s="372">
        <f t="shared" si="7"/>
        <v>224.27600000000001</v>
      </c>
    </row>
    <row r="89" spans="1:11" ht="17" hidden="1" x14ac:dyDescent="0.2">
      <c r="A89" s="90" t="s">
        <v>161</v>
      </c>
      <c r="B89" s="159" t="s">
        <v>162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372">
        <f t="shared" si="7"/>
        <v>0</v>
      </c>
    </row>
    <row r="90" spans="1:11" ht="17" hidden="1" x14ac:dyDescent="0.2">
      <c r="A90" s="90" t="s">
        <v>100</v>
      </c>
      <c r="B90" s="159" t="s">
        <v>101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ht="17" hidden="1" x14ac:dyDescent="0.2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t="17" hidden="1" x14ac:dyDescent="0.2">
      <c r="A92" s="194" t="s">
        <v>85</v>
      </c>
      <c r="B92" s="159" t="s">
        <v>86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0.14000000000000001</v>
      </c>
      <c r="K92" s="20">
        <f t="shared" si="7"/>
        <v>0</v>
      </c>
    </row>
    <row r="93" spans="1:11" s="272" customFormat="1" ht="17" hidden="1" x14ac:dyDescent="0.2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t="17" hidden="1" x14ac:dyDescent="0.2">
      <c r="A94" s="90" t="s">
        <v>235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0.13</v>
      </c>
      <c r="K94" s="371">
        <f t="shared" si="7"/>
        <v>0</v>
      </c>
    </row>
    <row r="95" spans="1:11" ht="17" hidden="1" x14ac:dyDescent="0.2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ht="17" hidden="1" x14ac:dyDescent="0.2">
      <c r="A96" s="208" t="s">
        <v>179</v>
      </c>
      <c r="B96" s="331" t="s">
        <v>180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0.14000000000000001</v>
      </c>
      <c r="K96" s="371">
        <f t="shared" si="7"/>
        <v>0</v>
      </c>
    </row>
    <row r="97" spans="1:11" s="272" customFormat="1" ht="17" hidden="1" x14ac:dyDescent="0.2">
      <c r="A97" s="194" t="s">
        <v>83</v>
      </c>
      <c r="B97" s="159" t="s">
        <v>84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0.14000000000000001</v>
      </c>
      <c r="K97" s="20">
        <f t="shared" si="7"/>
        <v>0</v>
      </c>
    </row>
    <row r="98" spans="1:11" s="272" customFormat="1" ht="17" x14ac:dyDescent="0.2">
      <c r="A98" s="90" t="s">
        <v>193</v>
      </c>
      <c r="B98" s="159" t="s">
        <v>84</v>
      </c>
      <c r="C98" s="111">
        <v>3892</v>
      </c>
      <c r="D98" s="113">
        <v>0.39</v>
      </c>
      <c r="E98" s="117">
        <f t="shared" si="4"/>
        <v>1517.88</v>
      </c>
      <c r="F98" s="115">
        <v>50</v>
      </c>
      <c r="G98" s="117">
        <f t="shared" si="5"/>
        <v>1567.88</v>
      </c>
      <c r="H98" s="326">
        <v>110</v>
      </c>
      <c r="I98" s="117">
        <f t="shared" si="6"/>
        <v>1457.88</v>
      </c>
      <c r="J98" s="357">
        <v>0.13</v>
      </c>
      <c r="K98" s="372">
        <f t="shared" si="7"/>
        <v>197.32440000000003</v>
      </c>
    </row>
    <row r="99" spans="1:11" ht="17" hidden="1" x14ac:dyDescent="0.2">
      <c r="A99" s="90" t="s">
        <v>193</v>
      </c>
      <c r="B99" s="331" t="s">
        <v>84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t="17" hidden="1" x14ac:dyDescent="0.2">
      <c r="A100" s="90" t="s">
        <v>198</v>
      </c>
      <c r="B100" s="331" t="s">
        <v>107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s="272" customFormat="1" ht="17" hidden="1" x14ac:dyDescent="0.2">
      <c r="A101" s="90" t="s">
        <v>198</v>
      </c>
      <c r="B101" s="159" t="s">
        <v>107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0.13</v>
      </c>
      <c r="K101" s="20">
        <f t="shared" si="7"/>
        <v>0</v>
      </c>
    </row>
    <row r="102" spans="1:11" ht="14.5" customHeight="1" x14ac:dyDescent="0.2">
      <c r="A102" s="90" t="s">
        <v>216</v>
      </c>
      <c r="B102" s="159" t="s">
        <v>217</v>
      </c>
      <c r="C102" s="111">
        <v>1250</v>
      </c>
      <c r="D102" s="113">
        <v>0.4</v>
      </c>
      <c r="E102" s="117">
        <f t="shared" si="4"/>
        <v>500</v>
      </c>
      <c r="F102" s="115"/>
      <c r="G102" s="117">
        <f t="shared" si="5"/>
        <v>500</v>
      </c>
      <c r="H102" s="326"/>
      <c r="I102" s="117">
        <f t="shared" si="6"/>
        <v>500</v>
      </c>
      <c r="J102" s="357">
        <v>0.13</v>
      </c>
      <c r="K102" s="372">
        <f t="shared" si="7"/>
        <v>65</v>
      </c>
    </row>
    <row r="103" spans="1:11" ht="17" x14ac:dyDescent="0.2">
      <c r="A103" s="90" t="s">
        <v>152</v>
      </c>
      <c r="B103" s="159" t="s">
        <v>153</v>
      </c>
      <c r="C103" s="111">
        <v>2458</v>
      </c>
      <c r="D103" s="113">
        <v>0.4</v>
      </c>
      <c r="E103" s="117">
        <f t="shared" si="4"/>
        <v>983.2</v>
      </c>
      <c r="F103" s="115">
        <v>50</v>
      </c>
      <c r="G103" s="117">
        <f t="shared" si="5"/>
        <v>1033.2</v>
      </c>
      <c r="H103" s="326">
        <v>330</v>
      </c>
      <c r="I103" s="117">
        <f t="shared" si="6"/>
        <v>703.2</v>
      </c>
      <c r="J103" s="357">
        <v>0.13</v>
      </c>
      <c r="K103" s="372">
        <f t="shared" si="7"/>
        <v>127.81600000000002</v>
      </c>
    </row>
    <row r="104" spans="1:11" s="272" customFormat="1" ht="17" hidden="1" x14ac:dyDescent="0.2">
      <c r="A104" s="90" t="s">
        <v>152</v>
      </c>
      <c r="B104" s="331" t="s">
        <v>218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t="17" hidden="1" x14ac:dyDescent="0.2">
      <c r="A105" s="90" t="s">
        <v>211</v>
      </c>
      <c r="B105" s="331" t="s">
        <v>185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s="272" customFormat="1" ht="17" x14ac:dyDescent="0.2">
      <c r="A106" s="90" t="s">
        <v>184</v>
      </c>
      <c r="B106" s="159" t="s">
        <v>219</v>
      </c>
      <c r="C106" s="111">
        <v>1645</v>
      </c>
      <c r="D106" s="113">
        <v>0.4</v>
      </c>
      <c r="E106" s="117">
        <f t="shared" si="4"/>
        <v>658</v>
      </c>
      <c r="F106" s="115">
        <v>15.5</v>
      </c>
      <c r="G106" s="117">
        <f t="shared" si="5"/>
        <v>673.5</v>
      </c>
      <c r="H106" s="326">
        <v>110</v>
      </c>
      <c r="I106" s="117">
        <f t="shared" si="6"/>
        <v>563.5</v>
      </c>
      <c r="J106" s="357">
        <v>0.13</v>
      </c>
      <c r="K106" s="372">
        <f t="shared" si="7"/>
        <v>85.54</v>
      </c>
    </row>
    <row r="107" spans="1:11" s="272" customFormat="1" ht="17" hidden="1" x14ac:dyDescent="0.2">
      <c r="A107" s="90" t="s">
        <v>209</v>
      </c>
      <c r="B107" s="331" t="s">
        <v>210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t="17" hidden="1" x14ac:dyDescent="0.2">
      <c r="A108" s="90" t="s">
        <v>203</v>
      </c>
      <c r="B108" s="331" t="s">
        <v>220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0.13</v>
      </c>
      <c r="K108" s="371">
        <f t="shared" si="7"/>
        <v>0</v>
      </c>
    </row>
    <row r="109" spans="1:11" s="272" customFormat="1" ht="17" hidden="1" x14ac:dyDescent="0.2">
      <c r="A109" s="160" t="s">
        <v>241</v>
      </c>
      <c r="B109" s="331" t="s">
        <v>242</v>
      </c>
      <c r="C109" s="332"/>
      <c r="D109" s="99"/>
      <c r="E109" s="103">
        <f t="shared" si="4"/>
        <v>0</v>
      </c>
      <c r="F109" s="100"/>
      <c r="G109" s="103">
        <f t="shared" si="5"/>
        <v>0</v>
      </c>
      <c r="H109" s="336"/>
      <c r="I109" s="103">
        <f t="shared" si="6"/>
        <v>0</v>
      </c>
      <c r="J109" s="370">
        <v>0.14000000000000001</v>
      </c>
      <c r="K109" s="371">
        <f t="shared" si="7"/>
        <v>0</v>
      </c>
    </row>
    <row r="110" spans="1:11" ht="17" hidden="1" x14ac:dyDescent="0.2">
      <c r="A110" s="208" t="s">
        <v>159</v>
      </c>
      <c r="B110" s="159" t="s">
        <v>160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0.14000000000000001</v>
      </c>
      <c r="K110" s="20">
        <f t="shared" si="7"/>
        <v>0</v>
      </c>
    </row>
    <row r="111" spans="1:11" ht="17" hidden="1" x14ac:dyDescent="0.2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t="17" hidden="1" x14ac:dyDescent="0.2">
      <c r="A112" s="90" t="s">
        <v>98</v>
      </c>
      <c r="B112" s="331" t="s">
        <v>171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1" ht="17" hidden="1" x14ac:dyDescent="0.2">
      <c r="A113" s="94" t="s">
        <v>58</v>
      </c>
      <c r="B113" s="159" t="s">
        <v>59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0.14000000000000001</v>
      </c>
      <c r="K113" s="20">
        <f t="shared" si="7"/>
        <v>0</v>
      </c>
    </row>
    <row r="114" spans="1:11" s="272" customFormat="1" ht="17" x14ac:dyDescent="0.2">
      <c r="A114" s="160" t="s">
        <v>65</v>
      </c>
      <c r="B114" s="159" t="s">
        <v>59</v>
      </c>
      <c r="C114" s="111">
        <v>2648</v>
      </c>
      <c r="D114" s="113">
        <v>0.34</v>
      </c>
      <c r="E114" s="117">
        <f t="shared" si="4"/>
        <v>900.32</v>
      </c>
      <c r="F114" s="115">
        <v>314.8</v>
      </c>
      <c r="G114" s="117">
        <f t="shared" si="5"/>
        <v>1215.1200000000001</v>
      </c>
      <c r="H114" s="326"/>
      <c r="I114" s="117">
        <f t="shared" si="6"/>
        <v>1215.1200000000001</v>
      </c>
      <c r="J114" s="357">
        <v>0.14000000000000001</v>
      </c>
      <c r="K114" s="372">
        <f t="shared" si="7"/>
        <v>126.04480000000002</v>
      </c>
    </row>
    <row r="115" spans="1:11" s="272" customFormat="1" ht="17" hidden="1" x14ac:dyDescent="0.2">
      <c r="A115" s="90" t="s">
        <v>168</v>
      </c>
      <c r="B115" s="331" t="s">
        <v>59</v>
      </c>
      <c r="C115" s="332"/>
      <c r="D115" s="99"/>
      <c r="E115" s="103">
        <f t="shared" si="4"/>
        <v>0</v>
      </c>
      <c r="F115" s="100"/>
      <c r="G115" s="103">
        <f t="shared" si="5"/>
        <v>0</v>
      </c>
      <c r="H115" s="336"/>
      <c r="I115" s="103">
        <f t="shared" si="6"/>
        <v>0</v>
      </c>
      <c r="J115" s="370">
        <v>0.13</v>
      </c>
      <c r="K115" s="371">
        <f t="shared" si="7"/>
        <v>0</v>
      </c>
    </row>
    <row r="116" spans="1:11" s="272" customFormat="1" ht="17" hidden="1" x14ac:dyDescent="0.2">
      <c r="A116" s="90" t="s">
        <v>168</v>
      </c>
      <c r="B116" s="159" t="s">
        <v>59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0.13</v>
      </c>
      <c r="K116" s="372">
        <f t="shared" si="7"/>
        <v>0</v>
      </c>
    </row>
    <row r="117" spans="1:11" ht="17" hidden="1" x14ac:dyDescent="0.2">
      <c r="A117" s="90" t="s">
        <v>186</v>
      </c>
      <c r="B117" s="331" t="s">
        <v>59</v>
      </c>
      <c r="C117" s="332"/>
      <c r="D117" s="99"/>
      <c r="E117" s="103">
        <f t="shared" si="4"/>
        <v>0</v>
      </c>
      <c r="F117" s="100"/>
      <c r="G117" s="103">
        <f t="shared" si="5"/>
        <v>0</v>
      </c>
      <c r="H117" s="336"/>
      <c r="I117" s="103">
        <f t="shared" si="6"/>
        <v>0</v>
      </c>
      <c r="J117" s="370">
        <v>0.13</v>
      </c>
      <c r="K117" s="371">
        <f t="shared" si="7"/>
        <v>0</v>
      </c>
    </row>
    <row r="118" spans="1:11" s="272" customFormat="1" ht="17" hidden="1" x14ac:dyDescent="0.2">
      <c r="A118" s="90" t="s">
        <v>63</v>
      </c>
      <c r="B118" s="159" t="s">
        <v>64</v>
      </c>
      <c r="C118" s="111"/>
      <c r="D118" s="113"/>
      <c r="E118" s="117">
        <f t="shared" si="4"/>
        <v>0</v>
      </c>
      <c r="F118" s="115"/>
      <c r="G118" s="117">
        <f t="shared" si="5"/>
        <v>0</v>
      </c>
      <c r="H118" s="326"/>
      <c r="I118" s="117">
        <f t="shared" si="6"/>
        <v>0</v>
      </c>
      <c r="J118" s="357">
        <v>0.13</v>
      </c>
      <c r="K118" s="20">
        <f t="shared" si="7"/>
        <v>0</v>
      </c>
    </row>
    <row r="119" spans="1:11" ht="17" x14ac:dyDescent="0.2">
      <c r="A119" s="90" t="s">
        <v>231</v>
      </c>
      <c r="B119" s="159" t="s">
        <v>232</v>
      </c>
      <c r="C119" s="111">
        <v>4767</v>
      </c>
      <c r="D119" s="113">
        <v>0.4</v>
      </c>
      <c r="E119" s="117">
        <f t="shared" si="4"/>
        <v>1906.8000000000002</v>
      </c>
      <c r="F119" s="115">
        <v>145.32</v>
      </c>
      <c r="G119" s="117">
        <f t="shared" si="5"/>
        <v>2052.1200000000003</v>
      </c>
      <c r="H119" s="326"/>
      <c r="I119" s="117">
        <f t="shared" si="6"/>
        <v>2052.1200000000003</v>
      </c>
      <c r="J119" s="357">
        <v>0.13</v>
      </c>
      <c r="K119" s="372">
        <f t="shared" si="7"/>
        <v>247.88400000000004</v>
      </c>
    </row>
    <row r="120" spans="1:11" ht="17" hidden="1" x14ac:dyDescent="0.2">
      <c r="A120" s="90" t="s">
        <v>134</v>
      </c>
      <c r="B120" s="159" t="s">
        <v>135</v>
      </c>
      <c r="C120" s="332"/>
      <c r="D120" s="99"/>
      <c r="E120" s="103">
        <f t="shared" si="4"/>
        <v>0</v>
      </c>
      <c r="F120" s="100"/>
      <c r="G120" s="103">
        <f t="shared" si="5"/>
        <v>0</v>
      </c>
      <c r="H120" s="336"/>
      <c r="I120" s="103">
        <f t="shared" si="6"/>
        <v>0</v>
      </c>
      <c r="J120" s="370">
        <v>0.13</v>
      </c>
      <c r="K120" s="371">
        <f t="shared" si="7"/>
        <v>0</v>
      </c>
    </row>
    <row r="121" spans="1:11" ht="17" hidden="1" x14ac:dyDescent="0.2">
      <c r="A121" s="90" t="s">
        <v>134</v>
      </c>
      <c r="B121" s="159" t="s">
        <v>135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t="17" hidden="1" x14ac:dyDescent="0.2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t="17" hidden="1" x14ac:dyDescent="0.2">
      <c r="A123" s="90" t="s">
        <v>114</v>
      </c>
      <c r="B123" s="159" t="s">
        <v>115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t="17" hidden="1" x14ac:dyDescent="0.2">
      <c r="A124" s="90" t="s">
        <v>109</v>
      </c>
      <c r="B124" s="159" t="s">
        <v>110</v>
      </c>
      <c r="C124" s="111"/>
      <c r="D124" s="113"/>
      <c r="E124" s="117">
        <f t="shared" si="4"/>
        <v>0</v>
      </c>
      <c r="F124" s="115"/>
      <c r="G124" s="117">
        <f t="shared" si="5"/>
        <v>0</v>
      </c>
      <c r="H124" s="326"/>
      <c r="I124" s="117">
        <f t="shared" si="6"/>
        <v>0</v>
      </c>
      <c r="J124" s="357">
        <v>0.13</v>
      </c>
      <c r="K124" s="20">
        <f t="shared" si="7"/>
        <v>0</v>
      </c>
    </row>
    <row r="125" spans="1:11" ht="17" hidden="1" x14ac:dyDescent="0.2">
      <c r="A125" s="90" t="s">
        <v>187</v>
      </c>
      <c r="B125" s="331" t="s">
        <v>188</v>
      </c>
      <c r="C125" s="332"/>
      <c r="D125" s="99"/>
      <c r="E125" s="103">
        <f t="shared" si="4"/>
        <v>0</v>
      </c>
      <c r="F125" s="100"/>
      <c r="G125" s="103">
        <f t="shared" si="5"/>
        <v>0</v>
      </c>
      <c r="H125" s="336"/>
      <c r="I125" s="103">
        <f t="shared" si="6"/>
        <v>0</v>
      </c>
      <c r="J125" s="370">
        <v>0.13</v>
      </c>
      <c r="K125" s="371">
        <f t="shared" si="7"/>
        <v>0</v>
      </c>
    </row>
    <row r="126" spans="1:11" ht="17" hidden="1" x14ac:dyDescent="0.2">
      <c r="A126" s="90" t="s">
        <v>74</v>
      </c>
      <c r="B126" s="159" t="s">
        <v>75</v>
      </c>
      <c r="C126" s="111"/>
      <c r="D126" s="113"/>
      <c r="E126" s="117">
        <f t="shared" si="4"/>
        <v>0</v>
      </c>
      <c r="F126" s="115"/>
      <c r="G126" s="117">
        <f t="shared" si="5"/>
        <v>0</v>
      </c>
      <c r="H126" s="326"/>
      <c r="I126" s="117">
        <f t="shared" si="6"/>
        <v>0</v>
      </c>
      <c r="J126" s="357">
        <v>0.13</v>
      </c>
      <c r="K126" s="20">
        <f t="shared" si="7"/>
        <v>0</v>
      </c>
    </row>
    <row r="127" spans="1:11" s="272" customFormat="1" ht="17" x14ac:dyDescent="0.2">
      <c r="A127" s="90" t="s">
        <v>222</v>
      </c>
      <c r="B127" s="159" t="s">
        <v>223</v>
      </c>
      <c r="C127" s="111">
        <v>3183</v>
      </c>
      <c r="D127" s="113">
        <v>0.4</v>
      </c>
      <c r="E127" s="117">
        <f t="shared" si="4"/>
        <v>1273.2</v>
      </c>
      <c r="F127" s="115">
        <v>67.55</v>
      </c>
      <c r="G127" s="117">
        <f t="shared" si="5"/>
        <v>1340.75</v>
      </c>
      <c r="H127" s="326">
        <v>110</v>
      </c>
      <c r="I127" s="117">
        <f t="shared" si="6"/>
        <v>1230.75</v>
      </c>
      <c r="J127" s="357">
        <v>0.13</v>
      </c>
      <c r="K127" s="372">
        <f t="shared" si="7"/>
        <v>165.51600000000002</v>
      </c>
    </row>
    <row r="128" spans="1:11" ht="17" hidden="1" x14ac:dyDescent="0.2">
      <c r="A128" s="209" t="s">
        <v>91</v>
      </c>
      <c r="B128" s="159" t="s">
        <v>92</v>
      </c>
      <c r="C128" s="111"/>
      <c r="D128" s="113"/>
      <c r="E128" s="117">
        <f t="shared" si="4"/>
        <v>0</v>
      </c>
      <c r="F128" s="115"/>
      <c r="G128" s="117">
        <f t="shared" si="5"/>
        <v>0</v>
      </c>
      <c r="H128" s="32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2">
      <c r="A129" s="316" t="s">
        <v>145</v>
      </c>
      <c r="B129" s="350" t="s">
        <v>146</v>
      </c>
      <c r="C129" s="111"/>
      <c r="D129" s="171"/>
      <c r="E129" s="117">
        <f t="shared" si="4"/>
        <v>0</v>
      </c>
      <c r="F129" s="116"/>
      <c r="G129" s="117">
        <f t="shared" si="5"/>
        <v>0</v>
      </c>
      <c r="H129" s="116"/>
      <c r="I129" s="117">
        <f t="shared" si="6"/>
        <v>0</v>
      </c>
      <c r="J129" s="357">
        <v>0.14000000000000001</v>
      </c>
      <c r="K129" s="20">
        <f t="shared" si="7"/>
        <v>0</v>
      </c>
    </row>
    <row r="130" spans="1:12" s="272" customFormat="1" hidden="1" x14ac:dyDescent="0.2">
      <c r="A130" s="90" t="s">
        <v>139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hidden="1" x14ac:dyDescent="0.2">
      <c r="A131" s="90" t="s">
        <v>141</v>
      </c>
      <c r="B131" s="321" t="s">
        <v>140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s="272" customFormat="1" hidden="1" x14ac:dyDescent="0.2">
      <c r="A132" s="90" t="s">
        <v>118</v>
      </c>
      <c r="B132" s="238" t="s">
        <v>119</v>
      </c>
      <c r="C132" s="176"/>
      <c r="D132" s="170"/>
      <c r="E132" s="117">
        <f t="shared" si="4"/>
        <v>0</v>
      </c>
      <c r="F132" s="261"/>
      <c r="G132" s="117">
        <f t="shared" si="5"/>
        <v>0</v>
      </c>
      <c r="H132" s="261"/>
      <c r="I132" s="117">
        <f t="shared" si="6"/>
        <v>0</v>
      </c>
      <c r="J132" s="357">
        <v>0.13</v>
      </c>
      <c r="K132" s="20">
        <f t="shared" si="7"/>
        <v>0</v>
      </c>
    </row>
    <row r="133" spans="1:12" hidden="1" x14ac:dyDescent="0.2">
      <c r="A133" s="92" t="s">
        <v>54</v>
      </c>
      <c r="B133" s="196" t="s">
        <v>55</v>
      </c>
      <c r="C133" s="197"/>
      <c r="D133" s="198"/>
      <c r="E133" s="117">
        <f t="shared" si="4"/>
        <v>0</v>
      </c>
      <c r="F133" s="203"/>
      <c r="G133" s="117">
        <f t="shared" si="5"/>
        <v>0</v>
      </c>
      <c r="H133" s="203"/>
      <c r="I133" s="117">
        <f t="shared" si="6"/>
        <v>0</v>
      </c>
      <c r="J133" s="357">
        <v>0.14000000000000001</v>
      </c>
      <c r="K133" s="20">
        <f t="shared" si="7"/>
        <v>0</v>
      </c>
    </row>
    <row r="134" spans="1:12" hidden="1" x14ac:dyDescent="0.2">
      <c r="A134" s="90" t="s">
        <v>87</v>
      </c>
      <c r="B134" s="234" t="s">
        <v>88</v>
      </c>
      <c r="C134" s="114"/>
      <c r="D134" s="172"/>
      <c r="E134" s="117">
        <f t="shared" si="4"/>
        <v>0</v>
      </c>
      <c r="F134" s="116"/>
      <c r="G134" s="117">
        <f t="shared" si="5"/>
        <v>0</v>
      </c>
      <c r="H134" s="116"/>
      <c r="I134" s="117">
        <f t="shared" si="6"/>
        <v>0</v>
      </c>
      <c r="J134" s="357">
        <v>0.13</v>
      </c>
      <c r="K134" s="20">
        <f t="shared" si="7"/>
        <v>0</v>
      </c>
    </row>
    <row r="135" spans="1:12" ht="16" customHeight="1" x14ac:dyDescent="0.2">
      <c r="A135" s="75"/>
      <c r="C135" s="79">
        <f>SUM(C2:C134)</f>
        <v>65732</v>
      </c>
      <c r="D135" s="79"/>
      <c r="E135" s="80">
        <f>SUM(E2:E134)</f>
        <v>23063.54</v>
      </c>
      <c r="F135" s="80">
        <f>SUM(F2:F134)</f>
        <v>1971.62</v>
      </c>
      <c r="G135" s="80">
        <f>SUM(G2:G134)</f>
        <v>25035.16</v>
      </c>
      <c r="H135" s="80">
        <f>SUM(H2:H134)</f>
        <v>1792.5</v>
      </c>
      <c r="I135" s="80">
        <f>SUM(I2:I134)</f>
        <v>23242.66</v>
      </c>
      <c r="J135" s="80"/>
      <c r="K135" s="3">
        <f>SUM(K2:K134)</f>
        <v>3081.0482000000002</v>
      </c>
      <c r="L135" s="3"/>
    </row>
    <row r="136" spans="1:12" x14ac:dyDescent="0.2">
      <c r="D136" s="81"/>
      <c r="I136" s="382"/>
      <c r="J136" s="383"/>
      <c r="K136" s="165"/>
    </row>
    <row r="137" spans="1:12" x14ac:dyDescent="0.2">
      <c r="B137" s="247" t="s">
        <v>47</v>
      </c>
      <c r="D137" s="13"/>
      <c r="F137" s="13"/>
      <c r="G137" s="13"/>
      <c r="H137" t="s">
        <v>10</v>
      </c>
      <c r="I137" s="12">
        <f>+K135</f>
        <v>3081.0482000000002</v>
      </c>
    </row>
    <row r="138" spans="1:12" x14ac:dyDescent="0.2">
      <c r="B138" s="363">
        <v>0.13</v>
      </c>
      <c r="C138" s="41" t="s">
        <v>170</v>
      </c>
      <c r="D138" s="14"/>
      <c r="F138" s="13"/>
      <c r="G138" s="13"/>
      <c r="H138" t="s">
        <v>12</v>
      </c>
      <c r="I138" s="207">
        <f>+I135+I137</f>
        <v>26323.708200000001</v>
      </c>
    </row>
    <row r="139" spans="1:12" x14ac:dyDescent="0.2">
      <c r="A139" s="361"/>
      <c r="B139" s="364">
        <v>0.14000000000000001</v>
      </c>
      <c r="C139" s="41" t="s">
        <v>51</v>
      </c>
      <c r="D139" s="14"/>
      <c r="E139" s="15"/>
      <c r="H139" s="401"/>
      <c r="I139" s="404"/>
      <c r="J139" s="79"/>
    </row>
    <row r="140" spans="1:12" x14ac:dyDescent="0.2">
      <c r="A140" s="362"/>
      <c r="D140" s="14"/>
      <c r="H140" s="402"/>
      <c r="I140" s="403"/>
      <c r="J140" s="387"/>
    </row>
    <row r="141" spans="1:12" x14ac:dyDescent="0.2">
      <c r="A141" s="361"/>
      <c r="D141" s="399"/>
      <c r="E141" s="400"/>
    </row>
    <row r="142" spans="1:12" x14ac:dyDescent="0.2">
      <c r="A142" s="361"/>
      <c r="D142" s="399"/>
      <c r="E142" s="400"/>
    </row>
    <row r="143" spans="1:12" x14ac:dyDescent="0.2">
      <c r="D143" s="79"/>
      <c r="E143" s="79"/>
    </row>
    <row r="144" spans="1:12" x14ac:dyDescent="0.2">
      <c r="D144" s="79"/>
      <c r="E144" s="79"/>
    </row>
  </sheetData>
  <autoFilter ref="A1:K139" xr:uid="{00000000-0009-0000-0000-00007E000000}">
    <filterColumn colId="8">
      <filters blank="1">
        <filter val="1,080.70"/>
        <filter val="1,190.70"/>
        <filter val="1,215.12"/>
        <filter val="1,222.10"/>
        <filter val="1,230.75"/>
        <filter val="1,363.60"/>
        <filter val="1,457.88"/>
        <filter val="1,483.34"/>
        <filter val="1,597.96"/>
        <filter val="1,751.46"/>
        <filter val="1,937.47"/>
        <filter val="1,983.64"/>
        <filter val="2,052.12"/>
        <filter val="2,376.00"/>
        <filter val="23,242.66"/>
        <filter val="26,323.71"/>
        <filter val="3,081.05"/>
        <filter val="500.00"/>
        <filter val="563.50"/>
        <filter val="694.00"/>
        <filter val="703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4E08-E77D-4E3A-A5FA-EA41FE66E859}">
  <sheetPr filterMode="1"/>
  <dimension ref="A1:L144"/>
  <sheetViews>
    <sheetView topLeftCell="A41" zoomScale="94" zoomScaleNormal="94" workbookViewId="0">
      <selection activeCell="I138" sqref="I138"/>
    </sheetView>
  </sheetViews>
  <sheetFormatPr baseColWidth="10" defaultColWidth="10.6640625" defaultRowHeight="16" x14ac:dyDescent="0.2"/>
  <cols>
    <col min="1" max="1" width="14.5" customWidth="1"/>
    <col min="2" max="2" width="18.33203125" customWidth="1"/>
    <col min="3" max="3" width="10" customWidth="1"/>
    <col min="4" max="4" width="9.33203125" customWidth="1"/>
    <col min="7" max="7" width="11.6640625" customWidth="1"/>
    <col min="8" max="8" width="12.832031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69" si="2">+G2-H2</f>
        <v>0</v>
      </c>
      <c r="J2" s="357">
        <v>0.13</v>
      </c>
      <c r="K2" s="20">
        <f t="shared" ref="K2:K69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159" t="s">
        <v>221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372">
        <f t="shared" si="3"/>
        <v>0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hidden="1" x14ac:dyDescent="0.2">
      <c r="A9" s="179" t="s">
        <v>236</v>
      </c>
      <c r="B9" s="331" t="s">
        <v>237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hidden="1" x14ac:dyDescent="0.2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x14ac:dyDescent="0.2">
      <c r="A21" s="179" t="s">
        <v>233</v>
      </c>
      <c r="B21" s="159" t="s">
        <v>234</v>
      </c>
      <c r="C21" s="111">
        <v>1501</v>
      </c>
      <c r="D21" s="113">
        <v>0.39</v>
      </c>
      <c r="E21" s="117">
        <f t="shared" si="0"/>
        <v>585.39</v>
      </c>
      <c r="F21" s="115"/>
      <c r="G21" s="117">
        <f t="shared" si="1"/>
        <v>585.39</v>
      </c>
      <c r="H21" s="326">
        <v>110</v>
      </c>
      <c r="I21" s="117">
        <f t="shared" si="2"/>
        <v>475.39</v>
      </c>
      <c r="J21" s="357">
        <v>0.13</v>
      </c>
      <c r="K21" s="372">
        <f t="shared" si="3"/>
        <v>76.100700000000003</v>
      </c>
    </row>
    <row r="22" spans="1:11" s="272" customFormat="1" ht="17" hidden="1" x14ac:dyDescent="0.2">
      <c r="A22" s="179" t="s">
        <v>233</v>
      </c>
      <c r="B22" s="331" t="s">
        <v>234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0.13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hidden="1" x14ac:dyDescent="0.2">
      <c r="A24" s="160" t="s">
        <v>189</v>
      </c>
      <c r="B24" s="331" t="s">
        <v>190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0.14000000000000001</v>
      </c>
      <c r="K24" s="371">
        <f t="shared" si="3"/>
        <v>0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s="272" customFormat="1" ht="17" hidden="1" x14ac:dyDescent="0.2">
      <c r="A26" s="179" t="s">
        <v>131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331" t="s">
        <v>132</v>
      </c>
      <c r="C27" s="332"/>
      <c r="D27" s="99"/>
      <c r="E27" s="103">
        <f t="shared" si="0"/>
        <v>0</v>
      </c>
      <c r="F27" s="100"/>
      <c r="G27" s="103">
        <f t="shared" si="1"/>
        <v>0</v>
      </c>
      <c r="H27" s="336"/>
      <c r="I27" s="103">
        <f t="shared" si="2"/>
        <v>0</v>
      </c>
      <c r="J27" s="370">
        <v>0.13</v>
      </c>
      <c r="K27" s="371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102</v>
      </c>
      <c r="B30" s="159" t="s">
        <v>103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79" t="s">
        <v>72</v>
      </c>
      <c r="B31" s="159" t="s">
        <v>73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60" t="s">
        <v>67</v>
      </c>
      <c r="B32" s="159" t="s">
        <v>68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x14ac:dyDescent="0.2">
      <c r="A33" s="160" t="s">
        <v>81</v>
      </c>
      <c r="B33" s="394" t="s">
        <v>230</v>
      </c>
      <c r="C33" s="346"/>
      <c r="D33" s="339"/>
      <c r="E33" s="103">
        <f t="shared" si="0"/>
        <v>0</v>
      </c>
      <c r="F33" s="340"/>
      <c r="G33" s="103">
        <f t="shared" si="1"/>
        <v>0</v>
      </c>
      <c r="H33" s="340"/>
      <c r="I33" s="103">
        <f t="shared" si="2"/>
        <v>0</v>
      </c>
      <c r="J33" s="370">
        <v>0.14000000000000001</v>
      </c>
      <c r="K33" s="371">
        <f t="shared" si="3"/>
        <v>0</v>
      </c>
    </row>
    <row r="34" spans="1:11" s="272" customFormat="1" ht="17" hidden="1" x14ac:dyDescent="0.2">
      <c r="A34" s="179" t="s">
        <v>191</v>
      </c>
      <c r="B34" s="159" t="s">
        <v>192</v>
      </c>
      <c r="C34" s="374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372">
        <f t="shared" si="3"/>
        <v>0</v>
      </c>
    </row>
    <row r="35" spans="1:11" ht="17" x14ac:dyDescent="0.2">
      <c r="A35" s="160" t="s">
        <v>228</v>
      </c>
      <c r="B35" s="331" t="s">
        <v>229</v>
      </c>
      <c r="C35" s="332"/>
      <c r="D35" s="99"/>
      <c r="E35" s="103">
        <f t="shared" si="0"/>
        <v>0</v>
      </c>
      <c r="F35" s="100"/>
      <c r="G35" s="103">
        <f t="shared" si="1"/>
        <v>0</v>
      </c>
      <c r="H35" s="336"/>
      <c r="I35" s="103">
        <f t="shared" si="2"/>
        <v>0</v>
      </c>
      <c r="J35" s="370">
        <v>0.14000000000000001</v>
      </c>
      <c r="K35" s="371">
        <f t="shared" si="3"/>
        <v>0</v>
      </c>
    </row>
    <row r="36" spans="1:11" ht="17" hidden="1" x14ac:dyDescent="0.2">
      <c r="A36" s="179" t="s">
        <v>157</v>
      </c>
      <c r="B36" s="159" t="s">
        <v>158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s="272" customFormat="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79" t="s">
        <v>147</v>
      </c>
      <c r="B38" s="159" t="s">
        <v>148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60" t="s">
        <v>65</v>
      </c>
      <c r="B40" s="159" t="s">
        <v>93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x14ac:dyDescent="0.2">
      <c r="A41" s="160" t="s">
        <v>116</v>
      </c>
      <c r="B41" s="331" t="s">
        <v>117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t="17" hidden="1" x14ac:dyDescent="0.2">
      <c r="A42" s="160" t="s">
        <v>122</v>
      </c>
      <c r="B42" s="331" t="s">
        <v>123</v>
      </c>
      <c r="C42" s="332"/>
      <c r="D42" s="99"/>
      <c r="E42" s="103">
        <f t="shared" si="0"/>
        <v>0</v>
      </c>
      <c r="F42" s="100"/>
      <c r="G42" s="103">
        <f t="shared" si="1"/>
        <v>0</v>
      </c>
      <c r="H42" s="336"/>
      <c r="I42" s="103">
        <f t="shared" si="2"/>
        <v>0</v>
      </c>
      <c r="J42" s="370">
        <v>0.14000000000000001</v>
      </c>
      <c r="K42" s="371">
        <f t="shared" si="3"/>
        <v>0</v>
      </c>
    </row>
    <row r="43" spans="1:11" ht="17" hidden="1" x14ac:dyDescent="0.2">
      <c r="A43" s="160" t="s">
        <v>124</v>
      </c>
      <c r="B43" s="159" t="s">
        <v>123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49" t="s">
        <v>65</v>
      </c>
      <c r="B44" s="159" t="s">
        <v>66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79" t="s">
        <v>81</v>
      </c>
      <c r="B45" s="159" t="s">
        <v>82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t="17" hidden="1" x14ac:dyDescent="0.2">
      <c r="A46" s="16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372">
        <f t="shared" si="3"/>
        <v>0</v>
      </c>
    </row>
    <row r="47" spans="1:11" ht="17" hidden="1" x14ac:dyDescent="0.2">
      <c r="A47" s="240" t="s">
        <v>125</v>
      </c>
      <c r="B47" s="159" t="s">
        <v>126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hidden="1" x14ac:dyDescent="0.2">
      <c r="A48" s="160" t="s">
        <v>136</v>
      </c>
      <c r="B48" s="331" t="s">
        <v>137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0.14000000000000001</v>
      </c>
      <c r="K48" s="371">
        <f t="shared" si="3"/>
        <v>0</v>
      </c>
    </row>
    <row r="49" spans="1:11" ht="17" hidden="1" x14ac:dyDescent="0.2">
      <c r="A49" s="240" t="s">
        <v>136</v>
      </c>
      <c r="B49" s="159" t="s">
        <v>137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ht="17" hidden="1" x14ac:dyDescent="0.2">
      <c r="A50" s="179" t="s">
        <v>76</v>
      </c>
      <c r="B50" s="159" t="s">
        <v>77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0.13</v>
      </c>
      <c r="K50" s="20">
        <f t="shared" si="3"/>
        <v>0</v>
      </c>
    </row>
    <row r="51" spans="1:11" ht="17" hidden="1" x14ac:dyDescent="0.2">
      <c r="A51" s="179" t="s">
        <v>31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79" t="s">
        <v>195</v>
      </c>
      <c r="B52" s="331" t="s">
        <v>178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0.13</v>
      </c>
      <c r="K52" s="371">
        <f t="shared" si="3"/>
        <v>0</v>
      </c>
    </row>
    <row r="53" spans="1:11" ht="17" hidden="1" x14ac:dyDescent="0.2">
      <c r="A53" s="191" t="s">
        <v>96</v>
      </c>
      <c r="B53" s="159" t="s">
        <v>97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t="17" x14ac:dyDescent="0.2">
      <c r="A54" s="160" t="s">
        <v>65</v>
      </c>
      <c r="B54" s="159" t="s">
        <v>138</v>
      </c>
      <c r="C54" s="111">
        <v>2188</v>
      </c>
      <c r="D54" s="113">
        <v>0.28000000000000003</v>
      </c>
      <c r="E54" s="117">
        <f t="shared" si="0"/>
        <v>612.6400000000001</v>
      </c>
      <c r="F54" s="115">
        <v>24.08</v>
      </c>
      <c r="G54" s="117">
        <f t="shared" si="1"/>
        <v>636.72000000000014</v>
      </c>
      <c r="H54" s="326">
        <v>220</v>
      </c>
      <c r="I54" s="117">
        <f t="shared" si="2"/>
        <v>416.72000000000014</v>
      </c>
      <c r="J54" s="357">
        <v>0.14000000000000001</v>
      </c>
      <c r="K54" s="372">
        <f t="shared" si="3"/>
        <v>85.769600000000025</v>
      </c>
    </row>
    <row r="55" spans="1:11" ht="17" hidden="1" x14ac:dyDescent="0.2">
      <c r="A55" s="208" t="s">
        <v>65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ht="17" hidden="1" x14ac:dyDescent="0.2">
      <c r="A56" s="160" t="s">
        <v>202</v>
      </c>
      <c r="B56" s="331" t="s">
        <v>138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0.14000000000000001</v>
      </c>
      <c r="K56" s="371">
        <f t="shared" si="3"/>
        <v>0</v>
      </c>
    </row>
    <row r="57" spans="1:11" s="272" customFormat="1" ht="17" x14ac:dyDescent="0.2">
      <c r="A57" s="160" t="s">
        <v>240</v>
      </c>
      <c r="B57" s="159" t="s">
        <v>243</v>
      </c>
      <c r="C57" s="111">
        <v>1927</v>
      </c>
      <c r="D57" s="113">
        <v>0.4</v>
      </c>
      <c r="E57" s="117">
        <f t="shared" si="0"/>
        <v>770.80000000000007</v>
      </c>
      <c r="F57" s="115"/>
      <c r="G57" s="117">
        <f t="shared" si="1"/>
        <v>770.80000000000007</v>
      </c>
      <c r="H57" s="326">
        <v>110</v>
      </c>
      <c r="I57" s="117">
        <f t="shared" si="2"/>
        <v>660.80000000000007</v>
      </c>
      <c r="J57" s="357">
        <v>0.14000000000000001</v>
      </c>
      <c r="K57" s="372">
        <f t="shared" si="3"/>
        <v>107.91200000000002</v>
      </c>
    </row>
    <row r="58" spans="1:11" s="272" customFormat="1" ht="17" hidden="1" x14ac:dyDescent="0.2">
      <c r="A58" s="160" t="s">
        <v>240</v>
      </c>
      <c r="B58" s="331" t="s">
        <v>243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0.14000000000000001</v>
      </c>
      <c r="K58" s="371">
        <f t="shared" si="3"/>
        <v>0</v>
      </c>
    </row>
    <row r="59" spans="1:11" ht="17" hidden="1" x14ac:dyDescent="0.2">
      <c r="A59" s="191" t="s">
        <v>44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s="272" customFormat="1" ht="17" hidden="1" x14ac:dyDescent="0.2">
      <c r="A60" s="208" t="s">
        <v>89</v>
      </c>
      <c r="B60" s="159" t="s">
        <v>45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t="17" x14ac:dyDescent="0.2">
      <c r="A61" s="179" t="s">
        <v>98</v>
      </c>
      <c r="B61" s="159" t="s">
        <v>45</v>
      </c>
      <c r="C61" s="111">
        <v>2904</v>
      </c>
      <c r="D61" s="113">
        <v>0.2</v>
      </c>
      <c r="E61" s="117">
        <f t="shared" si="0"/>
        <v>580.80000000000007</v>
      </c>
      <c r="F61" s="115"/>
      <c r="G61" s="117">
        <f t="shared" si="1"/>
        <v>580.80000000000007</v>
      </c>
      <c r="H61" s="326"/>
      <c r="I61" s="117">
        <f t="shared" si="2"/>
        <v>580.80000000000007</v>
      </c>
      <c r="J61" s="357">
        <v>0.13</v>
      </c>
      <c r="K61" s="372">
        <f t="shared" si="3"/>
        <v>75.504000000000005</v>
      </c>
    </row>
    <row r="62" spans="1:11" ht="17" hidden="1" x14ac:dyDescent="0.2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60" t="s">
        <v>94</v>
      </c>
      <c r="B63" s="159" t="s">
        <v>95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t="17" hidden="1" x14ac:dyDescent="0.2">
      <c r="A64" s="179" t="s">
        <v>129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79" t="s">
        <v>201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t="17" hidden="1" x14ac:dyDescent="0.2">
      <c r="A66" s="160" t="s">
        <v>181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0.14000000000000001</v>
      </c>
      <c r="K66" s="371">
        <f t="shared" si="3"/>
        <v>0</v>
      </c>
    </row>
    <row r="67" spans="1:12" s="272" customFormat="1" ht="17" hidden="1" x14ac:dyDescent="0.2">
      <c r="A67" s="179" t="s">
        <v>196</v>
      </c>
      <c r="B67" s="331" t="s">
        <v>95</v>
      </c>
      <c r="C67" s="332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4" hidden="1" x14ac:dyDescent="0.2">
      <c r="A68" s="179" t="s">
        <v>182</v>
      </c>
      <c r="B68" s="331" t="s">
        <v>183</v>
      </c>
      <c r="C68" s="388"/>
      <c r="D68" s="99"/>
      <c r="E68" s="103">
        <f t="shared" si="0"/>
        <v>0</v>
      </c>
      <c r="F68" s="100"/>
      <c r="G68" s="103">
        <f t="shared" si="1"/>
        <v>0</v>
      </c>
      <c r="H68" s="336"/>
      <c r="I68" s="103">
        <f t="shared" si="2"/>
        <v>0</v>
      </c>
      <c r="J68" s="370">
        <v>0.13</v>
      </c>
      <c r="K68" s="371">
        <f t="shared" si="3"/>
        <v>0</v>
      </c>
    </row>
    <row r="69" spans="1:12" s="272" customFormat="1" ht="34" hidden="1" x14ac:dyDescent="0.2">
      <c r="A69" s="179" t="s">
        <v>182</v>
      </c>
      <c r="B69" s="159" t="s">
        <v>183</v>
      </c>
      <c r="C69" s="385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372">
        <f t="shared" si="3"/>
        <v>0</v>
      </c>
    </row>
    <row r="70" spans="1:12" ht="34" hidden="1" x14ac:dyDescent="0.2">
      <c r="A70" s="179" t="s">
        <v>182</v>
      </c>
      <c r="B70" s="159" t="s">
        <v>183</v>
      </c>
      <c r="C70" s="111"/>
      <c r="D70" s="113"/>
      <c r="E70" s="117">
        <f t="shared" ref="E70:E134" si="4">C70*D70</f>
        <v>0</v>
      </c>
      <c r="F70" s="115"/>
      <c r="G70" s="117">
        <f t="shared" ref="G70:G134" si="5">E70+F70</f>
        <v>0</v>
      </c>
      <c r="H70" s="326"/>
      <c r="I70" s="117">
        <f t="shared" ref="I70:I134" si="6">+G70-H70</f>
        <v>0</v>
      </c>
      <c r="J70" s="357">
        <v>0.13</v>
      </c>
      <c r="K70" s="372">
        <f t="shared" ref="K70:K134" si="7">E70*J70</f>
        <v>0</v>
      </c>
    </row>
    <row r="71" spans="1:12" ht="19" hidden="1" customHeight="1" x14ac:dyDescent="0.2">
      <c r="A71" s="139" t="s">
        <v>69</v>
      </c>
      <c r="B71" s="159" t="s">
        <v>70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t="17" hidden="1" x14ac:dyDescent="0.2">
      <c r="A72" s="124" t="s">
        <v>60</v>
      </c>
      <c r="B72" s="159" t="s">
        <v>61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</row>
    <row r="73" spans="1:12" ht="17" hidden="1" x14ac:dyDescent="0.2">
      <c r="A73" s="139" t="s">
        <v>46</v>
      </c>
      <c r="B73" s="159" t="s">
        <v>29</v>
      </c>
      <c r="C73" s="111"/>
      <c r="D73" s="113"/>
      <c r="E73" s="117">
        <f t="shared" si="4"/>
        <v>0</v>
      </c>
      <c r="F73" s="115"/>
      <c r="G73" s="117">
        <f t="shared" si="5"/>
        <v>0</v>
      </c>
      <c r="H73" s="326"/>
      <c r="I73" s="117">
        <f t="shared" si="6"/>
        <v>0</v>
      </c>
      <c r="J73" s="357">
        <v>0.14000000000000001</v>
      </c>
      <c r="K73" s="20">
        <f t="shared" si="7"/>
        <v>0</v>
      </c>
      <c r="L73" s="3"/>
    </row>
    <row r="74" spans="1:12" s="272" customFormat="1" ht="17" hidden="1" x14ac:dyDescent="0.2">
      <c r="A74" s="90" t="s">
        <v>176</v>
      </c>
      <c r="B74" s="331" t="s">
        <v>177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  <c r="L74" s="118"/>
    </row>
    <row r="75" spans="1:12" ht="17" hidden="1" x14ac:dyDescent="0.2">
      <c r="A75" s="90" t="s">
        <v>127</v>
      </c>
      <c r="B75" s="159" t="s">
        <v>128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0.13</v>
      </c>
      <c r="K75" s="20">
        <f t="shared" si="7"/>
        <v>0</v>
      </c>
    </row>
    <row r="76" spans="1:12" ht="17" hidden="1" x14ac:dyDescent="0.2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s="272" customFormat="1" ht="17" hidden="1" x14ac:dyDescent="0.2">
      <c r="A77" s="179" t="s">
        <v>172</v>
      </c>
      <c r="B77" s="331" t="s">
        <v>175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t="17" hidden="1" x14ac:dyDescent="0.2">
      <c r="A78" s="90" t="s">
        <v>108</v>
      </c>
      <c r="B78" s="159" t="s">
        <v>111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20">
        <f t="shared" si="7"/>
        <v>0</v>
      </c>
    </row>
    <row r="79" spans="1:12" ht="17" x14ac:dyDescent="0.2">
      <c r="A79" s="90" t="s">
        <v>52</v>
      </c>
      <c r="B79" s="159" t="s">
        <v>53</v>
      </c>
      <c r="C79" s="111">
        <v>1491</v>
      </c>
      <c r="D79" s="113">
        <v>0.42</v>
      </c>
      <c r="E79" s="117">
        <f t="shared" si="4"/>
        <v>626.22</v>
      </c>
      <c r="F79" s="115"/>
      <c r="G79" s="117">
        <f t="shared" si="5"/>
        <v>626.22</v>
      </c>
      <c r="H79" s="326">
        <v>110</v>
      </c>
      <c r="I79" s="117">
        <f t="shared" si="6"/>
        <v>516.22</v>
      </c>
      <c r="J79" s="357">
        <v>0.13</v>
      </c>
      <c r="K79" s="372">
        <f t="shared" si="7"/>
        <v>81.408600000000007</v>
      </c>
    </row>
    <row r="80" spans="1:12" ht="17" hidden="1" x14ac:dyDescent="0.2">
      <c r="A80" s="90" t="s">
        <v>52</v>
      </c>
      <c r="B80" s="331" t="s">
        <v>53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0.13</v>
      </c>
      <c r="K80" s="371">
        <f t="shared" si="7"/>
        <v>0</v>
      </c>
    </row>
    <row r="81" spans="1:11" s="272" customFormat="1" ht="17" hidden="1" x14ac:dyDescent="0.2">
      <c r="A81" s="160" t="s">
        <v>238</v>
      </c>
      <c r="B81" s="331" t="s">
        <v>239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0.14000000000000001</v>
      </c>
      <c r="K81" s="371">
        <f t="shared" si="7"/>
        <v>0</v>
      </c>
    </row>
    <row r="82" spans="1:11" ht="17" hidden="1" x14ac:dyDescent="0.2">
      <c r="A82" s="381" t="s">
        <v>212</v>
      </c>
      <c r="B82" s="331" t="s">
        <v>167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ht="17" hidden="1" x14ac:dyDescent="0.2">
      <c r="A83" s="208" t="s">
        <v>90</v>
      </c>
      <c r="B83" s="159" t="s">
        <v>79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t="17" x14ac:dyDescent="0.2">
      <c r="A84" s="90" t="s">
        <v>154</v>
      </c>
      <c r="B84" s="159" t="s">
        <v>155</v>
      </c>
      <c r="C84" s="111">
        <v>2039</v>
      </c>
      <c r="D84" s="113">
        <v>0.4</v>
      </c>
      <c r="E84" s="117">
        <f t="shared" si="4"/>
        <v>815.6</v>
      </c>
      <c r="F84" s="115">
        <v>12.5</v>
      </c>
      <c r="G84" s="117">
        <f t="shared" si="5"/>
        <v>828.1</v>
      </c>
      <c r="H84" s="326">
        <v>110</v>
      </c>
      <c r="I84" s="117">
        <f t="shared" si="6"/>
        <v>718.1</v>
      </c>
      <c r="J84" s="357">
        <v>0.13</v>
      </c>
      <c r="K84" s="372">
        <f t="shared" si="7"/>
        <v>106.02800000000001</v>
      </c>
    </row>
    <row r="85" spans="1:11" ht="17" hidden="1" x14ac:dyDescent="0.2">
      <c r="A85" s="90" t="s">
        <v>154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t="17" hidden="1" x14ac:dyDescent="0.2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t="17" hidden="1" x14ac:dyDescent="0.2">
      <c r="A87" s="90" t="s">
        <v>156</v>
      </c>
      <c r="B87" s="331" t="s">
        <v>155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0.13</v>
      </c>
      <c r="K87" s="371">
        <f t="shared" si="7"/>
        <v>0</v>
      </c>
    </row>
    <row r="88" spans="1:11" ht="17" x14ac:dyDescent="0.2">
      <c r="A88" s="90" t="s">
        <v>104</v>
      </c>
      <c r="B88" s="159" t="s">
        <v>105</v>
      </c>
      <c r="C88" s="111">
        <v>2605</v>
      </c>
      <c r="D88" s="113">
        <v>0.4</v>
      </c>
      <c r="E88" s="117">
        <f t="shared" si="4"/>
        <v>1042</v>
      </c>
      <c r="F88" s="115"/>
      <c r="G88" s="117">
        <f t="shared" si="5"/>
        <v>1042</v>
      </c>
      <c r="H88" s="326">
        <v>110</v>
      </c>
      <c r="I88" s="117">
        <f t="shared" si="6"/>
        <v>932</v>
      </c>
      <c r="J88" s="357">
        <v>0.13</v>
      </c>
      <c r="K88" s="372">
        <f t="shared" si="7"/>
        <v>135.46</v>
      </c>
    </row>
    <row r="89" spans="1:11" ht="17" hidden="1" x14ac:dyDescent="0.2">
      <c r="A89" s="90" t="s">
        <v>161</v>
      </c>
      <c r="B89" s="159" t="s">
        <v>162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372">
        <f t="shared" si="7"/>
        <v>0</v>
      </c>
    </row>
    <row r="90" spans="1:11" ht="17" hidden="1" x14ac:dyDescent="0.2">
      <c r="A90" s="90" t="s">
        <v>100</v>
      </c>
      <c r="B90" s="159" t="s">
        <v>101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ht="17" hidden="1" x14ac:dyDescent="0.2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t="17" hidden="1" x14ac:dyDescent="0.2">
      <c r="A92" s="194" t="s">
        <v>85</v>
      </c>
      <c r="B92" s="159" t="s">
        <v>86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0.14000000000000001</v>
      </c>
      <c r="K92" s="20">
        <f t="shared" si="7"/>
        <v>0</v>
      </c>
    </row>
    <row r="93" spans="1:11" s="272" customFormat="1" ht="17" hidden="1" x14ac:dyDescent="0.2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t="17" hidden="1" x14ac:dyDescent="0.2">
      <c r="A94" s="90" t="s">
        <v>235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0.13</v>
      </c>
      <c r="K94" s="371">
        <f t="shared" si="7"/>
        <v>0</v>
      </c>
    </row>
    <row r="95" spans="1:11" ht="17" hidden="1" x14ac:dyDescent="0.2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ht="17" hidden="1" x14ac:dyDescent="0.2">
      <c r="A96" s="208" t="s">
        <v>179</v>
      </c>
      <c r="B96" s="331" t="s">
        <v>180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0.14000000000000001</v>
      </c>
      <c r="K96" s="371">
        <f t="shared" si="7"/>
        <v>0</v>
      </c>
    </row>
    <row r="97" spans="1:11" s="272" customFormat="1" ht="17" hidden="1" x14ac:dyDescent="0.2">
      <c r="A97" s="194" t="s">
        <v>83</v>
      </c>
      <c r="B97" s="159" t="s">
        <v>84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0.14000000000000001</v>
      </c>
      <c r="K97" s="20">
        <f t="shared" si="7"/>
        <v>0</v>
      </c>
    </row>
    <row r="98" spans="1:11" s="272" customFormat="1" ht="17" x14ac:dyDescent="0.2">
      <c r="A98" s="90" t="s">
        <v>193</v>
      </c>
      <c r="B98" s="159" t="s">
        <v>84</v>
      </c>
      <c r="C98" s="111">
        <v>2893</v>
      </c>
      <c r="D98" s="113">
        <v>0.39</v>
      </c>
      <c r="E98" s="117">
        <f t="shared" si="4"/>
        <v>1128.27</v>
      </c>
      <c r="F98" s="115"/>
      <c r="G98" s="117">
        <f t="shared" si="5"/>
        <v>1128.27</v>
      </c>
      <c r="H98" s="326">
        <v>110</v>
      </c>
      <c r="I98" s="117">
        <f t="shared" si="6"/>
        <v>1018.27</v>
      </c>
      <c r="J98" s="357">
        <v>0.13</v>
      </c>
      <c r="K98" s="372">
        <f t="shared" si="7"/>
        <v>146.67510000000001</v>
      </c>
    </row>
    <row r="99" spans="1:11" ht="17" hidden="1" x14ac:dyDescent="0.2">
      <c r="A99" s="90" t="s">
        <v>193</v>
      </c>
      <c r="B99" s="331" t="s">
        <v>84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t="17" hidden="1" x14ac:dyDescent="0.2">
      <c r="A100" s="90" t="s">
        <v>198</v>
      </c>
      <c r="B100" s="331" t="s">
        <v>107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s="272" customFormat="1" ht="17" hidden="1" x14ac:dyDescent="0.2">
      <c r="A101" s="90" t="s">
        <v>198</v>
      </c>
      <c r="B101" s="159" t="s">
        <v>107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0.13</v>
      </c>
      <c r="K101" s="20">
        <f t="shared" si="7"/>
        <v>0</v>
      </c>
    </row>
    <row r="102" spans="1:11" ht="14.5" customHeight="1" x14ac:dyDescent="0.2">
      <c r="A102" s="90" t="s">
        <v>216</v>
      </c>
      <c r="B102" s="159" t="s">
        <v>217</v>
      </c>
      <c r="C102" s="111">
        <v>1250</v>
      </c>
      <c r="D102" s="113">
        <v>0.4</v>
      </c>
      <c r="E102" s="117">
        <f t="shared" si="4"/>
        <v>500</v>
      </c>
      <c r="F102" s="115"/>
      <c r="G102" s="117">
        <f t="shared" si="5"/>
        <v>500</v>
      </c>
      <c r="H102" s="326"/>
      <c r="I102" s="117">
        <f t="shared" si="6"/>
        <v>500</v>
      </c>
      <c r="J102" s="357">
        <v>0.13</v>
      </c>
      <c r="K102" s="372">
        <f t="shared" si="7"/>
        <v>65</v>
      </c>
    </row>
    <row r="103" spans="1:11" ht="17" x14ac:dyDescent="0.2">
      <c r="A103" s="90" t="s">
        <v>152</v>
      </c>
      <c r="B103" s="331" t="s">
        <v>153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hidden="1" x14ac:dyDescent="0.2">
      <c r="A104" s="90" t="s">
        <v>152</v>
      </c>
      <c r="B104" s="331" t="s">
        <v>218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t="17" hidden="1" x14ac:dyDescent="0.2">
      <c r="A105" s="90" t="s">
        <v>211</v>
      </c>
      <c r="B105" s="331" t="s">
        <v>185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s="272" customFormat="1" ht="17" x14ac:dyDescent="0.2">
      <c r="A106" s="90" t="s">
        <v>184</v>
      </c>
      <c r="B106" s="331" t="s">
        <v>219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t="17" hidden="1" x14ac:dyDescent="0.2">
      <c r="A107" s="90" t="s">
        <v>209</v>
      </c>
      <c r="B107" s="331" t="s">
        <v>210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t="17" hidden="1" x14ac:dyDescent="0.2">
      <c r="A108" s="90" t="s">
        <v>203</v>
      </c>
      <c r="B108" s="331" t="s">
        <v>220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0.13</v>
      </c>
      <c r="K108" s="371">
        <f t="shared" si="7"/>
        <v>0</v>
      </c>
    </row>
    <row r="109" spans="1:11" s="272" customFormat="1" ht="17" hidden="1" x14ac:dyDescent="0.2">
      <c r="A109" s="160" t="s">
        <v>241</v>
      </c>
      <c r="B109" s="331" t="s">
        <v>242</v>
      </c>
      <c r="C109" s="332"/>
      <c r="D109" s="99"/>
      <c r="E109" s="103">
        <f t="shared" si="4"/>
        <v>0</v>
      </c>
      <c r="F109" s="100"/>
      <c r="G109" s="103">
        <f t="shared" si="5"/>
        <v>0</v>
      </c>
      <c r="H109" s="336"/>
      <c r="I109" s="103">
        <f t="shared" si="6"/>
        <v>0</v>
      </c>
      <c r="J109" s="370">
        <v>0.14000000000000001</v>
      </c>
      <c r="K109" s="371">
        <f t="shared" si="7"/>
        <v>0</v>
      </c>
    </row>
    <row r="110" spans="1:11" ht="17" hidden="1" x14ac:dyDescent="0.2">
      <c r="A110" s="208" t="s">
        <v>159</v>
      </c>
      <c r="B110" s="159" t="s">
        <v>160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0.14000000000000001</v>
      </c>
      <c r="K110" s="20">
        <f t="shared" si="7"/>
        <v>0</v>
      </c>
    </row>
    <row r="111" spans="1:11" ht="17" hidden="1" x14ac:dyDescent="0.2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t="17" hidden="1" x14ac:dyDescent="0.2">
      <c r="A112" s="90" t="s">
        <v>98</v>
      </c>
      <c r="B112" s="331" t="s">
        <v>171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1" ht="17" hidden="1" x14ac:dyDescent="0.2">
      <c r="A113" s="94" t="s">
        <v>58</v>
      </c>
      <c r="B113" s="159" t="s">
        <v>59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0.14000000000000001</v>
      </c>
      <c r="K113" s="20">
        <f t="shared" si="7"/>
        <v>0</v>
      </c>
    </row>
    <row r="114" spans="1:11" s="272" customFormat="1" ht="17" x14ac:dyDescent="0.2">
      <c r="A114" s="160" t="s">
        <v>65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0.14000000000000001</v>
      </c>
      <c r="K114" s="371">
        <f t="shared" si="7"/>
        <v>0</v>
      </c>
    </row>
    <row r="115" spans="1:11" s="272" customFormat="1" ht="17" hidden="1" x14ac:dyDescent="0.2">
      <c r="A115" s="90" t="s">
        <v>168</v>
      </c>
      <c r="B115" s="331" t="s">
        <v>59</v>
      </c>
      <c r="C115" s="332"/>
      <c r="D115" s="99"/>
      <c r="E115" s="103">
        <f t="shared" si="4"/>
        <v>0</v>
      </c>
      <c r="F115" s="100"/>
      <c r="G115" s="103">
        <f t="shared" si="5"/>
        <v>0</v>
      </c>
      <c r="H115" s="336"/>
      <c r="I115" s="103">
        <f t="shared" si="6"/>
        <v>0</v>
      </c>
      <c r="J115" s="370">
        <v>0.13</v>
      </c>
      <c r="K115" s="371">
        <f t="shared" si="7"/>
        <v>0</v>
      </c>
    </row>
    <row r="116" spans="1:11" s="272" customFormat="1" ht="17" hidden="1" x14ac:dyDescent="0.2">
      <c r="A116" s="90" t="s">
        <v>168</v>
      </c>
      <c r="B116" s="159" t="s">
        <v>59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0.13</v>
      </c>
      <c r="K116" s="372">
        <f t="shared" si="7"/>
        <v>0</v>
      </c>
    </row>
    <row r="117" spans="1:11" ht="17" hidden="1" x14ac:dyDescent="0.2">
      <c r="A117" s="90" t="s">
        <v>186</v>
      </c>
      <c r="B117" s="331" t="s">
        <v>59</v>
      </c>
      <c r="C117" s="332"/>
      <c r="D117" s="99"/>
      <c r="E117" s="103">
        <f t="shared" si="4"/>
        <v>0</v>
      </c>
      <c r="F117" s="100"/>
      <c r="G117" s="103">
        <f t="shared" si="5"/>
        <v>0</v>
      </c>
      <c r="H117" s="336"/>
      <c r="I117" s="103">
        <f t="shared" si="6"/>
        <v>0</v>
      </c>
      <c r="J117" s="370">
        <v>0.13</v>
      </c>
      <c r="K117" s="371">
        <f t="shared" si="7"/>
        <v>0</v>
      </c>
    </row>
    <row r="118" spans="1:11" s="272" customFormat="1" ht="17" hidden="1" x14ac:dyDescent="0.2">
      <c r="A118" s="90" t="s">
        <v>63</v>
      </c>
      <c r="B118" s="159" t="s">
        <v>64</v>
      </c>
      <c r="C118" s="111"/>
      <c r="D118" s="113"/>
      <c r="E118" s="117">
        <f t="shared" si="4"/>
        <v>0</v>
      </c>
      <c r="F118" s="115"/>
      <c r="G118" s="117">
        <f t="shared" si="5"/>
        <v>0</v>
      </c>
      <c r="H118" s="326"/>
      <c r="I118" s="117">
        <f t="shared" si="6"/>
        <v>0</v>
      </c>
      <c r="J118" s="357">
        <v>0.13</v>
      </c>
      <c r="K118" s="20">
        <f t="shared" si="7"/>
        <v>0</v>
      </c>
    </row>
    <row r="119" spans="1:11" ht="17" x14ac:dyDescent="0.2">
      <c r="A119" s="90" t="s">
        <v>231</v>
      </c>
      <c r="B119" s="159" t="s">
        <v>232</v>
      </c>
      <c r="C119" s="111">
        <v>2040</v>
      </c>
      <c r="D119" s="113">
        <v>0.4</v>
      </c>
      <c r="E119" s="117">
        <f t="shared" si="4"/>
        <v>816</v>
      </c>
      <c r="F119" s="115"/>
      <c r="G119" s="117">
        <f t="shared" si="5"/>
        <v>816</v>
      </c>
      <c r="H119" s="326">
        <v>110</v>
      </c>
      <c r="I119" s="117">
        <f t="shared" si="6"/>
        <v>706</v>
      </c>
      <c r="J119" s="357">
        <v>0.13</v>
      </c>
      <c r="K119" s="372">
        <f t="shared" si="7"/>
        <v>106.08</v>
      </c>
    </row>
    <row r="120" spans="1:11" ht="17" hidden="1" x14ac:dyDescent="0.2">
      <c r="A120" s="90" t="s">
        <v>134</v>
      </c>
      <c r="B120" s="159" t="s">
        <v>135</v>
      </c>
      <c r="C120" s="332"/>
      <c r="D120" s="99"/>
      <c r="E120" s="103">
        <f t="shared" si="4"/>
        <v>0</v>
      </c>
      <c r="F120" s="100"/>
      <c r="G120" s="103">
        <f t="shared" si="5"/>
        <v>0</v>
      </c>
      <c r="H120" s="336"/>
      <c r="I120" s="103">
        <f t="shared" si="6"/>
        <v>0</v>
      </c>
      <c r="J120" s="370">
        <v>0.13</v>
      </c>
      <c r="K120" s="371">
        <f t="shared" si="7"/>
        <v>0</v>
      </c>
    </row>
    <row r="121" spans="1:11" ht="17" hidden="1" x14ac:dyDescent="0.2">
      <c r="A121" s="90" t="s">
        <v>134</v>
      </c>
      <c r="B121" s="159" t="s">
        <v>135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t="17" hidden="1" x14ac:dyDescent="0.2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t="17" hidden="1" x14ac:dyDescent="0.2">
      <c r="A123" s="90" t="s">
        <v>114</v>
      </c>
      <c r="B123" s="159" t="s">
        <v>115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t="17" hidden="1" x14ac:dyDescent="0.2">
      <c r="A124" s="90" t="s">
        <v>109</v>
      </c>
      <c r="B124" s="159" t="s">
        <v>110</v>
      </c>
      <c r="C124" s="111"/>
      <c r="D124" s="113"/>
      <c r="E124" s="117">
        <f t="shared" si="4"/>
        <v>0</v>
      </c>
      <c r="F124" s="115"/>
      <c r="G124" s="117">
        <f t="shared" si="5"/>
        <v>0</v>
      </c>
      <c r="H124" s="326"/>
      <c r="I124" s="117">
        <f t="shared" si="6"/>
        <v>0</v>
      </c>
      <c r="J124" s="357">
        <v>0.13</v>
      </c>
      <c r="K124" s="20">
        <f t="shared" si="7"/>
        <v>0</v>
      </c>
    </row>
    <row r="125" spans="1:11" ht="17" hidden="1" x14ac:dyDescent="0.2">
      <c r="A125" s="90" t="s">
        <v>187</v>
      </c>
      <c r="B125" s="331" t="s">
        <v>188</v>
      </c>
      <c r="C125" s="332"/>
      <c r="D125" s="99"/>
      <c r="E125" s="103">
        <f t="shared" si="4"/>
        <v>0</v>
      </c>
      <c r="F125" s="100"/>
      <c r="G125" s="103">
        <f t="shared" si="5"/>
        <v>0</v>
      </c>
      <c r="H125" s="336"/>
      <c r="I125" s="103">
        <f t="shared" si="6"/>
        <v>0</v>
      </c>
      <c r="J125" s="370">
        <v>0.13</v>
      </c>
      <c r="K125" s="371">
        <f t="shared" si="7"/>
        <v>0</v>
      </c>
    </row>
    <row r="126" spans="1:11" ht="17" hidden="1" x14ac:dyDescent="0.2">
      <c r="A126" s="90" t="s">
        <v>74</v>
      </c>
      <c r="B126" s="159" t="s">
        <v>75</v>
      </c>
      <c r="C126" s="111"/>
      <c r="D126" s="113"/>
      <c r="E126" s="117">
        <f t="shared" si="4"/>
        <v>0</v>
      </c>
      <c r="F126" s="115"/>
      <c r="G126" s="117">
        <f t="shared" si="5"/>
        <v>0</v>
      </c>
      <c r="H126" s="326"/>
      <c r="I126" s="117">
        <f t="shared" si="6"/>
        <v>0</v>
      </c>
      <c r="J126" s="357">
        <v>0.13</v>
      </c>
      <c r="K126" s="20">
        <f t="shared" si="7"/>
        <v>0</v>
      </c>
    </row>
    <row r="127" spans="1:11" s="272" customFormat="1" ht="17" x14ac:dyDescent="0.2">
      <c r="A127" s="90" t="s">
        <v>222</v>
      </c>
      <c r="B127" s="159" t="s">
        <v>223</v>
      </c>
      <c r="C127" s="111">
        <v>1305</v>
      </c>
      <c r="D127" s="113">
        <v>0.4</v>
      </c>
      <c r="E127" s="117">
        <f t="shared" si="4"/>
        <v>522</v>
      </c>
      <c r="F127" s="115"/>
      <c r="G127" s="117">
        <f t="shared" si="5"/>
        <v>522</v>
      </c>
      <c r="H127" s="326">
        <v>110</v>
      </c>
      <c r="I127" s="117">
        <f t="shared" si="6"/>
        <v>412</v>
      </c>
      <c r="J127" s="357">
        <v>0.13</v>
      </c>
      <c r="K127" s="372">
        <f t="shared" si="7"/>
        <v>67.86</v>
      </c>
    </row>
    <row r="128" spans="1:11" ht="17" hidden="1" x14ac:dyDescent="0.2">
      <c r="A128" s="209" t="s">
        <v>91</v>
      </c>
      <c r="B128" s="159" t="s">
        <v>92</v>
      </c>
      <c r="C128" s="111"/>
      <c r="D128" s="113"/>
      <c r="E128" s="117">
        <f t="shared" si="4"/>
        <v>0</v>
      </c>
      <c r="F128" s="115"/>
      <c r="G128" s="117">
        <f t="shared" si="5"/>
        <v>0</v>
      </c>
      <c r="H128" s="32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2">
      <c r="A129" s="316" t="s">
        <v>145</v>
      </c>
      <c r="B129" s="350" t="s">
        <v>146</v>
      </c>
      <c r="C129" s="111"/>
      <c r="D129" s="171"/>
      <c r="E129" s="117">
        <f t="shared" si="4"/>
        <v>0</v>
      </c>
      <c r="F129" s="116"/>
      <c r="G129" s="117">
        <f t="shared" si="5"/>
        <v>0</v>
      </c>
      <c r="H129" s="116"/>
      <c r="I129" s="117">
        <f t="shared" si="6"/>
        <v>0</v>
      </c>
      <c r="J129" s="357">
        <v>0.14000000000000001</v>
      </c>
      <c r="K129" s="20">
        <f t="shared" si="7"/>
        <v>0</v>
      </c>
    </row>
    <row r="130" spans="1:12" s="272" customFormat="1" hidden="1" x14ac:dyDescent="0.2">
      <c r="A130" s="90" t="s">
        <v>139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hidden="1" x14ac:dyDescent="0.2">
      <c r="A131" s="90" t="s">
        <v>141</v>
      </c>
      <c r="B131" s="321" t="s">
        <v>140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s="272" customFormat="1" hidden="1" x14ac:dyDescent="0.2">
      <c r="A132" s="90" t="s">
        <v>118</v>
      </c>
      <c r="B132" s="238" t="s">
        <v>119</v>
      </c>
      <c r="C132" s="176"/>
      <c r="D132" s="170"/>
      <c r="E132" s="117">
        <f t="shared" si="4"/>
        <v>0</v>
      </c>
      <c r="F132" s="261"/>
      <c r="G132" s="117">
        <f t="shared" si="5"/>
        <v>0</v>
      </c>
      <c r="H132" s="261"/>
      <c r="I132" s="117">
        <f t="shared" si="6"/>
        <v>0</v>
      </c>
      <c r="J132" s="357">
        <v>0.13</v>
      </c>
      <c r="K132" s="20">
        <f t="shared" si="7"/>
        <v>0</v>
      </c>
    </row>
    <row r="133" spans="1:12" hidden="1" x14ac:dyDescent="0.2">
      <c r="A133" s="92" t="s">
        <v>54</v>
      </c>
      <c r="B133" s="196" t="s">
        <v>55</v>
      </c>
      <c r="C133" s="197"/>
      <c r="D133" s="198"/>
      <c r="E133" s="117">
        <f t="shared" si="4"/>
        <v>0</v>
      </c>
      <c r="F133" s="203"/>
      <c r="G133" s="117">
        <f t="shared" si="5"/>
        <v>0</v>
      </c>
      <c r="H133" s="203"/>
      <c r="I133" s="117">
        <f t="shared" si="6"/>
        <v>0</v>
      </c>
      <c r="J133" s="357">
        <v>0.14000000000000001</v>
      </c>
      <c r="K133" s="20">
        <f t="shared" si="7"/>
        <v>0</v>
      </c>
    </row>
    <row r="134" spans="1:12" hidden="1" x14ac:dyDescent="0.2">
      <c r="A134" s="90" t="s">
        <v>87</v>
      </c>
      <c r="B134" s="234" t="s">
        <v>88</v>
      </c>
      <c r="C134" s="114"/>
      <c r="D134" s="172"/>
      <c r="E134" s="117">
        <f t="shared" si="4"/>
        <v>0</v>
      </c>
      <c r="F134" s="116"/>
      <c r="G134" s="117">
        <f t="shared" si="5"/>
        <v>0</v>
      </c>
      <c r="H134" s="116"/>
      <c r="I134" s="117">
        <f t="shared" si="6"/>
        <v>0</v>
      </c>
      <c r="J134" s="357">
        <v>0.13</v>
      </c>
      <c r="K134" s="20">
        <f t="shared" si="7"/>
        <v>0</v>
      </c>
    </row>
    <row r="135" spans="1:12" ht="16" customHeight="1" x14ac:dyDescent="0.2">
      <c r="A135" s="75"/>
      <c r="C135" s="79">
        <f>SUM(C2:C134)</f>
        <v>22143</v>
      </c>
      <c r="D135" s="79"/>
      <c r="E135" s="80">
        <f>SUM(E2:E134)</f>
        <v>7999.7200000000012</v>
      </c>
      <c r="F135" s="80">
        <f>SUM(F2:F134)</f>
        <v>36.58</v>
      </c>
      <c r="G135" s="80">
        <f>SUM(G2:G134)</f>
        <v>8036.3000000000011</v>
      </c>
      <c r="H135" s="80">
        <f>SUM(H2:H134)</f>
        <v>1100</v>
      </c>
      <c r="I135" s="80">
        <f>SUM(I2:I134)</f>
        <v>6936.3000000000011</v>
      </c>
      <c r="J135" s="80"/>
      <c r="K135" s="3">
        <f>SUM(K2:K134)</f>
        <v>1053.7980000000002</v>
      </c>
      <c r="L135" s="3"/>
    </row>
    <row r="136" spans="1:12" x14ac:dyDescent="0.2">
      <c r="D136" s="81"/>
      <c r="I136" s="382"/>
      <c r="J136" s="383"/>
      <c r="K136" s="165"/>
    </row>
    <row r="137" spans="1:12" x14ac:dyDescent="0.2">
      <c r="B137" s="247" t="s">
        <v>47</v>
      </c>
      <c r="D137" s="13"/>
      <c r="F137" s="13"/>
      <c r="G137" s="13"/>
      <c r="H137" t="s">
        <v>10</v>
      </c>
      <c r="I137" s="12">
        <f>+K135</f>
        <v>1053.7980000000002</v>
      </c>
    </row>
    <row r="138" spans="1:12" x14ac:dyDescent="0.2">
      <c r="B138" s="363">
        <v>0.13</v>
      </c>
      <c r="C138" s="41" t="s">
        <v>170</v>
      </c>
      <c r="D138" s="14"/>
      <c r="F138" s="13"/>
      <c r="G138" s="13"/>
      <c r="H138" t="s">
        <v>12</v>
      </c>
      <c r="I138" s="207">
        <f>+I135+I137</f>
        <v>7990.0980000000018</v>
      </c>
    </row>
    <row r="139" spans="1:12" x14ac:dyDescent="0.2">
      <c r="A139" s="361"/>
      <c r="B139" s="364">
        <v>0.14000000000000001</v>
      </c>
      <c r="C139" s="41" t="s">
        <v>51</v>
      </c>
      <c r="D139" s="14"/>
      <c r="E139" s="15"/>
      <c r="H139" s="401"/>
      <c r="I139" s="404"/>
      <c r="J139" s="79"/>
    </row>
    <row r="140" spans="1:12" x14ac:dyDescent="0.2">
      <c r="A140" s="362"/>
      <c r="D140" s="14"/>
      <c r="H140" s="402"/>
      <c r="I140" s="403"/>
      <c r="J140" s="387"/>
    </row>
    <row r="141" spans="1:12" x14ac:dyDescent="0.2">
      <c r="A141" s="361"/>
      <c r="D141" s="399"/>
      <c r="E141" s="400"/>
    </row>
    <row r="142" spans="1:12" x14ac:dyDescent="0.2">
      <c r="A142" s="361"/>
      <c r="D142" s="399"/>
      <c r="E142" s="400"/>
    </row>
    <row r="143" spans="1:12" x14ac:dyDescent="0.2">
      <c r="D143" s="79"/>
      <c r="E143" s="79"/>
    </row>
    <row r="144" spans="1:12" x14ac:dyDescent="0.2">
      <c r="D144" s="79"/>
      <c r="E144" s="79"/>
    </row>
  </sheetData>
  <autoFilter ref="A1:K139" xr:uid="{00000000-0009-0000-0000-00007E000000}">
    <filterColumn colId="8">
      <filters blank="1">
        <filter val="1,080.70"/>
        <filter val="1,190.70"/>
        <filter val="1,215.12"/>
        <filter val="1,222.10"/>
        <filter val="1,230.75"/>
        <filter val="1,363.60"/>
        <filter val="1,457.88"/>
        <filter val="1,483.34"/>
        <filter val="1,597.96"/>
        <filter val="1,751.46"/>
        <filter val="1,937.47"/>
        <filter val="1,983.64"/>
        <filter val="2,052.12"/>
        <filter val="2,376.00"/>
        <filter val="23,242.66"/>
        <filter val="26,323.71"/>
        <filter val="3,081.05"/>
        <filter val="500.00"/>
        <filter val="563.50"/>
        <filter val="694.00"/>
        <filter val="703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541E-E375-4526-9D58-AC1C9858D51D}">
  <sheetPr filterMode="1"/>
  <dimension ref="A1:L144"/>
  <sheetViews>
    <sheetView topLeftCell="A33" zoomScale="94" zoomScaleNormal="94" workbookViewId="0">
      <selection activeCell="I138" sqref="I138"/>
    </sheetView>
  </sheetViews>
  <sheetFormatPr baseColWidth="10" defaultColWidth="10.6640625" defaultRowHeight="16" x14ac:dyDescent="0.2"/>
  <cols>
    <col min="1" max="1" width="14.5" customWidth="1"/>
    <col min="2" max="2" width="18.33203125" customWidth="1"/>
    <col min="3" max="3" width="10" customWidth="1"/>
    <col min="4" max="4" width="9.33203125" customWidth="1"/>
    <col min="7" max="7" width="11.6640625" customWidth="1"/>
    <col min="8" max="8" width="12.832031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69" si="2">+G2-H2</f>
        <v>0</v>
      </c>
      <c r="J2" s="357">
        <v>0.13</v>
      </c>
      <c r="K2" s="20">
        <f t="shared" ref="K2:K69" si="3"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t="17" x14ac:dyDescent="0.2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t="17" hidden="1" x14ac:dyDescent="0.2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t="17" hidden="1" x14ac:dyDescent="0.2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t="17" hidden="1" x14ac:dyDescent="0.2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t="17" hidden="1" x14ac:dyDescent="0.2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t="17" hidden="1" x14ac:dyDescent="0.2">
      <c r="A9" s="179" t="s">
        <v>236</v>
      </c>
      <c r="B9" s="331" t="s">
        <v>237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t="17" hidden="1" x14ac:dyDescent="0.2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t="17" hidden="1" x14ac:dyDescent="0.2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t="17" hidden="1" x14ac:dyDescent="0.2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t="17" hidden="1" x14ac:dyDescent="0.2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t="17" hidden="1" x14ac:dyDescent="0.2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t="17" hidden="1" x14ac:dyDescent="0.2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t="17" hidden="1" x14ac:dyDescent="0.2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ht="17" hidden="1" x14ac:dyDescent="0.2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t="17" hidden="1" x14ac:dyDescent="0.2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t="17" hidden="1" x14ac:dyDescent="0.2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t="17" x14ac:dyDescent="0.2">
      <c r="A21" s="179" t="s">
        <v>233</v>
      </c>
      <c r="B21" s="331" t="s">
        <v>234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s="272" customFormat="1" ht="17" hidden="1" x14ac:dyDescent="0.2">
      <c r="A22" s="179" t="s">
        <v>233</v>
      </c>
      <c r="B22" s="331" t="s">
        <v>234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0.13</v>
      </c>
      <c r="K22" s="371">
        <f t="shared" si="3"/>
        <v>0</v>
      </c>
    </row>
    <row r="23" spans="1:11" s="272" customFormat="1" ht="17" hidden="1" x14ac:dyDescent="0.2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t="17" hidden="1" x14ac:dyDescent="0.2">
      <c r="A24" s="160" t="s">
        <v>189</v>
      </c>
      <c r="B24" s="331" t="s">
        <v>190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0.14000000000000001</v>
      </c>
      <c r="K24" s="371">
        <f t="shared" si="3"/>
        <v>0</v>
      </c>
    </row>
    <row r="25" spans="1:11" s="272" customFormat="1" ht="17" hidden="1" x14ac:dyDescent="0.2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s="272" customFormat="1" ht="17" hidden="1" x14ac:dyDescent="0.2">
      <c r="A26" s="179" t="s">
        <v>131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t="17" hidden="1" x14ac:dyDescent="0.2">
      <c r="A27" s="179" t="s">
        <v>133</v>
      </c>
      <c r="B27" s="331" t="s">
        <v>132</v>
      </c>
      <c r="C27" s="332"/>
      <c r="D27" s="99"/>
      <c r="E27" s="103">
        <f t="shared" si="0"/>
        <v>0</v>
      </c>
      <c r="F27" s="100"/>
      <c r="G27" s="103">
        <f t="shared" si="1"/>
        <v>0</v>
      </c>
      <c r="H27" s="336"/>
      <c r="I27" s="103">
        <f t="shared" si="2"/>
        <v>0</v>
      </c>
      <c r="J27" s="370">
        <v>0.13</v>
      </c>
      <c r="K27" s="371">
        <f t="shared" si="3"/>
        <v>0</v>
      </c>
    </row>
    <row r="28" spans="1:11" ht="17" hidden="1" x14ac:dyDescent="0.2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t="17" hidden="1" x14ac:dyDescent="0.2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hidden="1" x14ac:dyDescent="0.2">
      <c r="A30" s="179" t="s">
        <v>102</v>
      </c>
      <c r="B30" s="159" t="s">
        <v>103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t="17" hidden="1" x14ac:dyDescent="0.2">
      <c r="A31" s="179" t="s">
        <v>72</v>
      </c>
      <c r="B31" s="159" t="s">
        <v>73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160" t="s">
        <v>67</v>
      </c>
      <c r="B32" s="159" t="s">
        <v>68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x14ac:dyDescent="0.2">
      <c r="A33" s="160" t="s">
        <v>81</v>
      </c>
      <c r="B33" s="394" t="s">
        <v>230</v>
      </c>
      <c r="C33" s="346"/>
      <c r="D33" s="339"/>
      <c r="E33" s="103">
        <f t="shared" si="0"/>
        <v>0</v>
      </c>
      <c r="F33" s="340"/>
      <c r="G33" s="103">
        <f t="shared" si="1"/>
        <v>0</v>
      </c>
      <c r="H33" s="340"/>
      <c r="I33" s="103">
        <f t="shared" si="2"/>
        <v>0</v>
      </c>
      <c r="J33" s="370">
        <v>0.14000000000000001</v>
      </c>
      <c r="K33" s="371">
        <f t="shared" si="3"/>
        <v>0</v>
      </c>
    </row>
    <row r="34" spans="1:11" s="272" customFormat="1" ht="17" hidden="1" x14ac:dyDescent="0.2">
      <c r="A34" s="179" t="s">
        <v>191</v>
      </c>
      <c r="B34" s="159" t="s">
        <v>192</v>
      </c>
      <c r="C34" s="374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372">
        <f t="shared" si="3"/>
        <v>0</v>
      </c>
    </row>
    <row r="35" spans="1:11" ht="17" x14ac:dyDescent="0.2">
      <c r="A35" s="160" t="s">
        <v>228</v>
      </c>
      <c r="B35" s="331" t="s">
        <v>229</v>
      </c>
      <c r="C35" s="332"/>
      <c r="D35" s="99"/>
      <c r="E35" s="103">
        <f t="shared" si="0"/>
        <v>0</v>
      </c>
      <c r="F35" s="100"/>
      <c r="G35" s="103">
        <f t="shared" si="1"/>
        <v>0</v>
      </c>
      <c r="H35" s="336"/>
      <c r="I35" s="103">
        <f t="shared" si="2"/>
        <v>0</v>
      </c>
      <c r="J35" s="370">
        <v>0.14000000000000001</v>
      </c>
      <c r="K35" s="371">
        <f t="shared" si="3"/>
        <v>0</v>
      </c>
    </row>
    <row r="36" spans="1:11" ht="17" hidden="1" x14ac:dyDescent="0.2">
      <c r="A36" s="179" t="s">
        <v>157</v>
      </c>
      <c r="B36" s="159" t="s">
        <v>158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s="272" customFormat="1" ht="17" hidden="1" x14ac:dyDescent="0.2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t="17" hidden="1" x14ac:dyDescent="0.2">
      <c r="A38" s="179" t="s">
        <v>147</v>
      </c>
      <c r="B38" s="159" t="s">
        <v>148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t="17" hidden="1" x14ac:dyDescent="0.2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hidden="1" x14ac:dyDescent="0.2">
      <c r="A40" s="160" t="s">
        <v>65</v>
      </c>
      <c r="B40" s="159" t="s">
        <v>93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t="17" x14ac:dyDescent="0.2">
      <c r="A41" s="160" t="s">
        <v>116</v>
      </c>
      <c r="B41" s="331" t="s">
        <v>117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t="17" hidden="1" x14ac:dyDescent="0.2">
      <c r="A42" s="160" t="s">
        <v>122</v>
      </c>
      <c r="B42" s="331" t="s">
        <v>123</v>
      </c>
      <c r="C42" s="332"/>
      <c r="D42" s="99"/>
      <c r="E42" s="103">
        <f t="shared" si="0"/>
        <v>0</v>
      </c>
      <c r="F42" s="100"/>
      <c r="G42" s="103">
        <f t="shared" si="1"/>
        <v>0</v>
      </c>
      <c r="H42" s="336"/>
      <c r="I42" s="103">
        <f t="shared" si="2"/>
        <v>0</v>
      </c>
      <c r="J42" s="370">
        <v>0.14000000000000001</v>
      </c>
      <c r="K42" s="371">
        <f t="shared" si="3"/>
        <v>0</v>
      </c>
    </row>
    <row r="43" spans="1:11" ht="17" hidden="1" x14ac:dyDescent="0.2">
      <c r="A43" s="160" t="s">
        <v>124</v>
      </c>
      <c r="B43" s="159" t="s">
        <v>123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hidden="1" x14ac:dyDescent="0.2">
      <c r="A44" s="149" t="s">
        <v>65</v>
      </c>
      <c r="B44" s="159" t="s">
        <v>66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t="17" hidden="1" x14ac:dyDescent="0.2">
      <c r="A45" s="179" t="s">
        <v>81</v>
      </c>
      <c r="B45" s="159" t="s">
        <v>82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t="17" hidden="1" x14ac:dyDescent="0.2">
      <c r="A46" s="16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372">
        <f t="shared" si="3"/>
        <v>0</v>
      </c>
    </row>
    <row r="47" spans="1:11" ht="17" hidden="1" x14ac:dyDescent="0.2">
      <c r="A47" s="240" t="s">
        <v>125</v>
      </c>
      <c r="B47" s="159" t="s">
        <v>126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t="17" hidden="1" x14ac:dyDescent="0.2">
      <c r="A48" s="160" t="s">
        <v>136</v>
      </c>
      <c r="B48" s="331" t="s">
        <v>137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0.14000000000000001</v>
      </c>
      <c r="K48" s="371">
        <f t="shared" si="3"/>
        <v>0</v>
      </c>
    </row>
    <row r="49" spans="1:11" ht="17" hidden="1" x14ac:dyDescent="0.2">
      <c r="A49" s="240" t="s">
        <v>136</v>
      </c>
      <c r="B49" s="159" t="s">
        <v>137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ht="17" hidden="1" x14ac:dyDescent="0.2">
      <c r="A50" s="179" t="s">
        <v>76</v>
      </c>
      <c r="B50" s="159" t="s">
        <v>77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0.13</v>
      </c>
      <c r="K50" s="20">
        <f t="shared" si="3"/>
        <v>0</v>
      </c>
    </row>
    <row r="51" spans="1:11" ht="17" hidden="1" x14ac:dyDescent="0.2">
      <c r="A51" s="179" t="s">
        <v>31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t="17" hidden="1" x14ac:dyDescent="0.2">
      <c r="A52" s="179" t="s">
        <v>195</v>
      </c>
      <c r="B52" s="331" t="s">
        <v>178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0.13</v>
      </c>
      <c r="K52" s="371">
        <f t="shared" si="3"/>
        <v>0</v>
      </c>
    </row>
    <row r="53" spans="1:11" ht="17" hidden="1" x14ac:dyDescent="0.2">
      <c r="A53" s="191" t="s">
        <v>96</v>
      </c>
      <c r="B53" s="159" t="s">
        <v>97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t="17" x14ac:dyDescent="0.2">
      <c r="A54" s="160" t="s">
        <v>65</v>
      </c>
      <c r="B54" s="159" t="s">
        <v>138</v>
      </c>
      <c r="C54" s="111">
        <v>4071</v>
      </c>
      <c r="D54" s="113">
        <v>0.28000000000000003</v>
      </c>
      <c r="E54" s="117">
        <f t="shared" si="0"/>
        <v>1139.8800000000001</v>
      </c>
      <c r="F54" s="115"/>
      <c r="G54" s="117">
        <f t="shared" si="1"/>
        <v>1139.8800000000001</v>
      </c>
      <c r="H54" s="326">
        <v>110</v>
      </c>
      <c r="I54" s="117">
        <f t="shared" si="2"/>
        <v>1029.8800000000001</v>
      </c>
      <c r="J54" s="357">
        <v>0.14000000000000001</v>
      </c>
      <c r="K54" s="372">
        <f t="shared" si="3"/>
        <v>159.58320000000003</v>
      </c>
    </row>
    <row r="55" spans="1:11" ht="17" hidden="1" x14ac:dyDescent="0.2">
      <c r="A55" s="208" t="s">
        <v>65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ht="17" hidden="1" x14ac:dyDescent="0.2">
      <c r="A56" s="160" t="s">
        <v>202</v>
      </c>
      <c r="B56" s="331" t="s">
        <v>138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0.14000000000000001</v>
      </c>
      <c r="K56" s="371">
        <f t="shared" si="3"/>
        <v>0</v>
      </c>
    </row>
    <row r="57" spans="1:11" s="272" customFormat="1" ht="17" x14ac:dyDescent="0.2">
      <c r="A57" s="160" t="s">
        <v>240</v>
      </c>
      <c r="B57" s="159" t="s">
        <v>243</v>
      </c>
      <c r="C57" s="111">
        <v>1927</v>
      </c>
      <c r="D57" s="113">
        <v>0.4</v>
      </c>
      <c r="E57" s="117">
        <f t="shared" si="0"/>
        <v>770.80000000000007</v>
      </c>
      <c r="F57" s="115">
        <v>150</v>
      </c>
      <c r="G57" s="117">
        <f t="shared" si="1"/>
        <v>920.80000000000007</v>
      </c>
      <c r="H57" s="326">
        <v>110</v>
      </c>
      <c r="I57" s="117">
        <f t="shared" si="2"/>
        <v>810.80000000000007</v>
      </c>
      <c r="J57" s="357">
        <v>0.14000000000000001</v>
      </c>
      <c r="K57" s="372">
        <f t="shared" si="3"/>
        <v>107.91200000000002</v>
      </c>
    </row>
    <row r="58" spans="1:11" s="272" customFormat="1" ht="17" hidden="1" x14ac:dyDescent="0.2">
      <c r="A58" s="160" t="s">
        <v>240</v>
      </c>
      <c r="B58" s="331" t="s">
        <v>243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0.14000000000000001</v>
      </c>
      <c r="K58" s="371">
        <f t="shared" si="3"/>
        <v>0</v>
      </c>
    </row>
    <row r="59" spans="1:11" ht="17" hidden="1" x14ac:dyDescent="0.2">
      <c r="A59" s="191" t="s">
        <v>44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s="272" customFormat="1" ht="17" hidden="1" x14ac:dyDescent="0.2">
      <c r="A60" s="208" t="s">
        <v>89</v>
      </c>
      <c r="B60" s="159" t="s">
        <v>45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t="17" x14ac:dyDescent="0.2">
      <c r="A61" s="179" t="s">
        <v>98</v>
      </c>
      <c r="B61" s="159" t="s">
        <v>45</v>
      </c>
      <c r="C61" s="111">
        <v>4402</v>
      </c>
      <c r="D61" s="113">
        <v>0.2</v>
      </c>
      <c r="E61" s="117">
        <f t="shared" si="0"/>
        <v>880.40000000000009</v>
      </c>
      <c r="F61" s="115">
        <v>238.04</v>
      </c>
      <c r="G61" s="117">
        <f t="shared" si="1"/>
        <v>1118.44</v>
      </c>
      <c r="H61" s="326"/>
      <c r="I61" s="117">
        <f t="shared" si="2"/>
        <v>1118.44</v>
      </c>
      <c r="J61" s="357">
        <v>0.13</v>
      </c>
      <c r="K61" s="372">
        <f t="shared" si="3"/>
        <v>114.45200000000001</v>
      </c>
    </row>
    <row r="62" spans="1:11" ht="17" hidden="1" x14ac:dyDescent="0.2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60" t="s">
        <v>94</v>
      </c>
      <c r="B63" s="159" t="s">
        <v>95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t="17" hidden="1" x14ac:dyDescent="0.2">
      <c r="A64" s="179" t="s">
        <v>129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t="17" hidden="1" x14ac:dyDescent="0.2">
      <c r="A65" s="179" t="s">
        <v>201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t="17" hidden="1" x14ac:dyDescent="0.2">
      <c r="A66" s="160" t="s">
        <v>181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0.14000000000000001</v>
      </c>
      <c r="K66" s="371">
        <f t="shared" si="3"/>
        <v>0</v>
      </c>
    </row>
    <row r="67" spans="1:12" s="272" customFormat="1" ht="17" hidden="1" x14ac:dyDescent="0.2">
      <c r="A67" s="179" t="s">
        <v>196</v>
      </c>
      <c r="B67" s="331" t="s">
        <v>95</v>
      </c>
      <c r="C67" s="332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4" hidden="1" x14ac:dyDescent="0.2">
      <c r="A68" s="179" t="s">
        <v>182</v>
      </c>
      <c r="B68" s="331" t="s">
        <v>183</v>
      </c>
      <c r="C68" s="388"/>
      <c r="D68" s="99"/>
      <c r="E68" s="103">
        <f t="shared" si="0"/>
        <v>0</v>
      </c>
      <c r="F68" s="100"/>
      <c r="G68" s="103">
        <f t="shared" si="1"/>
        <v>0</v>
      </c>
      <c r="H68" s="336"/>
      <c r="I68" s="103">
        <f t="shared" si="2"/>
        <v>0</v>
      </c>
      <c r="J68" s="370">
        <v>0.13</v>
      </c>
      <c r="K68" s="371">
        <f t="shared" si="3"/>
        <v>0</v>
      </c>
    </row>
    <row r="69" spans="1:12" s="272" customFormat="1" ht="34" hidden="1" x14ac:dyDescent="0.2">
      <c r="A69" s="179" t="s">
        <v>182</v>
      </c>
      <c r="B69" s="159" t="s">
        <v>183</v>
      </c>
      <c r="C69" s="385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372">
        <f t="shared" si="3"/>
        <v>0</v>
      </c>
    </row>
    <row r="70" spans="1:12" ht="34" hidden="1" x14ac:dyDescent="0.2">
      <c r="A70" s="179" t="s">
        <v>182</v>
      </c>
      <c r="B70" s="159" t="s">
        <v>183</v>
      </c>
      <c r="C70" s="111"/>
      <c r="D70" s="113"/>
      <c r="E70" s="117">
        <f t="shared" ref="E70:E134" si="4">C70*D70</f>
        <v>0</v>
      </c>
      <c r="F70" s="115"/>
      <c r="G70" s="117">
        <f t="shared" ref="G70:G134" si="5">E70+F70</f>
        <v>0</v>
      </c>
      <c r="H70" s="326"/>
      <c r="I70" s="117">
        <f t="shared" ref="I70:I134" si="6">+G70-H70</f>
        <v>0</v>
      </c>
      <c r="J70" s="357">
        <v>0.13</v>
      </c>
      <c r="K70" s="372">
        <f t="shared" ref="K70:K134" si="7">E70*J70</f>
        <v>0</v>
      </c>
    </row>
    <row r="71" spans="1:12" ht="19" hidden="1" customHeight="1" x14ac:dyDescent="0.2">
      <c r="A71" s="139" t="s">
        <v>69</v>
      </c>
      <c r="B71" s="159" t="s">
        <v>70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t="17" hidden="1" x14ac:dyDescent="0.2">
      <c r="A72" s="124" t="s">
        <v>60</v>
      </c>
      <c r="B72" s="159" t="s">
        <v>61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</row>
    <row r="73" spans="1:12" ht="17" hidden="1" x14ac:dyDescent="0.2">
      <c r="A73" s="139" t="s">
        <v>46</v>
      </c>
      <c r="B73" s="159" t="s">
        <v>29</v>
      </c>
      <c r="C73" s="111"/>
      <c r="D73" s="113"/>
      <c r="E73" s="117">
        <f t="shared" si="4"/>
        <v>0</v>
      </c>
      <c r="F73" s="115"/>
      <c r="G73" s="117">
        <f t="shared" si="5"/>
        <v>0</v>
      </c>
      <c r="H73" s="326"/>
      <c r="I73" s="117">
        <f t="shared" si="6"/>
        <v>0</v>
      </c>
      <c r="J73" s="357">
        <v>0.14000000000000001</v>
      </c>
      <c r="K73" s="20">
        <f t="shared" si="7"/>
        <v>0</v>
      </c>
      <c r="L73" s="3"/>
    </row>
    <row r="74" spans="1:12" s="272" customFormat="1" ht="17" hidden="1" x14ac:dyDescent="0.2">
      <c r="A74" s="90" t="s">
        <v>176</v>
      </c>
      <c r="B74" s="331" t="s">
        <v>177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  <c r="L74" s="118"/>
    </row>
    <row r="75" spans="1:12" ht="17" hidden="1" x14ac:dyDescent="0.2">
      <c r="A75" s="90" t="s">
        <v>127</v>
      </c>
      <c r="B75" s="159" t="s">
        <v>128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0.13</v>
      </c>
      <c r="K75" s="20">
        <f t="shared" si="7"/>
        <v>0</v>
      </c>
    </row>
    <row r="76" spans="1:12" ht="17" hidden="1" x14ac:dyDescent="0.2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s="272" customFormat="1" ht="17" hidden="1" x14ac:dyDescent="0.2">
      <c r="A77" s="179" t="s">
        <v>172</v>
      </c>
      <c r="B77" s="331" t="s">
        <v>175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t="17" hidden="1" x14ac:dyDescent="0.2">
      <c r="A78" s="90" t="s">
        <v>108</v>
      </c>
      <c r="B78" s="159" t="s">
        <v>111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20">
        <f t="shared" si="7"/>
        <v>0</v>
      </c>
    </row>
    <row r="79" spans="1:12" ht="17" x14ac:dyDescent="0.2">
      <c r="A79" s="90" t="s">
        <v>52</v>
      </c>
      <c r="B79" s="331" t="s">
        <v>53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ht="17" hidden="1" x14ac:dyDescent="0.2">
      <c r="A80" s="90" t="s">
        <v>52</v>
      </c>
      <c r="B80" s="331" t="s">
        <v>53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0.13</v>
      </c>
      <c r="K80" s="371">
        <f t="shared" si="7"/>
        <v>0</v>
      </c>
    </row>
    <row r="81" spans="1:11" s="272" customFormat="1" ht="17" hidden="1" x14ac:dyDescent="0.2">
      <c r="A81" s="160" t="s">
        <v>238</v>
      </c>
      <c r="B81" s="331" t="s">
        <v>239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0.14000000000000001</v>
      </c>
      <c r="K81" s="371">
        <f t="shared" si="7"/>
        <v>0</v>
      </c>
    </row>
    <row r="82" spans="1:11" ht="17" hidden="1" x14ac:dyDescent="0.2">
      <c r="A82" s="381" t="s">
        <v>212</v>
      </c>
      <c r="B82" s="331" t="s">
        <v>167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ht="17" hidden="1" x14ac:dyDescent="0.2">
      <c r="A83" s="208" t="s">
        <v>90</v>
      </c>
      <c r="B83" s="159" t="s">
        <v>79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t="17" x14ac:dyDescent="0.2">
      <c r="A84" s="90" t="s">
        <v>154</v>
      </c>
      <c r="B84" s="331" t="s">
        <v>155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1" ht="17" hidden="1" x14ac:dyDescent="0.2">
      <c r="A85" s="90" t="s">
        <v>154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t="17" hidden="1" x14ac:dyDescent="0.2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t="17" hidden="1" x14ac:dyDescent="0.2">
      <c r="A87" s="90" t="s">
        <v>156</v>
      </c>
      <c r="B87" s="331" t="s">
        <v>155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0.13</v>
      </c>
      <c r="K87" s="371">
        <f t="shared" si="7"/>
        <v>0</v>
      </c>
    </row>
    <row r="88" spans="1:11" ht="17" x14ac:dyDescent="0.2">
      <c r="A88" s="90" t="s">
        <v>104</v>
      </c>
      <c r="B88" s="159" t="s">
        <v>105</v>
      </c>
      <c r="C88" s="111">
        <v>3583</v>
      </c>
      <c r="D88" s="113">
        <v>0.4</v>
      </c>
      <c r="E88" s="117">
        <f t="shared" si="4"/>
        <v>1433.2</v>
      </c>
      <c r="F88" s="115">
        <v>150</v>
      </c>
      <c r="G88" s="117">
        <f t="shared" si="5"/>
        <v>1583.2</v>
      </c>
      <c r="H88" s="326">
        <v>110</v>
      </c>
      <c r="I88" s="117">
        <f t="shared" si="6"/>
        <v>1473.2</v>
      </c>
      <c r="J88" s="357">
        <v>0.13</v>
      </c>
      <c r="K88" s="372">
        <f t="shared" si="7"/>
        <v>186.316</v>
      </c>
    </row>
    <row r="89" spans="1:11" ht="17" hidden="1" x14ac:dyDescent="0.2">
      <c r="A89" s="90" t="s">
        <v>161</v>
      </c>
      <c r="B89" s="159" t="s">
        <v>162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372">
        <f t="shared" si="7"/>
        <v>0</v>
      </c>
    </row>
    <row r="90" spans="1:11" ht="17" hidden="1" x14ac:dyDescent="0.2">
      <c r="A90" s="90" t="s">
        <v>100</v>
      </c>
      <c r="B90" s="159" t="s">
        <v>101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ht="17" hidden="1" x14ac:dyDescent="0.2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t="17" hidden="1" x14ac:dyDescent="0.2">
      <c r="A92" s="194" t="s">
        <v>85</v>
      </c>
      <c r="B92" s="159" t="s">
        <v>86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0.14000000000000001</v>
      </c>
      <c r="K92" s="20">
        <f t="shared" si="7"/>
        <v>0</v>
      </c>
    </row>
    <row r="93" spans="1:11" s="272" customFormat="1" ht="17" hidden="1" x14ac:dyDescent="0.2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t="17" hidden="1" x14ac:dyDescent="0.2">
      <c r="A94" s="90" t="s">
        <v>235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0.13</v>
      </c>
      <c r="K94" s="371">
        <f t="shared" si="7"/>
        <v>0</v>
      </c>
    </row>
    <row r="95" spans="1:11" ht="17" hidden="1" x14ac:dyDescent="0.2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ht="17" hidden="1" x14ac:dyDescent="0.2">
      <c r="A96" s="208" t="s">
        <v>179</v>
      </c>
      <c r="B96" s="331" t="s">
        <v>180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0.14000000000000001</v>
      </c>
      <c r="K96" s="371">
        <f t="shared" si="7"/>
        <v>0</v>
      </c>
    </row>
    <row r="97" spans="1:11" s="272" customFormat="1" ht="17" hidden="1" x14ac:dyDescent="0.2">
      <c r="A97" s="194" t="s">
        <v>83</v>
      </c>
      <c r="B97" s="159" t="s">
        <v>84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0.14000000000000001</v>
      </c>
      <c r="K97" s="20">
        <f t="shared" si="7"/>
        <v>0</v>
      </c>
    </row>
    <row r="98" spans="1:11" s="272" customFormat="1" ht="17" x14ac:dyDescent="0.2">
      <c r="A98" s="90" t="s">
        <v>193</v>
      </c>
      <c r="B98" s="331" t="s">
        <v>84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t="17" hidden="1" x14ac:dyDescent="0.2">
      <c r="A99" s="90" t="s">
        <v>193</v>
      </c>
      <c r="B99" s="331" t="s">
        <v>84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t="17" hidden="1" x14ac:dyDescent="0.2">
      <c r="A100" s="90" t="s">
        <v>198</v>
      </c>
      <c r="B100" s="331" t="s">
        <v>107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s="272" customFormat="1" ht="17" hidden="1" x14ac:dyDescent="0.2">
      <c r="A101" s="90" t="s">
        <v>198</v>
      </c>
      <c r="B101" s="159" t="s">
        <v>107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0.13</v>
      </c>
      <c r="K101" s="20">
        <f t="shared" si="7"/>
        <v>0</v>
      </c>
    </row>
    <row r="102" spans="1:11" ht="14.5" customHeight="1" x14ac:dyDescent="0.2">
      <c r="A102" s="90" t="s">
        <v>216</v>
      </c>
      <c r="B102" s="159" t="s">
        <v>217</v>
      </c>
      <c r="C102" s="111">
        <v>1250</v>
      </c>
      <c r="D102" s="113">
        <v>0.4</v>
      </c>
      <c r="E102" s="117">
        <f t="shared" si="4"/>
        <v>500</v>
      </c>
      <c r="F102" s="115"/>
      <c r="G102" s="117">
        <f t="shared" si="5"/>
        <v>500</v>
      </c>
      <c r="H102" s="326"/>
      <c r="I102" s="117">
        <f t="shared" si="6"/>
        <v>500</v>
      </c>
      <c r="J102" s="357">
        <v>0.13</v>
      </c>
      <c r="K102" s="372">
        <f t="shared" si="7"/>
        <v>65</v>
      </c>
    </row>
    <row r="103" spans="1:11" ht="17" x14ac:dyDescent="0.2">
      <c r="A103" s="90" t="s">
        <v>152</v>
      </c>
      <c r="B103" s="331" t="s">
        <v>153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t="17" hidden="1" x14ac:dyDescent="0.2">
      <c r="A104" s="90" t="s">
        <v>152</v>
      </c>
      <c r="B104" s="331" t="s">
        <v>218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t="17" hidden="1" x14ac:dyDescent="0.2">
      <c r="A105" s="90" t="s">
        <v>211</v>
      </c>
      <c r="B105" s="331" t="s">
        <v>185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s="272" customFormat="1" ht="17" x14ac:dyDescent="0.2">
      <c r="A106" s="90" t="s">
        <v>184</v>
      </c>
      <c r="B106" s="331" t="s">
        <v>219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t="17" hidden="1" x14ac:dyDescent="0.2">
      <c r="A107" s="90" t="s">
        <v>209</v>
      </c>
      <c r="B107" s="331" t="s">
        <v>210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t="17" hidden="1" x14ac:dyDescent="0.2">
      <c r="A108" s="90" t="s">
        <v>203</v>
      </c>
      <c r="B108" s="331" t="s">
        <v>220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0.13</v>
      </c>
      <c r="K108" s="371">
        <f t="shared" si="7"/>
        <v>0</v>
      </c>
    </row>
    <row r="109" spans="1:11" s="272" customFormat="1" ht="17" hidden="1" x14ac:dyDescent="0.2">
      <c r="A109" s="160" t="s">
        <v>241</v>
      </c>
      <c r="B109" s="331" t="s">
        <v>242</v>
      </c>
      <c r="C109" s="332"/>
      <c r="D109" s="99"/>
      <c r="E109" s="103">
        <f t="shared" si="4"/>
        <v>0</v>
      </c>
      <c r="F109" s="100"/>
      <c r="G109" s="103">
        <f t="shared" si="5"/>
        <v>0</v>
      </c>
      <c r="H109" s="336"/>
      <c r="I109" s="103">
        <f t="shared" si="6"/>
        <v>0</v>
      </c>
      <c r="J109" s="370">
        <v>0.14000000000000001</v>
      </c>
      <c r="K109" s="371">
        <f t="shared" si="7"/>
        <v>0</v>
      </c>
    </row>
    <row r="110" spans="1:11" ht="17" hidden="1" x14ac:dyDescent="0.2">
      <c r="A110" s="208" t="s">
        <v>159</v>
      </c>
      <c r="B110" s="159" t="s">
        <v>160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0.14000000000000001</v>
      </c>
      <c r="K110" s="20">
        <f t="shared" si="7"/>
        <v>0</v>
      </c>
    </row>
    <row r="111" spans="1:11" ht="17" hidden="1" x14ac:dyDescent="0.2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t="17" hidden="1" x14ac:dyDescent="0.2">
      <c r="A112" s="90" t="s">
        <v>98</v>
      </c>
      <c r="B112" s="331" t="s">
        <v>171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1" ht="17" hidden="1" x14ac:dyDescent="0.2">
      <c r="A113" s="94" t="s">
        <v>58</v>
      </c>
      <c r="B113" s="159" t="s">
        <v>59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0.14000000000000001</v>
      </c>
      <c r="K113" s="20">
        <f t="shared" si="7"/>
        <v>0</v>
      </c>
    </row>
    <row r="114" spans="1:11" s="272" customFormat="1" ht="17" x14ac:dyDescent="0.2">
      <c r="A114" s="160" t="s">
        <v>65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0.14000000000000001</v>
      </c>
      <c r="K114" s="371">
        <f t="shared" si="7"/>
        <v>0</v>
      </c>
    </row>
    <row r="115" spans="1:11" s="272" customFormat="1" ht="17" hidden="1" x14ac:dyDescent="0.2">
      <c r="A115" s="90" t="s">
        <v>168</v>
      </c>
      <c r="B115" s="331" t="s">
        <v>59</v>
      </c>
      <c r="C115" s="332"/>
      <c r="D115" s="99"/>
      <c r="E115" s="103">
        <f t="shared" si="4"/>
        <v>0</v>
      </c>
      <c r="F115" s="100"/>
      <c r="G115" s="103">
        <f t="shared" si="5"/>
        <v>0</v>
      </c>
      <c r="H115" s="336"/>
      <c r="I115" s="103">
        <f t="shared" si="6"/>
        <v>0</v>
      </c>
      <c r="J115" s="370">
        <v>0.13</v>
      </c>
      <c r="K115" s="371">
        <f t="shared" si="7"/>
        <v>0</v>
      </c>
    </row>
    <row r="116" spans="1:11" s="272" customFormat="1" ht="17" hidden="1" x14ac:dyDescent="0.2">
      <c r="A116" s="90" t="s">
        <v>168</v>
      </c>
      <c r="B116" s="159" t="s">
        <v>59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0.13</v>
      </c>
      <c r="K116" s="372">
        <f t="shared" si="7"/>
        <v>0</v>
      </c>
    </row>
    <row r="117" spans="1:11" ht="17" hidden="1" x14ac:dyDescent="0.2">
      <c r="A117" s="90" t="s">
        <v>186</v>
      </c>
      <c r="B117" s="331" t="s">
        <v>59</v>
      </c>
      <c r="C117" s="332"/>
      <c r="D117" s="99"/>
      <c r="E117" s="103">
        <f t="shared" si="4"/>
        <v>0</v>
      </c>
      <c r="F117" s="100"/>
      <c r="G117" s="103">
        <f t="shared" si="5"/>
        <v>0</v>
      </c>
      <c r="H117" s="336"/>
      <c r="I117" s="103">
        <f t="shared" si="6"/>
        <v>0</v>
      </c>
      <c r="J117" s="370">
        <v>0.13</v>
      </c>
      <c r="K117" s="371">
        <f t="shared" si="7"/>
        <v>0</v>
      </c>
    </row>
    <row r="118" spans="1:11" s="272" customFormat="1" ht="17" hidden="1" x14ac:dyDescent="0.2">
      <c r="A118" s="90" t="s">
        <v>63</v>
      </c>
      <c r="B118" s="159" t="s">
        <v>64</v>
      </c>
      <c r="C118" s="111"/>
      <c r="D118" s="113"/>
      <c r="E118" s="117">
        <f t="shared" si="4"/>
        <v>0</v>
      </c>
      <c r="F118" s="115"/>
      <c r="G118" s="117">
        <f t="shared" si="5"/>
        <v>0</v>
      </c>
      <c r="H118" s="326"/>
      <c r="I118" s="117">
        <f t="shared" si="6"/>
        <v>0</v>
      </c>
      <c r="J118" s="357">
        <v>0.13</v>
      </c>
      <c r="K118" s="20">
        <f t="shared" si="7"/>
        <v>0</v>
      </c>
    </row>
    <row r="119" spans="1:11" ht="17" x14ac:dyDescent="0.2">
      <c r="A119" s="90" t="s">
        <v>231</v>
      </c>
      <c r="B119" s="331" t="s">
        <v>232</v>
      </c>
      <c r="C119" s="332"/>
      <c r="D119" s="99"/>
      <c r="E119" s="103">
        <f t="shared" si="4"/>
        <v>0</v>
      </c>
      <c r="F119" s="100"/>
      <c r="G119" s="103">
        <f t="shared" si="5"/>
        <v>0</v>
      </c>
      <c r="H119" s="336"/>
      <c r="I119" s="103">
        <f t="shared" si="6"/>
        <v>0</v>
      </c>
      <c r="J119" s="370">
        <v>0.13</v>
      </c>
      <c r="K119" s="371">
        <f t="shared" si="7"/>
        <v>0</v>
      </c>
    </row>
    <row r="120" spans="1:11" ht="17" hidden="1" x14ac:dyDescent="0.2">
      <c r="A120" s="90" t="s">
        <v>134</v>
      </c>
      <c r="B120" s="159" t="s">
        <v>135</v>
      </c>
      <c r="C120" s="332"/>
      <c r="D120" s="99"/>
      <c r="E120" s="103">
        <f t="shared" si="4"/>
        <v>0</v>
      </c>
      <c r="F120" s="100"/>
      <c r="G120" s="103">
        <f t="shared" si="5"/>
        <v>0</v>
      </c>
      <c r="H120" s="336"/>
      <c r="I120" s="103">
        <f t="shared" si="6"/>
        <v>0</v>
      </c>
      <c r="J120" s="370">
        <v>0.13</v>
      </c>
      <c r="K120" s="371">
        <f t="shared" si="7"/>
        <v>0</v>
      </c>
    </row>
    <row r="121" spans="1:11" ht="17" hidden="1" x14ac:dyDescent="0.2">
      <c r="A121" s="90" t="s">
        <v>134</v>
      </c>
      <c r="B121" s="159" t="s">
        <v>135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t="17" hidden="1" x14ac:dyDescent="0.2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t="17" hidden="1" x14ac:dyDescent="0.2">
      <c r="A123" s="90" t="s">
        <v>114</v>
      </c>
      <c r="B123" s="159" t="s">
        <v>115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t="17" hidden="1" x14ac:dyDescent="0.2">
      <c r="A124" s="90" t="s">
        <v>109</v>
      </c>
      <c r="B124" s="159" t="s">
        <v>110</v>
      </c>
      <c r="C124" s="111"/>
      <c r="D124" s="113"/>
      <c r="E124" s="117">
        <f t="shared" si="4"/>
        <v>0</v>
      </c>
      <c r="F124" s="115"/>
      <c r="G124" s="117">
        <f t="shared" si="5"/>
        <v>0</v>
      </c>
      <c r="H124" s="326"/>
      <c r="I124" s="117">
        <f t="shared" si="6"/>
        <v>0</v>
      </c>
      <c r="J124" s="357">
        <v>0.13</v>
      </c>
      <c r="K124" s="20">
        <f t="shared" si="7"/>
        <v>0</v>
      </c>
    </row>
    <row r="125" spans="1:11" ht="17" hidden="1" x14ac:dyDescent="0.2">
      <c r="A125" s="90" t="s">
        <v>187</v>
      </c>
      <c r="B125" s="331" t="s">
        <v>188</v>
      </c>
      <c r="C125" s="332"/>
      <c r="D125" s="99"/>
      <c r="E125" s="103">
        <f t="shared" si="4"/>
        <v>0</v>
      </c>
      <c r="F125" s="100"/>
      <c r="G125" s="103">
        <f t="shared" si="5"/>
        <v>0</v>
      </c>
      <c r="H125" s="336"/>
      <c r="I125" s="103">
        <f t="shared" si="6"/>
        <v>0</v>
      </c>
      <c r="J125" s="370">
        <v>0.13</v>
      </c>
      <c r="K125" s="371">
        <f t="shared" si="7"/>
        <v>0</v>
      </c>
    </row>
    <row r="126" spans="1:11" ht="17" hidden="1" x14ac:dyDescent="0.2">
      <c r="A126" s="90" t="s">
        <v>74</v>
      </c>
      <c r="B126" s="159" t="s">
        <v>75</v>
      </c>
      <c r="C126" s="111"/>
      <c r="D126" s="113"/>
      <c r="E126" s="117">
        <f t="shared" si="4"/>
        <v>0</v>
      </c>
      <c r="F126" s="115"/>
      <c r="G126" s="117">
        <f t="shared" si="5"/>
        <v>0</v>
      </c>
      <c r="H126" s="326"/>
      <c r="I126" s="117">
        <f t="shared" si="6"/>
        <v>0</v>
      </c>
      <c r="J126" s="357">
        <v>0.13</v>
      </c>
      <c r="K126" s="20">
        <f t="shared" si="7"/>
        <v>0</v>
      </c>
    </row>
    <row r="127" spans="1:11" s="272" customFormat="1" ht="17" x14ac:dyDescent="0.2">
      <c r="A127" s="90" t="s">
        <v>222</v>
      </c>
      <c r="B127" s="159" t="s">
        <v>223</v>
      </c>
      <c r="C127" s="111">
        <v>1822</v>
      </c>
      <c r="D127" s="113">
        <v>0.4</v>
      </c>
      <c r="E127" s="117">
        <f t="shared" si="4"/>
        <v>728.80000000000007</v>
      </c>
      <c r="F127" s="115">
        <v>250</v>
      </c>
      <c r="G127" s="117">
        <f t="shared" si="5"/>
        <v>978.80000000000007</v>
      </c>
      <c r="H127" s="326">
        <v>236</v>
      </c>
      <c r="I127" s="117">
        <f t="shared" si="6"/>
        <v>742.80000000000007</v>
      </c>
      <c r="J127" s="357">
        <v>0.13</v>
      </c>
      <c r="K127" s="372">
        <f t="shared" si="7"/>
        <v>94.744000000000014</v>
      </c>
    </row>
    <row r="128" spans="1:11" ht="17" hidden="1" x14ac:dyDescent="0.2">
      <c r="A128" s="209" t="s">
        <v>91</v>
      </c>
      <c r="B128" s="159" t="s">
        <v>92</v>
      </c>
      <c r="C128" s="111"/>
      <c r="D128" s="113"/>
      <c r="E128" s="117">
        <f t="shared" si="4"/>
        <v>0</v>
      </c>
      <c r="F128" s="115"/>
      <c r="G128" s="117">
        <f t="shared" si="5"/>
        <v>0</v>
      </c>
      <c r="H128" s="32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2">
      <c r="A129" s="316" t="s">
        <v>145</v>
      </c>
      <c r="B129" s="350" t="s">
        <v>146</v>
      </c>
      <c r="C129" s="111"/>
      <c r="D129" s="171"/>
      <c r="E129" s="117">
        <f t="shared" si="4"/>
        <v>0</v>
      </c>
      <c r="F129" s="116"/>
      <c r="G129" s="117">
        <f t="shared" si="5"/>
        <v>0</v>
      </c>
      <c r="H129" s="116"/>
      <c r="I129" s="117">
        <f t="shared" si="6"/>
        <v>0</v>
      </c>
      <c r="J129" s="357">
        <v>0.14000000000000001</v>
      </c>
      <c r="K129" s="20">
        <f t="shared" si="7"/>
        <v>0</v>
      </c>
    </row>
    <row r="130" spans="1:12" s="272" customFormat="1" hidden="1" x14ac:dyDescent="0.2">
      <c r="A130" s="90" t="s">
        <v>139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hidden="1" x14ac:dyDescent="0.2">
      <c r="A131" s="90" t="s">
        <v>141</v>
      </c>
      <c r="B131" s="321" t="s">
        <v>140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s="272" customFormat="1" hidden="1" x14ac:dyDescent="0.2">
      <c r="A132" s="90" t="s">
        <v>118</v>
      </c>
      <c r="B132" s="238" t="s">
        <v>119</v>
      </c>
      <c r="C132" s="176"/>
      <c r="D132" s="170"/>
      <c r="E132" s="117">
        <f t="shared" si="4"/>
        <v>0</v>
      </c>
      <c r="F132" s="261"/>
      <c r="G132" s="117">
        <f t="shared" si="5"/>
        <v>0</v>
      </c>
      <c r="H132" s="261"/>
      <c r="I132" s="117">
        <f t="shared" si="6"/>
        <v>0</v>
      </c>
      <c r="J132" s="357">
        <v>0.13</v>
      </c>
      <c r="K132" s="20">
        <f t="shared" si="7"/>
        <v>0</v>
      </c>
    </row>
    <row r="133" spans="1:12" hidden="1" x14ac:dyDescent="0.2">
      <c r="A133" s="92" t="s">
        <v>54</v>
      </c>
      <c r="B133" s="196" t="s">
        <v>55</v>
      </c>
      <c r="C133" s="197"/>
      <c r="D133" s="198"/>
      <c r="E133" s="117">
        <f t="shared" si="4"/>
        <v>0</v>
      </c>
      <c r="F133" s="203"/>
      <c r="G133" s="117">
        <f t="shared" si="5"/>
        <v>0</v>
      </c>
      <c r="H133" s="203"/>
      <c r="I133" s="117">
        <f t="shared" si="6"/>
        <v>0</v>
      </c>
      <c r="J133" s="357">
        <v>0.14000000000000001</v>
      </c>
      <c r="K133" s="20">
        <f t="shared" si="7"/>
        <v>0</v>
      </c>
    </row>
    <row r="134" spans="1:12" hidden="1" x14ac:dyDescent="0.2">
      <c r="A134" s="90" t="s">
        <v>87</v>
      </c>
      <c r="B134" s="234" t="s">
        <v>88</v>
      </c>
      <c r="C134" s="114"/>
      <c r="D134" s="172"/>
      <c r="E134" s="117">
        <f t="shared" si="4"/>
        <v>0</v>
      </c>
      <c r="F134" s="116"/>
      <c r="G134" s="117">
        <f t="shared" si="5"/>
        <v>0</v>
      </c>
      <c r="H134" s="116"/>
      <c r="I134" s="117">
        <f t="shared" si="6"/>
        <v>0</v>
      </c>
      <c r="J134" s="357">
        <v>0.13</v>
      </c>
      <c r="K134" s="20">
        <f t="shared" si="7"/>
        <v>0</v>
      </c>
    </row>
    <row r="135" spans="1:12" ht="16" customHeight="1" x14ac:dyDescent="0.2">
      <c r="A135" s="75"/>
      <c r="C135" s="79">
        <f>SUM(C2:C134)</f>
        <v>17055</v>
      </c>
      <c r="D135" s="79"/>
      <c r="E135" s="80">
        <f>SUM(E2:E134)</f>
        <v>5453.0800000000008</v>
      </c>
      <c r="F135" s="80">
        <f>SUM(F2:F134)</f>
        <v>788.04</v>
      </c>
      <c r="G135" s="80">
        <f>SUM(G2:G134)</f>
        <v>6241.1200000000008</v>
      </c>
      <c r="H135" s="80">
        <f>SUM(H2:H134)</f>
        <v>566</v>
      </c>
      <c r="I135" s="80">
        <f>SUM(I2:I134)</f>
        <v>5675.1200000000008</v>
      </c>
      <c r="J135" s="80"/>
      <c r="K135" s="3">
        <f>SUM(K2:K134)</f>
        <v>728.00720000000013</v>
      </c>
      <c r="L135" s="3"/>
    </row>
    <row r="136" spans="1:12" x14ac:dyDescent="0.2">
      <c r="D136" s="81"/>
      <c r="I136" s="382"/>
      <c r="J136" s="383"/>
      <c r="K136" s="165"/>
    </row>
    <row r="137" spans="1:12" x14ac:dyDescent="0.2">
      <c r="B137" s="247" t="s">
        <v>47</v>
      </c>
      <c r="D137" s="13"/>
      <c r="F137" s="13"/>
      <c r="G137" s="13"/>
      <c r="H137" t="s">
        <v>10</v>
      </c>
      <c r="I137" s="12">
        <f>+K135</f>
        <v>728.00720000000013</v>
      </c>
    </row>
    <row r="138" spans="1:12" x14ac:dyDescent="0.2">
      <c r="B138" s="363">
        <v>0.13</v>
      </c>
      <c r="C138" s="41" t="s">
        <v>170</v>
      </c>
      <c r="D138" s="14"/>
      <c r="F138" s="13"/>
      <c r="G138" s="13"/>
      <c r="H138" t="s">
        <v>12</v>
      </c>
      <c r="I138" s="207">
        <f>+I135+I137</f>
        <v>6403.1272000000008</v>
      </c>
    </row>
    <row r="139" spans="1:12" x14ac:dyDescent="0.2">
      <c r="A139" s="361"/>
      <c r="B139" s="364">
        <v>0.14000000000000001</v>
      </c>
      <c r="C139" s="41" t="s">
        <v>51</v>
      </c>
      <c r="D139" s="14"/>
      <c r="E139" s="15"/>
      <c r="H139" s="401"/>
      <c r="I139" s="404"/>
      <c r="J139" s="79"/>
    </row>
    <row r="140" spans="1:12" x14ac:dyDescent="0.2">
      <c r="A140" s="362"/>
      <c r="D140" s="14"/>
      <c r="H140" s="402"/>
      <c r="I140" s="403"/>
      <c r="J140" s="387"/>
    </row>
    <row r="141" spans="1:12" x14ac:dyDescent="0.2">
      <c r="A141" s="361"/>
      <c r="D141" s="399"/>
      <c r="E141" s="400"/>
    </row>
    <row r="142" spans="1:12" x14ac:dyDescent="0.2">
      <c r="A142" s="361"/>
      <c r="D142" s="399"/>
      <c r="E142" s="400"/>
    </row>
    <row r="143" spans="1:12" x14ac:dyDescent="0.2">
      <c r="D143" s="79"/>
      <c r="E143" s="79"/>
    </row>
    <row r="144" spans="1:12" x14ac:dyDescent="0.2">
      <c r="D144" s="79"/>
      <c r="E144" s="79"/>
    </row>
  </sheetData>
  <autoFilter ref="A1:K139" xr:uid="{00000000-0009-0000-0000-00007E000000}">
    <filterColumn colId="8">
      <filters blank="1">
        <filter val="1,080.70"/>
        <filter val="1,190.70"/>
        <filter val="1,215.12"/>
        <filter val="1,222.10"/>
        <filter val="1,230.75"/>
        <filter val="1,363.60"/>
        <filter val="1,457.88"/>
        <filter val="1,483.34"/>
        <filter val="1,597.96"/>
        <filter val="1,751.46"/>
        <filter val="1,937.47"/>
        <filter val="1,983.64"/>
        <filter val="2,052.12"/>
        <filter val="2,376.00"/>
        <filter val="23,242.66"/>
        <filter val="26,323.71"/>
        <filter val="3,081.05"/>
        <filter val="500.00"/>
        <filter val="563.50"/>
        <filter val="694.00"/>
        <filter val="703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61CB-4830-436C-97D2-A1907FB58C0A}">
  <sheetPr filterMode="1"/>
  <dimension ref="A1:O25"/>
  <sheetViews>
    <sheetView tabSelected="1" zoomScaleNormal="100" workbookViewId="0">
      <selection activeCell="N17" sqref="N17"/>
    </sheetView>
  </sheetViews>
  <sheetFormatPr baseColWidth="10" defaultColWidth="10.6640625" defaultRowHeight="16" x14ac:dyDescent="0.2"/>
  <cols>
    <col min="1" max="1" width="17.1640625" customWidth="1"/>
    <col min="2" max="2" width="14.5" customWidth="1"/>
    <col min="3" max="3" width="18.33203125" customWidth="1"/>
    <col min="4" max="4" width="10" customWidth="1"/>
    <col min="5" max="8" width="9.33203125" customWidth="1"/>
    <col min="11" max="11" width="11.6640625" customWidth="1"/>
    <col min="12" max="13" width="12.83203125" customWidth="1"/>
    <col min="14" max="14" width="10.6640625" customWidth="1"/>
  </cols>
  <sheetData>
    <row r="1" spans="1:15" ht="51" x14ac:dyDescent="0.2">
      <c r="B1" s="356" t="s">
        <v>0</v>
      </c>
      <c r="C1" s="356" t="s">
        <v>1</v>
      </c>
      <c r="D1" s="356" t="s">
        <v>2</v>
      </c>
      <c r="E1" s="356" t="s">
        <v>3</v>
      </c>
      <c r="F1" s="356" t="s">
        <v>10</v>
      </c>
      <c r="G1" s="356"/>
      <c r="H1" s="356" t="s">
        <v>3</v>
      </c>
      <c r="I1" s="356" t="s">
        <v>4</v>
      </c>
      <c r="J1" s="356" t="s">
        <v>5</v>
      </c>
      <c r="K1" s="2" t="s">
        <v>6</v>
      </c>
      <c r="L1" s="2" t="s">
        <v>7</v>
      </c>
      <c r="M1" s="355" t="s">
        <v>8</v>
      </c>
      <c r="N1" s="355" t="s">
        <v>257</v>
      </c>
    </row>
    <row r="2" spans="1:15" s="272" customFormat="1" ht="17" x14ac:dyDescent="0.2">
      <c r="A2" s="12" t="s">
        <v>258</v>
      </c>
      <c r="B2" s="179" t="s">
        <v>133</v>
      </c>
      <c r="C2" s="331" t="s">
        <v>221</v>
      </c>
      <c r="D2" s="332">
        <v>3579</v>
      </c>
      <c r="E2" s="99">
        <v>0.4</v>
      </c>
      <c r="F2" s="99"/>
      <c r="G2" s="99"/>
      <c r="H2" s="99">
        <v>1431.6</v>
      </c>
      <c r="I2" s="103"/>
      <c r="J2" s="100"/>
      <c r="K2" s="103">
        <f t="shared" ref="K2:K9" si="0">I2+J2</f>
        <v>0</v>
      </c>
      <c r="L2" s="393">
        <v>110</v>
      </c>
      <c r="M2" s="393"/>
      <c r="N2" s="103">
        <f>H2+J2-L2</f>
        <v>1321.6</v>
      </c>
    </row>
    <row r="3" spans="1:15" ht="17" x14ac:dyDescent="0.2">
      <c r="A3" t="s">
        <v>270</v>
      </c>
      <c r="B3" s="179" t="s">
        <v>200</v>
      </c>
      <c r="C3" s="331" t="s">
        <v>144</v>
      </c>
      <c r="D3" s="332">
        <v>808</v>
      </c>
      <c r="E3" s="99">
        <v>0.4</v>
      </c>
      <c r="F3" s="99"/>
      <c r="G3" s="99"/>
      <c r="H3" s="99">
        <v>323.2</v>
      </c>
      <c r="I3" s="103"/>
      <c r="J3" s="100"/>
      <c r="K3" s="103">
        <f t="shared" si="0"/>
        <v>0</v>
      </c>
      <c r="L3" s="336"/>
      <c r="M3" s="336"/>
      <c r="N3" s="103">
        <f t="shared" ref="N3:N16" si="1">H3+J3-L3</f>
        <v>323.2</v>
      </c>
    </row>
    <row r="4" spans="1:15" ht="17" x14ac:dyDescent="0.2">
      <c r="A4" s="12" t="s">
        <v>259</v>
      </c>
      <c r="B4" s="160" t="s">
        <v>81</v>
      </c>
      <c r="C4" s="394" t="s">
        <v>230</v>
      </c>
      <c r="D4" s="346">
        <v>2237</v>
      </c>
      <c r="E4" s="339">
        <v>0.27</v>
      </c>
      <c r="F4" s="339"/>
      <c r="G4" s="339"/>
      <c r="H4" s="339">
        <v>603.99</v>
      </c>
      <c r="I4" s="103"/>
      <c r="J4" s="340"/>
      <c r="K4" s="103">
        <f t="shared" si="0"/>
        <v>0</v>
      </c>
      <c r="L4" s="340">
        <v>88</v>
      </c>
      <c r="M4" s="340"/>
      <c r="N4" s="103">
        <f t="shared" si="1"/>
        <v>515.99</v>
      </c>
    </row>
    <row r="5" spans="1:15" ht="17" x14ac:dyDescent="0.2">
      <c r="A5" t="s">
        <v>263</v>
      </c>
      <c r="B5" s="160" t="s">
        <v>228</v>
      </c>
      <c r="C5" s="331" t="s">
        <v>229</v>
      </c>
      <c r="D5" s="332">
        <v>2237</v>
      </c>
      <c r="E5" s="99">
        <v>0.27</v>
      </c>
      <c r="F5" s="99"/>
      <c r="G5" s="99"/>
      <c r="H5" s="99">
        <v>603.99</v>
      </c>
      <c r="I5" s="103"/>
      <c r="J5" s="100"/>
      <c r="K5" s="103">
        <f t="shared" si="0"/>
        <v>0</v>
      </c>
      <c r="L5" s="336"/>
      <c r="M5" s="336"/>
      <c r="N5" s="103">
        <f t="shared" si="1"/>
        <v>603.99</v>
      </c>
    </row>
    <row r="6" spans="1:15" ht="17" x14ac:dyDescent="0.2">
      <c r="A6" t="s">
        <v>264</v>
      </c>
      <c r="B6" s="160" t="s">
        <v>65</v>
      </c>
      <c r="C6" s="159" t="s">
        <v>138</v>
      </c>
      <c r="D6" s="111">
        <v>4660</v>
      </c>
      <c r="E6" s="113">
        <v>0.4</v>
      </c>
      <c r="F6" s="113"/>
      <c r="G6" s="113"/>
      <c r="H6" s="113">
        <v>1864</v>
      </c>
      <c r="I6" s="117"/>
      <c r="J6" s="115">
        <v>93.2</v>
      </c>
      <c r="K6" s="117">
        <f t="shared" si="0"/>
        <v>93.2</v>
      </c>
      <c r="L6" s="326"/>
      <c r="M6" s="326"/>
      <c r="N6" s="103">
        <f t="shared" si="1"/>
        <v>1957.2</v>
      </c>
    </row>
    <row r="7" spans="1:15" ht="17" x14ac:dyDescent="0.2">
      <c r="A7" t="s">
        <v>264</v>
      </c>
      <c r="B7" s="208" t="s">
        <v>65</v>
      </c>
      <c r="C7" s="331" t="s">
        <v>138</v>
      </c>
      <c r="D7" s="332">
        <v>864</v>
      </c>
      <c r="E7" s="99">
        <v>0.28000000000000003</v>
      </c>
      <c r="F7" s="99"/>
      <c r="G7" s="99"/>
      <c r="H7" s="99">
        <v>241.92</v>
      </c>
      <c r="I7" s="103"/>
      <c r="J7" s="100"/>
      <c r="K7" s="103">
        <f t="shared" si="0"/>
        <v>0</v>
      </c>
      <c r="L7" s="336">
        <v>110</v>
      </c>
      <c r="M7" s="336"/>
      <c r="N7" s="103">
        <f t="shared" si="1"/>
        <v>131.91999999999999</v>
      </c>
    </row>
    <row r="8" spans="1:15" s="272" customFormat="1" ht="17" x14ac:dyDescent="0.2">
      <c r="A8" s="117" t="s">
        <v>265</v>
      </c>
      <c r="B8" s="160" t="s">
        <v>240</v>
      </c>
      <c r="C8" s="159" t="s">
        <v>243</v>
      </c>
      <c r="D8" s="111">
        <v>1501</v>
      </c>
      <c r="E8" s="113">
        <v>0.4</v>
      </c>
      <c r="F8" s="113"/>
      <c r="G8" s="113"/>
      <c r="H8" s="113">
        <v>600.4</v>
      </c>
      <c r="I8" s="117"/>
      <c r="J8" s="115"/>
      <c r="K8" s="117">
        <f t="shared" si="0"/>
        <v>0</v>
      </c>
      <c r="L8" s="326">
        <v>110</v>
      </c>
      <c r="M8" s="326"/>
      <c r="N8" s="103">
        <f t="shared" si="1"/>
        <v>490.4</v>
      </c>
    </row>
    <row r="9" spans="1:15" ht="17" x14ac:dyDescent="0.2">
      <c r="A9" t="s">
        <v>268</v>
      </c>
      <c r="B9" s="179" t="s">
        <v>98</v>
      </c>
      <c r="C9" s="159" t="s">
        <v>45</v>
      </c>
      <c r="D9" s="111">
        <v>4297</v>
      </c>
      <c r="E9" s="113">
        <v>0.2</v>
      </c>
      <c r="F9" s="113"/>
      <c r="G9" s="113"/>
      <c r="H9" s="113">
        <v>859.4</v>
      </c>
      <c r="I9" s="117"/>
      <c r="J9" s="115"/>
      <c r="K9" s="117">
        <f t="shared" si="0"/>
        <v>0</v>
      </c>
      <c r="L9" s="326"/>
      <c r="M9" s="326"/>
      <c r="N9" s="103">
        <f t="shared" si="1"/>
        <v>859.4</v>
      </c>
    </row>
    <row r="10" spans="1:15" ht="34" x14ac:dyDescent="0.2">
      <c r="A10" t="s">
        <v>269</v>
      </c>
      <c r="B10" s="179" t="s">
        <v>256</v>
      </c>
      <c r="C10" s="216" t="s">
        <v>255</v>
      </c>
      <c r="D10" s="166">
        <v>2082</v>
      </c>
      <c r="E10" s="168">
        <v>0.28000000000000003</v>
      </c>
      <c r="F10" s="168"/>
      <c r="G10" s="168"/>
      <c r="H10" s="168">
        <v>582.96</v>
      </c>
      <c r="I10" s="117"/>
      <c r="J10" s="115"/>
      <c r="K10" s="117">
        <f t="shared" ref="K10" si="2">I10+J10</f>
        <v>0</v>
      </c>
      <c r="L10" s="326">
        <v>110</v>
      </c>
      <c r="M10" s="326"/>
      <c r="N10" s="103">
        <f t="shared" si="1"/>
        <v>472.96000000000004</v>
      </c>
    </row>
    <row r="11" spans="1:15" ht="17" x14ac:dyDescent="0.2">
      <c r="A11" t="s">
        <v>267</v>
      </c>
      <c r="B11" s="90" t="s">
        <v>52</v>
      </c>
      <c r="C11" s="331" t="s">
        <v>53</v>
      </c>
      <c r="D11" s="332">
        <v>3016</v>
      </c>
      <c r="E11" s="99">
        <v>0.42</v>
      </c>
      <c r="F11" s="99"/>
      <c r="G11" s="99"/>
      <c r="H11" s="405">
        <v>1266.72</v>
      </c>
      <c r="I11" s="103"/>
      <c r="J11" s="100">
        <v>70</v>
      </c>
      <c r="K11" s="103">
        <f t="shared" ref="K11:K15" si="3">I11+J11</f>
        <v>70</v>
      </c>
      <c r="L11" s="336">
        <v>110</v>
      </c>
      <c r="M11" s="336"/>
      <c r="N11" s="103">
        <f t="shared" si="1"/>
        <v>1226.72</v>
      </c>
    </row>
    <row r="12" spans="1:15" ht="17" x14ac:dyDescent="0.2">
      <c r="A12" t="s">
        <v>262</v>
      </c>
      <c r="B12" s="90" t="s">
        <v>104</v>
      </c>
      <c r="C12" s="159" t="s">
        <v>105</v>
      </c>
      <c r="D12" s="111">
        <v>2663</v>
      </c>
      <c r="E12" s="113">
        <v>0.4</v>
      </c>
      <c r="F12" s="113"/>
      <c r="G12" s="113"/>
      <c r="H12" s="113">
        <v>1065.2</v>
      </c>
      <c r="I12" s="117"/>
      <c r="J12" s="115">
        <v>31.71</v>
      </c>
      <c r="K12" s="117">
        <f t="shared" si="3"/>
        <v>31.71</v>
      </c>
      <c r="L12" s="326">
        <v>110</v>
      </c>
      <c r="M12" s="326"/>
      <c r="N12" s="103">
        <f t="shared" si="1"/>
        <v>986.91000000000008</v>
      </c>
    </row>
    <row r="13" spans="1:15" ht="17" x14ac:dyDescent="0.2">
      <c r="A13" t="s">
        <v>266</v>
      </c>
      <c r="B13" s="90" t="s">
        <v>216</v>
      </c>
      <c r="C13" s="159" t="s">
        <v>217</v>
      </c>
      <c r="D13" s="111">
        <v>1250</v>
      </c>
      <c r="E13" s="113">
        <v>0.4</v>
      </c>
      <c r="F13" s="113"/>
      <c r="G13" s="113"/>
      <c r="H13" s="113">
        <v>500</v>
      </c>
      <c r="I13" s="117"/>
      <c r="J13" s="115"/>
      <c r="K13" s="117">
        <f t="shared" si="3"/>
        <v>0</v>
      </c>
      <c r="L13" s="326"/>
      <c r="M13" s="326"/>
      <c r="N13" s="103">
        <f t="shared" si="1"/>
        <v>500</v>
      </c>
    </row>
    <row r="14" spans="1:15" ht="17" x14ac:dyDescent="0.2">
      <c r="A14" s="12" t="s">
        <v>261</v>
      </c>
      <c r="B14" s="90" t="s">
        <v>152</v>
      </c>
      <c r="C14" s="331" t="s">
        <v>153</v>
      </c>
      <c r="D14" s="332">
        <v>2082</v>
      </c>
      <c r="E14" s="99">
        <v>0.28000000000000003</v>
      </c>
      <c r="F14" s="99"/>
      <c r="G14" s="99"/>
      <c r="H14" s="99">
        <v>582.96</v>
      </c>
      <c r="I14" s="103"/>
      <c r="J14" s="100"/>
      <c r="K14" s="103">
        <f t="shared" si="3"/>
        <v>0</v>
      </c>
      <c r="L14" s="336">
        <v>110</v>
      </c>
      <c r="M14" s="336"/>
      <c r="N14" s="103">
        <f t="shared" si="1"/>
        <v>472.96000000000004</v>
      </c>
    </row>
    <row r="15" spans="1:15" s="272" customFormat="1" ht="17" x14ac:dyDescent="0.2">
      <c r="A15" s="117" t="s">
        <v>260</v>
      </c>
      <c r="B15" s="90" t="s">
        <v>222</v>
      </c>
      <c r="C15" s="159" t="s">
        <v>223</v>
      </c>
      <c r="D15" s="111">
        <v>4612</v>
      </c>
      <c r="E15" s="113">
        <v>0.4</v>
      </c>
      <c r="F15" s="113"/>
      <c r="G15" s="113"/>
      <c r="H15" s="113">
        <v>1844.8</v>
      </c>
      <c r="I15" s="117"/>
      <c r="J15" s="115">
        <v>92.24</v>
      </c>
      <c r="K15" s="117">
        <f t="shared" si="3"/>
        <v>92.24</v>
      </c>
      <c r="L15" s="326">
        <v>110</v>
      </c>
      <c r="M15" s="326"/>
      <c r="N15" s="103">
        <f t="shared" si="1"/>
        <v>1827.04</v>
      </c>
    </row>
    <row r="16" spans="1:15" ht="16" customHeight="1" x14ac:dyDescent="0.2">
      <c r="B16" s="75"/>
      <c r="D16" s="79">
        <f>SUM(D2:D15)</f>
        <v>35888</v>
      </c>
      <c r="E16" s="79"/>
      <c r="F16" s="79"/>
      <c r="G16" s="79"/>
      <c r="H16" s="406">
        <v>2927.76</v>
      </c>
      <c r="I16" s="80"/>
      <c r="J16" s="80">
        <f>SUM(J2:J15)</f>
        <v>287.14999999999998</v>
      </c>
      <c r="K16" s="80">
        <f>SUM(K2:K15)</f>
        <v>287.14999999999998</v>
      </c>
      <c r="L16" s="80">
        <f>SUM(L2:L15)</f>
        <v>968</v>
      </c>
      <c r="M16" s="80"/>
      <c r="N16" s="103">
        <f>SUM(N2:N15)</f>
        <v>11690.29</v>
      </c>
      <c r="O16" s="3"/>
    </row>
    <row r="17" spans="2:14" x14ac:dyDescent="0.2">
      <c r="E17" s="81"/>
      <c r="F17" s="81"/>
      <c r="G17" s="81"/>
      <c r="H17" s="81"/>
      <c r="N17" s="382"/>
    </row>
    <row r="18" spans="2:14" x14ac:dyDescent="0.2">
      <c r="C18" s="247" t="s">
        <v>47</v>
      </c>
      <c r="E18" s="13"/>
      <c r="F18" s="13"/>
      <c r="G18" s="13"/>
      <c r="H18" s="13"/>
      <c r="J18" s="13"/>
      <c r="K18" s="13"/>
      <c r="N18" s="12"/>
    </row>
    <row r="19" spans="2:14" x14ac:dyDescent="0.2">
      <c r="C19" s="363">
        <v>0.13</v>
      </c>
      <c r="D19" s="41" t="s">
        <v>170</v>
      </c>
      <c r="E19" s="14"/>
      <c r="F19" s="14"/>
      <c r="G19" s="14"/>
      <c r="H19" s="14"/>
      <c r="J19" s="13"/>
      <c r="K19" s="13"/>
      <c r="N19" s="207"/>
    </row>
    <row r="20" spans="2:14" x14ac:dyDescent="0.2">
      <c r="B20" s="361"/>
      <c r="C20" s="364">
        <v>0.14000000000000001</v>
      </c>
      <c r="D20" s="41" t="s">
        <v>51</v>
      </c>
      <c r="E20" s="14"/>
      <c r="F20" s="14"/>
      <c r="G20" s="14"/>
      <c r="H20" s="14"/>
      <c r="I20" s="15"/>
      <c r="L20" s="401"/>
      <c r="M20" s="401"/>
      <c r="N20" s="404"/>
    </row>
    <row r="21" spans="2:14" x14ac:dyDescent="0.2">
      <c r="B21" s="362"/>
      <c r="E21" s="14"/>
      <c r="F21" s="14"/>
      <c r="G21" s="14"/>
      <c r="H21" s="14"/>
      <c r="L21" s="402"/>
      <c r="M21" s="402"/>
      <c r="N21" s="403"/>
    </row>
    <row r="22" spans="2:14" x14ac:dyDescent="0.2">
      <c r="B22" s="361"/>
      <c r="E22" s="399"/>
      <c r="F22" s="399"/>
      <c r="G22" s="399"/>
      <c r="H22" s="399"/>
      <c r="I22" s="400"/>
    </row>
    <row r="23" spans="2:14" x14ac:dyDescent="0.2">
      <c r="B23" s="361"/>
      <c r="E23" s="399"/>
      <c r="F23" s="399"/>
      <c r="G23" s="399"/>
      <c r="H23" s="399"/>
      <c r="I23" s="400"/>
    </row>
    <row r="24" spans="2:14" x14ac:dyDescent="0.2">
      <c r="E24" s="79"/>
      <c r="F24" s="79"/>
      <c r="G24" s="79"/>
      <c r="H24" s="79"/>
      <c r="I24" s="79"/>
    </row>
    <row r="25" spans="2:14" x14ac:dyDescent="0.2">
      <c r="E25" s="79"/>
      <c r="F25" s="79"/>
      <c r="G25" s="79"/>
      <c r="H25" s="79"/>
      <c r="I25" s="79"/>
    </row>
  </sheetData>
  <autoFilter ref="B1:N20" xr:uid="{00000000-0009-0000-0000-00007E000000}">
    <filterColumn colId="12">
      <filters blank="1">
        <filter val="1,226.72"/>
        <filter val="1,321.60"/>
        <filter val="1,647.39"/>
        <filter val="1,827.04"/>
        <filter val="1,957.20"/>
        <filter val="1.00"/>
        <filter val="11,697.29"/>
        <filter val="13,344.68"/>
        <filter val="131.92"/>
        <filter val="323.20"/>
        <filter val="472.96"/>
        <filter val="490.40"/>
        <filter val="500.00"/>
        <filter val="515.99"/>
        <filter val="603.99"/>
        <filter val="859.40"/>
        <filter val="986.91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52" t="s">
        <v>31</v>
      </c>
      <c r="B2" s="52" t="s">
        <v>32</v>
      </c>
      <c r="C2" s="53">
        <v>3759</v>
      </c>
      <c r="D2" s="10">
        <v>0.33</v>
      </c>
      <c r="E2" s="12">
        <f t="shared" ref="E2" si="0">C2*D2</f>
        <v>1240.47</v>
      </c>
      <c r="F2" s="12">
        <v>11.5</v>
      </c>
      <c r="G2" s="12">
        <f t="shared" ref="G2" si="1">E2+F2</f>
        <v>1251.97</v>
      </c>
      <c r="H2" s="12"/>
      <c r="I2" s="20">
        <f t="shared" ref="I2" si="2">G2-H2</f>
        <v>1251.97</v>
      </c>
    </row>
    <row r="3" spans="1:9" x14ac:dyDescent="0.2">
      <c r="E3" s="38"/>
      <c r="F3" s="38"/>
      <c r="G3" s="38"/>
      <c r="H3" s="38"/>
      <c r="I3" s="38"/>
    </row>
    <row r="4" spans="1:9" x14ac:dyDescent="0.2">
      <c r="B4" t="s">
        <v>37</v>
      </c>
      <c r="C4" s="41">
        <f>SUM(C2:C3)</f>
        <v>3759</v>
      </c>
      <c r="D4" s="41"/>
      <c r="E4" s="41">
        <f t="shared" ref="E4:H4" si="3">SUM(E2:E3)</f>
        <v>1240.47</v>
      </c>
      <c r="F4" s="41">
        <f t="shared" si="3"/>
        <v>11.5</v>
      </c>
      <c r="G4" s="41">
        <f t="shared" si="3"/>
        <v>1251.97</v>
      </c>
      <c r="H4" s="41">
        <f t="shared" si="3"/>
        <v>0</v>
      </c>
      <c r="I4" s="45">
        <f>SUM(I2:I3)</f>
        <v>1251.97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173.66580000000002</v>
      </c>
    </row>
    <row r="7" spans="1:9" x14ac:dyDescent="0.2">
      <c r="G7" t="s">
        <v>40</v>
      </c>
      <c r="I7" s="3">
        <f>+I6</f>
        <v>173.66580000000002</v>
      </c>
    </row>
    <row r="8" spans="1:9" x14ac:dyDescent="0.2">
      <c r="G8" t="s">
        <v>41</v>
      </c>
      <c r="I8" s="42">
        <f>+I4+I7</f>
        <v>1425.6358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54" t="s">
        <v>31</v>
      </c>
      <c r="B2" s="54" t="s">
        <v>32</v>
      </c>
      <c r="C2" s="55">
        <v>2975</v>
      </c>
      <c r="D2" s="10">
        <v>0.33</v>
      </c>
      <c r="E2" s="12">
        <f>C2*D2</f>
        <v>981.75</v>
      </c>
      <c r="F2" s="12">
        <v>31.5</v>
      </c>
      <c r="G2" s="12">
        <f>E2+F2</f>
        <v>1013.25</v>
      </c>
      <c r="H2" s="12"/>
      <c r="I2" s="20">
        <f t="shared" ref="I2" si="0">G2-H2</f>
        <v>1013.25</v>
      </c>
    </row>
    <row r="3" spans="1:9" x14ac:dyDescent="0.2">
      <c r="E3" s="38"/>
      <c r="F3" s="38"/>
      <c r="G3" s="38"/>
      <c r="H3" s="38"/>
      <c r="I3" s="38"/>
    </row>
    <row r="4" spans="1:9" x14ac:dyDescent="0.2">
      <c r="B4" t="s">
        <v>37</v>
      </c>
      <c r="C4" s="41">
        <f>SUM(C2:C3)</f>
        <v>2975</v>
      </c>
      <c r="D4" s="41"/>
      <c r="E4" s="41">
        <f t="shared" ref="E4:H4" si="1">SUM(E2:E3)</f>
        <v>981.75</v>
      </c>
      <c r="F4" s="41">
        <f t="shared" si="1"/>
        <v>31.5</v>
      </c>
      <c r="G4" s="41">
        <f t="shared" si="1"/>
        <v>1013.25</v>
      </c>
      <c r="H4" s="41">
        <f t="shared" si="1"/>
        <v>0</v>
      </c>
      <c r="I4" s="45">
        <f>SUM(I2:I3)</f>
        <v>1013.25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137.44500000000002</v>
      </c>
    </row>
    <row r="7" spans="1:9" x14ac:dyDescent="0.2">
      <c r="G7" t="s">
        <v>40</v>
      </c>
      <c r="I7" s="3">
        <f>+I6</f>
        <v>137.44500000000002</v>
      </c>
    </row>
    <row r="8" spans="1:9" x14ac:dyDescent="0.2">
      <c r="G8" t="s">
        <v>41</v>
      </c>
      <c r="I8" s="42">
        <f>+I4+I7</f>
        <v>1150.6949999999999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6"/>
  <sheetViews>
    <sheetView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56" t="s">
        <v>31</v>
      </c>
      <c r="B2" s="56" t="s">
        <v>32</v>
      </c>
      <c r="C2" s="57">
        <v>0</v>
      </c>
      <c r="D2" s="10">
        <v>0.33</v>
      </c>
      <c r="E2" s="12">
        <f t="shared" ref="E2:E3" si="0">C2*D2</f>
        <v>0</v>
      </c>
      <c r="F2" s="12"/>
      <c r="G2" s="12">
        <f t="shared" ref="G2:G3" si="1">E2+F2</f>
        <v>0</v>
      </c>
      <c r="H2" s="12"/>
      <c r="I2" s="20">
        <f t="shared" ref="I2:I3" si="2">G2-H2</f>
        <v>0</v>
      </c>
    </row>
    <row r="3" spans="1:9" x14ac:dyDescent="0.2">
      <c r="A3" s="58" t="s">
        <v>42</v>
      </c>
      <c r="B3" s="58" t="s">
        <v>43</v>
      </c>
      <c r="C3" s="21">
        <v>2854</v>
      </c>
      <c r="D3" s="21">
        <v>0.34</v>
      </c>
      <c r="E3" s="12">
        <f t="shared" si="0"/>
        <v>970.36</v>
      </c>
      <c r="F3" s="12">
        <v>20</v>
      </c>
      <c r="G3" s="12">
        <f t="shared" si="1"/>
        <v>990.36</v>
      </c>
      <c r="H3" s="12">
        <v>100</v>
      </c>
      <c r="I3" s="20">
        <f t="shared" si="2"/>
        <v>890.36</v>
      </c>
    </row>
    <row r="4" spans="1:9" x14ac:dyDescent="0.2">
      <c r="B4" t="s">
        <v>37</v>
      </c>
      <c r="C4" s="41">
        <f>SUM(C2:C3)</f>
        <v>2854</v>
      </c>
      <c r="D4" s="41"/>
      <c r="E4" s="41">
        <f t="shared" ref="E4:H4" si="3">SUM(E2:E3)</f>
        <v>970.36</v>
      </c>
      <c r="F4" s="41">
        <f t="shared" si="3"/>
        <v>20</v>
      </c>
      <c r="G4" s="41">
        <f t="shared" si="3"/>
        <v>990.36</v>
      </c>
      <c r="H4" s="41">
        <f t="shared" si="3"/>
        <v>100</v>
      </c>
      <c r="I4" s="45">
        <f>SUM(I2:I3)</f>
        <v>890.36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135.85040000000001</v>
      </c>
    </row>
    <row r="7" spans="1:9" x14ac:dyDescent="0.2">
      <c r="G7" t="s">
        <v>40</v>
      </c>
      <c r="I7" s="3">
        <f>+I6</f>
        <v>135.85040000000001</v>
      </c>
    </row>
    <row r="8" spans="1:9" x14ac:dyDescent="0.2">
      <c r="D8" s="14" t="s">
        <v>9</v>
      </c>
      <c r="E8">
        <v>1</v>
      </c>
      <c r="F8" s="13"/>
      <c r="G8" t="s">
        <v>41</v>
      </c>
      <c r="I8" s="42">
        <f>+I4+I7</f>
        <v>1026.2103999999999</v>
      </c>
    </row>
    <row r="9" spans="1:9" x14ac:dyDescent="0.2">
      <c r="D9" s="14" t="s">
        <v>11</v>
      </c>
      <c r="E9" s="15">
        <v>91</v>
      </c>
    </row>
    <row r="10" spans="1:9" x14ac:dyDescent="0.2">
      <c r="D10" s="14" t="s">
        <v>13</v>
      </c>
      <c r="E10" s="15">
        <f>E8*E9</f>
        <v>91</v>
      </c>
    </row>
    <row r="11" spans="1:9" x14ac:dyDescent="0.2">
      <c r="D11" s="14" t="s">
        <v>14</v>
      </c>
      <c r="E11" s="15">
        <f>E4*0.14</f>
        <v>135.85040000000001</v>
      </c>
    </row>
    <row r="13" spans="1:9" x14ac:dyDescent="0.2">
      <c r="A13" s="17" t="s">
        <v>15</v>
      </c>
    </row>
    <row r="15" spans="1:9" x14ac:dyDescent="0.2">
      <c r="A15" t="s">
        <v>16</v>
      </c>
    </row>
    <row r="16" spans="1:9" x14ac:dyDescent="0.2">
      <c r="A16" t="s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6"/>
  <sheetViews>
    <sheetView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59" t="s">
        <v>31</v>
      </c>
      <c r="B2" s="59" t="s">
        <v>32</v>
      </c>
      <c r="C2" s="60">
        <v>3981</v>
      </c>
      <c r="D2" s="10">
        <v>0.33</v>
      </c>
      <c r="E2" s="12">
        <f t="shared" ref="E2:E3" si="0">C2*D2</f>
        <v>1313.73</v>
      </c>
      <c r="F2" s="12">
        <v>120</v>
      </c>
      <c r="G2" s="12">
        <f t="shared" ref="G2:G3" si="1">E2+F2</f>
        <v>1433.73</v>
      </c>
      <c r="H2" s="12">
        <v>110</v>
      </c>
      <c r="I2" s="20">
        <f t="shared" ref="I2:I3" si="2">G2-H2</f>
        <v>1323.73</v>
      </c>
    </row>
    <row r="3" spans="1:9" x14ac:dyDescent="0.2">
      <c r="A3" s="61" t="s">
        <v>42</v>
      </c>
      <c r="B3" s="61" t="s">
        <v>43</v>
      </c>
      <c r="C3" s="21">
        <v>4062</v>
      </c>
      <c r="D3" s="21">
        <v>0.34</v>
      </c>
      <c r="E3" s="12">
        <f t="shared" si="0"/>
        <v>1381.0800000000002</v>
      </c>
      <c r="F3" s="12">
        <v>31.5</v>
      </c>
      <c r="G3" s="12">
        <f t="shared" si="1"/>
        <v>1412.5800000000002</v>
      </c>
      <c r="H3" s="12">
        <v>383.85</v>
      </c>
      <c r="I3" s="20">
        <f t="shared" si="2"/>
        <v>1028.73</v>
      </c>
    </row>
    <row r="4" spans="1:9" x14ac:dyDescent="0.2">
      <c r="B4" t="s">
        <v>37</v>
      </c>
      <c r="C4" s="41">
        <f>SUM(C2:C3)</f>
        <v>8043</v>
      </c>
      <c r="D4" s="41"/>
      <c r="E4" s="41">
        <f t="shared" ref="E4:H4" si="3">SUM(E2:E3)</f>
        <v>2694.8100000000004</v>
      </c>
      <c r="F4" s="41">
        <f t="shared" si="3"/>
        <v>151.5</v>
      </c>
      <c r="G4" s="41">
        <f t="shared" si="3"/>
        <v>2846.3100000000004</v>
      </c>
      <c r="H4" s="41">
        <f t="shared" si="3"/>
        <v>493.85</v>
      </c>
      <c r="I4" s="45">
        <f>SUM(I2:I3)</f>
        <v>2352.46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377.27340000000009</v>
      </c>
    </row>
    <row r="7" spans="1:9" x14ac:dyDescent="0.2">
      <c r="G7" t="s">
        <v>40</v>
      </c>
      <c r="I7" s="3">
        <f>+E11</f>
        <v>377.27340000000009</v>
      </c>
    </row>
    <row r="8" spans="1:9" x14ac:dyDescent="0.2">
      <c r="D8" s="14" t="s">
        <v>9</v>
      </c>
      <c r="E8">
        <v>1</v>
      </c>
      <c r="F8" s="13"/>
      <c r="G8" t="s">
        <v>41</v>
      </c>
      <c r="I8" s="42">
        <f>+I4+I7</f>
        <v>2729.7334000000001</v>
      </c>
    </row>
    <row r="9" spans="1:9" x14ac:dyDescent="0.2">
      <c r="D9" s="14" t="s">
        <v>11</v>
      </c>
      <c r="E9" s="15">
        <v>91</v>
      </c>
    </row>
    <row r="10" spans="1:9" x14ac:dyDescent="0.2">
      <c r="D10" s="14" t="s">
        <v>13</v>
      </c>
      <c r="E10" s="15">
        <f>E8*E9</f>
        <v>91</v>
      </c>
    </row>
    <row r="11" spans="1:9" x14ac:dyDescent="0.2">
      <c r="D11" s="14" t="s">
        <v>14</v>
      </c>
      <c r="E11" s="15">
        <f>E4*0.14</f>
        <v>377.27340000000009</v>
      </c>
    </row>
    <row r="13" spans="1:9" x14ac:dyDescent="0.2">
      <c r="A13" s="17" t="s">
        <v>15</v>
      </c>
    </row>
    <row r="15" spans="1:9" x14ac:dyDescent="0.2">
      <c r="A15" t="s">
        <v>16</v>
      </c>
    </row>
    <row r="16" spans="1:9" x14ac:dyDescent="0.2">
      <c r="A16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6"/>
  <sheetViews>
    <sheetView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62" t="s">
        <v>31</v>
      </c>
      <c r="B2" s="62" t="s">
        <v>32</v>
      </c>
      <c r="C2" s="63">
        <v>3344</v>
      </c>
      <c r="D2" s="10">
        <v>0.33</v>
      </c>
      <c r="E2" s="12">
        <f t="shared" ref="E2:E3" si="0">C2*D2</f>
        <v>1103.52</v>
      </c>
      <c r="F2" s="12">
        <v>11.5</v>
      </c>
      <c r="G2" s="12">
        <f t="shared" ref="G2:G3" si="1">E2+F2</f>
        <v>1115.02</v>
      </c>
      <c r="H2" s="12"/>
      <c r="I2" s="20">
        <f t="shared" ref="I2:I3" si="2">G2-H2</f>
        <v>1115.02</v>
      </c>
    </row>
    <row r="3" spans="1:9" x14ac:dyDescent="0.2">
      <c r="A3" s="64" t="s">
        <v>42</v>
      </c>
      <c r="B3" s="64" t="s">
        <v>43</v>
      </c>
      <c r="C3" s="21">
        <v>0</v>
      </c>
      <c r="D3" s="21">
        <v>0.34</v>
      </c>
      <c r="E3" s="12">
        <f t="shared" si="0"/>
        <v>0</v>
      </c>
      <c r="F3" s="12"/>
      <c r="G3" s="12">
        <f t="shared" si="1"/>
        <v>0</v>
      </c>
      <c r="H3" s="12"/>
      <c r="I3" s="20">
        <f t="shared" si="2"/>
        <v>0</v>
      </c>
    </row>
    <row r="4" spans="1:9" x14ac:dyDescent="0.2">
      <c r="B4" t="s">
        <v>37</v>
      </c>
      <c r="C4" s="41">
        <f>SUM(C2:C3)</f>
        <v>3344</v>
      </c>
      <c r="D4" s="41"/>
      <c r="E4" s="41">
        <f t="shared" ref="E4:H4" si="3">SUM(E2:E3)</f>
        <v>1103.52</v>
      </c>
      <c r="F4" s="41">
        <f t="shared" si="3"/>
        <v>11.5</v>
      </c>
      <c r="G4" s="41">
        <f t="shared" si="3"/>
        <v>1115.02</v>
      </c>
      <c r="H4" s="41">
        <f t="shared" si="3"/>
        <v>0</v>
      </c>
      <c r="I4" s="45">
        <f>SUM(I2:I3)</f>
        <v>1115.02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154.49280000000002</v>
      </c>
    </row>
    <row r="7" spans="1:9" x14ac:dyDescent="0.2">
      <c r="G7" t="s">
        <v>40</v>
      </c>
      <c r="I7" s="3">
        <f>+E11</f>
        <v>154.49280000000002</v>
      </c>
    </row>
    <row r="8" spans="1:9" x14ac:dyDescent="0.2">
      <c r="D8" s="14" t="s">
        <v>9</v>
      </c>
      <c r="E8">
        <v>1</v>
      </c>
      <c r="F8" s="13"/>
      <c r="G8" t="s">
        <v>41</v>
      </c>
      <c r="I8" s="42">
        <f>+I4+I7</f>
        <v>1269.5128</v>
      </c>
    </row>
    <row r="9" spans="1:9" x14ac:dyDescent="0.2">
      <c r="D9" s="14" t="s">
        <v>11</v>
      </c>
      <c r="E9" s="15">
        <v>91</v>
      </c>
    </row>
    <row r="10" spans="1:9" x14ac:dyDescent="0.2">
      <c r="D10" s="14" t="s">
        <v>13</v>
      </c>
      <c r="E10" s="15">
        <f>E8*E9</f>
        <v>91</v>
      </c>
    </row>
    <row r="11" spans="1:9" x14ac:dyDescent="0.2">
      <c r="D11" s="14" t="s">
        <v>14</v>
      </c>
      <c r="E11" s="15">
        <f>E4*0.14</f>
        <v>154.49280000000002</v>
      </c>
    </row>
    <row r="13" spans="1:9" x14ac:dyDescent="0.2">
      <c r="A13" s="17" t="s">
        <v>15</v>
      </c>
    </row>
    <row r="15" spans="1:9" x14ac:dyDescent="0.2">
      <c r="A15" t="s">
        <v>16</v>
      </c>
    </row>
    <row r="16" spans="1:9" x14ac:dyDescent="0.2">
      <c r="A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6"/>
  <sheetViews>
    <sheetView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65" t="s">
        <v>31</v>
      </c>
      <c r="B2" s="65" t="s">
        <v>32</v>
      </c>
      <c r="C2" s="66">
        <v>3527</v>
      </c>
      <c r="D2" s="10">
        <v>0.33</v>
      </c>
      <c r="E2" s="12">
        <f t="shared" ref="E2:E3" si="0">C2*D2</f>
        <v>1163.9100000000001</v>
      </c>
      <c r="F2" s="12">
        <v>40</v>
      </c>
      <c r="G2" s="12">
        <f t="shared" ref="G2:G3" si="1">E2+F2</f>
        <v>1203.9100000000001</v>
      </c>
      <c r="H2" s="12"/>
      <c r="I2" s="20">
        <f t="shared" ref="I2:I3" si="2">G2-H2</f>
        <v>1203.9100000000001</v>
      </c>
    </row>
    <row r="3" spans="1:9" x14ac:dyDescent="0.2">
      <c r="A3" s="67" t="s">
        <v>42</v>
      </c>
      <c r="B3" s="67" t="s">
        <v>43</v>
      </c>
      <c r="C3" s="21">
        <v>3441</v>
      </c>
      <c r="D3" s="21">
        <v>0.34</v>
      </c>
      <c r="E3" s="12">
        <f t="shared" si="0"/>
        <v>1169.94</v>
      </c>
      <c r="F3" s="12">
        <v>23</v>
      </c>
      <c r="G3" s="12">
        <f t="shared" si="1"/>
        <v>1192.94</v>
      </c>
      <c r="H3" s="12">
        <v>107.7</v>
      </c>
      <c r="I3" s="20">
        <f t="shared" si="2"/>
        <v>1085.24</v>
      </c>
    </row>
    <row r="4" spans="1:9" x14ac:dyDescent="0.2">
      <c r="B4" t="s">
        <v>37</v>
      </c>
      <c r="C4" s="41">
        <f>SUM(C2:C3)</f>
        <v>6968</v>
      </c>
      <c r="D4" s="41"/>
      <c r="E4" s="41">
        <f t="shared" ref="E4:H4" si="3">SUM(E2:E3)</f>
        <v>2333.8500000000004</v>
      </c>
      <c r="F4" s="41">
        <f t="shared" si="3"/>
        <v>63</v>
      </c>
      <c r="G4" s="41">
        <f t="shared" si="3"/>
        <v>2396.8500000000004</v>
      </c>
      <c r="H4" s="41">
        <f t="shared" si="3"/>
        <v>107.7</v>
      </c>
      <c r="I4" s="45">
        <f>SUM(I2:I3)</f>
        <v>2289.15</v>
      </c>
    </row>
    <row r="5" spans="1:9" x14ac:dyDescent="0.2">
      <c r="G5" t="s">
        <v>38</v>
      </c>
      <c r="I5">
        <v>200</v>
      </c>
    </row>
    <row r="6" spans="1:9" x14ac:dyDescent="0.2">
      <c r="G6" t="s">
        <v>39</v>
      </c>
      <c r="I6" s="42">
        <f>E4*0.14</f>
        <v>326.73900000000009</v>
      </c>
    </row>
    <row r="7" spans="1:9" x14ac:dyDescent="0.2">
      <c r="G7" t="s">
        <v>40</v>
      </c>
      <c r="I7" s="3">
        <f>+E11</f>
        <v>326.73900000000009</v>
      </c>
    </row>
    <row r="8" spans="1:9" x14ac:dyDescent="0.2">
      <c r="D8" s="14" t="s">
        <v>9</v>
      </c>
      <c r="E8">
        <v>1</v>
      </c>
      <c r="F8" s="13"/>
      <c r="G8" t="s">
        <v>41</v>
      </c>
      <c r="I8" s="42">
        <f>+I4+I7</f>
        <v>2615.8890000000001</v>
      </c>
    </row>
    <row r="9" spans="1:9" x14ac:dyDescent="0.2">
      <c r="D9" s="14" t="s">
        <v>11</v>
      </c>
      <c r="E9" s="15">
        <v>91</v>
      </c>
    </row>
    <row r="10" spans="1:9" x14ac:dyDescent="0.2">
      <c r="D10" s="14" t="s">
        <v>13</v>
      </c>
      <c r="E10" s="15">
        <f>E8*E9</f>
        <v>91</v>
      </c>
    </row>
    <row r="11" spans="1:9" x14ac:dyDescent="0.2">
      <c r="D11" s="14" t="s">
        <v>14</v>
      </c>
      <c r="E11" s="15">
        <f>E4*0.14</f>
        <v>326.73900000000009</v>
      </c>
    </row>
    <row r="13" spans="1:9" x14ac:dyDescent="0.2">
      <c r="A13" s="17" t="s">
        <v>15</v>
      </c>
    </row>
    <row r="15" spans="1:9" x14ac:dyDescent="0.2">
      <c r="A15" t="s">
        <v>16</v>
      </c>
    </row>
    <row r="16" spans="1:9" x14ac:dyDescent="0.2">
      <c r="A1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85" zoomScaleNormal="85" workbookViewId="0">
      <selection activeCell="F29" sqref="F29"/>
    </sheetView>
  </sheetViews>
  <sheetFormatPr baseColWidth="10" defaultColWidth="10.6640625" defaultRowHeight="16" x14ac:dyDescent="0.2"/>
  <cols>
    <col min="1" max="1" width="10.5" customWidth="1"/>
    <col min="2" max="2" width="11.1640625" customWidth="1"/>
    <col min="4" max="4" width="9.6640625" customWidth="1"/>
    <col min="8" max="8" width="12.6640625" customWidth="1"/>
  </cols>
  <sheetData>
    <row r="1" spans="1:1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2">
      <c r="A2" s="25" t="s">
        <v>30</v>
      </c>
      <c r="B2" s="25" t="s">
        <v>29</v>
      </c>
      <c r="C2" s="22">
        <v>1574</v>
      </c>
      <c r="D2" s="10">
        <v>0.36</v>
      </c>
      <c r="E2" s="12">
        <f t="shared" ref="E2:E5" si="0">C2*D2</f>
        <v>566.64</v>
      </c>
      <c r="F2" s="12"/>
      <c r="G2" s="12">
        <f t="shared" ref="G2:G5" si="1">E2+F2</f>
        <v>566.64</v>
      </c>
      <c r="H2" s="12"/>
      <c r="I2" s="20">
        <f t="shared" ref="I2:I5" si="2">G2-H2</f>
        <v>566.64</v>
      </c>
    </row>
    <row r="3" spans="1:11" x14ac:dyDescent="0.2">
      <c r="A3" s="24"/>
      <c r="B3" s="24"/>
      <c r="C3" s="21"/>
      <c r="D3" s="21">
        <v>0</v>
      </c>
      <c r="E3" s="12">
        <f t="shared" si="0"/>
        <v>0</v>
      </c>
      <c r="F3" s="12"/>
      <c r="G3" s="12">
        <f t="shared" si="1"/>
        <v>0</v>
      </c>
      <c r="H3" s="12"/>
      <c r="I3" s="20">
        <f t="shared" si="2"/>
        <v>0</v>
      </c>
    </row>
    <row r="4" spans="1:11" x14ac:dyDescent="0.2">
      <c r="A4" s="23"/>
      <c r="B4" s="23"/>
      <c r="C4" s="10"/>
      <c r="D4" s="10">
        <v>0</v>
      </c>
      <c r="E4" s="12">
        <f t="shared" si="0"/>
        <v>0</v>
      </c>
      <c r="F4" s="12"/>
      <c r="G4" s="12">
        <f t="shared" si="1"/>
        <v>0</v>
      </c>
      <c r="H4" s="12"/>
      <c r="I4" s="20">
        <f t="shared" si="2"/>
        <v>0</v>
      </c>
    </row>
    <row r="5" spans="1:11" x14ac:dyDescent="0.2">
      <c r="A5" s="23"/>
      <c r="B5" s="23"/>
      <c r="C5" s="10"/>
      <c r="D5" s="10">
        <v>0</v>
      </c>
      <c r="E5" s="12">
        <f t="shared" si="0"/>
        <v>0</v>
      </c>
      <c r="F5" s="12"/>
      <c r="G5" s="12">
        <f t="shared" si="1"/>
        <v>0</v>
      </c>
      <c r="H5" s="12"/>
      <c r="I5" s="20">
        <f t="shared" si="2"/>
        <v>0</v>
      </c>
    </row>
    <row r="6" spans="1:11" x14ac:dyDescent="0.2">
      <c r="A6" s="11"/>
      <c r="C6" s="18">
        <f>SUM(C2:C5)</f>
        <v>1574</v>
      </c>
      <c r="D6" s="10">
        <v>0</v>
      </c>
      <c r="E6" s="19">
        <f>SUM(E2:E5)</f>
        <v>566.64</v>
      </c>
      <c r="F6" s="19">
        <f>SUM(F2:F5)</f>
        <v>0</v>
      </c>
      <c r="G6" s="19">
        <f>SUM(G2:G5)</f>
        <v>566.64</v>
      </c>
      <c r="H6" s="19">
        <f>SUM(H2:H5)</f>
        <v>0</v>
      </c>
      <c r="I6" s="19">
        <f>SUM(I2:I5)</f>
        <v>566.64</v>
      </c>
      <c r="K6" s="3"/>
    </row>
    <row r="7" spans="1:11" x14ac:dyDescent="0.2">
      <c r="D7" s="10">
        <v>0</v>
      </c>
    </row>
    <row r="8" spans="1:11" x14ac:dyDescent="0.2">
      <c r="D8" s="13"/>
      <c r="F8" s="13"/>
      <c r="G8" s="13"/>
      <c r="H8" t="s">
        <v>10</v>
      </c>
      <c r="I8" s="12">
        <f>E12</f>
        <v>79.329599999999999</v>
      </c>
      <c r="K8" s="3"/>
    </row>
    <row r="9" spans="1:11" x14ac:dyDescent="0.2">
      <c r="D9" s="14" t="s">
        <v>9</v>
      </c>
      <c r="E9">
        <v>1</v>
      </c>
      <c r="F9" s="13"/>
      <c r="G9" s="13"/>
      <c r="H9" t="s">
        <v>12</v>
      </c>
      <c r="I9" s="16">
        <f>I6+I8</f>
        <v>645.96960000000001</v>
      </c>
    </row>
    <row r="10" spans="1:11" x14ac:dyDescent="0.2">
      <c r="D10" s="14" t="s">
        <v>11</v>
      </c>
      <c r="E10" s="15">
        <v>91</v>
      </c>
    </row>
    <row r="11" spans="1:11" x14ac:dyDescent="0.2">
      <c r="D11" s="14" t="s">
        <v>13</v>
      </c>
      <c r="E11" s="15">
        <f>E9*E10</f>
        <v>91</v>
      </c>
    </row>
    <row r="12" spans="1:11" x14ac:dyDescent="0.2">
      <c r="D12" s="14" t="s">
        <v>14</v>
      </c>
      <c r="E12" s="15">
        <f>E6*0.14</f>
        <v>79.329599999999999</v>
      </c>
    </row>
    <row r="14" spans="1:11" x14ac:dyDescent="0.2">
      <c r="A14" s="17" t="s">
        <v>15</v>
      </c>
    </row>
    <row r="16" spans="1:11" x14ac:dyDescent="0.2">
      <c r="A16" t="s">
        <v>16</v>
      </c>
    </row>
    <row r="17" spans="1:8" x14ac:dyDescent="0.2">
      <c r="A17" t="s">
        <v>17</v>
      </c>
    </row>
    <row r="22" spans="1:8" x14ac:dyDescent="0.2">
      <c r="H22" s="3"/>
    </row>
    <row r="38" spans="2:2" x14ac:dyDescent="0.2">
      <c r="B38" s="14"/>
    </row>
  </sheetData>
  <sortState xmlns:xlrd2="http://schemas.microsoft.com/office/spreadsheetml/2017/richdata2" ref="A2:I26">
    <sortCondition ref="A2:A26"/>
  </sortState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6"/>
  <sheetViews>
    <sheetView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68" t="s">
        <v>31</v>
      </c>
      <c r="B2" s="68" t="s">
        <v>32</v>
      </c>
      <c r="C2" s="69">
        <v>3936</v>
      </c>
      <c r="D2" s="10">
        <v>0.33</v>
      </c>
      <c r="E2" s="12">
        <f t="shared" ref="E2" si="0">C2*D2</f>
        <v>1298.8800000000001</v>
      </c>
      <c r="F2" s="12">
        <v>96.65</v>
      </c>
      <c r="G2" s="12">
        <f t="shared" ref="G2" si="1">E2+F2</f>
        <v>1395.5300000000002</v>
      </c>
      <c r="H2" s="12"/>
      <c r="I2" s="20">
        <f t="shared" ref="I2" si="2">G2-H2</f>
        <v>1395.5300000000002</v>
      </c>
    </row>
    <row r="3" spans="1:9" x14ac:dyDescent="0.2">
      <c r="A3" s="67" t="s">
        <v>42</v>
      </c>
      <c r="B3" s="67" t="s">
        <v>43</v>
      </c>
      <c r="C3" s="21"/>
      <c r="D3" s="21">
        <v>0.34</v>
      </c>
      <c r="E3" s="12">
        <f t="shared" ref="E3" si="3">C3*D3</f>
        <v>0</v>
      </c>
      <c r="F3" s="12"/>
      <c r="G3" s="12">
        <f t="shared" ref="G3" si="4">E3+F3</f>
        <v>0</v>
      </c>
      <c r="H3" s="12"/>
      <c r="I3" s="20">
        <f t="shared" ref="I3" si="5">G3-H3</f>
        <v>0</v>
      </c>
    </row>
    <row r="4" spans="1:9" x14ac:dyDescent="0.2">
      <c r="B4" t="s">
        <v>37</v>
      </c>
      <c r="C4" s="41">
        <f>SUM(C2:C3)</f>
        <v>3936</v>
      </c>
      <c r="D4" s="41"/>
      <c r="E4" s="41">
        <f t="shared" ref="E4:H4" si="6">SUM(E2:E3)</f>
        <v>1298.8800000000001</v>
      </c>
      <c r="F4" s="41">
        <f t="shared" si="6"/>
        <v>96.65</v>
      </c>
      <c r="G4" s="41">
        <f t="shared" si="6"/>
        <v>1395.5300000000002</v>
      </c>
      <c r="H4" s="41">
        <f t="shared" si="6"/>
        <v>0</v>
      </c>
      <c r="I4" s="45">
        <f>SUM(I2:I3)</f>
        <v>1395.5300000000002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181.84320000000002</v>
      </c>
    </row>
    <row r="7" spans="1:9" x14ac:dyDescent="0.2">
      <c r="G7" t="s">
        <v>40</v>
      </c>
      <c r="I7" s="3">
        <f>+E11</f>
        <v>181.84320000000002</v>
      </c>
    </row>
    <row r="8" spans="1:9" x14ac:dyDescent="0.2">
      <c r="D8" s="14" t="s">
        <v>9</v>
      </c>
      <c r="E8">
        <v>1</v>
      </c>
      <c r="F8" s="13"/>
      <c r="G8" t="s">
        <v>41</v>
      </c>
      <c r="I8" s="42">
        <f>+I4+I7</f>
        <v>1577.3732000000002</v>
      </c>
    </row>
    <row r="9" spans="1:9" x14ac:dyDescent="0.2">
      <c r="D9" s="14" t="s">
        <v>11</v>
      </c>
      <c r="E9" s="15">
        <v>91</v>
      </c>
    </row>
    <row r="10" spans="1:9" x14ac:dyDescent="0.2">
      <c r="D10" s="14" t="s">
        <v>13</v>
      </c>
      <c r="E10" s="15">
        <f>E8*E9</f>
        <v>91</v>
      </c>
    </row>
    <row r="11" spans="1:9" x14ac:dyDescent="0.2">
      <c r="D11" s="14" t="s">
        <v>14</v>
      </c>
      <c r="E11" s="15">
        <f>E4*0.14</f>
        <v>181.84320000000002</v>
      </c>
    </row>
    <row r="13" spans="1:9" x14ac:dyDescent="0.2">
      <c r="A13" s="17" t="s">
        <v>15</v>
      </c>
    </row>
    <row r="15" spans="1:9" x14ac:dyDescent="0.2">
      <c r="A15" t="s">
        <v>16</v>
      </c>
    </row>
    <row r="16" spans="1:9" x14ac:dyDescent="0.2">
      <c r="A16" t="s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6"/>
  <sheetViews>
    <sheetView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70" t="s">
        <v>31</v>
      </c>
      <c r="B2" s="70" t="s">
        <v>32</v>
      </c>
      <c r="C2" s="71">
        <v>2000</v>
      </c>
      <c r="D2" s="10">
        <v>0.35</v>
      </c>
      <c r="E2" s="12">
        <f t="shared" ref="E2" si="0">C2*D2</f>
        <v>700</v>
      </c>
      <c r="F2" s="12">
        <v>23</v>
      </c>
      <c r="G2" s="12">
        <f t="shared" ref="G2" si="1">E2+F2</f>
        <v>723</v>
      </c>
      <c r="H2" s="12"/>
      <c r="I2" s="20">
        <f t="shared" ref="I2" si="2">G2-H2</f>
        <v>723</v>
      </c>
    </row>
    <row r="3" spans="1:9" x14ac:dyDescent="0.2">
      <c r="A3" s="67" t="s">
        <v>42</v>
      </c>
      <c r="B3" s="67" t="s">
        <v>43</v>
      </c>
      <c r="C3" s="21"/>
      <c r="D3" s="21">
        <v>0.34</v>
      </c>
      <c r="E3" s="12">
        <f t="shared" ref="E3" si="3">C3*D3</f>
        <v>0</v>
      </c>
      <c r="F3" s="12"/>
      <c r="G3" s="12">
        <f t="shared" ref="G3" si="4">E3+F3</f>
        <v>0</v>
      </c>
      <c r="H3" s="12"/>
      <c r="I3" s="20">
        <f t="shared" ref="I3" si="5">G3-H3</f>
        <v>0</v>
      </c>
    </row>
    <row r="4" spans="1:9" x14ac:dyDescent="0.2">
      <c r="B4" t="s">
        <v>37</v>
      </c>
      <c r="C4" s="41">
        <f>SUM(C2:C3)</f>
        <v>2000</v>
      </c>
      <c r="D4" s="41"/>
      <c r="E4" s="41">
        <f t="shared" ref="E4:H4" si="6">SUM(E2:E3)</f>
        <v>700</v>
      </c>
      <c r="F4" s="41">
        <f t="shared" si="6"/>
        <v>23</v>
      </c>
      <c r="G4" s="41">
        <f t="shared" si="6"/>
        <v>723</v>
      </c>
      <c r="H4" s="41">
        <f t="shared" si="6"/>
        <v>0</v>
      </c>
      <c r="I4" s="45">
        <f>SUM(I2:I3)</f>
        <v>723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98.000000000000014</v>
      </c>
    </row>
    <row r="7" spans="1:9" x14ac:dyDescent="0.2">
      <c r="G7" t="s">
        <v>40</v>
      </c>
      <c r="I7" s="3">
        <f>+I5</f>
        <v>100</v>
      </c>
    </row>
    <row r="8" spans="1:9" x14ac:dyDescent="0.2">
      <c r="D8" s="14" t="s">
        <v>9</v>
      </c>
      <c r="E8">
        <v>1</v>
      </c>
      <c r="F8" s="13"/>
      <c r="G8" t="s">
        <v>41</v>
      </c>
      <c r="I8" s="42">
        <f>+I4+I7</f>
        <v>823</v>
      </c>
    </row>
    <row r="9" spans="1:9" x14ac:dyDescent="0.2">
      <c r="D9" s="14" t="s">
        <v>11</v>
      </c>
      <c r="E9" s="15">
        <v>91</v>
      </c>
    </row>
    <row r="10" spans="1:9" x14ac:dyDescent="0.2">
      <c r="D10" s="14" t="s">
        <v>13</v>
      </c>
      <c r="E10" s="15">
        <f>E8*E9</f>
        <v>91</v>
      </c>
    </row>
    <row r="11" spans="1:9" x14ac:dyDescent="0.2">
      <c r="D11" s="14" t="s">
        <v>14</v>
      </c>
      <c r="E11" s="15">
        <f>E4*0.14</f>
        <v>98.000000000000014</v>
      </c>
    </row>
    <row r="13" spans="1:9" x14ac:dyDescent="0.2">
      <c r="A13" s="17" t="s">
        <v>15</v>
      </c>
    </row>
    <row r="15" spans="1:9" x14ac:dyDescent="0.2">
      <c r="A15" t="s">
        <v>16</v>
      </c>
    </row>
    <row r="16" spans="1:9" x14ac:dyDescent="0.2">
      <c r="A16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6"/>
  <sheetViews>
    <sheetView zoomScale="80" zoomScaleNormal="80"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72" t="s">
        <v>44</v>
      </c>
      <c r="B2" s="72" t="s">
        <v>45</v>
      </c>
      <c r="C2" s="10">
        <v>1954</v>
      </c>
      <c r="D2" s="10">
        <v>0.35</v>
      </c>
      <c r="E2" s="12">
        <f t="shared" ref="E2:E3" si="0">C2*D2</f>
        <v>683.9</v>
      </c>
      <c r="F2" s="12"/>
      <c r="G2" s="12">
        <f t="shared" ref="G2:G3" si="1">E2+F2</f>
        <v>683.9</v>
      </c>
      <c r="H2" s="12">
        <v>110</v>
      </c>
      <c r="I2" s="20">
        <f t="shared" ref="I2:I3" si="2">G2-H2</f>
        <v>573.9</v>
      </c>
    </row>
    <row r="3" spans="1:9" x14ac:dyDescent="0.2">
      <c r="A3" s="67"/>
      <c r="B3" s="67"/>
      <c r="C3" s="21"/>
      <c r="D3" s="21"/>
      <c r="E3" s="12">
        <f t="shared" si="0"/>
        <v>0</v>
      </c>
      <c r="F3" s="12"/>
      <c r="G3" s="12">
        <f t="shared" si="1"/>
        <v>0</v>
      </c>
      <c r="H3" s="12"/>
      <c r="I3" s="20">
        <f t="shared" si="2"/>
        <v>0</v>
      </c>
    </row>
    <row r="4" spans="1:9" x14ac:dyDescent="0.2">
      <c r="B4" t="s">
        <v>37</v>
      </c>
      <c r="C4" s="41">
        <f>SUM(C2:C3)</f>
        <v>1954</v>
      </c>
      <c r="D4" s="41"/>
      <c r="E4" s="41">
        <f t="shared" ref="E4:H4" si="3">SUM(E2:E3)</f>
        <v>683.9</v>
      </c>
      <c r="F4" s="41">
        <f t="shared" si="3"/>
        <v>0</v>
      </c>
      <c r="G4" s="41">
        <f t="shared" si="3"/>
        <v>683.9</v>
      </c>
      <c r="H4" s="41">
        <f t="shared" si="3"/>
        <v>110</v>
      </c>
      <c r="I4" s="45">
        <f>SUM(I2:I3)</f>
        <v>573.9</v>
      </c>
    </row>
    <row r="5" spans="1:9" x14ac:dyDescent="0.2">
      <c r="G5" t="s">
        <v>38</v>
      </c>
      <c r="I5" s="73">
        <v>100</v>
      </c>
    </row>
    <row r="6" spans="1:9" x14ac:dyDescent="0.2">
      <c r="G6" t="s">
        <v>39</v>
      </c>
      <c r="I6" s="45">
        <f>E4*0.14</f>
        <v>95.746000000000009</v>
      </c>
    </row>
    <row r="7" spans="1:9" x14ac:dyDescent="0.2">
      <c r="G7" t="s">
        <v>40</v>
      </c>
      <c r="I7" s="20">
        <f>+I5</f>
        <v>100</v>
      </c>
    </row>
    <row r="8" spans="1:9" x14ac:dyDescent="0.2">
      <c r="D8" s="14" t="s">
        <v>9</v>
      </c>
      <c r="E8">
        <v>1</v>
      </c>
      <c r="F8" s="13"/>
      <c r="G8" t="s">
        <v>41</v>
      </c>
      <c r="I8" s="45">
        <f>+I4+I7</f>
        <v>673.9</v>
      </c>
    </row>
    <row r="9" spans="1:9" x14ac:dyDescent="0.2">
      <c r="D9" s="14" t="s">
        <v>11</v>
      </c>
      <c r="E9" s="15">
        <v>91</v>
      </c>
    </row>
    <row r="10" spans="1:9" x14ac:dyDescent="0.2">
      <c r="D10" s="14" t="s">
        <v>13</v>
      </c>
      <c r="E10" s="15">
        <f>E8*E9</f>
        <v>91</v>
      </c>
    </row>
    <row r="11" spans="1:9" x14ac:dyDescent="0.2">
      <c r="D11" s="14" t="s">
        <v>14</v>
      </c>
      <c r="E11" s="15">
        <f>E4*0.14</f>
        <v>95.746000000000009</v>
      </c>
    </row>
    <row r="13" spans="1:9" x14ac:dyDescent="0.2">
      <c r="A13" s="17" t="s">
        <v>15</v>
      </c>
    </row>
    <row r="15" spans="1:9" x14ac:dyDescent="0.2">
      <c r="A15" t="s">
        <v>16</v>
      </c>
    </row>
    <row r="16" spans="1:9" x14ac:dyDescent="0.2">
      <c r="A16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1"/>
  <sheetViews>
    <sheetView zoomScale="90" zoomScaleNormal="90" workbookViewId="0">
      <selection activeCell="I12" sqref="I12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9.5" customWidth="1"/>
    <col min="7" max="7" width="7.6640625" hidden="1" customWidth="1"/>
    <col min="12" max="12" width="11.6640625" customWidth="1"/>
    <col min="13" max="13" width="9.1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2">
      <c r="A2" s="77" t="s">
        <v>44</v>
      </c>
      <c r="B2" s="74" t="s">
        <v>45</v>
      </c>
      <c r="C2" s="10">
        <v>1970</v>
      </c>
      <c r="D2" s="10">
        <v>0.35</v>
      </c>
      <c r="E2" s="78">
        <v>0.04</v>
      </c>
      <c r="F2" s="76">
        <f>D2+E2</f>
        <v>0.38999999999999996</v>
      </c>
      <c r="G2" s="1">
        <f>C2*D2</f>
        <v>689.5</v>
      </c>
      <c r="H2" s="12">
        <f>C2*F2</f>
        <v>768.3</v>
      </c>
      <c r="I2" s="12"/>
      <c r="J2" s="12">
        <f t="shared" ref="J2:J3" si="0">H2+I2</f>
        <v>768.3</v>
      </c>
      <c r="K2" s="12"/>
      <c r="L2" s="12">
        <f>J2-K2</f>
        <v>768.3</v>
      </c>
      <c r="M2" s="3">
        <f t="shared" ref="M2:M3" si="1">G2+I2-K2</f>
        <v>689.5</v>
      </c>
    </row>
    <row r="3" spans="1:13" x14ac:dyDescent="0.2">
      <c r="A3" s="77" t="s">
        <v>46</v>
      </c>
      <c r="B3" s="74" t="s">
        <v>29</v>
      </c>
      <c r="C3" s="10">
        <v>4765</v>
      </c>
      <c r="D3" s="10">
        <v>0.22</v>
      </c>
      <c r="E3" s="78">
        <v>2.5000000000000001E-2</v>
      </c>
      <c r="F3" s="10">
        <f t="shared" ref="F3" si="2">D3+E3</f>
        <v>0.245</v>
      </c>
      <c r="G3" s="1">
        <f t="shared" ref="G3" si="3">C3*D3</f>
        <v>1048.3</v>
      </c>
      <c r="H3" s="86">
        <f t="shared" ref="H3" si="4">C3*F3</f>
        <v>1167.425</v>
      </c>
      <c r="I3" s="86">
        <v>10</v>
      </c>
      <c r="J3" s="86">
        <f t="shared" si="0"/>
        <v>1177.425</v>
      </c>
      <c r="K3" s="86"/>
      <c r="L3" s="86">
        <f t="shared" ref="L3" si="5">J3-K3</f>
        <v>1177.425</v>
      </c>
      <c r="M3" s="3">
        <f t="shared" si="1"/>
        <v>1058.3</v>
      </c>
    </row>
    <row r="4" spans="1:13" ht="16" customHeight="1" x14ac:dyDescent="0.2">
      <c r="A4" s="75"/>
      <c r="C4" s="79">
        <f t="shared" ref="C4:M4" si="6">SUM(C2:C3)</f>
        <v>6735</v>
      </c>
      <c r="D4" s="79">
        <f t="shared" si="6"/>
        <v>0.56999999999999995</v>
      </c>
      <c r="E4" s="79">
        <f t="shared" si="6"/>
        <v>6.5000000000000002E-2</v>
      </c>
      <c r="F4" s="79">
        <f t="shared" si="6"/>
        <v>0.63500000000000001</v>
      </c>
      <c r="G4" s="79">
        <f t="shared" si="6"/>
        <v>1737.8</v>
      </c>
      <c r="H4" s="80">
        <f t="shared" si="6"/>
        <v>1935.7249999999999</v>
      </c>
      <c r="I4" s="80">
        <f t="shared" si="6"/>
        <v>10</v>
      </c>
      <c r="J4" s="80">
        <f t="shared" si="6"/>
        <v>1945.7249999999999</v>
      </c>
      <c r="K4" s="80">
        <f t="shared" si="6"/>
        <v>0</v>
      </c>
      <c r="L4" s="80">
        <f t="shared" si="6"/>
        <v>1945.7249999999999</v>
      </c>
      <c r="M4" s="79">
        <f t="shared" si="6"/>
        <v>1747.8</v>
      </c>
    </row>
    <row r="5" spans="1:13" x14ac:dyDescent="0.2">
      <c r="D5" s="81"/>
      <c r="E5" s="81"/>
      <c r="F5" s="81"/>
      <c r="G5" s="81"/>
    </row>
    <row r="6" spans="1:13" x14ac:dyDescent="0.2">
      <c r="D6" s="13"/>
      <c r="E6" s="13"/>
      <c r="F6" s="13"/>
      <c r="G6" s="13"/>
      <c r="I6" s="13"/>
      <c r="J6" s="13"/>
      <c r="K6" t="s">
        <v>10</v>
      </c>
      <c r="L6" s="12">
        <f>H10</f>
        <v>0</v>
      </c>
    </row>
    <row r="7" spans="1:13" x14ac:dyDescent="0.2">
      <c r="D7" s="14"/>
      <c r="E7" s="14"/>
      <c r="F7" s="14"/>
      <c r="G7" s="14"/>
      <c r="I7" s="13"/>
      <c r="J7" s="13"/>
      <c r="K7" t="s">
        <v>12</v>
      </c>
      <c r="L7" s="16">
        <f>L4+L6</f>
        <v>1945.7249999999999</v>
      </c>
    </row>
    <row r="8" spans="1:13" x14ac:dyDescent="0.2">
      <c r="D8" s="14"/>
      <c r="E8" s="14"/>
      <c r="F8" s="14"/>
      <c r="G8" s="14"/>
      <c r="H8" s="15"/>
    </row>
    <row r="9" spans="1:13" x14ac:dyDescent="0.2">
      <c r="A9" s="82" t="s">
        <v>48</v>
      </c>
      <c r="B9" s="82" t="s">
        <v>49</v>
      </c>
      <c r="D9" s="14"/>
      <c r="E9" s="14"/>
      <c r="F9" s="14"/>
      <c r="G9" s="14"/>
      <c r="H9" s="15"/>
      <c r="I9" s="3"/>
    </row>
    <row r="10" spans="1:13" x14ac:dyDescent="0.2">
      <c r="A10" s="83">
        <v>0.03</v>
      </c>
      <c r="B10" s="84">
        <v>0.02</v>
      </c>
      <c r="C10" t="s">
        <v>50</v>
      </c>
      <c r="D10" s="14"/>
      <c r="E10" s="14"/>
      <c r="F10" s="14"/>
      <c r="G10" s="14"/>
      <c r="H10" s="15"/>
    </row>
    <row r="11" spans="1:13" x14ac:dyDescent="0.2">
      <c r="A11" s="85">
        <v>0.04</v>
      </c>
      <c r="B11" s="85">
        <v>2.5000000000000001E-2</v>
      </c>
      <c r="C11" t="s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"/>
  <sheetViews>
    <sheetView zoomScale="80" zoomScaleNormal="80" workbookViewId="0">
      <selection activeCell="L7" sqref="L7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9.5" customWidth="1"/>
    <col min="7" max="7" width="6.6640625" hidden="1" customWidth="1"/>
    <col min="12" max="12" width="11.6640625" customWidth="1"/>
    <col min="13" max="13" width="9.1640625" hidden="1" customWidth="1"/>
    <col min="14" max="14" width="10.6640625" hidden="1" customWidth="1"/>
  </cols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x14ac:dyDescent="0.2">
      <c r="A2" s="77" t="s">
        <v>44</v>
      </c>
      <c r="B2" s="74" t="s">
        <v>45</v>
      </c>
      <c r="C2" s="10">
        <v>3274</v>
      </c>
      <c r="D2" s="10">
        <v>0.35</v>
      </c>
      <c r="E2" s="78">
        <v>0.04</v>
      </c>
      <c r="F2" s="76">
        <f>D2+E2</f>
        <v>0.38999999999999996</v>
      </c>
      <c r="G2" s="1">
        <f>C2*D2</f>
        <v>1145.8999999999999</v>
      </c>
      <c r="H2" s="12">
        <f>C2*F2</f>
        <v>1276.8599999999999</v>
      </c>
      <c r="I2" s="12"/>
      <c r="J2" s="12">
        <f t="shared" ref="J2:J3" si="0">H2+I2</f>
        <v>1276.8599999999999</v>
      </c>
      <c r="K2" s="12"/>
      <c r="L2" s="12">
        <f>J2-K2</f>
        <v>1276.8599999999999</v>
      </c>
      <c r="M2" s="3">
        <f>G2+I2-K2</f>
        <v>1145.8999999999999</v>
      </c>
      <c r="N2" s="3">
        <f>+G2+I2-K2</f>
        <v>1145.8999999999999</v>
      </c>
    </row>
    <row r="3" spans="1:14" x14ac:dyDescent="0.2">
      <c r="A3" s="77" t="s">
        <v>46</v>
      </c>
      <c r="B3" s="74" t="s">
        <v>29</v>
      </c>
      <c r="C3" s="18">
        <v>2333</v>
      </c>
      <c r="D3" s="10">
        <v>0.22</v>
      </c>
      <c r="E3" s="78">
        <v>2.5000000000000001E-2</v>
      </c>
      <c r="F3" s="10">
        <f t="shared" ref="F3" si="1">D3+E3</f>
        <v>0.245</v>
      </c>
      <c r="G3" s="1">
        <f t="shared" ref="G3" si="2">C3*D3</f>
        <v>513.26</v>
      </c>
      <c r="H3" s="86">
        <f>C3*F3</f>
        <v>571.58500000000004</v>
      </c>
      <c r="I3" s="86">
        <v>375.98</v>
      </c>
      <c r="J3" s="86">
        <f t="shared" si="0"/>
        <v>947.56500000000005</v>
      </c>
      <c r="K3" s="86">
        <v>110</v>
      </c>
      <c r="L3" s="86">
        <f t="shared" ref="L3" si="3">J3-K3</f>
        <v>837.56500000000005</v>
      </c>
      <c r="M3" s="3">
        <f>G3+I3-K3</f>
        <v>779.24</v>
      </c>
      <c r="N3" s="3">
        <f>+G3+I3-K3</f>
        <v>779.24</v>
      </c>
    </row>
    <row r="4" spans="1:14" ht="16" customHeight="1" x14ac:dyDescent="0.2">
      <c r="A4" s="75"/>
      <c r="C4" s="79">
        <f t="shared" ref="C4:L4" si="4">SUM(C2:C3)</f>
        <v>5607</v>
      </c>
      <c r="D4" s="79">
        <f t="shared" si="4"/>
        <v>0.56999999999999995</v>
      </c>
      <c r="E4" s="79">
        <f t="shared" si="4"/>
        <v>6.5000000000000002E-2</v>
      </c>
      <c r="F4" s="79">
        <f t="shared" si="4"/>
        <v>0.63500000000000001</v>
      </c>
      <c r="G4" s="79">
        <f t="shared" ref="G4" si="5">SUM(G2:G3)</f>
        <v>1659.1599999999999</v>
      </c>
      <c r="H4" s="80">
        <f t="shared" si="4"/>
        <v>1848.4449999999999</v>
      </c>
      <c r="I4" s="80">
        <f t="shared" si="4"/>
        <v>375.98</v>
      </c>
      <c r="J4" s="80">
        <f t="shared" si="4"/>
        <v>2224.4250000000002</v>
      </c>
      <c r="K4" s="80">
        <f t="shared" si="4"/>
        <v>110</v>
      </c>
      <c r="L4" s="80">
        <f t="shared" si="4"/>
        <v>2114.4250000000002</v>
      </c>
      <c r="M4" s="80">
        <f t="shared" ref="M4" si="6">SUM(M2:M3)</f>
        <v>1925.1399999999999</v>
      </c>
      <c r="N4" s="80">
        <f t="shared" ref="N4" si="7">SUM(N2:N3)</f>
        <v>1925.1399999999999</v>
      </c>
    </row>
    <row r="5" spans="1:14" x14ac:dyDescent="0.2">
      <c r="D5" s="81"/>
      <c r="E5" s="81"/>
      <c r="F5" s="81"/>
      <c r="G5" s="81"/>
    </row>
    <row r="6" spans="1:14" x14ac:dyDescent="0.2">
      <c r="D6" s="13"/>
      <c r="E6" s="13"/>
      <c r="F6" s="13"/>
      <c r="G6" s="13"/>
      <c r="I6" s="13"/>
      <c r="J6" s="13"/>
      <c r="K6" t="s">
        <v>10</v>
      </c>
      <c r="L6" s="12">
        <f>H10</f>
        <v>0</v>
      </c>
    </row>
    <row r="7" spans="1:14" x14ac:dyDescent="0.2">
      <c r="D7" s="14"/>
      <c r="E7" s="14"/>
      <c r="F7" s="14"/>
      <c r="G7" s="14"/>
      <c r="I7" s="13"/>
      <c r="J7" s="13"/>
      <c r="K7" t="s">
        <v>12</v>
      </c>
      <c r="L7" s="16">
        <f>L4+L6</f>
        <v>2114.4250000000002</v>
      </c>
    </row>
    <row r="8" spans="1:14" x14ac:dyDescent="0.2">
      <c r="D8" s="14"/>
      <c r="E8" s="14"/>
      <c r="F8" s="14"/>
      <c r="G8" s="14"/>
      <c r="H8" s="15"/>
    </row>
    <row r="9" spans="1:14" x14ac:dyDescent="0.2">
      <c r="A9" s="82" t="s">
        <v>48</v>
      </c>
      <c r="B9" s="82" t="s">
        <v>49</v>
      </c>
      <c r="D9" s="14"/>
      <c r="E9" s="14"/>
      <c r="F9" s="14"/>
      <c r="G9" s="14"/>
      <c r="H9" s="15"/>
      <c r="I9" s="3"/>
    </row>
    <row r="10" spans="1:14" x14ac:dyDescent="0.2">
      <c r="A10" s="83">
        <v>0.03</v>
      </c>
      <c r="B10" s="84">
        <v>0.02</v>
      </c>
      <c r="C10" t="s">
        <v>50</v>
      </c>
      <c r="D10" s="14"/>
      <c r="E10" s="14"/>
      <c r="F10" s="14"/>
      <c r="G10" s="14"/>
      <c r="H10" s="15"/>
    </row>
    <row r="11" spans="1:14" x14ac:dyDescent="0.2">
      <c r="A11" s="85">
        <v>0.04</v>
      </c>
      <c r="B11" s="85">
        <v>2.5000000000000001E-2</v>
      </c>
      <c r="C11" t="s">
        <v>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1"/>
  <sheetViews>
    <sheetView zoomScale="80" zoomScaleNormal="80" workbookViewId="0">
      <selection activeCell="L7" sqref="L7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8.83203125" customWidth="1"/>
    <col min="7" max="7" width="9.6640625" hidden="1" customWidth="1"/>
    <col min="12" max="12" width="11.33203125" customWidth="1"/>
    <col min="13" max="13" width="12.6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2">
      <c r="A2" s="88" t="s">
        <v>44</v>
      </c>
      <c r="B2" s="87" t="s">
        <v>45</v>
      </c>
      <c r="C2" s="10">
        <v>1153</v>
      </c>
      <c r="D2" s="10">
        <v>0.35</v>
      </c>
      <c r="E2" s="78">
        <v>0.04</v>
      </c>
      <c r="F2" s="76">
        <f>D2+E2</f>
        <v>0.38999999999999996</v>
      </c>
      <c r="G2" s="1">
        <f>C2*D2</f>
        <v>403.54999999999995</v>
      </c>
      <c r="H2" s="12">
        <f>C2*F2</f>
        <v>449.66999999999996</v>
      </c>
      <c r="I2" s="12"/>
      <c r="J2" s="12">
        <f t="shared" ref="J2:J3" si="0">H2+I2</f>
        <v>449.66999999999996</v>
      </c>
      <c r="K2" s="12"/>
      <c r="L2" s="12">
        <f>J2-K2</f>
        <v>449.66999999999996</v>
      </c>
      <c r="M2" s="3">
        <f>G2+I2-K2</f>
        <v>403.54999999999995</v>
      </c>
    </row>
    <row r="3" spans="1:13" x14ac:dyDescent="0.2">
      <c r="A3" s="88" t="s">
        <v>46</v>
      </c>
      <c r="B3" s="87" t="s">
        <v>29</v>
      </c>
      <c r="C3" s="18">
        <v>6753</v>
      </c>
      <c r="D3" s="10">
        <v>0.22</v>
      </c>
      <c r="E3" s="78">
        <v>2.5000000000000001E-2</v>
      </c>
      <c r="F3" s="10">
        <f t="shared" ref="F3" si="1">D3+E3</f>
        <v>0.245</v>
      </c>
      <c r="G3" s="89">
        <f>C3*D3</f>
        <v>1485.66</v>
      </c>
      <c r="H3" s="86">
        <f>C3*F3</f>
        <v>1654.4849999999999</v>
      </c>
      <c r="I3" s="86"/>
      <c r="J3" s="86">
        <f t="shared" si="0"/>
        <v>1654.4849999999999</v>
      </c>
      <c r="K3" s="86">
        <v>110</v>
      </c>
      <c r="L3" s="86">
        <f>J3-K3</f>
        <v>1544.4849999999999</v>
      </c>
      <c r="M3" s="3">
        <f>G3+I3-K3</f>
        <v>1375.66</v>
      </c>
    </row>
    <row r="4" spans="1:13" ht="16" customHeight="1" x14ac:dyDescent="0.2">
      <c r="A4" s="75"/>
      <c r="C4" s="79">
        <f t="shared" ref="C4:L4" si="2">SUM(C2:C3)</f>
        <v>7906</v>
      </c>
      <c r="D4" s="79">
        <f t="shared" si="2"/>
        <v>0.56999999999999995</v>
      </c>
      <c r="E4" s="79">
        <f t="shared" si="2"/>
        <v>6.5000000000000002E-2</v>
      </c>
      <c r="F4" s="79">
        <f t="shared" si="2"/>
        <v>0.63500000000000001</v>
      </c>
      <c r="G4" s="79">
        <f>SUM(G2:G3)</f>
        <v>1889.21</v>
      </c>
      <c r="H4" s="80">
        <f t="shared" si="2"/>
        <v>2104.1549999999997</v>
      </c>
      <c r="I4" s="80">
        <f t="shared" si="2"/>
        <v>0</v>
      </c>
      <c r="J4" s="80">
        <f t="shared" si="2"/>
        <v>2104.1549999999997</v>
      </c>
      <c r="K4" s="80">
        <f t="shared" si="2"/>
        <v>110</v>
      </c>
      <c r="L4" s="80">
        <f t="shared" si="2"/>
        <v>1994.1549999999997</v>
      </c>
      <c r="M4" s="80">
        <f t="shared" ref="M4" si="3">SUM(M2:M3)</f>
        <v>1779.21</v>
      </c>
    </row>
    <row r="5" spans="1:13" x14ac:dyDescent="0.2">
      <c r="D5" s="81"/>
      <c r="E5" s="81"/>
      <c r="F5" s="81"/>
      <c r="G5" s="81"/>
    </row>
    <row r="6" spans="1:13" x14ac:dyDescent="0.2">
      <c r="D6" s="13"/>
      <c r="E6" s="13"/>
      <c r="F6" s="13"/>
      <c r="G6" s="13"/>
      <c r="I6" s="13"/>
      <c r="J6" s="13"/>
      <c r="K6" t="s">
        <v>10</v>
      </c>
      <c r="L6" s="12">
        <f>H10</f>
        <v>0</v>
      </c>
    </row>
    <row r="7" spans="1:13" x14ac:dyDescent="0.2">
      <c r="D7" s="14"/>
      <c r="E7" s="14"/>
      <c r="F7" s="14"/>
      <c r="G7" s="14"/>
      <c r="I7" s="13"/>
      <c r="J7" s="13"/>
      <c r="K7" t="s">
        <v>12</v>
      </c>
      <c r="L7" s="16">
        <f>L4+L6</f>
        <v>1994.1549999999997</v>
      </c>
    </row>
    <row r="8" spans="1:13" x14ac:dyDescent="0.2">
      <c r="D8" s="14"/>
      <c r="E8" s="14"/>
      <c r="F8" s="14"/>
      <c r="G8" s="14"/>
      <c r="H8" s="15"/>
    </row>
    <row r="9" spans="1:13" x14ac:dyDescent="0.2">
      <c r="A9" s="82" t="s">
        <v>48</v>
      </c>
      <c r="B9" s="82" t="s">
        <v>49</v>
      </c>
      <c r="D9" s="14"/>
      <c r="E9" s="14"/>
      <c r="F9" s="14"/>
      <c r="G9" s="14"/>
      <c r="H9" s="15"/>
      <c r="I9" s="3"/>
    </row>
    <row r="10" spans="1:13" x14ac:dyDescent="0.2">
      <c r="A10" s="83">
        <v>0.03</v>
      </c>
      <c r="B10" s="84">
        <v>0.02</v>
      </c>
      <c r="C10" t="s">
        <v>50</v>
      </c>
      <c r="D10" s="14"/>
      <c r="E10" s="14"/>
      <c r="F10" s="14"/>
      <c r="G10" s="14"/>
      <c r="H10" s="15"/>
    </row>
    <row r="11" spans="1:13" x14ac:dyDescent="0.2">
      <c r="A11" s="85">
        <v>0.04</v>
      </c>
      <c r="B11" s="85">
        <v>2.5000000000000001E-2</v>
      </c>
      <c r="C11" t="s">
        <v>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3"/>
  <sheetViews>
    <sheetView zoomScale="80" zoomScaleNormal="80" workbookViewId="0">
      <selection activeCell="L9" sqref="L9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8.83203125" customWidth="1"/>
    <col min="7" max="7" width="12.5" hidden="1" customWidth="1"/>
    <col min="12" max="12" width="11.1640625" customWidth="1"/>
    <col min="13" max="13" width="13.1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2">
      <c r="A2" s="88" t="s">
        <v>44</v>
      </c>
      <c r="B2" s="87" t="s">
        <v>45</v>
      </c>
      <c r="C2" s="10">
        <v>4953</v>
      </c>
      <c r="D2" s="10">
        <v>0.35</v>
      </c>
      <c r="E2" s="78">
        <v>0.04</v>
      </c>
      <c r="F2" s="76">
        <f>D2+E2</f>
        <v>0.38999999999999996</v>
      </c>
      <c r="G2" s="1">
        <f>C2*D2</f>
        <v>1733.55</v>
      </c>
      <c r="H2" s="12">
        <f>C2*F2</f>
        <v>1931.6699999999998</v>
      </c>
      <c r="I2" s="12"/>
      <c r="J2" s="12">
        <f t="shared" ref="J2:J4" si="0">H2+I2</f>
        <v>1931.6699999999998</v>
      </c>
      <c r="K2" s="12"/>
      <c r="L2" s="12">
        <f>J2-K2</f>
        <v>1931.6699999999998</v>
      </c>
      <c r="M2" s="3">
        <f>G2+I2-K2</f>
        <v>1733.55</v>
      </c>
    </row>
    <row r="3" spans="1:13" x14ac:dyDescent="0.2">
      <c r="A3" s="88" t="s">
        <v>46</v>
      </c>
      <c r="B3" s="87" t="s">
        <v>29</v>
      </c>
      <c r="C3" s="10">
        <v>2719</v>
      </c>
      <c r="D3" s="10">
        <v>0.22</v>
      </c>
      <c r="E3" s="78">
        <v>2.5000000000000001E-2</v>
      </c>
      <c r="F3" s="10">
        <f t="shared" ref="F3:F4" si="1">D3+E3</f>
        <v>0.245</v>
      </c>
      <c r="G3" s="89">
        <f>C3*D3</f>
        <v>598.17999999999995</v>
      </c>
      <c r="H3" s="86">
        <f>C3*F3</f>
        <v>666.15499999999997</v>
      </c>
      <c r="I3" s="86"/>
      <c r="J3" s="86">
        <f t="shared" si="0"/>
        <v>666.15499999999997</v>
      </c>
      <c r="K3" s="86">
        <v>110</v>
      </c>
      <c r="L3" s="86">
        <f>J3-K3</f>
        <v>556.15499999999997</v>
      </c>
      <c r="M3" s="3">
        <f>G3+I3-K3</f>
        <v>488.17999999999995</v>
      </c>
    </row>
    <row r="4" spans="1:13" x14ac:dyDescent="0.2">
      <c r="A4" s="90" t="s">
        <v>52</v>
      </c>
      <c r="B4" s="91" t="s">
        <v>53</v>
      </c>
      <c r="C4" s="10">
        <v>5010</v>
      </c>
      <c r="D4" s="10">
        <v>0.36</v>
      </c>
      <c r="E4" s="78">
        <v>0.03</v>
      </c>
      <c r="F4" s="10">
        <f t="shared" si="1"/>
        <v>0.39</v>
      </c>
      <c r="G4" s="89">
        <f>C4*D4</f>
        <v>1803.6</v>
      </c>
      <c r="H4" s="86">
        <f>C4*F4</f>
        <v>1953.9</v>
      </c>
      <c r="I4" s="86">
        <v>64.5</v>
      </c>
      <c r="J4" s="86">
        <f t="shared" si="0"/>
        <v>2018.4</v>
      </c>
      <c r="K4" s="86"/>
      <c r="L4" s="86">
        <f>J4-K4</f>
        <v>2018.4</v>
      </c>
      <c r="M4" s="3">
        <f>G4+I4-K4</f>
        <v>1868.1</v>
      </c>
    </row>
    <row r="5" spans="1:13" x14ac:dyDescent="0.2">
      <c r="A5" s="92" t="s">
        <v>54</v>
      </c>
      <c r="B5" s="91" t="s">
        <v>55</v>
      </c>
      <c r="C5" s="10">
        <v>4613</v>
      </c>
      <c r="D5" s="10">
        <v>0.35</v>
      </c>
      <c r="E5" s="78">
        <v>0.04</v>
      </c>
      <c r="F5" s="10">
        <f t="shared" ref="F5" si="2">D5+E5</f>
        <v>0.38999999999999996</v>
      </c>
      <c r="G5" s="89">
        <f>C5*D5</f>
        <v>1614.55</v>
      </c>
      <c r="H5" s="86">
        <f>C5*F5</f>
        <v>1799.0699999999997</v>
      </c>
      <c r="I5" s="86"/>
      <c r="J5" s="86">
        <f t="shared" ref="J5" si="3">H5+I5</f>
        <v>1799.0699999999997</v>
      </c>
      <c r="K5" s="86"/>
      <c r="L5" s="86">
        <f>J5-K5</f>
        <v>1799.0699999999997</v>
      </c>
      <c r="M5" s="3">
        <f>G5+I5-K5</f>
        <v>1614.55</v>
      </c>
    </row>
    <row r="6" spans="1:13" ht="16" customHeight="1" x14ac:dyDescent="0.2">
      <c r="A6" s="75"/>
      <c r="C6" s="79">
        <f>SUM(C2:C5)</f>
        <v>17295</v>
      </c>
      <c r="D6" s="79">
        <f t="shared" ref="D6:M6" si="4">SUM(D2:D5)</f>
        <v>1.2799999999999998</v>
      </c>
      <c r="E6" s="79">
        <f t="shared" si="4"/>
        <v>0.13500000000000001</v>
      </c>
      <c r="F6" s="79">
        <f t="shared" si="4"/>
        <v>1.4149999999999998</v>
      </c>
      <c r="G6" s="79">
        <f t="shared" si="4"/>
        <v>5749.88</v>
      </c>
      <c r="H6" s="79">
        <f t="shared" si="4"/>
        <v>6350.7950000000001</v>
      </c>
      <c r="I6" s="79">
        <f t="shared" si="4"/>
        <v>64.5</v>
      </c>
      <c r="J6" s="79">
        <f t="shared" si="4"/>
        <v>6415.2950000000001</v>
      </c>
      <c r="K6" s="79">
        <f t="shared" si="4"/>
        <v>110</v>
      </c>
      <c r="L6" s="79">
        <f t="shared" si="4"/>
        <v>6305.2950000000001</v>
      </c>
      <c r="M6" s="79">
        <f t="shared" si="4"/>
        <v>5704.38</v>
      </c>
    </row>
    <row r="7" spans="1:13" x14ac:dyDescent="0.2">
      <c r="D7" s="81"/>
      <c r="E7" s="81"/>
      <c r="F7" s="81"/>
      <c r="G7" s="81"/>
    </row>
    <row r="8" spans="1:13" x14ac:dyDescent="0.2">
      <c r="D8" s="13"/>
      <c r="E8" s="13"/>
      <c r="F8" s="13"/>
      <c r="G8" s="13"/>
      <c r="I8" s="13"/>
      <c r="J8" s="13"/>
      <c r="K8" t="s">
        <v>10</v>
      </c>
      <c r="L8" s="12">
        <f>H12</f>
        <v>0</v>
      </c>
    </row>
    <row r="9" spans="1:13" x14ac:dyDescent="0.2">
      <c r="D9" s="14"/>
      <c r="E9" s="14"/>
      <c r="F9" s="14"/>
      <c r="G9" s="14"/>
      <c r="I9" s="13"/>
      <c r="J9" s="13"/>
      <c r="K9" t="s">
        <v>12</v>
      </c>
      <c r="L9" s="16">
        <f>L6+L8</f>
        <v>6305.2950000000001</v>
      </c>
    </row>
    <row r="10" spans="1:13" x14ac:dyDescent="0.2">
      <c r="D10" s="14"/>
      <c r="E10" s="14"/>
      <c r="F10" s="14"/>
      <c r="G10" s="14"/>
      <c r="H10" s="15"/>
    </row>
    <row r="11" spans="1:13" x14ac:dyDescent="0.2">
      <c r="A11" s="82" t="s">
        <v>48</v>
      </c>
      <c r="B11" s="82" t="s">
        <v>49</v>
      </c>
      <c r="D11" s="14"/>
      <c r="E11" s="14"/>
      <c r="F11" s="14"/>
      <c r="G11" s="14"/>
      <c r="H11" s="15"/>
      <c r="I11" s="3"/>
    </row>
    <row r="12" spans="1:13" x14ac:dyDescent="0.2">
      <c r="A12" s="83">
        <v>0.03</v>
      </c>
      <c r="B12" s="84">
        <v>0.02</v>
      </c>
      <c r="C12" t="s">
        <v>50</v>
      </c>
      <c r="D12" s="14"/>
      <c r="E12" s="14"/>
      <c r="F12" s="14"/>
      <c r="G12" s="14"/>
      <c r="H12" s="15"/>
    </row>
    <row r="13" spans="1:13" x14ac:dyDescent="0.2">
      <c r="A13" s="85">
        <v>0.04</v>
      </c>
      <c r="B13" s="85">
        <v>2.5000000000000001E-2</v>
      </c>
      <c r="C13" t="s">
        <v>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7"/>
  <sheetViews>
    <sheetView zoomScale="80" zoomScaleNormal="80" workbookViewId="0">
      <selection activeCell="L11" sqref="L11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8.1640625" customWidth="1"/>
    <col min="7" max="7" width="10.5" hidden="1" customWidth="1"/>
    <col min="12" max="12" width="10.1640625" customWidth="1"/>
    <col min="13" max="13" width="12.1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96" t="s">
        <v>57</v>
      </c>
      <c r="C2" s="96">
        <v>5221</v>
      </c>
      <c r="D2" s="1">
        <v>0.22</v>
      </c>
      <c r="E2" s="1">
        <v>0.02</v>
      </c>
      <c r="F2" s="76">
        <f>D2+E2</f>
        <v>0.24</v>
      </c>
      <c r="G2" s="1">
        <f t="shared" ref="G2:G7" si="0">C2*D2</f>
        <v>1148.6200000000001</v>
      </c>
      <c r="H2" s="12">
        <f t="shared" ref="H2:H7" si="1">C2*F2</f>
        <v>1253.04</v>
      </c>
      <c r="I2" s="1">
        <v>20</v>
      </c>
      <c r="J2" s="12">
        <f t="shared" ref="J2:J7" si="2">H2+I2</f>
        <v>1273.04</v>
      </c>
      <c r="K2" s="2"/>
      <c r="L2" s="12">
        <f>J2-K2</f>
        <v>1273.04</v>
      </c>
      <c r="M2" s="3">
        <f>G2+I2-K2</f>
        <v>1168.6200000000001</v>
      </c>
    </row>
    <row r="3" spans="1:13" x14ac:dyDescent="0.2">
      <c r="A3" s="88" t="s">
        <v>44</v>
      </c>
      <c r="B3" s="87" t="s">
        <v>45</v>
      </c>
      <c r="C3" s="10">
        <v>4301</v>
      </c>
      <c r="D3" s="10">
        <v>0.35</v>
      </c>
      <c r="E3" s="78">
        <v>0.04</v>
      </c>
      <c r="F3" s="76">
        <f>D3+E3</f>
        <v>0.38999999999999996</v>
      </c>
      <c r="G3" s="1">
        <f t="shared" si="0"/>
        <v>1505.35</v>
      </c>
      <c r="H3" s="12">
        <f t="shared" si="1"/>
        <v>1677.3899999999999</v>
      </c>
      <c r="I3" s="12"/>
      <c r="J3" s="12">
        <f t="shared" si="2"/>
        <v>1677.3899999999999</v>
      </c>
      <c r="K3" s="12"/>
      <c r="L3" s="12">
        <f t="shared" ref="L3:L7" si="3">J3-K3</f>
        <v>1677.3899999999999</v>
      </c>
      <c r="M3" s="3">
        <f t="shared" ref="M3:M7" si="4">G3+I3-K3</f>
        <v>1505.35</v>
      </c>
    </row>
    <row r="4" spans="1:13" x14ac:dyDescent="0.2">
      <c r="A4" s="88" t="s">
        <v>46</v>
      </c>
      <c r="B4" s="87" t="s">
        <v>29</v>
      </c>
      <c r="C4" s="10">
        <v>6456</v>
      </c>
      <c r="D4" s="10">
        <v>0.22</v>
      </c>
      <c r="E4" s="78">
        <v>2.5000000000000001E-2</v>
      </c>
      <c r="F4" s="10">
        <f t="shared" ref="F4:F7" si="5">D4+E4</f>
        <v>0.245</v>
      </c>
      <c r="G4" s="89">
        <f t="shared" si="0"/>
        <v>1420.32</v>
      </c>
      <c r="H4" s="86">
        <f t="shared" si="1"/>
        <v>1581.72</v>
      </c>
      <c r="I4" s="86">
        <v>19.5</v>
      </c>
      <c r="J4" s="86">
        <f t="shared" si="2"/>
        <v>1601.22</v>
      </c>
      <c r="K4" s="86">
        <v>110</v>
      </c>
      <c r="L4" s="12">
        <f t="shared" si="3"/>
        <v>1491.22</v>
      </c>
      <c r="M4" s="3">
        <f t="shared" si="4"/>
        <v>1329.82</v>
      </c>
    </row>
    <row r="5" spans="1:13" x14ac:dyDescent="0.2">
      <c r="A5" s="90" t="s">
        <v>52</v>
      </c>
      <c r="B5" s="91" t="s">
        <v>53</v>
      </c>
      <c r="C5" s="10">
        <v>2127</v>
      </c>
      <c r="D5" s="10">
        <v>0.36</v>
      </c>
      <c r="E5" s="78">
        <v>0.03</v>
      </c>
      <c r="F5" s="10">
        <f t="shared" si="5"/>
        <v>0.39</v>
      </c>
      <c r="G5" s="89">
        <f t="shared" si="0"/>
        <v>765.72</v>
      </c>
      <c r="H5" s="86">
        <f t="shared" si="1"/>
        <v>829.53</v>
      </c>
      <c r="I5" s="86">
        <v>102.5</v>
      </c>
      <c r="J5" s="86">
        <f t="shared" si="2"/>
        <v>932.03</v>
      </c>
      <c r="K5" s="86"/>
      <c r="L5" s="12">
        <f t="shared" si="3"/>
        <v>932.03</v>
      </c>
      <c r="M5" s="3">
        <f t="shared" si="4"/>
        <v>868.22</v>
      </c>
    </row>
    <row r="6" spans="1:13" x14ac:dyDescent="0.2">
      <c r="A6" s="94" t="s">
        <v>58</v>
      </c>
      <c r="B6" s="95" t="s">
        <v>59</v>
      </c>
      <c r="C6" s="10">
        <v>5221</v>
      </c>
      <c r="D6" s="10">
        <v>0.22</v>
      </c>
      <c r="E6" s="78">
        <v>2.5000000000000001E-2</v>
      </c>
      <c r="F6" s="10">
        <f t="shared" si="5"/>
        <v>0.245</v>
      </c>
      <c r="G6" s="89">
        <f t="shared" si="0"/>
        <v>1148.6200000000001</v>
      </c>
      <c r="H6" s="86">
        <f t="shared" si="1"/>
        <v>1279.145</v>
      </c>
      <c r="I6" s="86">
        <v>42</v>
      </c>
      <c r="J6" s="86">
        <f t="shared" ref="J6" si="6">H6+I6</f>
        <v>1321.145</v>
      </c>
      <c r="K6" s="86"/>
      <c r="L6" s="12">
        <f t="shared" si="3"/>
        <v>1321.145</v>
      </c>
      <c r="M6" s="3">
        <f t="shared" ref="M6" si="7">G6+I6-K6</f>
        <v>1190.6200000000001</v>
      </c>
    </row>
    <row r="7" spans="1:13" x14ac:dyDescent="0.2">
      <c r="A7" s="92" t="s">
        <v>54</v>
      </c>
      <c r="B7" s="97" t="s">
        <v>55</v>
      </c>
      <c r="C7" s="98"/>
      <c r="D7" s="98"/>
      <c r="E7" s="99">
        <v>0.04</v>
      </c>
      <c r="F7" s="98">
        <f t="shared" si="5"/>
        <v>0.04</v>
      </c>
      <c r="G7" s="100">
        <f t="shared" si="0"/>
        <v>0</v>
      </c>
      <c r="H7" s="101">
        <f t="shared" si="1"/>
        <v>0</v>
      </c>
      <c r="I7" s="101"/>
      <c r="J7" s="101">
        <f t="shared" si="2"/>
        <v>0</v>
      </c>
      <c r="K7" s="101"/>
      <c r="L7" s="103">
        <f t="shared" si="3"/>
        <v>0</v>
      </c>
      <c r="M7" s="102">
        <f t="shared" si="4"/>
        <v>0</v>
      </c>
    </row>
    <row r="8" spans="1:13" ht="16" customHeight="1" x14ac:dyDescent="0.2">
      <c r="A8" s="75"/>
      <c r="C8" s="79">
        <f>SUM(C2:C7)</f>
        <v>23326</v>
      </c>
      <c r="D8" s="79">
        <f t="shared" ref="D8:M8" si="8">SUM(D2:D7)</f>
        <v>1.3699999999999999</v>
      </c>
      <c r="E8" s="79">
        <f t="shared" si="8"/>
        <v>0.18</v>
      </c>
      <c r="F8" s="79">
        <f t="shared" si="8"/>
        <v>1.5499999999999998</v>
      </c>
      <c r="G8" s="80">
        <f t="shared" si="8"/>
        <v>5988.63</v>
      </c>
      <c r="H8" s="80">
        <f t="shared" si="8"/>
        <v>6620.8249999999989</v>
      </c>
      <c r="I8" s="80">
        <f t="shared" si="8"/>
        <v>184</v>
      </c>
      <c r="J8" s="80">
        <f t="shared" si="8"/>
        <v>6804.8249999999989</v>
      </c>
      <c r="K8" s="80">
        <f t="shared" si="8"/>
        <v>110</v>
      </c>
      <c r="L8" s="80">
        <f>SUM(L2:L7)</f>
        <v>6694.8249999999989</v>
      </c>
      <c r="M8" s="80">
        <f t="shared" si="8"/>
        <v>6062.63</v>
      </c>
    </row>
    <row r="9" spans="1:13" x14ac:dyDescent="0.2">
      <c r="D9" s="81"/>
      <c r="E9" s="81"/>
      <c r="F9" s="81"/>
      <c r="G9" s="81"/>
    </row>
    <row r="10" spans="1:13" x14ac:dyDescent="0.2">
      <c r="D10" s="13"/>
      <c r="E10" s="13"/>
      <c r="F10" s="13"/>
      <c r="G10" s="13"/>
      <c r="I10" s="13"/>
      <c r="J10" s="13"/>
      <c r="K10" t="s">
        <v>10</v>
      </c>
      <c r="L10" s="12">
        <f>H14</f>
        <v>0</v>
      </c>
    </row>
    <row r="11" spans="1:13" x14ac:dyDescent="0.2">
      <c r="D11" s="14"/>
      <c r="E11" s="14"/>
      <c r="F11" s="14"/>
      <c r="G11" s="14"/>
      <c r="I11" s="13"/>
      <c r="J11" s="13"/>
      <c r="K11" t="s">
        <v>12</v>
      </c>
      <c r="L11" s="16">
        <f>L8+L10</f>
        <v>6694.8249999999989</v>
      </c>
    </row>
    <row r="12" spans="1:13" x14ac:dyDescent="0.2">
      <c r="D12" s="14"/>
      <c r="E12" s="14"/>
      <c r="F12" s="14"/>
      <c r="G12" s="14"/>
      <c r="H12" s="15"/>
    </row>
    <row r="13" spans="1:13" x14ac:dyDescent="0.2">
      <c r="A13" s="82" t="s">
        <v>48</v>
      </c>
      <c r="B13" s="82" t="s">
        <v>49</v>
      </c>
      <c r="D13" s="14"/>
      <c r="E13" s="14"/>
      <c r="F13" s="14"/>
      <c r="G13" s="14"/>
      <c r="H13" s="15"/>
      <c r="I13" s="3"/>
    </row>
    <row r="14" spans="1:13" x14ac:dyDescent="0.2">
      <c r="A14" s="83">
        <v>0.03</v>
      </c>
      <c r="B14" s="84">
        <v>0.02</v>
      </c>
      <c r="C14" t="s">
        <v>50</v>
      </c>
      <c r="D14" s="14"/>
      <c r="E14" s="14"/>
      <c r="F14" s="14"/>
      <c r="G14" s="14"/>
      <c r="H14" s="15"/>
    </row>
    <row r="15" spans="1:13" x14ac:dyDescent="0.2">
      <c r="A15" s="85">
        <v>0.04</v>
      </c>
      <c r="B15" s="85">
        <v>2.5000000000000001E-2</v>
      </c>
      <c r="C15" t="s">
        <v>51</v>
      </c>
    </row>
    <row r="17" spans="11:11" x14ac:dyDescent="0.2">
      <c r="K17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7"/>
  <sheetViews>
    <sheetView zoomScale="90" zoomScaleNormal="90" workbookViewId="0">
      <selection activeCell="G1" sqref="G1:G1048576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8.1640625" customWidth="1"/>
    <col min="7" max="7" width="16" hidden="1" customWidth="1"/>
    <col min="12" max="12" width="9.6640625" customWidth="1"/>
    <col min="13" max="13" width="14.1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04" t="s">
        <v>57</v>
      </c>
      <c r="C2" s="105">
        <v>5463</v>
      </c>
      <c r="D2" s="78">
        <v>0.22</v>
      </c>
      <c r="E2" s="78">
        <v>0.02</v>
      </c>
      <c r="F2" s="76">
        <f>D2+E2</f>
        <v>0.24</v>
      </c>
      <c r="G2" s="1">
        <f t="shared" ref="G2:G7" si="0">C2*D2</f>
        <v>1201.8599999999999</v>
      </c>
      <c r="H2" s="12">
        <f t="shared" ref="H2:H7" si="1">C2*F2</f>
        <v>1311.12</v>
      </c>
      <c r="I2" s="1">
        <v>10</v>
      </c>
      <c r="J2" s="12">
        <f t="shared" ref="J2:J7" si="2">H2+I2</f>
        <v>1321.12</v>
      </c>
      <c r="K2" s="2"/>
      <c r="L2" s="12">
        <f>J2-K2</f>
        <v>1321.12</v>
      </c>
      <c r="M2" s="3">
        <f>G2+I2-K2</f>
        <v>1211.8599999999999</v>
      </c>
    </row>
    <row r="3" spans="1:13" x14ac:dyDescent="0.2">
      <c r="A3" s="88" t="s">
        <v>44</v>
      </c>
      <c r="B3" s="87" t="s">
        <v>45</v>
      </c>
      <c r="C3" s="107">
        <v>3728</v>
      </c>
      <c r="D3" s="108">
        <v>0.35</v>
      </c>
      <c r="E3" s="78">
        <v>0.04</v>
      </c>
      <c r="F3" s="76">
        <f>D3+E3</f>
        <v>0.38999999999999996</v>
      </c>
      <c r="G3" s="1">
        <f t="shared" si="0"/>
        <v>1304.8</v>
      </c>
      <c r="H3" s="12">
        <f t="shared" si="1"/>
        <v>1453.9199999999998</v>
      </c>
      <c r="I3" s="12">
        <v>12</v>
      </c>
      <c r="J3" s="12">
        <f t="shared" si="2"/>
        <v>1465.9199999999998</v>
      </c>
      <c r="K3" s="12"/>
      <c r="L3" s="12">
        <f t="shared" ref="L3:L7" si="3">J3-K3</f>
        <v>1465.9199999999998</v>
      </c>
      <c r="M3" s="3">
        <f t="shared" ref="M3:M7" si="4">G3+I3-K3</f>
        <v>1316.8</v>
      </c>
    </row>
    <row r="4" spans="1:13" x14ac:dyDescent="0.2">
      <c r="A4" s="88" t="s">
        <v>46</v>
      </c>
      <c r="B4" s="87" t="s">
        <v>29</v>
      </c>
      <c r="C4" s="109">
        <v>5276</v>
      </c>
      <c r="D4" s="108">
        <v>0.22</v>
      </c>
      <c r="E4" s="78">
        <v>2.5000000000000001E-2</v>
      </c>
      <c r="F4" s="10">
        <f t="shared" ref="F4:F7" si="5">D4+E4</f>
        <v>0.245</v>
      </c>
      <c r="G4" s="89">
        <f t="shared" si="0"/>
        <v>1160.72</v>
      </c>
      <c r="H4" s="86">
        <f t="shared" si="1"/>
        <v>1292.6199999999999</v>
      </c>
      <c r="I4" s="86">
        <v>25</v>
      </c>
      <c r="J4" s="86">
        <f t="shared" si="2"/>
        <v>1317.62</v>
      </c>
      <c r="K4" s="86">
        <v>110</v>
      </c>
      <c r="L4" s="12">
        <f t="shared" si="3"/>
        <v>1207.6199999999999</v>
      </c>
      <c r="M4" s="3">
        <f t="shared" si="4"/>
        <v>1075.72</v>
      </c>
    </row>
    <row r="5" spans="1:13" x14ac:dyDescent="0.2">
      <c r="A5" s="90" t="s">
        <v>52</v>
      </c>
      <c r="B5" s="91" t="s">
        <v>53</v>
      </c>
      <c r="C5" s="109">
        <v>3841</v>
      </c>
      <c r="D5" s="108">
        <v>0.36</v>
      </c>
      <c r="E5" s="78">
        <v>0.03</v>
      </c>
      <c r="F5" s="10">
        <f t="shared" si="5"/>
        <v>0.39</v>
      </c>
      <c r="G5" s="89">
        <f t="shared" si="0"/>
        <v>1382.76</v>
      </c>
      <c r="H5" s="86">
        <f t="shared" si="1"/>
        <v>1497.99</v>
      </c>
      <c r="I5" s="86">
        <v>136</v>
      </c>
      <c r="J5" s="86">
        <f t="shared" si="2"/>
        <v>1633.99</v>
      </c>
      <c r="K5" s="86"/>
      <c r="L5" s="12">
        <f t="shared" si="3"/>
        <v>1633.99</v>
      </c>
      <c r="M5" s="3">
        <f t="shared" si="4"/>
        <v>1518.76</v>
      </c>
    </row>
    <row r="6" spans="1:13" x14ac:dyDescent="0.2">
      <c r="A6" s="94" t="s">
        <v>58</v>
      </c>
      <c r="B6" s="95" t="s">
        <v>59</v>
      </c>
      <c r="C6" s="105">
        <v>5463</v>
      </c>
      <c r="D6" s="106">
        <v>0.22</v>
      </c>
      <c r="E6" s="78">
        <v>2.5000000000000001E-2</v>
      </c>
      <c r="F6" s="10">
        <f t="shared" si="5"/>
        <v>0.245</v>
      </c>
      <c r="G6" s="89">
        <f t="shared" si="0"/>
        <v>1201.8599999999999</v>
      </c>
      <c r="H6" s="86">
        <f t="shared" si="1"/>
        <v>1338.4349999999999</v>
      </c>
      <c r="I6" s="86">
        <v>10</v>
      </c>
      <c r="J6" s="86">
        <f t="shared" si="2"/>
        <v>1348.4349999999999</v>
      </c>
      <c r="K6" s="86"/>
      <c r="L6" s="12">
        <f t="shared" si="3"/>
        <v>1348.4349999999999</v>
      </c>
      <c r="M6" s="3">
        <f t="shared" si="4"/>
        <v>1211.8599999999999</v>
      </c>
    </row>
    <row r="7" spans="1:13" x14ac:dyDescent="0.2">
      <c r="A7" s="92" t="s">
        <v>54</v>
      </c>
      <c r="B7" s="97" t="s">
        <v>55</v>
      </c>
      <c r="C7" s="98"/>
      <c r="D7" s="98"/>
      <c r="E7" s="99">
        <v>0.04</v>
      </c>
      <c r="F7" s="98">
        <f t="shared" si="5"/>
        <v>0.04</v>
      </c>
      <c r="G7" s="100">
        <f t="shared" si="0"/>
        <v>0</v>
      </c>
      <c r="H7" s="101">
        <f t="shared" si="1"/>
        <v>0</v>
      </c>
      <c r="I7" s="101"/>
      <c r="J7" s="101">
        <f t="shared" si="2"/>
        <v>0</v>
      </c>
      <c r="K7" s="101"/>
      <c r="L7" s="103">
        <f t="shared" si="3"/>
        <v>0</v>
      </c>
      <c r="M7" s="102">
        <f t="shared" si="4"/>
        <v>0</v>
      </c>
    </row>
    <row r="8" spans="1:13" ht="16" customHeight="1" x14ac:dyDescent="0.2">
      <c r="A8" s="75"/>
      <c r="C8" s="79">
        <f>SUM(C2:C7)</f>
        <v>23771</v>
      </c>
      <c r="D8" s="79">
        <f t="shared" ref="D8:M8" si="6">SUM(D2:D7)</f>
        <v>1.3699999999999999</v>
      </c>
      <c r="E8" s="79">
        <f t="shared" si="6"/>
        <v>0.18</v>
      </c>
      <c r="F8" s="79">
        <f t="shared" si="6"/>
        <v>1.5499999999999998</v>
      </c>
      <c r="G8" s="80">
        <f t="shared" si="6"/>
        <v>6252</v>
      </c>
      <c r="H8" s="80">
        <f t="shared" si="6"/>
        <v>6894.0849999999991</v>
      </c>
      <c r="I8" s="80">
        <f t="shared" si="6"/>
        <v>193</v>
      </c>
      <c r="J8" s="80">
        <f t="shared" si="6"/>
        <v>7087.0849999999991</v>
      </c>
      <c r="K8" s="80">
        <f t="shared" si="6"/>
        <v>110</v>
      </c>
      <c r="L8" s="80">
        <f>SUM(L2:L7)</f>
        <v>6977.0849999999991</v>
      </c>
      <c r="M8" s="80">
        <f t="shared" si="6"/>
        <v>6335</v>
      </c>
    </row>
    <row r="9" spans="1:13" x14ac:dyDescent="0.2">
      <c r="D9" s="81"/>
      <c r="E9" s="81"/>
      <c r="F9" s="81"/>
      <c r="G9" s="81"/>
    </row>
    <row r="10" spans="1:13" x14ac:dyDescent="0.2">
      <c r="D10" s="13"/>
      <c r="E10" s="13"/>
      <c r="F10" s="13"/>
      <c r="G10" s="13"/>
      <c r="I10" s="13"/>
      <c r="J10" s="13"/>
      <c r="K10" t="s">
        <v>10</v>
      </c>
      <c r="L10" s="12">
        <f>H14</f>
        <v>0</v>
      </c>
    </row>
    <row r="11" spans="1:13" x14ac:dyDescent="0.2">
      <c r="D11" s="14"/>
      <c r="E11" s="14"/>
      <c r="F11" s="14"/>
      <c r="G11" s="14"/>
      <c r="I11" s="13"/>
      <c r="J11" s="13"/>
      <c r="K11" t="s">
        <v>12</v>
      </c>
      <c r="L11" s="16">
        <f>L8+L10</f>
        <v>6977.0849999999991</v>
      </c>
    </row>
    <row r="12" spans="1:13" x14ac:dyDescent="0.2">
      <c r="D12" s="14"/>
      <c r="E12" s="14"/>
      <c r="F12" s="14"/>
      <c r="G12" s="14"/>
      <c r="H12" s="15"/>
    </row>
    <row r="13" spans="1:13" x14ac:dyDescent="0.2">
      <c r="A13" s="82" t="s">
        <v>48</v>
      </c>
      <c r="B13" s="82" t="s">
        <v>49</v>
      </c>
      <c r="D13" s="14"/>
      <c r="E13" s="14"/>
      <c r="F13" s="14"/>
      <c r="G13" s="14"/>
      <c r="H13" s="15"/>
      <c r="I13" s="3"/>
    </row>
    <row r="14" spans="1:13" x14ac:dyDescent="0.2">
      <c r="A14" s="83">
        <v>0.03</v>
      </c>
      <c r="B14" s="84">
        <v>0.02</v>
      </c>
      <c r="C14" t="s">
        <v>50</v>
      </c>
      <c r="D14" s="14"/>
      <c r="E14" s="14"/>
      <c r="F14" s="14"/>
      <c r="G14" s="14"/>
      <c r="H14" s="15"/>
    </row>
    <row r="15" spans="1:13" x14ac:dyDescent="0.2">
      <c r="A15" s="85">
        <v>0.04</v>
      </c>
      <c r="B15" s="85">
        <v>2.5000000000000001E-2</v>
      </c>
      <c r="C15" t="s">
        <v>51</v>
      </c>
    </row>
    <row r="17" spans="11:11" x14ac:dyDescent="0.2">
      <c r="K17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7"/>
  <sheetViews>
    <sheetView zoomScale="90" zoomScaleNormal="90" workbookViewId="0">
      <selection activeCell="L13" sqref="L13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6640625" customWidth="1"/>
    <col min="7" max="7" width="0.1640625" hidden="1" customWidth="1"/>
    <col min="12" max="12" width="10.33203125" customWidth="1"/>
    <col min="13" max="13" width="11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1">
        <f t="shared" ref="G2:G7" si="0">C2*D2</f>
        <v>0</v>
      </c>
      <c r="H2" s="12">
        <f t="shared" ref="H2:H7" si="1">C2*F2</f>
        <v>0</v>
      </c>
      <c r="I2" s="89"/>
      <c r="J2" s="12">
        <f t="shared" ref="J2:J7" si="2">H2+I2</f>
        <v>0</v>
      </c>
      <c r="K2" s="120"/>
      <c r="L2" s="12">
        <f>J2-K2</f>
        <v>0</v>
      </c>
      <c r="M2" s="3">
        <f>G2+I2-K2</f>
        <v>0</v>
      </c>
    </row>
    <row r="3" spans="1:13" x14ac:dyDescent="0.2">
      <c r="A3" s="88" t="s">
        <v>44</v>
      </c>
      <c r="B3" s="87" t="s">
        <v>45</v>
      </c>
      <c r="C3" s="107">
        <v>2209</v>
      </c>
      <c r="D3" s="108">
        <v>0.35</v>
      </c>
      <c r="E3" s="78">
        <v>0.04</v>
      </c>
      <c r="F3" s="86">
        <f>D3+E3</f>
        <v>0.38999999999999996</v>
      </c>
      <c r="G3" s="1">
        <f t="shared" si="0"/>
        <v>773.15</v>
      </c>
      <c r="H3" s="12">
        <f t="shared" si="1"/>
        <v>861.50999999999988</v>
      </c>
      <c r="I3" s="12"/>
      <c r="J3" s="12">
        <f t="shared" si="2"/>
        <v>861.50999999999988</v>
      </c>
      <c r="K3" s="12">
        <v>110</v>
      </c>
      <c r="L3" s="12">
        <f t="shared" ref="L3:L7" si="3">J3-K3</f>
        <v>751.50999999999988</v>
      </c>
      <c r="M3" s="3">
        <f t="shared" ref="M3:M7" si="4">G3+I3-K3</f>
        <v>663.15</v>
      </c>
    </row>
    <row r="4" spans="1:13" x14ac:dyDescent="0.2">
      <c r="A4" s="88" t="s">
        <v>46</v>
      </c>
      <c r="B4" s="87" t="s">
        <v>29</v>
      </c>
      <c r="C4" s="109">
        <v>2408</v>
      </c>
      <c r="D4" s="108">
        <v>0.22</v>
      </c>
      <c r="E4" s="78">
        <v>2.5000000000000001E-2</v>
      </c>
      <c r="F4" s="86">
        <f t="shared" ref="F4:F7" si="5">D4+E4</f>
        <v>0.245</v>
      </c>
      <c r="G4" s="89">
        <f t="shared" si="0"/>
        <v>529.76</v>
      </c>
      <c r="H4" s="86">
        <f t="shared" si="1"/>
        <v>589.96</v>
      </c>
      <c r="I4" s="86"/>
      <c r="J4" s="86">
        <f t="shared" si="2"/>
        <v>589.96</v>
      </c>
      <c r="K4" s="86">
        <v>110</v>
      </c>
      <c r="L4" s="12">
        <f t="shared" si="3"/>
        <v>479.96000000000004</v>
      </c>
      <c r="M4" s="3">
        <f t="shared" si="4"/>
        <v>419.76</v>
      </c>
    </row>
    <row r="5" spans="1:13" x14ac:dyDescent="0.2">
      <c r="A5" s="90" t="s">
        <v>52</v>
      </c>
      <c r="B5" s="91" t="s">
        <v>53</v>
      </c>
      <c r="C5" s="109">
        <v>3577</v>
      </c>
      <c r="D5" s="108">
        <v>0.36</v>
      </c>
      <c r="E5" s="78">
        <v>0.03</v>
      </c>
      <c r="F5" s="86">
        <f t="shared" si="5"/>
        <v>0.39</v>
      </c>
      <c r="G5" s="89">
        <f t="shared" si="0"/>
        <v>1287.72</v>
      </c>
      <c r="H5" s="86">
        <f t="shared" si="1"/>
        <v>1395.03</v>
      </c>
      <c r="I5" s="86"/>
      <c r="J5" s="86">
        <f t="shared" si="2"/>
        <v>1395.03</v>
      </c>
      <c r="K5" s="86"/>
      <c r="L5" s="12">
        <f t="shared" si="3"/>
        <v>1395.03</v>
      </c>
      <c r="M5" s="3">
        <f t="shared" si="4"/>
        <v>1287.72</v>
      </c>
    </row>
    <row r="6" spans="1:13" x14ac:dyDescent="0.2">
      <c r="A6" s="94" t="s">
        <v>58</v>
      </c>
      <c r="B6" s="110" t="s">
        <v>59</v>
      </c>
      <c r="C6" s="111"/>
      <c r="D6" s="112"/>
      <c r="E6" s="113">
        <v>2.5000000000000001E-2</v>
      </c>
      <c r="F6" s="116">
        <f t="shared" si="5"/>
        <v>2.5000000000000001E-2</v>
      </c>
      <c r="G6" s="115">
        <f t="shared" si="0"/>
        <v>0</v>
      </c>
      <c r="H6" s="116">
        <f t="shared" si="1"/>
        <v>0</v>
      </c>
      <c r="I6" s="116"/>
      <c r="J6" s="116">
        <f t="shared" si="2"/>
        <v>0</v>
      </c>
      <c r="K6" s="116"/>
      <c r="L6" s="117">
        <f t="shared" si="3"/>
        <v>0</v>
      </c>
      <c r="M6" s="118">
        <f t="shared" si="4"/>
        <v>0</v>
      </c>
    </row>
    <row r="7" spans="1:13" x14ac:dyDescent="0.2">
      <c r="A7" s="92" t="s">
        <v>54</v>
      </c>
      <c r="B7" s="119" t="s">
        <v>55</v>
      </c>
      <c r="C7" s="114"/>
      <c r="D7" s="114"/>
      <c r="E7" s="113">
        <v>0.04</v>
      </c>
      <c r="F7" s="116">
        <f t="shared" si="5"/>
        <v>0.04</v>
      </c>
      <c r="G7" s="115">
        <f t="shared" si="0"/>
        <v>0</v>
      </c>
      <c r="H7" s="116">
        <f t="shared" si="1"/>
        <v>0</v>
      </c>
      <c r="I7" s="116"/>
      <c r="J7" s="116">
        <f t="shared" si="2"/>
        <v>0</v>
      </c>
      <c r="K7" s="116"/>
      <c r="L7" s="117">
        <f t="shared" si="3"/>
        <v>0</v>
      </c>
      <c r="M7" s="118">
        <f t="shared" si="4"/>
        <v>0</v>
      </c>
    </row>
    <row r="8" spans="1:13" ht="16" customHeight="1" x14ac:dyDescent="0.2">
      <c r="A8" s="75"/>
      <c r="C8" s="79">
        <f>SUM(C2:C7)</f>
        <v>8194</v>
      </c>
      <c r="D8" s="79">
        <f t="shared" ref="D8:M8" si="6">SUM(D2:D7)</f>
        <v>0.92999999999999994</v>
      </c>
      <c r="E8" s="79">
        <f t="shared" si="6"/>
        <v>0.18</v>
      </c>
      <c r="F8" s="80">
        <f t="shared" si="6"/>
        <v>1.1099999999999999</v>
      </c>
      <c r="G8" s="80">
        <f t="shared" si="6"/>
        <v>2590.63</v>
      </c>
      <c r="H8" s="80">
        <f t="shared" si="6"/>
        <v>2846.5</v>
      </c>
      <c r="I8" s="80">
        <f t="shared" si="6"/>
        <v>0</v>
      </c>
      <c r="J8" s="80">
        <f t="shared" si="6"/>
        <v>2846.5</v>
      </c>
      <c r="K8" s="80">
        <f t="shared" si="6"/>
        <v>220</v>
      </c>
      <c r="L8" s="80">
        <f>SUM(L2:L7)</f>
        <v>2626.5</v>
      </c>
      <c r="M8" s="80">
        <f t="shared" si="6"/>
        <v>2370.63</v>
      </c>
    </row>
    <row r="9" spans="1:13" x14ac:dyDescent="0.2">
      <c r="D9" s="81"/>
      <c r="E9" s="81"/>
      <c r="F9" s="81"/>
      <c r="G9" s="81"/>
    </row>
    <row r="10" spans="1:13" x14ac:dyDescent="0.2">
      <c r="D10" s="13"/>
      <c r="E10" s="13"/>
      <c r="F10" s="13"/>
      <c r="G10" s="13"/>
      <c r="I10" s="13"/>
      <c r="J10" s="13"/>
      <c r="K10" t="s">
        <v>10</v>
      </c>
      <c r="L10" s="12">
        <f>H14</f>
        <v>0</v>
      </c>
    </row>
    <row r="11" spans="1:13" x14ac:dyDescent="0.2">
      <c r="D11" s="14"/>
      <c r="E11" s="14"/>
      <c r="F11" s="14"/>
      <c r="G11" s="14"/>
      <c r="I11" s="13"/>
      <c r="J11" s="13"/>
      <c r="K11" t="s">
        <v>12</v>
      </c>
      <c r="L11" s="16">
        <f>L8+L10</f>
        <v>2626.5</v>
      </c>
    </row>
    <row r="12" spans="1:13" x14ac:dyDescent="0.2">
      <c r="D12" s="14"/>
      <c r="E12" s="14"/>
      <c r="F12" s="14"/>
      <c r="G12" s="14"/>
      <c r="H12" s="15"/>
    </row>
    <row r="13" spans="1:13" x14ac:dyDescent="0.2">
      <c r="A13" s="82" t="s">
        <v>48</v>
      </c>
      <c r="B13" s="82" t="s">
        <v>49</v>
      </c>
      <c r="D13" s="14"/>
      <c r="E13" s="14"/>
      <c r="F13" s="14"/>
      <c r="G13" s="14"/>
      <c r="H13" s="15"/>
      <c r="I13" s="3"/>
    </row>
    <row r="14" spans="1:13" x14ac:dyDescent="0.2">
      <c r="A14" s="83">
        <v>0.03</v>
      </c>
      <c r="B14" s="84">
        <v>0.02</v>
      </c>
      <c r="C14" t="s">
        <v>50</v>
      </c>
      <c r="D14" s="14"/>
      <c r="E14" s="14"/>
      <c r="F14" s="14"/>
      <c r="G14" s="14"/>
      <c r="H14" s="15"/>
    </row>
    <row r="15" spans="1:13" x14ac:dyDescent="0.2">
      <c r="A15" s="85">
        <v>0.04</v>
      </c>
      <c r="B15" s="85">
        <v>2.5000000000000001E-2</v>
      </c>
      <c r="C15" t="s">
        <v>51</v>
      </c>
    </row>
    <row r="17" spans="11:11" x14ac:dyDescent="0.2">
      <c r="K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zoomScale="85" zoomScaleNormal="85" workbookViewId="0">
      <selection sqref="A1:XFD1048576"/>
    </sheetView>
  </sheetViews>
  <sheetFormatPr baseColWidth="10" defaultColWidth="10.6640625" defaultRowHeight="16" x14ac:dyDescent="0.2"/>
  <cols>
    <col min="1" max="1" width="10.5" customWidth="1"/>
    <col min="2" max="2" width="11.1640625" customWidth="1"/>
    <col min="4" max="4" width="9.6640625" customWidth="1"/>
    <col min="8" max="8" width="12.6640625" customWidth="1"/>
  </cols>
  <sheetData>
    <row r="1" spans="1:1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2">
      <c r="A2" s="25" t="s">
        <v>30</v>
      </c>
      <c r="B2" s="25" t="s">
        <v>29</v>
      </c>
      <c r="C2" s="22">
        <v>3891</v>
      </c>
      <c r="D2" s="10">
        <v>0.36</v>
      </c>
      <c r="E2" s="12">
        <f t="shared" ref="E2:E5" si="0">C2*D2</f>
        <v>1400.76</v>
      </c>
      <c r="F2" s="12">
        <v>20</v>
      </c>
      <c r="G2" s="12">
        <f t="shared" ref="G2:G5" si="1">E2+F2</f>
        <v>1420.76</v>
      </c>
      <c r="H2" s="12">
        <v>110</v>
      </c>
      <c r="I2" s="20">
        <f t="shared" ref="I2:I5" si="2">G2-H2</f>
        <v>1310.76</v>
      </c>
    </row>
    <row r="3" spans="1:11" x14ac:dyDescent="0.2">
      <c r="A3" s="24"/>
      <c r="B3" s="24"/>
      <c r="C3" s="21"/>
      <c r="D3" s="21">
        <v>0</v>
      </c>
      <c r="E3" s="12">
        <f t="shared" si="0"/>
        <v>0</v>
      </c>
      <c r="F3" s="12"/>
      <c r="G3" s="12">
        <f t="shared" si="1"/>
        <v>0</v>
      </c>
      <c r="H3" s="12"/>
      <c r="I3" s="20">
        <f t="shared" si="2"/>
        <v>0</v>
      </c>
    </row>
    <row r="4" spans="1:11" x14ac:dyDescent="0.2">
      <c r="A4" s="23"/>
      <c r="B4" s="23"/>
      <c r="C4" s="10"/>
      <c r="D4" s="10">
        <v>0</v>
      </c>
      <c r="E4" s="12">
        <f t="shared" si="0"/>
        <v>0</v>
      </c>
      <c r="F4" s="12"/>
      <c r="G4" s="12">
        <f t="shared" si="1"/>
        <v>0</v>
      </c>
      <c r="H4" s="12"/>
      <c r="I4" s="20">
        <f t="shared" si="2"/>
        <v>0</v>
      </c>
    </row>
    <row r="5" spans="1:11" x14ac:dyDescent="0.2">
      <c r="A5" s="23"/>
      <c r="B5" s="23"/>
      <c r="C5" s="10"/>
      <c r="D5" s="10">
        <v>0</v>
      </c>
      <c r="E5" s="12">
        <f t="shared" si="0"/>
        <v>0</v>
      </c>
      <c r="F5" s="12"/>
      <c r="G5" s="12">
        <f t="shared" si="1"/>
        <v>0</v>
      </c>
      <c r="H5" s="12"/>
      <c r="I5" s="20">
        <f t="shared" si="2"/>
        <v>0</v>
      </c>
    </row>
    <row r="6" spans="1:11" x14ac:dyDescent="0.2">
      <c r="A6" s="11"/>
      <c r="C6" s="18">
        <f>SUM(C2:C5)</f>
        <v>3891</v>
      </c>
      <c r="D6" s="10">
        <v>0</v>
      </c>
      <c r="E6" s="19">
        <f>SUM(E2:E5)</f>
        <v>1400.76</v>
      </c>
      <c r="F6" s="19">
        <f>SUM(F2:F5)</f>
        <v>20</v>
      </c>
      <c r="G6" s="19">
        <f>SUM(G2:G5)</f>
        <v>1420.76</v>
      </c>
      <c r="H6" s="19">
        <f>SUM(H2:H5)</f>
        <v>110</v>
      </c>
      <c r="I6" s="19">
        <f>SUM(I2:I5)</f>
        <v>1310.76</v>
      </c>
      <c r="K6" s="3"/>
    </row>
    <row r="7" spans="1:11" x14ac:dyDescent="0.2">
      <c r="D7" s="10">
        <v>0</v>
      </c>
    </row>
    <row r="8" spans="1:11" x14ac:dyDescent="0.2">
      <c r="D8" s="13"/>
      <c r="F8" s="13"/>
      <c r="G8" s="13"/>
      <c r="H8" t="s">
        <v>10</v>
      </c>
      <c r="I8" s="12">
        <f>E12</f>
        <v>196.10640000000001</v>
      </c>
      <c r="K8" s="3"/>
    </row>
    <row r="9" spans="1:11" x14ac:dyDescent="0.2">
      <c r="D9" s="14" t="s">
        <v>9</v>
      </c>
      <c r="E9">
        <v>1</v>
      </c>
      <c r="F9" s="13"/>
      <c r="G9" s="13"/>
      <c r="H9" t="s">
        <v>12</v>
      </c>
      <c r="I9" s="16">
        <f>I6+I8</f>
        <v>1506.8663999999999</v>
      </c>
    </row>
    <row r="10" spans="1:11" x14ac:dyDescent="0.2">
      <c r="D10" s="14" t="s">
        <v>11</v>
      </c>
      <c r="E10" s="15">
        <v>91</v>
      </c>
    </row>
    <row r="11" spans="1:11" x14ac:dyDescent="0.2">
      <c r="D11" s="14" t="s">
        <v>13</v>
      </c>
      <c r="E11" s="15">
        <f>E9*E10</f>
        <v>91</v>
      </c>
    </row>
    <row r="12" spans="1:11" x14ac:dyDescent="0.2">
      <c r="D12" s="14" t="s">
        <v>14</v>
      </c>
      <c r="E12" s="15">
        <f>E6*0.14</f>
        <v>196.10640000000001</v>
      </c>
    </row>
    <row r="14" spans="1:11" x14ac:dyDescent="0.2">
      <c r="A14" s="17" t="s">
        <v>15</v>
      </c>
    </row>
    <row r="16" spans="1:11" x14ac:dyDescent="0.2">
      <c r="A16" t="s">
        <v>16</v>
      </c>
    </row>
    <row r="17" spans="1:8" x14ac:dyDescent="0.2">
      <c r="A17" t="s">
        <v>17</v>
      </c>
    </row>
    <row r="22" spans="1:8" x14ac:dyDescent="0.2">
      <c r="H22" s="3"/>
    </row>
    <row r="38" spans="2:2" x14ac:dyDescent="0.2">
      <c r="B38" s="14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7"/>
  <sheetViews>
    <sheetView zoomScale="90" zoomScaleNormal="90" workbookViewId="0">
      <selection activeCell="D13" sqref="D13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6640625" customWidth="1"/>
    <col min="7" max="7" width="0.1640625" customWidth="1"/>
    <col min="12" max="12" width="10.33203125" customWidth="1"/>
    <col min="13" max="13" width="0.16406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1">
        <f t="shared" ref="G2:G7" si="0">C2*D2</f>
        <v>0</v>
      </c>
      <c r="H2" s="12">
        <f t="shared" ref="H2:H7" si="1">C2*F2</f>
        <v>0</v>
      </c>
      <c r="I2" s="89"/>
      <c r="J2" s="12">
        <f t="shared" ref="J2:J7" si="2">H2+I2</f>
        <v>0</v>
      </c>
      <c r="K2" s="120"/>
      <c r="L2" s="12">
        <f>J2-K2</f>
        <v>0</v>
      </c>
      <c r="M2" s="3">
        <f>G2+I2-K2</f>
        <v>0</v>
      </c>
    </row>
    <row r="3" spans="1:13" x14ac:dyDescent="0.2">
      <c r="A3" s="88" t="s">
        <v>44</v>
      </c>
      <c r="B3" s="87" t="s">
        <v>45</v>
      </c>
      <c r="C3" s="121">
        <v>2419</v>
      </c>
      <c r="D3" s="108">
        <v>0.35</v>
      </c>
      <c r="E3" s="78">
        <v>0.04</v>
      </c>
      <c r="F3" s="86">
        <f t="shared" ref="F3:F7" si="3">D3+E3</f>
        <v>0.38999999999999996</v>
      </c>
      <c r="G3" s="1">
        <f t="shared" si="0"/>
        <v>846.65</v>
      </c>
      <c r="H3" s="12">
        <f t="shared" si="1"/>
        <v>943.40999999999985</v>
      </c>
      <c r="I3" s="12">
        <v>12</v>
      </c>
      <c r="J3" s="12">
        <f t="shared" si="2"/>
        <v>955.40999999999985</v>
      </c>
      <c r="K3" s="12">
        <v>110</v>
      </c>
      <c r="L3" s="12">
        <f t="shared" ref="L3:L7" si="4">J3-K3</f>
        <v>845.40999999999985</v>
      </c>
      <c r="M3" s="3">
        <f t="shared" ref="M3:M7" si="5">G3+I3-K3</f>
        <v>748.65</v>
      </c>
    </row>
    <row r="4" spans="1:13" x14ac:dyDescent="0.2">
      <c r="A4" s="88" t="s">
        <v>46</v>
      </c>
      <c r="B4" s="87" t="s">
        <v>29</v>
      </c>
      <c r="C4" s="122">
        <v>6442</v>
      </c>
      <c r="D4" s="108">
        <v>0.22</v>
      </c>
      <c r="E4" s="78">
        <v>2.5000000000000001E-2</v>
      </c>
      <c r="F4" s="86">
        <f t="shared" si="3"/>
        <v>0.245</v>
      </c>
      <c r="G4" s="1">
        <f t="shared" si="0"/>
        <v>1417.24</v>
      </c>
      <c r="H4" s="12">
        <f t="shared" si="1"/>
        <v>1578.29</v>
      </c>
      <c r="I4" s="123"/>
      <c r="J4" s="12">
        <f t="shared" si="2"/>
        <v>1578.29</v>
      </c>
      <c r="K4" s="123">
        <v>110</v>
      </c>
      <c r="L4" s="12">
        <f t="shared" si="4"/>
        <v>1468.29</v>
      </c>
      <c r="M4" s="3">
        <f t="shared" si="5"/>
        <v>1307.24</v>
      </c>
    </row>
    <row r="5" spans="1:13" x14ac:dyDescent="0.2">
      <c r="A5" s="90" t="s">
        <v>52</v>
      </c>
      <c r="B5" s="91" t="s">
        <v>53</v>
      </c>
      <c r="C5" s="122">
        <v>2727</v>
      </c>
      <c r="D5" s="108">
        <v>0.36</v>
      </c>
      <c r="E5" s="78">
        <v>0.03</v>
      </c>
      <c r="F5" s="86">
        <f t="shared" si="3"/>
        <v>0.39</v>
      </c>
      <c r="G5" s="1">
        <f t="shared" si="0"/>
        <v>981.71999999999991</v>
      </c>
      <c r="H5" s="12">
        <f t="shared" si="1"/>
        <v>1063.53</v>
      </c>
      <c r="I5" s="123"/>
      <c r="J5" s="12">
        <f t="shared" si="2"/>
        <v>1063.53</v>
      </c>
      <c r="K5" s="123"/>
      <c r="L5" s="12">
        <f t="shared" si="4"/>
        <v>1063.53</v>
      </c>
      <c r="M5" s="3">
        <f t="shared" si="5"/>
        <v>981.71999999999991</v>
      </c>
    </row>
    <row r="6" spans="1:13" x14ac:dyDescent="0.2">
      <c r="A6" s="94" t="s">
        <v>58</v>
      </c>
      <c r="B6" s="110" t="s">
        <v>59</v>
      </c>
      <c r="C6" s="111"/>
      <c r="D6" s="112"/>
      <c r="E6" s="113">
        <v>2.5000000000000001E-2</v>
      </c>
      <c r="F6" s="86">
        <f t="shared" si="3"/>
        <v>2.5000000000000001E-2</v>
      </c>
      <c r="G6" s="1">
        <f t="shared" si="0"/>
        <v>0</v>
      </c>
      <c r="H6" s="12">
        <f t="shared" si="1"/>
        <v>0</v>
      </c>
      <c r="I6" s="116"/>
      <c r="J6" s="12">
        <f t="shared" si="2"/>
        <v>0</v>
      </c>
      <c r="K6" s="116"/>
      <c r="L6" s="12">
        <f t="shared" si="4"/>
        <v>0</v>
      </c>
      <c r="M6" s="3">
        <f t="shared" si="5"/>
        <v>0</v>
      </c>
    </row>
    <row r="7" spans="1:13" x14ac:dyDescent="0.2">
      <c r="A7" s="92" t="s">
        <v>54</v>
      </c>
      <c r="B7" s="119" t="s">
        <v>55</v>
      </c>
      <c r="C7" s="114"/>
      <c r="D7" s="114"/>
      <c r="E7" s="113">
        <v>0.04</v>
      </c>
      <c r="F7" s="86">
        <f t="shared" si="3"/>
        <v>0.04</v>
      </c>
      <c r="G7" s="1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3" ht="16" customHeight="1" x14ac:dyDescent="0.2">
      <c r="A8" s="75"/>
      <c r="C8" s="79">
        <f>SUM(C2:C7)</f>
        <v>11588</v>
      </c>
      <c r="D8" s="79">
        <f t="shared" ref="D8:M8" si="6">SUM(D2:D7)</f>
        <v>0.92999999999999994</v>
      </c>
      <c r="E8" s="79">
        <f t="shared" si="6"/>
        <v>0.18</v>
      </c>
      <c r="F8" s="80">
        <f t="shared" si="6"/>
        <v>1.1099999999999999</v>
      </c>
      <c r="G8" s="80">
        <f t="shared" si="6"/>
        <v>3245.6099999999997</v>
      </c>
      <c r="H8" s="80">
        <f t="shared" si="6"/>
        <v>3585.2299999999996</v>
      </c>
      <c r="I8" s="80">
        <f t="shared" si="6"/>
        <v>12</v>
      </c>
      <c r="J8" s="80">
        <f t="shared" si="6"/>
        <v>3597.2299999999996</v>
      </c>
      <c r="K8" s="80">
        <f t="shared" si="6"/>
        <v>220</v>
      </c>
      <c r="L8" s="80">
        <f>SUM(L2:L7)</f>
        <v>3377.2299999999996</v>
      </c>
      <c r="M8" s="80">
        <f t="shared" si="6"/>
        <v>3037.6099999999997</v>
      </c>
    </row>
    <row r="9" spans="1:13" x14ac:dyDescent="0.2">
      <c r="D9" s="81"/>
      <c r="E9" s="81"/>
      <c r="F9" s="81"/>
      <c r="G9" s="81"/>
    </row>
    <row r="10" spans="1:13" x14ac:dyDescent="0.2">
      <c r="D10" s="13"/>
      <c r="E10" s="13"/>
      <c r="F10" s="13"/>
      <c r="G10" s="13"/>
      <c r="I10" s="13"/>
      <c r="J10" s="13"/>
      <c r="K10" t="s">
        <v>10</v>
      </c>
      <c r="L10" s="12">
        <f>H14</f>
        <v>0</v>
      </c>
    </row>
    <row r="11" spans="1:13" x14ac:dyDescent="0.2">
      <c r="D11" s="14"/>
      <c r="E11" s="14"/>
      <c r="F11" s="14"/>
      <c r="G11" s="14"/>
      <c r="I11" s="13"/>
      <c r="J11" s="13"/>
      <c r="K11" t="s">
        <v>12</v>
      </c>
      <c r="L11" s="16">
        <f>L8+L10</f>
        <v>3377.2299999999996</v>
      </c>
    </row>
    <row r="12" spans="1:13" x14ac:dyDescent="0.2">
      <c r="D12" s="14"/>
      <c r="E12" s="14"/>
      <c r="F12" s="14"/>
      <c r="G12" s="14"/>
      <c r="H12" s="15"/>
    </row>
    <row r="13" spans="1:13" x14ac:dyDescent="0.2">
      <c r="A13" s="82" t="s">
        <v>48</v>
      </c>
      <c r="B13" s="82" t="s">
        <v>49</v>
      </c>
      <c r="D13" s="14"/>
      <c r="E13" s="14"/>
      <c r="F13" s="14"/>
      <c r="G13" s="14"/>
      <c r="H13" s="15"/>
      <c r="I13" s="3"/>
    </row>
    <row r="14" spans="1:13" x14ac:dyDescent="0.2">
      <c r="A14" s="83">
        <v>0.03</v>
      </c>
      <c r="B14" s="84">
        <v>0.02</v>
      </c>
      <c r="C14" t="s">
        <v>50</v>
      </c>
      <c r="D14" s="14"/>
      <c r="E14" s="14"/>
      <c r="F14" s="14"/>
      <c r="G14" s="14"/>
      <c r="H14" s="15"/>
    </row>
    <row r="15" spans="1:13" x14ac:dyDescent="0.2">
      <c r="A15" s="85">
        <v>0.04</v>
      </c>
      <c r="B15" s="85">
        <v>2.5000000000000001E-2</v>
      </c>
      <c r="C15" t="s">
        <v>51</v>
      </c>
    </row>
    <row r="17" spans="11:11" x14ac:dyDescent="0.2">
      <c r="K17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8"/>
  <sheetViews>
    <sheetView zoomScale="90" zoomScaleNormal="90" workbookViewId="0">
      <selection sqref="A1:XFD1048576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6640625" customWidth="1"/>
    <col min="7" max="7" width="13.1640625" customWidth="1"/>
    <col min="12" max="12" width="10.1640625" customWidth="1"/>
    <col min="13" max="13" width="9.6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1">
        <f t="shared" ref="G2:G8" si="0">C2*D2</f>
        <v>0</v>
      </c>
      <c r="H2" s="12">
        <f t="shared" ref="H2:H8" si="1">C2*F2</f>
        <v>0</v>
      </c>
      <c r="I2" s="89"/>
      <c r="J2" s="12">
        <f t="shared" ref="J2:J8" si="2">H2+I2</f>
        <v>0</v>
      </c>
      <c r="K2" s="120"/>
      <c r="L2" s="12">
        <f>J2-K2</f>
        <v>0</v>
      </c>
      <c r="M2" s="3">
        <f>G2+I2-K2</f>
        <v>0</v>
      </c>
    </row>
    <row r="3" spans="1:13" x14ac:dyDescent="0.2">
      <c r="A3" s="88" t="s">
        <v>44</v>
      </c>
      <c r="B3" s="87" t="s">
        <v>45</v>
      </c>
      <c r="C3" s="126">
        <v>2188</v>
      </c>
      <c r="D3" s="108">
        <v>0.35</v>
      </c>
      <c r="E3" s="78">
        <v>0.04</v>
      </c>
      <c r="F3" s="86">
        <f t="shared" ref="F3:F8" si="3">D3+E3</f>
        <v>0.38999999999999996</v>
      </c>
      <c r="G3" s="1">
        <f t="shared" si="0"/>
        <v>765.8</v>
      </c>
      <c r="H3" s="12">
        <f t="shared" si="1"/>
        <v>853.31999999999994</v>
      </c>
      <c r="I3" s="12"/>
      <c r="J3" s="12">
        <f t="shared" si="2"/>
        <v>853.31999999999994</v>
      </c>
      <c r="K3" s="12">
        <v>60</v>
      </c>
      <c r="L3" s="12">
        <f t="shared" ref="L3:L8" si="4">J3-K3</f>
        <v>793.31999999999994</v>
      </c>
      <c r="M3" s="3">
        <f t="shared" ref="M3:M8" si="5">G3+I3-K3</f>
        <v>705.8</v>
      </c>
    </row>
    <row r="4" spans="1:13" x14ac:dyDescent="0.2">
      <c r="A4" s="88" t="s">
        <v>46</v>
      </c>
      <c r="B4" s="87" t="s">
        <v>29</v>
      </c>
      <c r="C4" s="122"/>
      <c r="D4" s="108"/>
      <c r="E4" s="78">
        <v>2.5000000000000001E-2</v>
      </c>
      <c r="F4" s="86">
        <f t="shared" si="3"/>
        <v>2.5000000000000001E-2</v>
      </c>
      <c r="G4" s="1">
        <f t="shared" si="0"/>
        <v>0</v>
      </c>
      <c r="H4" s="12">
        <f t="shared" si="1"/>
        <v>0</v>
      </c>
      <c r="I4" s="123"/>
      <c r="J4" s="12">
        <f t="shared" si="2"/>
        <v>0</v>
      </c>
      <c r="K4" s="123"/>
      <c r="L4" s="12">
        <f t="shared" si="4"/>
        <v>0</v>
      </c>
      <c r="M4" s="3">
        <f t="shared" si="5"/>
        <v>0</v>
      </c>
    </row>
    <row r="5" spans="1:13" x14ac:dyDescent="0.2">
      <c r="A5" s="90" t="s">
        <v>52</v>
      </c>
      <c r="B5" s="91" t="s">
        <v>53</v>
      </c>
      <c r="C5" s="127">
        <v>3614</v>
      </c>
      <c r="D5" s="108">
        <v>0.36</v>
      </c>
      <c r="E5" s="78">
        <v>0.03</v>
      </c>
      <c r="F5" s="86">
        <f t="shared" si="3"/>
        <v>0.39</v>
      </c>
      <c r="G5" s="1">
        <f t="shared" si="0"/>
        <v>1301.04</v>
      </c>
      <c r="H5" s="12">
        <f t="shared" si="1"/>
        <v>1409.46</v>
      </c>
      <c r="I5" s="123">
        <v>24</v>
      </c>
      <c r="J5" s="12">
        <f t="shared" si="2"/>
        <v>1433.46</v>
      </c>
      <c r="K5" s="123"/>
      <c r="L5" s="12">
        <f t="shared" si="4"/>
        <v>1433.46</v>
      </c>
      <c r="M5" s="3">
        <f t="shared" si="5"/>
        <v>1325.04</v>
      </c>
    </row>
    <row r="6" spans="1:13" x14ac:dyDescent="0.2">
      <c r="A6" s="124" t="s">
        <v>60</v>
      </c>
      <c r="B6" s="125" t="s">
        <v>61</v>
      </c>
      <c r="C6" s="10">
        <v>3361</v>
      </c>
      <c r="D6" s="10">
        <v>0.35</v>
      </c>
      <c r="E6" s="78">
        <v>0.04</v>
      </c>
      <c r="F6" s="86">
        <f t="shared" si="3"/>
        <v>0.38999999999999996</v>
      </c>
      <c r="G6" s="1">
        <f t="shared" si="0"/>
        <v>1176.3499999999999</v>
      </c>
      <c r="H6" s="12">
        <f t="shared" si="1"/>
        <v>1310.79</v>
      </c>
      <c r="I6" s="123"/>
      <c r="J6" s="12">
        <f t="shared" si="2"/>
        <v>1310.79</v>
      </c>
      <c r="K6" s="123"/>
      <c r="L6" s="12">
        <f t="shared" si="4"/>
        <v>1310.79</v>
      </c>
      <c r="M6" s="3">
        <f>G6+I6-K6</f>
        <v>1176.3499999999999</v>
      </c>
    </row>
    <row r="7" spans="1:13" x14ac:dyDescent="0.2">
      <c r="A7" s="94" t="s">
        <v>58</v>
      </c>
      <c r="B7" s="110" t="s">
        <v>59</v>
      </c>
      <c r="C7" s="111"/>
      <c r="D7" s="112"/>
      <c r="E7" s="113">
        <v>2.5000000000000001E-2</v>
      </c>
      <c r="F7" s="86">
        <f t="shared" si="3"/>
        <v>2.5000000000000001E-2</v>
      </c>
      <c r="G7" s="1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3" x14ac:dyDescent="0.2">
      <c r="A8" s="92" t="s">
        <v>54</v>
      </c>
      <c r="B8" s="119" t="s">
        <v>55</v>
      </c>
      <c r="C8" s="114"/>
      <c r="D8" s="114"/>
      <c r="E8" s="113">
        <v>0.04</v>
      </c>
      <c r="F8" s="86">
        <f t="shared" si="3"/>
        <v>0.04</v>
      </c>
      <c r="G8" s="1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3" ht="16" customHeight="1" x14ac:dyDescent="0.2">
      <c r="A9" s="75"/>
      <c r="C9" s="79">
        <f>SUM(C2:C8)</f>
        <v>9163</v>
      </c>
      <c r="D9" s="79">
        <f t="shared" ref="D9:M9" si="6">SUM(D2:D8)</f>
        <v>1.06</v>
      </c>
      <c r="E9" s="79">
        <f t="shared" si="6"/>
        <v>0.22</v>
      </c>
      <c r="F9" s="80">
        <f t="shared" si="6"/>
        <v>1.2799999999999998</v>
      </c>
      <c r="G9" s="80">
        <f t="shared" si="6"/>
        <v>3243.19</v>
      </c>
      <c r="H9" s="80">
        <f t="shared" si="6"/>
        <v>3573.5699999999997</v>
      </c>
      <c r="I9" s="80">
        <f t="shared" si="6"/>
        <v>24</v>
      </c>
      <c r="J9" s="80">
        <f t="shared" si="6"/>
        <v>3597.5699999999997</v>
      </c>
      <c r="K9" s="80">
        <f t="shared" si="6"/>
        <v>60</v>
      </c>
      <c r="L9" s="80">
        <f>SUM(L2:L8)</f>
        <v>3537.5699999999997</v>
      </c>
      <c r="M9" s="80">
        <f t="shared" si="6"/>
        <v>3207.1899999999996</v>
      </c>
    </row>
    <row r="10" spans="1:13" x14ac:dyDescent="0.2">
      <c r="D10" s="81"/>
      <c r="E10" s="81"/>
      <c r="F10" s="81"/>
      <c r="G10" s="81"/>
    </row>
    <row r="11" spans="1:13" x14ac:dyDescent="0.2">
      <c r="D11" s="13"/>
      <c r="E11" s="13"/>
      <c r="F11" s="13"/>
      <c r="G11" s="13"/>
      <c r="I11" s="13"/>
      <c r="J11" s="13"/>
      <c r="K11" t="s">
        <v>10</v>
      </c>
      <c r="L11" s="12">
        <f>H15</f>
        <v>0</v>
      </c>
    </row>
    <row r="12" spans="1:13" x14ac:dyDescent="0.2">
      <c r="D12" s="14"/>
      <c r="E12" s="14"/>
      <c r="F12" s="14"/>
      <c r="G12" s="14"/>
      <c r="I12" s="13"/>
      <c r="J12" s="13"/>
      <c r="K12" t="s">
        <v>12</v>
      </c>
      <c r="L12" s="16">
        <f>L9+L11</f>
        <v>3537.5699999999997</v>
      </c>
    </row>
    <row r="13" spans="1:13" x14ac:dyDescent="0.2">
      <c r="D13" s="14"/>
      <c r="E13" s="14"/>
      <c r="F13" s="14"/>
      <c r="G13" s="14"/>
      <c r="H13" s="15"/>
    </row>
    <row r="14" spans="1:13" x14ac:dyDescent="0.2">
      <c r="A14" s="82" t="s">
        <v>48</v>
      </c>
      <c r="B14" s="82" t="s">
        <v>49</v>
      </c>
      <c r="D14" s="14"/>
      <c r="E14" s="14"/>
      <c r="F14" s="14"/>
      <c r="G14" s="14"/>
      <c r="H14" s="15"/>
      <c r="I14" s="3"/>
    </row>
    <row r="15" spans="1:13" x14ac:dyDescent="0.2">
      <c r="A15" s="83">
        <v>0.03</v>
      </c>
      <c r="B15" s="84">
        <v>0.02</v>
      </c>
      <c r="C15" t="s">
        <v>50</v>
      </c>
      <c r="D15" s="14"/>
      <c r="E15" s="14"/>
      <c r="F15" s="14"/>
      <c r="G15" s="14"/>
      <c r="H15" s="15"/>
    </row>
    <row r="16" spans="1:13" x14ac:dyDescent="0.2">
      <c r="A16" s="85">
        <v>0.04</v>
      </c>
      <c r="B16" s="85">
        <v>2.5000000000000001E-2</v>
      </c>
      <c r="C16" t="s">
        <v>51</v>
      </c>
    </row>
    <row r="18" spans="11:11" x14ac:dyDescent="0.2">
      <c r="K18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M18"/>
  <sheetViews>
    <sheetView workbookViewId="0">
      <selection activeCell="L12" sqref="L12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6640625" customWidth="1"/>
    <col min="7" max="7" width="13.1640625" customWidth="1"/>
    <col min="12" max="12" width="10.1640625" customWidth="1"/>
    <col min="13" max="13" width="9.6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hidden="1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8" si="0">C2*D2</f>
        <v>0</v>
      </c>
      <c r="H2" s="12">
        <f t="shared" ref="H2:H8" si="1">C2*F2</f>
        <v>0</v>
      </c>
      <c r="I2" s="89"/>
      <c r="J2" s="12">
        <f t="shared" ref="J2:J8" si="2">H2+I2</f>
        <v>0</v>
      </c>
      <c r="K2" s="120"/>
      <c r="L2" s="12">
        <f>J2-K2</f>
        <v>0</v>
      </c>
      <c r="M2" s="3">
        <f>G2+I2-K2</f>
        <v>0</v>
      </c>
    </row>
    <row r="3" spans="1:13" hidden="1" x14ac:dyDescent="0.2">
      <c r="A3" s="88" t="s">
        <v>44</v>
      </c>
      <c r="B3" s="87" t="s">
        <v>45</v>
      </c>
      <c r="C3" s="126"/>
      <c r="D3" s="108"/>
      <c r="E3" s="78">
        <v>0.04</v>
      </c>
      <c r="F3" s="86">
        <f t="shared" ref="F3:F8" si="3">D3+E3</f>
        <v>0.04</v>
      </c>
      <c r="G3" s="89">
        <f t="shared" si="0"/>
        <v>0</v>
      </c>
      <c r="H3" s="12">
        <f t="shared" si="1"/>
        <v>0</v>
      </c>
      <c r="I3" s="12"/>
      <c r="J3" s="12">
        <f t="shared" si="2"/>
        <v>0</v>
      </c>
      <c r="K3" s="12"/>
      <c r="L3" s="12">
        <f t="shared" ref="L3:L8" si="4">J3-K3</f>
        <v>0</v>
      </c>
      <c r="M3" s="3">
        <f t="shared" ref="M3:M8" si="5">G3+I3-K3</f>
        <v>0</v>
      </c>
    </row>
    <row r="4" spans="1:13" hidden="1" x14ac:dyDescent="0.2">
      <c r="A4" s="88" t="s">
        <v>46</v>
      </c>
      <c r="B4" s="87" t="s">
        <v>29</v>
      </c>
      <c r="C4" s="122"/>
      <c r="D4" s="108"/>
      <c r="E4" s="78">
        <v>2.5000000000000001E-2</v>
      </c>
      <c r="F4" s="86">
        <f t="shared" si="3"/>
        <v>2.5000000000000001E-2</v>
      </c>
      <c r="G4" s="89">
        <f t="shared" si="0"/>
        <v>0</v>
      </c>
      <c r="H4" s="12">
        <f t="shared" si="1"/>
        <v>0</v>
      </c>
      <c r="I4" s="123"/>
      <c r="J4" s="12">
        <f t="shared" si="2"/>
        <v>0</v>
      </c>
      <c r="K4" s="123"/>
      <c r="L4" s="12">
        <f t="shared" si="4"/>
        <v>0</v>
      </c>
      <c r="M4" s="3">
        <f t="shared" si="5"/>
        <v>0</v>
      </c>
    </row>
    <row r="5" spans="1:13" x14ac:dyDescent="0.2">
      <c r="A5" s="90" t="s">
        <v>52</v>
      </c>
      <c r="B5" s="91" t="s">
        <v>53</v>
      </c>
      <c r="C5" s="127">
        <v>3697</v>
      </c>
      <c r="D5" s="108">
        <v>0.36</v>
      </c>
      <c r="E5" s="78">
        <v>0.03</v>
      </c>
      <c r="F5" s="86">
        <f t="shared" si="3"/>
        <v>0.39</v>
      </c>
      <c r="G5" s="89">
        <f t="shared" si="0"/>
        <v>1330.9199999999998</v>
      </c>
      <c r="H5" s="12">
        <f t="shared" si="1"/>
        <v>1441.8300000000002</v>
      </c>
      <c r="I5" s="123">
        <v>12</v>
      </c>
      <c r="J5" s="12">
        <f t="shared" si="2"/>
        <v>1453.8300000000002</v>
      </c>
      <c r="K5" s="123">
        <v>110</v>
      </c>
      <c r="L5" s="12">
        <f t="shared" si="4"/>
        <v>1343.8300000000002</v>
      </c>
      <c r="M5" s="3">
        <f t="shared" si="5"/>
        <v>1232.9199999999998</v>
      </c>
    </row>
    <row r="6" spans="1:13" hidden="1" x14ac:dyDescent="0.2">
      <c r="A6" s="124" t="s">
        <v>60</v>
      </c>
      <c r="B6" s="125" t="s">
        <v>61</v>
      </c>
      <c r="C6" s="10"/>
      <c r="D6" s="10"/>
      <c r="E6" s="78">
        <v>0.04</v>
      </c>
      <c r="F6" s="86">
        <f t="shared" si="3"/>
        <v>0.04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>G6+I6-K6</f>
        <v>0</v>
      </c>
    </row>
    <row r="7" spans="1:13" hidden="1" x14ac:dyDescent="0.2">
      <c r="A7" s="94" t="s">
        <v>58</v>
      </c>
      <c r="B7" s="110" t="s">
        <v>59</v>
      </c>
      <c r="C7" s="111"/>
      <c r="D7" s="112"/>
      <c r="E7" s="113">
        <v>2.5000000000000001E-2</v>
      </c>
      <c r="F7" s="86">
        <f t="shared" si="3"/>
        <v>2.5000000000000001E-2</v>
      </c>
      <c r="G7" s="89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3" hidden="1" x14ac:dyDescent="0.2">
      <c r="A8" s="92" t="s">
        <v>54</v>
      </c>
      <c r="B8" s="119" t="s">
        <v>55</v>
      </c>
      <c r="C8" s="114"/>
      <c r="D8" s="114"/>
      <c r="E8" s="113">
        <v>0.04</v>
      </c>
      <c r="F8" s="86">
        <f t="shared" si="3"/>
        <v>0.04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3" ht="16" customHeight="1" x14ac:dyDescent="0.2">
      <c r="A9" s="75"/>
      <c r="C9" s="79">
        <f>SUM(C2:C8)</f>
        <v>3697</v>
      </c>
      <c r="D9" s="79">
        <f t="shared" ref="D9:M9" si="6">SUM(D2:D8)</f>
        <v>0.36</v>
      </c>
      <c r="E9" s="79">
        <f t="shared" si="6"/>
        <v>0.22</v>
      </c>
      <c r="F9" s="80">
        <f t="shared" si="6"/>
        <v>0.58000000000000007</v>
      </c>
      <c r="G9" s="80">
        <f t="shared" si="6"/>
        <v>1330.9199999999998</v>
      </c>
      <c r="H9" s="80">
        <f t="shared" si="6"/>
        <v>1441.8300000000002</v>
      </c>
      <c r="I9" s="80">
        <f t="shared" si="6"/>
        <v>12</v>
      </c>
      <c r="J9" s="80">
        <f t="shared" si="6"/>
        <v>1453.8300000000002</v>
      </c>
      <c r="K9" s="80">
        <f t="shared" si="6"/>
        <v>110</v>
      </c>
      <c r="L9" s="80">
        <f>SUM(L2:L8)</f>
        <v>1343.8300000000002</v>
      </c>
      <c r="M9" s="80">
        <f t="shared" si="6"/>
        <v>1232.9199999999998</v>
      </c>
    </row>
    <row r="10" spans="1:13" x14ac:dyDescent="0.2">
      <c r="D10" s="81"/>
      <c r="E10" s="81"/>
      <c r="F10" s="81"/>
      <c r="G10" s="81"/>
    </row>
    <row r="11" spans="1:13" x14ac:dyDescent="0.2">
      <c r="D11" s="13"/>
      <c r="E11" s="13"/>
      <c r="F11" s="13"/>
      <c r="G11" s="13"/>
      <c r="I11" s="13"/>
      <c r="J11" s="13"/>
      <c r="K11" t="s">
        <v>10</v>
      </c>
      <c r="L11" s="12">
        <f>H15</f>
        <v>0</v>
      </c>
    </row>
    <row r="12" spans="1:13" x14ac:dyDescent="0.2">
      <c r="D12" s="14"/>
      <c r="E12" s="14"/>
      <c r="F12" s="14"/>
      <c r="G12" s="14"/>
      <c r="I12" s="13"/>
      <c r="J12" s="13"/>
      <c r="K12" t="s">
        <v>12</v>
      </c>
      <c r="L12" s="16">
        <f>L9+L11</f>
        <v>1343.8300000000002</v>
      </c>
    </row>
    <row r="13" spans="1:13" x14ac:dyDescent="0.2">
      <c r="D13" s="14"/>
      <c r="E13" s="14"/>
      <c r="F13" s="14"/>
      <c r="G13" s="14"/>
      <c r="H13" s="15"/>
    </row>
    <row r="14" spans="1:13" x14ac:dyDescent="0.2">
      <c r="A14" s="82" t="s">
        <v>48</v>
      </c>
      <c r="B14" s="82" t="s">
        <v>49</v>
      </c>
      <c r="D14" s="14"/>
      <c r="E14" s="14"/>
      <c r="F14" s="14"/>
      <c r="G14" s="14"/>
      <c r="H14" s="15"/>
      <c r="I14" s="3"/>
    </row>
    <row r="15" spans="1:13" x14ac:dyDescent="0.2">
      <c r="A15" s="83">
        <v>0.03</v>
      </c>
      <c r="B15" s="84">
        <v>0.02</v>
      </c>
      <c r="C15" t="s">
        <v>50</v>
      </c>
      <c r="D15" s="14"/>
      <c r="E15" s="14"/>
      <c r="F15" s="14"/>
      <c r="G15" s="14"/>
      <c r="H15" s="15"/>
    </row>
    <row r="16" spans="1:13" x14ac:dyDescent="0.2">
      <c r="A16" s="85">
        <v>0.04</v>
      </c>
      <c r="B16" s="85">
        <v>2.5000000000000001E-2</v>
      </c>
      <c r="C16" t="s">
        <v>51</v>
      </c>
    </row>
    <row r="18" spans="11:11" x14ac:dyDescent="0.2">
      <c r="K18" s="3"/>
    </row>
  </sheetData>
  <autoFilter ref="A1:M9" xr:uid="{00000000-0009-0000-0000-00001F000000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8"/>
  <sheetViews>
    <sheetView zoomScale="80" zoomScaleNormal="80" workbookViewId="0">
      <selection activeCell="I18" sqref="I18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6640625" customWidth="1"/>
    <col min="7" max="7" width="13.1640625" customWidth="1"/>
    <col min="12" max="12" width="10.1640625" customWidth="1"/>
    <col min="13" max="13" width="8.5" hidden="1" customWidth="1"/>
  </cols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ht="17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8" si="0">C2*D2</f>
        <v>0</v>
      </c>
      <c r="H2" s="12">
        <f t="shared" ref="H2:H8" si="1">C2*F2</f>
        <v>0</v>
      </c>
      <c r="I2" s="89"/>
      <c r="J2" s="12">
        <f t="shared" ref="J2:J8" si="2">H2+I2</f>
        <v>0</v>
      </c>
      <c r="K2" s="120"/>
      <c r="L2" s="12">
        <f>J2-K2</f>
        <v>0</v>
      </c>
      <c r="M2" s="3">
        <f>G2+I2-K2</f>
        <v>0</v>
      </c>
    </row>
    <row r="3" spans="1:14" x14ac:dyDescent="0.2">
      <c r="A3" s="128" t="s">
        <v>44</v>
      </c>
      <c r="B3" s="129" t="s">
        <v>45</v>
      </c>
      <c r="C3" s="130">
        <v>1775</v>
      </c>
      <c r="D3" s="108">
        <v>0.35</v>
      </c>
      <c r="E3" s="78">
        <v>0.04</v>
      </c>
      <c r="F3" s="86">
        <f t="shared" ref="F3:F8" si="3">D3+E3</f>
        <v>0.38999999999999996</v>
      </c>
      <c r="G3" s="89">
        <f t="shared" si="0"/>
        <v>621.25</v>
      </c>
      <c r="H3" s="12">
        <f t="shared" si="1"/>
        <v>692.24999999999989</v>
      </c>
      <c r="I3" s="12"/>
      <c r="J3" s="12">
        <f t="shared" si="2"/>
        <v>692.24999999999989</v>
      </c>
      <c r="K3" s="12"/>
      <c r="L3" s="12">
        <f t="shared" ref="L3:L8" si="4">J3-K3</f>
        <v>692.24999999999989</v>
      </c>
      <c r="M3" s="3">
        <f t="shared" ref="M3:M8" si="5">G3+I3-K3</f>
        <v>621.25</v>
      </c>
    </row>
    <row r="4" spans="1:14" x14ac:dyDescent="0.2">
      <c r="A4" s="128" t="s">
        <v>46</v>
      </c>
      <c r="B4" s="129" t="s">
        <v>29</v>
      </c>
      <c r="C4" s="131">
        <v>1886</v>
      </c>
      <c r="D4" s="108">
        <v>0.22</v>
      </c>
      <c r="E4" s="78">
        <v>2.5000000000000001E-2</v>
      </c>
      <c r="F4" s="86">
        <f t="shared" si="3"/>
        <v>0.245</v>
      </c>
      <c r="G4" s="89">
        <f t="shared" si="0"/>
        <v>414.92</v>
      </c>
      <c r="H4" s="12">
        <f t="shared" si="1"/>
        <v>462.07</v>
      </c>
      <c r="I4" s="123"/>
      <c r="J4" s="12">
        <f t="shared" si="2"/>
        <v>462.07</v>
      </c>
      <c r="K4" s="123">
        <v>110</v>
      </c>
      <c r="L4" s="12">
        <f t="shared" si="4"/>
        <v>352.07</v>
      </c>
      <c r="M4" s="3">
        <f t="shared" si="5"/>
        <v>304.92</v>
      </c>
    </row>
    <row r="5" spans="1:14" x14ac:dyDescent="0.2">
      <c r="A5" s="90" t="s">
        <v>52</v>
      </c>
      <c r="B5" s="132" t="s">
        <v>53</v>
      </c>
      <c r="C5" s="127"/>
      <c r="D5" s="108"/>
      <c r="E5" s="78">
        <v>0.03</v>
      </c>
      <c r="F5" s="86">
        <f t="shared" si="3"/>
        <v>0.03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 t="shared" si="5"/>
        <v>0</v>
      </c>
      <c r="N5" t="s">
        <v>62</v>
      </c>
    </row>
    <row r="6" spans="1:14" x14ac:dyDescent="0.2">
      <c r="A6" s="124" t="s">
        <v>60</v>
      </c>
      <c r="B6" s="125" t="s">
        <v>61</v>
      </c>
      <c r="C6" s="10"/>
      <c r="D6" s="10"/>
      <c r="E6" s="78">
        <v>0.04</v>
      </c>
      <c r="F6" s="86">
        <f t="shared" si="3"/>
        <v>0.04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>G6+I6-K6</f>
        <v>0</v>
      </c>
    </row>
    <row r="7" spans="1:14" x14ac:dyDescent="0.2">
      <c r="A7" s="94" t="s">
        <v>58</v>
      </c>
      <c r="B7" s="110" t="s">
        <v>59</v>
      </c>
      <c r="C7" s="111"/>
      <c r="D7" s="112"/>
      <c r="E7" s="113">
        <v>2.5000000000000001E-2</v>
      </c>
      <c r="F7" s="86">
        <f t="shared" si="3"/>
        <v>2.5000000000000001E-2</v>
      </c>
      <c r="G7" s="89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4" x14ac:dyDescent="0.2">
      <c r="A8" s="92" t="s">
        <v>54</v>
      </c>
      <c r="B8" s="119" t="s">
        <v>55</v>
      </c>
      <c r="C8" s="114"/>
      <c r="D8" s="114"/>
      <c r="E8" s="113">
        <v>0.04</v>
      </c>
      <c r="F8" s="86">
        <f t="shared" si="3"/>
        <v>0.04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4" ht="16" customHeight="1" x14ac:dyDescent="0.2">
      <c r="A9" s="75"/>
      <c r="C9" s="79">
        <f>SUM(C2:C8)</f>
        <v>3661</v>
      </c>
      <c r="D9" s="79">
        <f t="shared" ref="D9:M9" si="6">SUM(D2:D8)</f>
        <v>0.56999999999999995</v>
      </c>
      <c r="E9" s="79">
        <f t="shared" si="6"/>
        <v>0.22</v>
      </c>
      <c r="F9" s="80">
        <f t="shared" si="6"/>
        <v>0.79000000000000015</v>
      </c>
      <c r="G9" s="80">
        <f t="shared" si="6"/>
        <v>1036.17</v>
      </c>
      <c r="H9" s="80">
        <f t="shared" si="6"/>
        <v>1154.32</v>
      </c>
      <c r="I9" s="80">
        <f t="shared" si="6"/>
        <v>0</v>
      </c>
      <c r="J9" s="80">
        <f t="shared" si="6"/>
        <v>1154.32</v>
      </c>
      <c r="K9" s="80">
        <f t="shared" si="6"/>
        <v>110</v>
      </c>
      <c r="L9" s="80">
        <f>SUM(L2:L8)</f>
        <v>1044.32</v>
      </c>
      <c r="M9" s="80">
        <f t="shared" si="6"/>
        <v>926.17000000000007</v>
      </c>
    </row>
    <row r="10" spans="1:14" x14ac:dyDescent="0.2">
      <c r="D10" s="81"/>
      <c r="E10" s="81"/>
      <c r="F10" s="81"/>
      <c r="G10" s="81"/>
    </row>
    <row r="11" spans="1:14" x14ac:dyDescent="0.2">
      <c r="D11" s="13"/>
      <c r="E11" s="13"/>
      <c r="F11" s="13"/>
      <c r="G11" s="13"/>
      <c r="I11" s="13"/>
      <c r="J11" s="13"/>
      <c r="K11" t="s">
        <v>10</v>
      </c>
      <c r="L11" s="12">
        <f>H15</f>
        <v>0</v>
      </c>
    </row>
    <row r="12" spans="1:14" x14ac:dyDescent="0.2">
      <c r="D12" s="14"/>
      <c r="E12" s="14"/>
      <c r="F12" s="14"/>
      <c r="G12" s="14"/>
      <c r="I12" s="13"/>
      <c r="J12" s="13"/>
      <c r="K12" t="s">
        <v>12</v>
      </c>
      <c r="L12" s="16">
        <f>L9+L11</f>
        <v>1044.32</v>
      </c>
    </row>
    <row r="13" spans="1:14" x14ac:dyDescent="0.2">
      <c r="D13" s="14"/>
      <c r="E13" s="14"/>
      <c r="F13" s="14"/>
      <c r="G13" s="14"/>
      <c r="H13" s="15"/>
    </row>
    <row r="14" spans="1:14" x14ac:dyDescent="0.2">
      <c r="A14" s="82" t="s">
        <v>48</v>
      </c>
      <c r="B14" s="82" t="s">
        <v>49</v>
      </c>
      <c r="D14" s="14"/>
      <c r="E14" s="14"/>
      <c r="F14" s="14"/>
      <c r="G14" s="14"/>
      <c r="H14" s="15"/>
      <c r="I14" s="3"/>
    </row>
    <row r="15" spans="1:14" x14ac:dyDescent="0.2">
      <c r="A15" s="83">
        <v>0.03</v>
      </c>
      <c r="B15" s="84">
        <v>0.02</v>
      </c>
      <c r="C15" t="s">
        <v>50</v>
      </c>
      <c r="D15" s="14"/>
      <c r="E15" s="14"/>
      <c r="F15" s="14"/>
      <c r="G15" s="14"/>
      <c r="H15" s="15"/>
    </row>
    <row r="16" spans="1:14" x14ac:dyDescent="0.2">
      <c r="A16" s="85">
        <v>0.04</v>
      </c>
      <c r="B16" s="85">
        <v>2.5000000000000001E-2</v>
      </c>
      <c r="C16" t="s">
        <v>51</v>
      </c>
    </row>
    <row r="18" spans="11:11" x14ac:dyDescent="0.2">
      <c r="K18" s="3"/>
    </row>
  </sheetData>
  <autoFilter ref="A1:M9" xr:uid="{00000000-0009-0000-0000-000020000000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80" zoomScaleNormal="80" workbookViewId="0">
      <selection activeCell="L12" sqref="L12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6640625" customWidth="1"/>
    <col min="7" max="7" width="13.1640625" customWidth="1"/>
    <col min="12" max="12" width="10.1640625" customWidth="1"/>
    <col min="13" max="13" width="8.5" hidden="1" customWidth="1"/>
  </cols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ht="17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8" si="0">C2*D2</f>
        <v>0</v>
      </c>
      <c r="H2" s="12">
        <f t="shared" ref="H2:H8" si="1">C2*F2</f>
        <v>0</v>
      </c>
      <c r="I2" s="89"/>
      <c r="J2" s="12">
        <f t="shared" ref="J2:J8" si="2">H2+I2</f>
        <v>0</v>
      </c>
      <c r="K2" s="120"/>
      <c r="L2" s="12">
        <f>J2-K2</f>
        <v>0</v>
      </c>
      <c r="M2" s="3">
        <f>G2+I2-K2</f>
        <v>0</v>
      </c>
    </row>
    <row r="3" spans="1:14" x14ac:dyDescent="0.2">
      <c r="A3" s="128" t="s">
        <v>44</v>
      </c>
      <c r="B3" s="133" t="s">
        <v>45</v>
      </c>
      <c r="C3" s="134">
        <v>3773</v>
      </c>
      <c r="D3" s="108">
        <v>0.35</v>
      </c>
      <c r="E3" s="78">
        <v>0.04</v>
      </c>
      <c r="F3" s="86">
        <f t="shared" ref="F3:F8" si="3">D3+E3</f>
        <v>0.38999999999999996</v>
      </c>
      <c r="G3" s="89">
        <f t="shared" si="0"/>
        <v>1320.55</v>
      </c>
      <c r="H3" s="12">
        <f t="shared" si="1"/>
        <v>1471.4699999999998</v>
      </c>
      <c r="I3" s="12">
        <v>100</v>
      </c>
      <c r="J3" s="12">
        <f t="shared" si="2"/>
        <v>1571.4699999999998</v>
      </c>
      <c r="K3" s="12"/>
      <c r="L3" s="12">
        <f t="shared" ref="L3:L8" si="4">J3-K3</f>
        <v>1571.4699999999998</v>
      </c>
      <c r="M3" s="3">
        <f t="shared" ref="M3:M8" si="5">G3+I3-K3</f>
        <v>1420.55</v>
      </c>
    </row>
    <row r="4" spans="1:14" x14ac:dyDescent="0.2">
      <c r="A4" s="128" t="s">
        <v>46</v>
      </c>
      <c r="B4" s="133" t="s">
        <v>29</v>
      </c>
      <c r="C4" s="135">
        <v>7559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1738.5700000000002</v>
      </c>
      <c r="H4" s="12">
        <f t="shared" si="1"/>
        <v>1927.5450000000001</v>
      </c>
      <c r="I4" s="123">
        <v>50</v>
      </c>
      <c r="J4" s="12">
        <f t="shared" si="2"/>
        <v>1977.5450000000001</v>
      </c>
      <c r="K4" s="123">
        <v>110</v>
      </c>
      <c r="L4" s="12">
        <f t="shared" si="4"/>
        <v>1867.5450000000001</v>
      </c>
      <c r="M4" s="3">
        <f t="shared" si="5"/>
        <v>1678.5700000000002</v>
      </c>
    </row>
    <row r="5" spans="1:14" x14ac:dyDescent="0.2">
      <c r="A5" s="90" t="s">
        <v>52</v>
      </c>
      <c r="B5" s="132" t="s">
        <v>53</v>
      </c>
      <c r="C5" s="127"/>
      <c r="D5" s="108"/>
      <c r="E5" s="78">
        <v>0.03</v>
      </c>
      <c r="F5" s="86">
        <f t="shared" si="3"/>
        <v>0.03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 t="shared" si="5"/>
        <v>0</v>
      </c>
      <c r="N5" t="s">
        <v>62</v>
      </c>
    </row>
    <row r="6" spans="1:14" x14ac:dyDescent="0.2">
      <c r="A6" s="124" t="s">
        <v>60</v>
      </c>
      <c r="B6" s="125" t="s">
        <v>61</v>
      </c>
      <c r="C6" s="10"/>
      <c r="D6" s="10"/>
      <c r="E6" s="78">
        <v>0.04</v>
      </c>
      <c r="F6" s="86">
        <f t="shared" si="3"/>
        <v>0.04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>G6+I6-K6</f>
        <v>0</v>
      </c>
    </row>
    <row r="7" spans="1:14" x14ac:dyDescent="0.2">
      <c r="A7" s="94" t="s">
        <v>58</v>
      </c>
      <c r="B7" s="110" t="s">
        <v>59</v>
      </c>
      <c r="C7" s="111"/>
      <c r="D7" s="112"/>
      <c r="E7" s="113">
        <v>2.5000000000000001E-2</v>
      </c>
      <c r="F7" s="86">
        <f t="shared" si="3"/>
        <v>2.5000000000000001E-2</v>
      </c>
      <c r="G7" s="89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4" x14ac:dyDescent="0.2">
      <c r="A8" s="92" t="s">
        <v>54</v>
      </c>
      <c r="B8" s="119" t="s">
        <v>55</v>
      </c>
      <c r="C8" s="114"/>
      <c r="D8" s="114"/>
      <c r="E8" s="113">
        <v>0.04</v>
      </c>
      <c r="F8" s="86">
        <f t="shared" si="3"/>
        <v>0.04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4" ht="16" customHeight="1" x14ac:dyDescent="0.2">
      <c r="A9" s="75"/>
      <c r="C9" s="79">
        <f>SUM(C2:C8)</f>
        <v>11332</v>
      </c>
      <c r="D9" s="79">
        <f t="shared" ref="D9:M9" si="6">SUM(D2:D8)</f>
        <v>0.57999999999999996</v>
      </c>
      <c r="E9" s="79">
        <f t="shared" si="6"/>
        <v>0.22</v>
      </c>
      <c r="F9" s="80">
        <f t="shared" si="6"/>
        <v>0.80000000000000016</v>
      </c>
      <c r="G9" s="80">
        <f t="shared" si="6"/>
        <v>3059.12</v>
      </c>
      <c r="H9" s="80">
        <f t="shared" si="6"/>
        <v>3399.0149999999999</v>
      </c>
      <c r="I9" s="80">
        <f t="shared" si="6"/>
        <v>150</v>
      </c>
      <c r="J9" s="80">
        <f t="shared" si="6"/>
        <v>3549.0149999999999</v>
      </c>
      <c r="K9" s="80">
        <f t="shared" si="6"/>
        <v>110</v>
      </c>
      <c r="L9" s="80">
        <f>SUM(L2:L8)</f>
        <v>3439.0149999999999</v>
      </c>
      <c r="M9" s="80">
        <f t="shared" si="6"/>
        <v>3099.12</v>
      </c>
    </row>
    <row r="10" spans="1:14" x14ac:dyDescent="0.2">
      <c r="D10" s="81"/>
      <c r="E10" s="81"/>
      <c r="F10" s="81"/>
      <c r="G10" s="81"/>
    </row>
    <row r="11" spans="1:14" x14ac:dyDescent="0.2">
      <c r="D11" s="13"/>
      <c r="E11" s="13"/>
      <c r="F11" s="13"/>
      <c r="G11" s="13"/>
      <c r="I11" s="13"/>
      <c r="J11" s="13"/>
      <c r="K11" t="s">
        <v>10</v>
      </c>
      <c r="L11" s="12">
        <f>H15</f>
        <v>0</v>
      </c>
    </row>
    <row r="12" spans="1:14" x14ac:dyDescent="0.2">
      <c r="D12" s="14"/>
      <c r="E12" s="14"/>
      <c r="F12" s="14"/>
      <c r="G12" s="14"/>
      <c r="I12" s="13"/>
      <c r="J12" s="13"/>
      <c r="K12" t="s">
        <v>12</v>
      </c>
      <c r="L12" s="16">
        <f>L9+L11</f>
        <v>3439.0149999999999</v>
      </c>
    </row>
    <row r="13" spans="1:14" x14ac:dyDescent="0.2">
      <c r="D13" s="14"/>
      <c r="E13" s="14"/>
      <c r="F13" s="14"/>
      <c r="G13" s="14"/>
      <c r="H13" s="15"/>
    </row>
    <row r="14" spans="1:14" x14ac:dyDescent="0.2">
      <c r="A14" s="82" t="s">
        <v>48</v>
      </c>
      <c r="B14" s="82" t="s">
        <v>49</v>
      </c>
      <c r="D14" s="14"/>
      <c r="E14" s="14"/>
      <c r="F14" s="14"/>
      <c r="G14" s="14"/>
      <c r="H14" s="15"/>
      <c r="I14" s="3"/>
    </row>
    <row r="15" spans="1:14" x14ac:dyDescent="0.2">
      <c r="A15" s="83">
        <v>0.03</v>
      </c>
      <c r="B15" s="84">
        <v>0.02</v>
      </c>
      <c r="C15" t="s">
        <v>50</v>
      </c>
      <c r="D15" s="14"/>
      <c r="E15" s="14"/>
      <c r="F15" s="14"/>
      <c r="G15" s="14"/>
      <c r="H15" s="15"/>
    </row>
    <row r="16" spans="1:14" x14ac:dyDescent="0.2">
      <c r="A16" s="85">
        <v>0.04</v>
      </c>
      <c r="B16" s="85">
        <v>2.5000000000000001E-2</v>
      </c>
      <c r="C16" t="s">
        <v>51</v>
      </c>
    </row>
    <row r="18" spans="11:11" x14ac:dyDescent="0.2">
      <c r="K18" s="3"/>
    </row>
  </sheetData>
  <autoFilter ref="A1:M9" xr:uid="{00000000-0009-0000-0000-000021000000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18"/>
  <sheetViews>
    <sheetView zoomScale="80" zoomScaleNormal="80" workbookViewId="0">
      <selection activeCell="L12" sqref="L12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6640625" customWidth="1"/>
    <col min="7" max="7" width="13.1640625" customWidth="1"/>
    <col min="12" max="12" width="10.1640625" customWidth="1"/>
    <col min="13" max="13" width="13.1640625" hidden="1" customWidth="1"/>
  </cols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ht="17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8" si="0">C2*D2</f>
        <v>0</v>
      </c>
      <c r="H2" s="12">
        <f t="shared" ref="H2:H8" si="1">C2*F2</f>
        <v>0</v>
      </c>
      <c r="I2" s="89"/>
      <c r="J2" s="12">
        <f t="shared" ref="J2:J8" si="2">H2+I2</f>
        <v>0</v>
      </c>
      <c r="K2" s="120"/>
      <c r="L2" s="12">
        <f>J2-K2</f>
        <v>0</v>
      </c>
      <c r="M2" s="3">
        <f>G2+I2-K2</f>
        <v>0</v>
      </c>
    </row>
    <row r="3" spans="1:14" x14ac:dyDescent="0.2">
      <c r="A3" s="128" t="s">
        <v>44</v>
      </c>
      <c r="B3" s="136" t="s">
        <v>45</v>
      </c>
      <c r="C3" s="137">
        <v>3827</v>
      </c>
      <c r="D3" s="108">
        <v>0.35</v>
      </c>
      <c r="E3" s="78">
        <v>0.04</v>
      </c>
      <c r="F3" s="86">
        <f t="shared" ref="F3:F8" si="3">D3+E3</f>
        <v>0.38999999999999996</v>
      </c>
      <c r="G3" s="89">
        <f t="shared" si="0"/>
        <v>1339.4499999999998</v>
      </c>
      <c r="H3" s="12">
        <f t="shared" si="1"/>
        <v>1492.5299999999997</v>
      </c>
      <c r="I3" s="12"/>
      <c r="J3" s="12">
        <f t="shared" si="2"/>
        <v>1492.5299999999997</v>
      </c>
      <c r="K3" s="12"/>
      <c r="L3" s="12">
        <f t="shared" ref="L3:L8" si="4">J3-K3</f>
        <v>1492.5299999999997</v>
      </c>
      <c r="M3" s="3">
        <f t="shared" ref="M3:M8" si="5">G3+I3-K3</f>
        <v>1339.4499999999998</v>
      </c>
    </row>
    <row r="4" spans="1:14" x14ac:dyDescent="0.2">
      <c r="A4" s="128" t="s">
        <v>46</v>
      </c>
      <c r="B4" s="136" t="s">
        <v>29</v>
      </c>
      <c r="C4" s="138">
        <v>4630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1064.9000000000001</v>
      </c>
      <c r="H4" s="12">
        <f t="shared" si="1"/>
        <v>1180.6500000000001</v>
      </c>
      <c r="I4" s="123">
        <v>32.369999999999997</v>
      </c>
      <c r="J4" s="12">
        <f t="shared" si="2"/>
        <v>1213.02</v>
      </c>
      <c r="K4" s="123">
        <v>110</v>
      </c>
      <c r="L4" s="12">
        <f t="shared" si="4"/>
        <v>1103.02</v>
      </c>
      <c r="M4" s="3">
        <f>G4+I4-K4</f>
        <v>987.27</v>
      </c>
    </row>
    <row r="5" spans="1:14" x14ac:dyDescent="0.2">
      <c r="A5" s="90" t="s">
        <v>52</v>
      </c>
      <c r="B5" s="132" t="s">
        <v>53</v>
      </c>
      <c r="C5" s="127"/>
      <c r="D5" s="108"/>
      <c r="E5" s="78">
        <v>0.03</v>
      </c>
      <c r="F5" s="86">
        <f t="shared" si="3"/>
        <v>0.03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 t="shared" si="5"/>
        <v>0</v>
      </c>
      <c r="N5" t="s">
        <v>62</v>
      </c>
    </row>
    <row r="6" spans="1:14" x14ac:dyDescent="0.2">
      <c r="A6" s="124" t="s">
        <v>60</v>
      </c>
      <c r="B6" s="125" t="s">
        <v>61</v>
      </c>
      <c r="C6" s="10"/>
      <c r="D6" s="10"/>
      <c r="E6" s="78">
        <v>0.04</v>
      </c>
      <c r="F6" s="86">
        <f t="shared" si="3"/>
        <v>0.04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>G6+I6-K6</f>
        <v>0</v>
      </c>
    </row>
    <row r="7" spans="1:14" x14ac:dyDescent="0.2">
      <c r="A7" s="94" t="s">
        <v>58</v>
      </c>
      <c r="B7" s="110" t="s">
        <v>59</v>
      </c>
      <c r="C7" s="111"/>
      <c r="D7" s="112"/>
      <c r="E7" s="113">
        <v>2.5000000000000001E-2</v>
      </c>
      <c r="F7" s="86">
        <f t="shared" si="3"/>
        <v>2.5000000000000001E-2</v>
      </c>
      <c r="G7" s="89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4" x14ac:dyDescent="0.2">
      <c r="A8" s="92" t="s">
        <v>54</v>
      </c>
      <c r="B8" s="119" t="s">
        <v>55</v>
      </c>
      <c r="C8" s="114"/>
      <c r="D8" s="114"/>
      <c r="E8" s="113">
        <v>0.04</v>
      </c>
      <c r="F8" s="86">
        <f t="shared" si="3"/>
        <v>0.04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4" ht="16" customHeight="1" x14ac:dyDescent="0.2">
      <c r="A9" s="75"/>
      <c r="C9" s="79">
        <f>SUM(C2:C8)</f>
        <v>8457</v>
      </c>
      <c r="D9" s="79">
        <f t="shared" ref="D9:M9" si="6">SUM(D2:D8)</f>
        <v>0.57999999999999996</v>
      </c>
      <c r="E9" s="79">
        <f t="shared" si="6"/>
        <v>0.22</v>
      </c>
      <c r="F9" s="80">
        <f t="shared" si="6"/>
        <v>0.80000000000000016</v>
      </c>
      <c r="G9" s="80">
        <f t="shared" si="6"/>
        <v>2404.35</v>
      </c>
      <c r="H9" s="80">
        <f t="shared" si="6"/>
        <v>2673.18</v>
      </c>
      <c r="I9" s="80">
        <f t="shared" si="6"/>
        <v>32.369999999999997</v>
      </c>
      <c r="J9" s="80">
        <f t="shared" si="6"/>
        <v>2705.5499999999997</v>
      </c>
      <c r="K9" s="80">
        <f t="shared" si="6"/>
        <v>110</v>
      </c>
      <c r="L9" s="80">
        <f>SUM(L2:L8)</f>
        <v>2595.5499999999997</v>
      </c>
      <c r="M9" s="80">
        <f t="shared" si="6"/>
        <v>2326.7199999999998</v>
      </c>
    </row>
    <row r="10" spans="1:14" x14ac:dyDescent="0.2">
      <c r="D10" s="81"/>
      <c r="E10" s="81"/>
      <c r="F10" s="81"/>
      <c r="G10" s="81"/>
    </row>
    <row r="11" spans="1:14" x14ac:dyDescent="0.2">
      <c r="D11" s="13"/>
      <c r="E11" s="13"/>
      <c r="F11" s="13"/>
      <c r="G11" s="13"/>
      <c r="I11" s="13"/>
      <c r="J11" s="13"/>
      <c r="K11" t="s">
        <v>10</v>
      </c>
      <c r="L11" s="12">
        <f>H15</f>
        <v>0</v>
      </c>
    </row>
    <row r="12" spans="1:14" x14ac:dyDescent="0.2">
      <c r="D12" s="14"/>
      <c r="E12" s="14"/>
      <c r="F12" s="14"/>
      <c r="G12" s="14"/>
      <c r="I12" s="13"/>
      <c r="J12" s="13"/>
      <c r="K12" t="s">
        <v>12</v>
      </c>
      <c r="L12" s="16">
        <f>L9+L11</f>
        <v>2595.5499999999997</v>
      </c>
    </row>
    <row r="13" spans="1:14" x14ac:dyDescent="0.2">
      <c r="D13" s="14"/>
      <c r="E13" s="14"/>
      <c r="F13" s="14"/>
      <c r="G13" s="14"/>
      <c r="H13" s="15"/>
    </row>
    <row r="14" spans="1:14" x14ac:dyDescent="0.2">
      <c r="A14" s="82" t="s">
        <v>48</v>
      </c>
      <c r="B14" s="82" t="s">
        <v>49</v>
      </c>
      <c r="D14" s="14"/>
      <c r="E14" s="14"/>
      <c r="F14" s="14"/>
      <c r="G14" s="14"/>
      <c r="H14" s="15"/>
      <c r="I14" s="3"/>
    </row>
    <row r="15" spans="1:14" x14ac:dyDescent="0.2">
      <c r="A15" s="83">
        <v>0.03</v>
      </c>
      <c r="B15" s="84">
        <v>0.02</v>
      </c>
      <c r="C15" t="s">
        <v>50</v>
      </c>
      <c r="D15" s="14"/>
      <c r="E15" s="14"/>
      <c r="F15" s="14"/>
      <c r="G15" s="14"/>
      <c r="H15" s="15"/>
    </row>
    <row r="16" spans="1:14" x14ac:dyDescent="0.2">
      <c r="A16" s="85">
        <v>0.04</v>
      </c>
      <c r="B16" s="85">
        <v>2.5000000000000001E-2</v>
      </c>
      <c r="C16" t="s">
        <v>51</v>
      </c>
    </row>
    <row r="18" spans="11:11" x14ac:dyDescent="0.2">
      <c r="K18" s="3"/>
    </row>
  </sheetData>
  <autoFilter ref="A1:M9" xr:uid="{00000000-0009-0000-0000-000022000000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baseColWidth="10" defaultColWidth="8.6640625" defaultRowHeight="16" x14ac:dyDescent="0.2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19"/>
  <sheetViews>
    <sheetView zoomScale="80" zoomScaleNormal="80" workbookViewId="0">
      <selection activeCell="I24" sqref="I24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1640625" customWidth="1"/>
    <col min="7" max="7" width="13.1640625" hidden="1" customWidth="1"/>
    <col min="12" max="12" width="12.1640625" customWidth="1"/>
    <col min="13" max="13" width="0.1640625" customWidth="1"/>
  </cols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ht="17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9" si="0">C2*D2</f>
        <v>0</v>
      </c>
      <c r="H2" s="12">
        <f t="shared" ref="H2:H9" si="1">C2*F2</f>
        <v>0</v>
      </c>
      <c r="I2" s="89"/>
      <c r="J2" s="12">
        <f t="shared" ref="J2:J9" si="2">H2+I2</f>
        <v>0</v>
      </c>
      <c r="K2" s="120"/>
      <c r="L2" s="12">
        <f>J2-K2</f>
        <v>0</v>
      </c>
      <c r="M2" s="3">
        <f>G2+I2-K2</f>
        <v>0</v>
      </c>
    </row>
    <row r="3" spans="1:14" x14ac:dyDescent="0.2">
      <c r="A3" s="139" t="s">
        <v>44</v>
      </c>
      <c r="B3" s="140" t="s">
        <v>45</v>
      </c>
      <c r="C3" s="141">
        <v>2376</v>
      </c>
      <c r="D3" s="108">
        <v>0.35</v>
      </c>
      <c r="E3" s="78">
        <v>0.04</v>
      </c>
      <c r="F3" s="86">
        <f t="shared" ref="F3:F9" si="3">D3+E3</f>
        <v>0.38999999999999996</v>
      </c>
      <c r="G3" s="89">
        <f t="shared" si="0"/>
        <v>831.59999999999991</v>
      </c>
      <c r="H3" s="12">
        <f t="shared" si="1"/>
        <v>926.63999999999987</v>
      </c>
      <c r="I3" s="12"/>
      <c r="J3" s="12">
        <f t="shared" si="2"/>
        <v>926.63999999999987</v>
      </c>
      <c r="K3" s="12">
        <v>110</v>
      </c>
      <c r="L3" s="12">
        <f t="shared" ref="L3:L9" si="4">J3-K3</f>
        <v>816.63999999999987</v>
      </c>
      <c r="M3" s="3">
        <f t="shared" ref="M3:M9" si="5">G3+I3-K3</f>
        <v>721.59999999999991</v>
      </c>
    </row>
    <row r="4" spans="1:14" x14ac:dyDescent="0.2">
      <c r="A4" s="139" t="s">
        <v>46</v>
      </c>
      <c r="B4" s="140" t="s">
        <v>29</v>
      </c>
      <c r="C4" s="142">
        <v>1886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433.78000000000003</v>
      </c>
      <c r="H4" s="12">
        <f t="shared" si="1"/>
        <v>480.93</v>
      </c>
      <c r="I4" s="123"/>
      <c r="J4" s="12">
        <f t="shared" si="2"/>
        <v>480.93</v>
      </c>
      <c r="K4" s="123">
        <v>110</v>
      </c>
      <c r="L4" s="12">
        <f t="shared" si="4"/>
        <v>370.93</v>
      </c>
      <c r="M4" s="3">
        <f>G4+I4-K4</f>
        <v>323.78000000000003</v>
      </c>
    </row>
    <row r="5" spans="1:14" x14ac:dyDescent="0.2">
      <c r="A5" s="90" t="s">
        <v>63</v>
      </c>
      <c r="B5" s="143" t="s">
        <v>64</v>
      </c>
      <c r="C5" s="144">
        <v>7466</v>
      </c>
      <c r="D5" s="145">
        <v>0.22</v>
      </c>
      <c r="E5" s="78">
        <v>0.02</v>
      </c>
      <c r="F5" s="86">
        <f t="shared" ref="F5" si="6">D5+E5</f>
        <v>0.24</v>
      </c>
      <c r="G5" s="89">
        <f t="shared" ref="G5" si="7">C5*D5</f>
        <v>1642.52</v>
      </c>
      <c r="H5" s="12">
        <f t="shared" ref="H5" si="8">C5*F5</f>
        <v>1791.84</v>
      </c>
      <c r="I5" s="123"/>
      <c r="J5" s="12">
        <f t="shared" ref="J5" si="9">H5+I5</f>
        <v>1791.84</v>
      </c>
      <c r="K5" s="123"/>
      <c r="L5" s="12">
        <f t="shared" ref="L5" si="10">J5-K5</f>
        <v>1791.84</v>
      </c>
      <c r="M5" s="3">
        <f>G5+I5-K5</f>
        <v>1642.52</v>
      </c>
    </row>
    <row r="6" spans="1:14" x14ac:dyDescent="0.2">
      <c r="A6" s="90" t="s">
        <v>52</v>
      </c>
      <c r="B6" s="132" t="s">
        <v>53</v>
      </c>
      <c r="C6" s="127"/>
      <c r="D6" s="108"/>
      <c r="E6" s="78">
        <v>0.03</v>
      </c>
      <c r="F6" s="86">
        <f t="shared" si="3"/>
        <v>0.03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  <c r="N6" t="s">
        <v>62</v>
      </c>
    </row>
    <row r="7" spans="1:14" x14ac:dyDescent="0.2">
      <c r="A7" s="124" t="s">
        <v>60</v>
      </c>
      <c r="B7" s="125" t="s">
        <v>61</v>
      </c>
      <c r="C7" s="10"/>
      <c r="D7" s="10"/>
      <c r="E7" s="78">
        <v>0.04</v>
      </c>
      <c r="F7" s="86">
        <f t="shared" si="3"/>
        <v>0.04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>G7+I7-K7</f>
        <v>0</v>
      </c>
    </row>
    <row r="8" spans="1:14" x14ac:dyDescent="0.2">
      <c r="A8" s="94" t="s">
        <v>58</v>
      </c>
      <c r="B8" s="110" t="s">
        <v>59</v>
      </c>
      <c r="C8" s="111"/>
      <c r="D8" s="112"/>
      <c r="E8" s="113">
        <v>2.5000000000000001E-2</v>
      </c>
      <c r="F8" s="86">
        <f t="shared" si="3"/>
        <v>2.5000000000000001E-2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4" x14ac:dyDescent="0.2">
      <c r="A9" s="92" t="s">
        <v>54</v>
      </c>
      <c r="B9" s="119" t="s">
        <v>55</v>
      </c>
      <c r="C9" s="114"/>
      <c r="D9" s="114"/>
      <c r="E9" s="113">
        <v>0.04</v>
      </c>
      <c r="F9" s="86">
        <f t="shared" si="3"/>
        <v>0.04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4" ht="16" customHeight="1" x14ac:dyDescent="0.2">
      <c r="A10" s="75"/>
      <c r="C10" s="79">
        <f>SUM(C3:C9)</f>
        <v>11728</v>
      </c>
      <c r="D10" s="79">
        <f t="shared" ref="D10:L10" si="11">SUM(D3:D9)</f>
        <v>0.79999999999999993</v>
      </c>
      <c r="E10" s="79">
        <f t="shared" si="11"/>
        <v>0.22</v>
      </c>
      <c r="F10" s="79">
        <f t="shared" si="11"/>
        <v>1.02</v>
      </c>
      <c r="G10" s="80">
        <f t="shared" si="11"/>
        <v>2907.8999999999996</v>
      </c>
      <c r="H10" s="80">
        <f t="shared" si="11"/>
        <v>3199.41</v>
      </c>
      <c r="I10" s="80">
        <f t="shared" si="11"/>
        <v>0</v>
      </c>
      <c r="J10" s="80">
        <f t="shared" si="11"/>
        <v>3199.41</v>
      </c>
      <c r="K10" s="80">
        <f t="shared" si="11"/>
        <v>220</v>
      </c>
      <c r="L10" s="80">
        <f t="shared" si="11"/>
        <v>2979.41</v>
      </c>
      <c r="M10" s="80">
        <f t="shared" ref="M10" si="12">SUM(M2:M9)</f>
        <v>2687.8999999999996</v>
      </c>
    </row>
    <row r="11" spans="1:14" x14ac:dyDescent="0.2">
      <c r="D11" s="81"/>
      <c r="E11" s="81"/>
      <c r="F11" s="81"/>
      <c r="G11" s="81"/>
    </row>
    <row r="12" spans="1:14" x14ac:dyDescent="0.2">
      <c r="D12" s="13"/>
      <c r="E12" s="13"/>
      <c r="F12" s="13"/>
      <c r="G12" s="13"/>
      <c r="I12" s="13"/>
      <c r="J12" s="13"/>
      <c r="K12" t="s">
        <v>10</v>
      </c>
      <c r="L12" s="12">
        <f>H16</f>
        <v>0</v>
      </c>
    </row>
    <row r="13" spans="1:14" x14ac:dyDescent="0.2">
      <c r="D13" s="14"/>
      <c r="E13" s="14"/>
      <c r="F13" s="14"/>
      <c r="G13" s="14"/>
      <c r="I13" s="13"/>
      <c r="J13" s="13"/>
      <c r="K13" t="s">
        <v>12</v>
      </c>
      <c r="L13" s="16">
        <f>L10+L12</f>
        <v>2979.41</v>
      </c>
    </row>
    <row r="14" spans="1:14" x14ac:dyDescent="0.2">
      <c r="D14" s="14"/>
      <c r="E14" s="14"/>
      <c r="F14" s="14"/>
      <c r="G14" s="14"/>
      <c r="H14" s="15"/>
    </row>
    <row r="15" spans="1:14" x14ac:dyDescent="0.2">
      <c r="A15" s="82" t="s">
        <v>48</v>
      </c>
      <c r="B15" s="82" t="s">
        <v>49</v>
      </c>
      <c r="D15" s="14"/>
      <c r="E15" s="14"/>
      <c r="F15" s="14"/>
      <c r="G15" s="14"/>
      <c r="H15" s="15"/>
      <c r="I15" s="3"/>
    </row>
    <row r="16" spans="1:14" x14ac:dyDescent="0.2">
      <c r="A16" s="83">
        <v>0.03</v>
      </c>
      <c r="B16" s="84">
        <v>0.02</v>
      </c>
      <c r="C16" t="s">
        <v>50</v>
      </c>
      <c r="D16" s="14"/>
      <c r="E16" s="14"/>
      <c r="F16" s="14"/>
      <c r="G16" s="14"/>
      <c r="H16" s="15"/>
    </row>
    <row r="17" spans="1:11" x14ac:dyDescent="0.2">
      <c r="A17" s="85">
        <v>0.04</v>
      </c>
      <c r="B17" s="85">
        <v>2.5000000000000001E-2</v>
      </c>
      <c r="C17" t="s">
        <v>51</v>
      </c>
    </row>
    <row r="19" spans="1:11" x14ac:dyDescent="0.2">
      <c r="K19" s="3"/>
    </row>
  </sheetData>
  <autoFilter ref="A1:M10" xr:uid="{00000000-0009-0000-0000-000024000000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19"/>
  <sheetViews>
    <sheetView zoomScale="80" zoomScaleNormal="80" workbookViewId="0">
      <selection activeCell="L13" sqref="L13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1640625" customWidth="1"/>
    <col min="7" max="7" width="13.1640625" hidden="1" customWidth="1"/>
    <col min="12" max="12" width="11.5" customWidth="1"/>
    <col min="13" max="13" width="10.6640625" hidden="1" customWidth="1"/>
  </cols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ht="17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9" si="0">C2*D2</f>
        <v>0</v>
      </c>
      <c r="H2" s="12">
        <f t="shared" ref="H2:H9" si="1">C2*F2</f>
        <v>0</v>
      </c>
      <c r="I2" s="89"/>
      <c r="J2" s="12">
        <f t="shared" ref="J2:J9" si="2">H2+I2</f>
        <v>0</v>
      </c>
      <c r="K2" s="120"/>
      <c r="L2" s="12">
        <f>J2-K2</f>
        <v>0</v>
      </c>
      <c r="M2" s="3">
        <f>G2+I2-K2</f>
        <v>0</v>
      </c>
    </row>
    <row r="3" spans="1:14" x14ac:dyDescent="0.2">
      <c r="A3" s="139" t="s">
        <v>44</v>
      </c>
      <c r="B3" s="140" t="s">
        <v>45</v>
      </c>
      <c r="C3" s="141">
        <v>604</v>
      </c>
      <c r="D3" s="108">
        <v>0.35</v>
      </c>
      <c r="E3" s="78">
        <v>0.04</v>
      </c>
      <c r="F3" s="86">
        <f t="shared" ref="F3:F9" si="3">D3+E3</f>
        <v>0.38999999999999996</v>
      </c>
      <c r="G3" s="89">
        <f t="shared" si="0"/>
        <v>211.39999999999998</v>
      </c>
      <c r="H3" s="12">
        <f t="shared" si="1"/>
        <v>235.55999999999997</v>
      </c>
      <c r="I3" s="12">
        <v>361.4</v>
      </c>
      <c r="J3" s="12">
        <f t="shared" si="2"/>
        <v>596.95999999999992</v>
      </c>
      <c r="K3" s="12"/>
      <c r="L3" s="12">
        <f t="shared" ref="L3:L9" si="4">J3-K3</f>
        <v>596.95999999999992</v>
      </c>
      <c r="M3" s="3">
        <f t="shared" ref="M3:M9" si="5">G3+I3-K3</f>
        <v>572.79999999999995</v>
      </c>
    </row>
    <row r="4" spans="1:14" x14ac:dyDescent="0.2">
      <c r="A4" s="139" t="s">
        <v>46</v>
      </c>
      <c r="B4" s="140" t="s">
        <v>29</v>
      </c>
      <c r="C4" s="142">
        <v>7480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1720.4</v>
      </c>
      <c r="H4" s="12">
        <f t="shared" si="1"/>
        <v>1907.4</v>
      </c>
      <c r="I4" s="123">
        <v>64.400000000000006</v>
      </c>
      <c r="J4" s="12">
        <f t="shared" si="2"/>
        <v>1971.8000000000002</v>
      </c>
      <c r="K4" s="123">
        <v>110</v>
      </c>
      <c r="L4" s="12">
        <f t="shared" si="4"/>
        <v>1861.8000000000002</v>
      </c>
      <c r="M4" s="3">
        <f>G4+I4-K4</f>
        <v>1674.8000000000002</v>
      </c>
    </row>
    <row r="5" spans="1:14" x14ac:dyDescent="0.2">
      <c r="A5" s="90" t="s">
        <v>63</v>
      </c>
      <c r="B5" s="146" t="s">
        <v>64</v>
      </c>
      <c r="C5" s="147"/>
      <c r="D5" s="148"/>
      <c r="E5" s="78">
        <v>0.02</v>
      </c>
      <c r="F5" s="86">
        <f t="shared" si="3"/>
        <v>0.02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>G5+I5-K5</f>
        <v>0</v>
      </c>
    </row>
    <row r="6" spans="1:14" x14ac:dyDescent="0.2">
      <c r="A6" s="90" t="s">
        <v>52</v>
      </c>
      <c r="B6" s="119" t="s">
        <v>53</v>
      </c>
      <c r="C6" s="127"/>
      <c r="D6" s="108"/>
      <c r="E6" s="78">
        <v>0.03</v>
      </c>
      <c r="F6" s="86">
        <f t="shared" si="3"/>
        <v>0.03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  <c r="N6" t="s">
        <v>62</v>
      </c>
    </row>
    <row r="7" spans="1:14" x14ac:dyDescent="0.2">
      <c r="A7" s="124" t="s">
        <v>60</v>
      </c>
      <c r="B7" s="125" t="s">
        <v>61</v>
      </c>
      <c r="C7" s="10"/>
      <c r="D7" s="10"/>
      <c r="E7" s="78">
        <v>0.04</v>
      </c>
      <c r="F7" s="86">
        <f t="shared" si="3"/>
        <v>0.04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>G7+I7-K7</f>
        <v>0</v>
      </c>
    </row>
    <row r="8" spans="1:14" x14ac:dyDescent="0.2">
      <c r="A8" s="94" t="s">
        <v>58</v>
      </c>
      <c r="B8" s="110" t="s">
        <v>59</v>
      </c>
      <c r="C8" s="111"/>
      <c r="D8" s="112"/>
      <c r="E8" s="113">
        <v>2.5000000000000001E-2</v>
      </c>
      <c r="F8" s="86">
        <f t="shared" si="3"/>
        <v>2.5000000000000001E-2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4" x14ac:dyDescent="0.2">
      <c r="A9" s="92" t="s">
        <v>54</v>
      </c>
      <c r="B9" s="119" t="s">
        <v>55</v>
      </c>
      <c r="C9" s="114"/>
      <c r="D9" s="114"/>
      <c r="E9" s="113">
        <v>0.04</v>
      </c>
      <c r="F9" s="86">
        <f t="shared" si="3"/>
        <v>0.04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4" ht="16" customHeight="1" x14ac:dyDescent="0.2">
      <c r="A10" s="75"/>
      <c r="C10" s="79">
        <f>SUM(C3:C9)</f>
        <v>8084</v>
      </c>
      <c r="D10" s="79">
        <f t="shared" ref="D10:K10" si="6">SUM(D3:D9)</f>
        <v>0.57999999999999996</v>
      </c>
      <c r="E10" s="79">
        <f t="shared" si="6"/>
        <v>0.22</v>
      </c>
      <c r="F10" s="79">
        <f t="shared" si="6"/>
        <v>0.80000000000000016</v>
      </c>
      <c r="G10" s="80">
        <f t="shared" si="6"/>
        <v>1931.8000000000002</v>
      </c>
      <c r="H10" s="80">
        <f t="shared" si="6"/>
        <v>2142.96</v>
      </c>
      <c r="I10" s="80">
        <f t="shared" si="6"/>
        <v>425.79999999999995</v>
      </c>
      <c r="J10" s="80">
        <f t="shared" si="6"/>
        <v>2568.7600000000002</v>
      </c>
      <c r="K10" s="80">
        <f t="shared" si="6"/>
        <v>110</v>
      </c>
      <c r="L10" s="80">
        <f>SUM(L3:L9)</f>
        <v>2458.7600000000002</v>
      </c>
      <c r="M10" s="80">
        <f t="shared" ref="M10" si="7">SUM(M2:M9)</f>
        <v>2247.6000000000004</v>
      </c>
    </row>
    <row r="11" spans="1:14" x14ac:dyDescent="0.2">
      <c r="D11" s="81"/>
      <c r="E11" s="81"/>
      <c r="F11" s="81"/>
      <c r="G11" s="81"/>
    </row>
    <row r="12" spans="1:14" x14ac:dyDescent="0.2">
      <c r="D12" s="13"/>
      <c r="E12" s="13"/>
      <c r="F12" s="13"/>
      <c r="G12" s="13"/>
      <c r="I12" s="13"/>
      <c r="J12" s="13"/>
      <c r="K12" t="s">
        <v>10</v>
      </c>
      <c r="L12" s="12">
        <f>H16</f>
        <v>0</v>
      </c>
    </row>
    <row r="13" spans="1:14" x14ac:dyDescent="0.2">
      <c r="D13" s="14"/>
      <c r="E13" s="14"/>
      <c r="F13" s="14"/>
      <c r="G13" s="14"/>
      <c r="I13" s="13"/>
      <c r="J13" s="13"/>
      <c r="K13" t="s">
        <v>12</v>
      </c>
      <c r="L13" s="16">
        <f>L10+L12</f>
        <v>2458.7600000000002</v>
      </c>
    </row>
    <row r="14" spans="1:14" x14ac:dyDescent="0.2">
      <c r="D14" s="14"/>
      <c r="E14" s="14"/>
      <c r="F14" s="14"/>
      <c r="G14" s="14"/>
      <c r="H14" s="15"/>
    </row>
    <row r="15" spans="1:14" x14ac:dyDescent="0.2">
      <c r="A15" s="82" t="s">
        <v>48</v>
      </c>
      <c r="B15" s="82" t="s">
        <v>49</v>
      </c>
      <c r="D15" s="14"/>
      <c r="E15" s="14"/>
      <c r="F15" s="14"/>
      <c r="G15" s="14"/>
      <c r="H15" s="15"/>
      <c r="I15" s="3"/>
    </row>
    <row r="16" spans="1:14" x14ac:dyDescent="0.2">
      <c r="A16" s="83">
        <v>0.03</v>
      </c>
      <c r="B16" s="84">
        <v>0.02</v>
      </c>
      <c r="C16" t="s">
        <v>50</v>
      </c>
      <c r="D16" s="14"/>
      <c r="E16" s="14"/>
      <c r="F16" s="14"/>
      <c r="G16" s="14"/>
      <c r="H16" s="15"/>
    </row>
    <row r="17" spans="1:11" x14ac:dyDescent="0.2">
      <c r="A17" s="85">
        <v>0.04</v>
      </c>
      <c r="B17" s="85">
        <v>2.5000000000000001E-2</v>
      </c>
      <c r="C17" t="s">
        <v>51</v>
      </c>
    </row>
    <row r="19" spans="1:11" x14ac:dyDescent="0.2">
      <c r="K19" s="3"/>
    </row>
  </sheetData>
  <autoFilter ref="A1:M10" xr:uid="{00000000-0009-0000-0000-000025000000}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9"/>
  <sheetViews>
    <sheetView zoomScale="80" zoomScaleNormal="80" workbookViewId="0">
      <selection activeCell="E15" sqref="E15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1640625" customWidth="1"/>
    <col min="7" max="7" width="13.1640625" hidden="1" customWidth="1"/>
    <col min="12" max="12" width="11.33203125" customWidth="1"/>
    <col min="13" max="13" width="13.6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9" si="0">C2*D2</f>
        <v>0</v>
      </c>
      <c r="H2" s="12">
        <f t="shared" ref="H2:H9" si="1">C2*F2</f>
        <v>0</v>
      </c>
      <c r="I2" s="89"/>
      <c r="J2" s="12">
        <f t="shared" ref="J2:J9" si="2">H2+I2</f>
        <v>0</v>
      </c>
      <c r="K2" s="120"/>
      <c r="L2" s="12">
        <f>J2-K2</f>
        <v>0</v>
      </c>
      <c r="M2" s="3">
        <f>G2+I2-K2</f>
        <v>0</v>
      </c>
    </row>
    <row r="3" spans="1:13" x14ac:dyDescent="0.2">
      <c r="A3" s="139" t="s">
        <v>44</v>
      </c>
      <c r="B3" s="140" t="s">
        <v>45</v>
      </c>
      <c r="C3" s="141">
        <v>1979</v>
      </c>
      <c r="D3" s="108">
        <v>0.35</v>
      </c>
      <c r="E3" s="78">
        <v>0.04</v>
      </c>
      <c r="F3" s="86">
        <f t="shared" ref="F3:F9" si="3">D3+E3</f>
        <v>0.38999999999999996</v>
      </c>
      <c r="G3" s="89">
        <f t="shared" si="0"/>
        <v>692.65</v>
      </c>
      <c r="H3" s="12">
        <f t="shared" si="1"/>
        <v>771.81</v>
      </c>
      <c r="I3" s="12"/>
      <c r="J3" s="12">
        <f t="shared" si="2"/>
        <v>771.81</v>
      </c>
      <c r="K3" s="12"/>
      <c r="L3" s="12">
        <f t="shared" ref="L3:L9" si="4">J3-K3</f>
        <v>771.81</v>
      </c>
      <c r="M3" s="3">
        <f t="shared" ref="M3:M9" si="5">G3+I3-K3</f>
        <v>692.65</v>
      </c>
    </row>
    <row r="4" spans="1:13" x14ac:dyDescent="0.2">
      <c r="A4" s="139" t="s">
        <v>46</v>
      </c>
      <c r="B4" s="140" t="s">
        <v>29</v>
      </c>
      <c r="C4" s="142">
        <v>1698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390.54</v>
      </c>
      <c r="H4" s="12">
        <f t="shared" si="1"/>
        <v>432.99</v>
      </c>
      <c r="I4" s="123"/>
      <c r="J4" s="12">
        <f t="shared" si="2"/>
        <v>432.99</v>
      </c>
      <c r="K4" s="123"/>
      <c r="L4" s="12">
        <f t="shared" si="4"/>
        <v>432.99</v>
      </c>
      <c r="M4" s="3">
        <f>G4+I4-K4</f>
        <v>390.54</v>
      </c>
    </row>
    <row r="5" spans="1:13" x14ac:dyDescent="0.2">
      <c r="A5" s="90" t="s">
        <v>63</v>
      </c>
      <c r="B5" s="146" t="s">
        <v>64</v>
      </c>
      <c r="C5" s="147"/>
      <c r="D5" s="148"/>
      <c r="E5" s="78">
        <v>0.02</v>
      </c>
      <c r="F5" s="86">
        <f t="shared" si="3"/>
        <v>0.02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>G5+I5-K5</f>
        <v>0</v>
      </c>
    </row>
    <row r="6" spans="1:13" x14ac:dyDescent="0.2">
      <c r="A6" s="90" t="s">
        <v>52</v>
      </c>
      <c r="B6" s="119" t="s">
        <v>53</v>
      </c>
      <c r="C6" s="127"/>
      <c r="D6" s="108"/>
      <c r="E6" s="78">
        <v>0.03</v>
      </c>
      <c r="F6" s="86">
        <f t="shared" si="3"/>
        <v>0.03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2">
      <c r="A7" s="124" t="s">
        <v>60</v>
      </c>
      <c r="B7" s="125" t="s">
        <v>61</v>
      </c>
      <c r="C7" s="10"/>
      <c r="D7" s="10"/>
      <c r="E7" s="78">
        <v>0.04</v>
      </c>
      <c r="F7" s="86">
        <f t="shared" si="3"/>
        <v>0.04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>G7+I7-K7</f>
        <v>0</v>
      </c>
    </row>
    <row r="8" spans="1:13" x14ac:dyDescent="0.2">
      <c r="A8" s="94" t="s">
        <v>58</v>
      </c>
      <c r="B8" s="110" t="s">
        <v>59</v>
      </c>
      <c r="C8" s="111"/>
      <c r="D8" s="112"/>
      <c r="E8" s="113">
        <v>2.5000000000000001E-2</v>
      </c>
      <c r="F8" s="86">
        <f t="shared" si="3"/>
        <v>2.5000000000000001E-2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3" x14ac:dyDescent="0.2">
      <c r="A9" s="92" t="s">
        <v>54</v>
      </c>
      <c r="B9" s="119" t="s">
        <v>55</v>
      </c>
      <c r="C9" s="114"/>
      <c r="D9" s="114"/>
      <c r="E9" s="113">
        <v>0.04</v>
      </c>
      <c r="F9" s="86">
        <f t="shared" si="3"/>
        <v>0.04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3" ht="16" customHeight="1" x14ac:dyDescent="0.2">
      <c r="A10" s="75"/>
      <c r="C10" s="79">
        <f>SUM(C3:C9)</f>
        <v>3677</v>
      </c>
      <c r="D10" s="79">
        <f t="shared" ref="D10:K10" si="6">SUM(D3:D9)</f>
        <v>0.57999999999999996</v>
      </c>
      <c r="E10" s="79">
        <f t="shared" si="6"/>
        <v>0.22</v>
      </c>
      <c r="F10" s="79">
        <f t="shared" si="6"/>
        <v>0.80000000000000016</v>
      </c>
      <c r="G10" s="80">
        <f t="shared" si="6"/>
        <v>1083.19</v>
      </c>
      <c r="H10" s="80">
        <f t="shared" si="6"/>
        <v>1204.8</v>
      </c>
      <c r="I10" s="80">
        <f t="shared" si="6"/>
        <v>0</v>
      </c>
      <c r="J10" s="80">
        <f t="shared" si="6"/>
        <v>1204.8</v>
      </c>
      <c r="K10" s="80">
        <f t="shared" si="6"/>
        <v>0</v>
      </c>
      <c r="L10" s="80">
        <f>SUM(L3:L9)</f>
        <v>1204.8</v>
      </c>
      <c r="M10" s="80">
        <f t="shared" ref="M10" si="7">SUM(M2:M9)</f>
        <v>1083.19</v>
      </c>
    </row>
    <row r="11" spans="1:13" x14ac:dyDescent="0.2">
      <c r="D11" s="81"/>
      <c r="E11" s="81"/>
      <c r="F11" s="81"/>
      <c r="G11" s="81"/>
    </row>
    <row r="12" spans="1:13" x14ac:dyDescent="0.2">
      <c r="D12" s="13"/>
      <c r="E12" s="13"/>
      <c r="F12" s="13"/>
      <c r="G12" s="13"/>
      <c r="I12" s="13"/>
      <c r="J12" s="13"/>
      <c r="K12" t="s">
        <v>10</v>
      </c>
      <c r="L12" s="12">
        <f>H16</f>
        <v>0</v>
      </c>
    </row>
    <row r="13" spans="1:13" x14ac:dyDescent="0.2">
      <c r="D13" s="14"/>
      <c r="E13" s="14"/>
      <c r="F13" s="14"/>
      <c r="G13" s="14"/>
      <c r="I13" s="13"/>
      <c r="J13" s="13"/>
      <c r="K13" t="s">
        <v>12</v>
      </c>
      <c r="L13" s="16">
        <f>L10+L12</f>
        <v>1204.8</v>
      </c>
    </row>
    <row r="14" spans="1:13" x14ac:dyDescent="0.2">
      <c r="D14" s="14"/>
      <c r="E14" s="14"/>
      <c r="F14" s="14"/>
      <c r="G14" s="14"/>
      <c r="H14" s="15"/>
    </row>
    <row r="15" spans="1:13" x14ac:dyDescent="0.2">
      <c r="A15" s="82" t="s">
        <v>48</v>
      </c>
      <c r="B15" s="82" t="s">
        <v>49</v>
      </c>
      <c r="D15" s="14"/>
      <c r="E15" s="14"/>
      <c r="F15" s="14"/>
      <c r="G15" s="14"/>
      <c r="H15" s="15"/>
      <c r="I15" s="3"/>
    </row>
    <row r="16" spans="1:13" x14ac:dyDescent="0.2">
      <c r="A16" s="83">
        <v>0.03</v>
      </c>
      <c r="B16" s="84">
        <v>0.02</v>
      </c>
      <c r="C16" t="s">
        <v>50</v>
      </c>
      <c r="D16" s="14"/>
      <c r="E16" s="14"/>
      <c r="F16" s="14"/>
      <c r="G16" s="14"/>
      <c r="H16" s="15"/>
    </row>
    <row r="17" spans="1:11" x14ac:dyDescent="0.2">
      <c r="A17" s="85">
        <v>0.04</v>
      </c>
      <c r="B17" s="85">
        <v>2.5000000000000001E-2</v>
      </c>
      <c r="C17" t="s">
        <v>51</v>
      </c>
    </row>
    <row r="19" spans="1:11" x14ac:dyDescent="0.2">
      <c r="K19" s="3"/>
    </row>
  </sheetData>
  <autoFilter ref="A1:M10" xr:uid="{00000000-0009-0000-0000-000026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"/>
  <sheetViews>
    <sheetView workbookViewId="0">
      <selection sqref="A1:XFD1048576"/>
    </sheetView>
  </sheetViews>
  <sheetFormatPr baseColWidth="10" defaultColWidth="10.6640625" defaultRowHeight="16" x14ac:dyDescent="0.2"/>
  <cols>
    <col min="1" max="1" width="10.5" customWidth="1"/>
    <col min="2" max="2" width="11.1640625" customWidth="1"/>
    <col min="4" max="4" width="9.6640625" customWidth="1"/>
    <col min="8" max="8" width="12.6640625" customWidth="1"/>
  </cols>
  <sheetData>
    <row r="1" spans="1:1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2">
      <c r="A2" s="26" t="s">
        <v>30</v>
      </c>
      <c r="B2" s="26" t="s">
        <v>29</v>
      </c>
      <c r="C2" s="27">
        <v>4345</v>
      </c>
      <c r="D2" s="10">
        <v>0.36</v>
      </c>
      <c r="E2" s="12">
        <f t="shared" ref="E2:E3" si="0">C2*D2</f>
        <v>1564.2</v>
      </c>
      <c r="F2" s="12"/>
      <c r="G2" s="12">
        <f t="shared" ref="G2:G3" si="1">E2+F2</f>
        <v>1564.2</v>
      </c>
      <c r="H2" s="12">
        <v>110</v>
      </c>
      <c r="I2" s="20">
        <f t="shared" ref="I2:I3" si="2">G2-H2</f>
        <v>1454.2</v>
      </c>
    </row>
    <row r="3" spans="1:11" x14ac:dyDescent="0.2">
      <c r="A3" s="28" t="s">
        <v>31</v>
      </c>
      <c r="B3" s="28" t="s">
        <v>32</v>
      </c>
      <c r="C3" s="21">
        <v>1864</v>
      </c>
      <c r="D3" s="21">
        <v>0.33</v>
      </c>
      <c r="E3" s="12">
        <f t="shared" si="0"/>
        <v>615.12</v>
      </c>
      <c r="F3" s="12">
        <v>20</v>
      </c>
      <c r="G3" s="12">
        <f t="shared" si="1"/>
        <v>635.12</v>
      </c>
      <c r="H3" s="12">
        <v>175</v>
      </c>
      <c r="I3" s="20">
        <f t="shared" si="2"/>
        <v>460.12</v>
      </c>
    </row>
    <row r="4" spans="1:11" x14ac:dyDescent="0.2">
      <c r="A4" s="23"/>
      <c r="B4" s="23"/>
      <c r="C4" s="10"/>
      <c r="D4" s="10">
        <v>0</v>
      </c>
      <c r="E4" s="12">
        <f t="shared" ref="E4:E5" si="3">C4*D4</f>
        <v>0</v>
      </c>
      <c r="F4" s="12"/>
      <c r="G4" s="12">
        <f t="shared" ref="G4:G5" si="4">E4+F4</f>
        <v>0</v>
      </c>
      <c r="H4" s="12"/>
      <c r="I4" s="20">
        <f t="shared" ref="I4:I5" si="5">G4-H4</f>
        <v>0</v>
      </c>
    </row>
    <row r="5" spans="1:11" x14ac:dyDescent="0.2">
      <c r="A5" s="23"/>
      <c r="B5" s="23"/>
      <c r="C5" s="10"/>
      <c r="D5" s="10">
        <v>0</v>
      </c>
      <c r="E5" s="12">
        <f t="shared" si="3"/>
        <v>0</v>
      </c>
      <c r="F5" s="12"/>
      <c r="G5" s="12">
        <f t="shared" si="4"/>
        <v>0</v>
      </c>
      <c r="H5" s="12"/>
      <c r="I5" s="20">
        <f t="shared" si="5"/>
        <v>0</v>
      </c>
    </row>
    <row r="6" spans="1:11" x14ac:dyDescent="0.2">
      <c r="A6" s="11"/>
      <c r="C6" s="18">
        <f>SUM(C2:C5)</f>
        <v>6209</v>
      </c>
      <c r="D6" s="10">
        <v>0</v>
      </c>
      <c r="E6" s="19">
        <f>SUM(E2:E5)</f>
        <v>2179.3200000000002</v>
      </c>
      <c r="F6" s="19">
        <f>SUM(F2:F5)</f>
        <v>20</v>
      </c>
      <c r="G6" s="19">
        <f>SUM(G2:G5)</f>
        <v>2199.3200000000002</v>
      </c>
      <c r="H6" s="19">
        <f>SUM(H2:H5)</f>
        <v>285</v>
      </c>
      <c r="I6" s="19">
        <f>SUM(I2:I5)</f>
        <v>1914.3200000000002</v>
      </c>
      <c r="K6" s="3"/>
    </row>
    <row r="7" spans="1:11" x14ac:dyDescent="0.2">
      <c r="D7" s="10">
        <v>0</v>
      </c>
    </row>
    <row r="8" spans="1:11" x14ac:dyDescent="0.2">
      <c r="D8" s="13"/>
      <c r="F8" s="13"/>
      <c r="G8" s="13"/>
      <c r="H8" t="s">
        <v>10</v>
      </c>
      <c r="I8" s="12">
        <f>E12</f>
        <v>305.10480000000007</v>
      </c>
      <c r="K8" s="3"/>
    </row>
    <row r="9" spans="1:11" x14ac:dyDescent="0.2">
      <c r="D9" s="14" t="s">
        <v>9</v>
      </c>
      <c r="E9">
        <v>2</v>
      </c>
      <c r="F9" s="13"/>
      <c r="G9" s="13"/>
      <c r="H9" t="s">
        <v>12</v>
      </c>
      <c r="I9" s="16">
        <f>I6+I8</f>
        <v>2219.4248000000002</v>
      </c>
    </row>
    <row r="10" spans="1:11" x14ac:dyDescent="0.2">
      <c r="D10" s="14" t="s">
        <v>11</v>
      </c>
      <c r="E10" s="15">
        <v>91</v>
      </c>
    </row>
    <row r="11" spans="1:11" x14ac:dyDescent="0.2">
      <c r="D11" s="14" t="s">
        <v>13</v>
      </c>
      <c r="E11" s="15">
        <f>E9*E10</f>
        <v>182</v>
      </c>
    </row>
    <row r="12" spans="1:11" x14ac:dyDescent="0.2">
      <c r="D12" s="14" t="s">
        <v>14</v>
      </c>
      <c r="E12" s="15">
        <f>E6*0.14</f>
        <v>305.10480000000007</v>
      </c>
    </row>
    <row r="14" spans="1:11" x14ac:dyDescent="0.2">
      <c r="A14" s="17" t="s">
        <v>15</v>
      </c>
    </row>
    <row r="16" spans="1:11" x14ac:dyDescent="0.2">
      <c r="A16" t="s">
        <v>16</v>
      </c>
    </row>
    <row r="17" spans="1:8" x14ac:dyDescent="0.2">
      <c r="A17" t="s">
        <v>17</v>
      </c>
    </row>
    <row r="22" spans="1:8" x14ac:dyDescent="0.2">
      <c r="H22" s="3"/>
    </row>
    <row r="38" spans="2:2" x14ac:dyDescent="0.2">
      <c r="B38" s="1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9"/>
  <sheetViews>
    <sheetView zoomScale="80" zoomScaleNormal="80" workbookViewId="0">
      <selection activeCell="F18" sqref="F18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1640625" customWidth="1"/>
    <col min="7" max="7" width="13.1640625" hidden="1" customWidth="1"/>
    <col min="12" max="12" width="10.6640625" customWidth="1"/>
    <col min="13" max="13" width="21.164062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9" si="0">C2*D2</f>
        <v>0</v>
      </c>
      <c r="H2" s="12">
        <f t="shared" ref="H2:H9" si="1">C2*F2</f>
        <v>0</v>
      </c>
      <c r="I2" s="89"/>
      <c r="J2" s="12">
        <f t="shared" ref="J2:J9" si="2">H2+I2</f>
        <v>0</v>
      </c>
      <c r="K2" s="120"/>
      <c r="L2" s="12">
        <f>J2-K2</f>
        <v>0</v>
      </c>
      <c r="M2" s="3">
        <f>G2+I2-K2</f>
        <v>0</v>
      </c>
    </row>
    <row r="3" spans="1:15" x14ac:dyDescent="0.2">
      <c r="A3" s="139" t="s">
        <v>44</v>
      </c>
      <c r="B3" s="140" t="s">
        <v>45</v>
      </c>
      <c r="C3" s="141">
        <v>2242</v>
      </c>
      <c r="D3" s="108">
        <v>0.35</v>
      </c>
      <c r="E3" s="78">
        <v>0.04</v>
      </c>
      <c r="F3" s="86">
        <f t="shared" ref="F3:F9" si="3">D3+E3</f>
        <v>0.38999999999999996</v>
      </c>
      <c r="G3" s="89">
        <f t="shared" si="0"/>
        <v>784.69999999999993</v>
      </c>
      <c r="H3" s="12">
        <f t="shared" si="1"/>
        <v>874.37999999999988</v>
      </c>
      <c r="I3" s="12">
        <v>88.95</v>
      </c>
      <c r="J3" s="12">
        <f t="shared" si="2"/>
        <v>963.32999999999993</v>
      </c>
      <c r="K3" s="12">
        <v>100</v>
      </c>
      <c r="L3" s="12">
        <f t="shared" ref="L3:L9" si="4">J3-K3</f>
        <v>863.32999999999993</v>
      </c>
      <c r="M3" s="3">
        <f t="shared" ref="M3:M9" si="5">G3+I3-K3</f>
        <v>773.65</v>
      </c>
    </row>
    <row r="4" spans="1:15" x14ac:dyDescent="0.2">
      <c r="A4" s="139" t="s">
        <v>46</v>
      </c>
      <c r="B4" s="140" t="s">
        <v>29</v>
      </c>
      <c r="C4" s="142">
        <v>6265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1440.95</v>
      </c>
      <c r="H4" s="12">
        <f t="shared" si="1"/>
        <v>1597.575</v>
      </c>
      <c r="I4" s="123">
        <v>10</v>
      </c>
      <c r="J4" s="12">
        <f t="shared" si="2"/>
        <v>1607.575</v>
      </c>
      <c r="K4" s="123">
        <v>110</v>
      </c>
      <c r="L4" s="12">
        <f t="shared" si="4"/>
        <v>1497.575</v>
      </c>
      <c r="M4" s="3">
        <f>G4+I4-K4</f>
        <v>1340.95</v>
      </c>
    </row>
    <row r="5" spans="1:15" x14ac:dyDescent="0.2">
      <c r="A5" s="90" t="s">
        <v>63</v>
      </c>
      <c r="B5" s="146" t="s">
        <v>64</v>
      </c>
      <c r="C5" s="147"/>
      <c r="D5" s="148"/>
      <c r="E5" s="78">
        <v>0.02</v>
      </c>
      <c r="F5" s="86">
        <f t="shared" si="3"/>
        <v>0.02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>G5+I5-K5</f>
        <v>0</v>
      </c>
    </row>
    <row r="6" spans="1:15" x14ac:dyDescent="0.2">
      <c r="A6" s="90" t="s">
        <v>52</v>
      </c>
      <c r="B6" s="119" t="s">
        <v>53</v>
      </c>
      <c r="C6" s="127"/>
      <c r="D6" s="108"/>
      <c r="E6" s="78">
        <v>0.03</v>
      </c>
      <c r="F6" s="86">
        <f t="shared" si="3"/>
        <v>0.03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2">
      <c r="A7" s="124" t="s">
        <v>60</v>
      </c>
      <c r="B7" s="125" t="s">
        <v>61</v>
      </c>
      <c r="C7" s="10"/>
      <c r="D7" s="10"/>
      <c r="E7" s="78">
        <v>0.04</v>
      </c>
      <c r="F7" s="86">
        <f t="shared" si="3"/>
        <v>0.04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>G7+I7-K7</f>
        <v>0</v>
      </c>
    </row>
    <row r="8" spans="1:15" x14ac:dyDescent="0.2">
      <c r="A8" s="94" t="s">
        <v>58</v>
      </c>
      <c r="B8" s="110" t="s">
        <v>59</v>
      </c>
      <c r="C8" s="111"/>
      <c r="D8" s="112"/>
      <c r="E8" s="113">
        <v>2.5000000000000001E-2</v>
      </c>
      <c r="F8" s="86">
        <f t="shared" si="3"/>
        <v>2.5000000000000001E-2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5" x14ac:dyDescent="0.2">
      <c r="A9" s="92" t="s">
        <v>54</v>
      </c>
      <c r="B9" s="119" t="s">
        <v>55</v>
      </c>
      <c r="C9" s="114"/>
      <c r="D9" s="114"/>
      <c r="E9" s="113">
        <v>0.04</v>
      </c>
      <c r="F9" s="86">
        <f t="shared" si="3"/>
        <v>0.04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5" ht="16" customHeight="1" x14ac:dyDescent="0.2">
      <c r="A10" s="75"/>
      <c r="C10" s="79">
        <f>SUM(C3:C9)</f>
        <v>8507</v>
      </c>
      <c r="D10" s="79">
        <f t="shared" ref="D10:K10" si="6">SUM(D3:D9)</f>
        <v>0.57999999999999996</v>
      </c>
      <c r="E10" s="79">
        <f t="shared" si="6"/>
        <v>0.22</v>
      </c>
      <c r="F10" s="79">
        <f t="shared" si="6"/>
        <v>0.80000000000000016</v>
      </c>
      <c r="G10" s="80">
        <f t="shared" si="6"/>
        <v>2225.65</v>
      </c>
      <c r="H10" s="80">
        <f t="shared" si="6"/>
        <v>2471.9549999999999</v>
      </c>
      <c r="I10" s="80">
        <f t="shared" si="6"/>
        <v>98.95</v>
      </c>
      <c r="J10" s="80">
        <f t="shared" si="6"/>
        <v>2570.9049999999997</v>
      </c>
      <c r="K10" s="80">
        <f t="shared" si="6"/>
        <v>210</v>
      </c>
      <c r="L10" s="80">
        <f>SUM(L3:L9)</f>
        <v>2360.9049999999997</v>
      </c>
      <c r="M10" s="80">
        <f t="shared" ref="M10" si="7">SUM(M2:M9)</f>
        <v>2114.6</v>
      </c>
      <c r="O10" s="3"/>
    </row>
    <row r="11" spans="1:15" x14ac:dyDescent="0.2">
      <c r="D11" s="81"/>
      <c r="E11" s="81"/>
      <c r="F11" s="81"/>
      <c r="G11" s="81"/>
    </row>
    <row r="12" spans="1:15" x14ac:dyDescent="0.2">
      <c r="D12" s="13"/>
      <c r="E12" s="13"/>
      <c r="F12" s="13"/>
      <c r="G12" s="13"/>
      <c r="I12" s="13"/>
      <c r="J12" s="13"/>
      <c r="K12" t="s">
        <v>10</v>
      </c>
      <c r="L12" s="12">
        <f>H16</f>
        <v>0</v>
      </c>
    </row>
    <row r="13" spans="1:15" x14ac:dyDescent="0.2">
      <c r="D13" s="14"/>
      <c r="E13" s="14"/>
      <c r="F13" s="14"/>
      <c r="G13" s="14"/>
      <c r="I13" s="13"/>
      <c r="J13" s="13"/>
      <c r="K13" t="s">
        <v>12</v>
      </c>
      <c r="L13" s="16">
        <f>L10+L12</f>
        <v>2360.9049999999997</v>
      </c>
    </row>
    <row r="14" spans="1:15" x14ac:dyDescent="0.2">
      <c r="D14" s="14"/>
      <c r="E14" s="14"/>
      <c r="F14" s="14"/>
      <c r="G14" s="14"/>
      <c r="H14" s="15"/>
    </row>
    <row r="15" spans="1:15" x14ac:dyDescent="0.2">
      <c r="A15" s="82" t="s">
        <v>48</v>
      </c>
      <c r="B15" s="82" t="s">
        <v>49</v>
      </c>
      <c r="D15" s="14"/>
      <c r="E15" s="14"/>
      <c r="F15" s="14"/>
      <c r="G15" s="14"/>
      <c r="H15" s="15"/>
      <c r="I15" s="3"/>
    </row>
    <row r="16" spans="1:15" x14ac:dyDescent="0.2">
      <c r="A16" s="83">
        <v>0.03</v>
      </c>
      <c r="B16" s="84">
        <v>0.02</v>
      </c>
      <c r="C16" t="s">
        <v>50</v>
      </c>
      <c r="D16" s="14"/>
      <c r="E16" s="14"/>
      <c r="F16" s="14"/>
      <c r="G16" s="14"/>
      <c r="H16" s="15"/>
    </row>
    <row r="17" spans="1:11" x14ac:dyDescent="0.2">
      <c r="A17" s="85">
        <v>0.04</v>
      </c>
      <c r="B17" s="85">
        <v>2.5000000000000001E-2</v>
      </c>
      <c r="C17" t="s">
        <v>51</v>
      </c>
    </row>
    <row r="19" spans="1:11" x14ac:dyDescent="0.2">
      <c r="K19" s="3"/>
    </row>
  </sheetData>
  <autoFilter ref="A1:M10" xr:uid="{00000000-0009-0000-0000-000027000000}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20"/>
  <sheetViews>
    <sheetView zoomScale="80" zoomScaleNormal="80" workbookViewId="0">
      <selection activeCell="L14" sqref="L14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1640625" customWidth="1"/>
    <col min="7" max="7" width="10.33203125" customWidth="1"/>
    <col min="12" max="12" width="10" customWidth="1"/>
    <col min="13" max="13" width="10.3320312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04" t="s">
        <v>57</v>
      </c>
      <c r="C2" s="105"/>
      <c r="D2" s="151"/>
      <c r="E2" s="151">
        <v>0.02</v>
      </c>
      <c r="F2" s="152">
        <f>D2+E2</f>
        <v>0.02</v>
      </c>
      <c r="G2" s="89">
        <f t="shared" ref="G2:G10" si="0">C2*D2</f>
        <v>0</v>
      </c>
      <c r="H2" s="12">
        <f t="shared" ref="H2:H10" si="1">C2*F2</f>
        <v>0</v>
      </c>
      <c r="I2" s="89"/>
      <c r="J2" s="12">
        <f t="shared" ref="J2:J10" si="2">H2+I2</f>
        <v>0</v>
      </c>
      <c r="K2" s="120"/>
      <c r="L2" s="12">
        <f>J2-K2</f>
        <v>0</v>
      </c>
      <c r="M2" s="3">
        <f>G2+I2-K2</f>
        <v>0</v>
      </c>
    </row>
    <row r="3" spans="1:15" x14ac:dyDescent="0.2">
      <c r="A3" s="139" t="s">
        <v>44</v>
      </c>
      <c r="B3" s="140" t="s">
        <v>45</v>
      </c>
      <c r="C3" s="141">
        <v>3689</v>
      </c>
      <c r="D3" s="153">
        <v>0.35</v>
      </c>
      <c r="E3" s="151">
        <v>0.04</v>
      </c>
      <c r="F3" s="152">
        <f t="shared" ref="F3:F10" si="3">D3+E3</f>
        <v>0.38999999999999996</v>
      </c>
      <c r="G3" s="89">
        <f t="shared" si="0"/>
        <v>1291.1499999999999</v>
      </c>
      <c r="H3" s="12">
        <f t="shared" si="1"/>
        <v>1438.7099999999998</v>
      </c>
      <c r="I3" s="12">
        <v>14.5</v>
      </c>
      <c r="J3" s="12">
        <f t="shared" si="2"/>
        <v>1453.2099999999998</v>
      </c>
      <c r="K3" s="12"/>
      <c r="L3" s="12">
        <f t="shared" ref="L3:L10" si="4">J3-K3</f>
        <v>1453.2099999999998</v>
      </c>
      <c r="M3" s="3">
        <f t="shared" ref="M3:M10" si="5">G3+I3-K3</f>
        <v>1305.6499999999999</v>
      </c>
    </row>
    <row r="4" spans="1:15" x14ac:dyDescent="0.2">
      <c r="A4" s="139" t="s">
        <v>46</v>
      </c>
      <c r="B4" s="140" t="s">
        <v>29</v>
      </c>
      <c r="C4" s="142">
        <v>7848</v>
      </c>
      <c r="D4" s="153">
        <v>0.23</v>
      </c>
      <c r="E4" s="151">
        <v>2.5000000000000001E-2</v>
      </c>
      <c r="F4" s="152">
        <f t="shared" si="3"/>
        <v>0.255</v>
      </c>
      <c r="G4" s="89">
        <f t="shared" si="0"/>
        <v>1805.0400000000002</v>
      </c>
      <c r="H4" s="12">
        <f t="shared" si="1"/>
        <v>2001.24</v>
      </c>
      <c r="I4" s="123">
        <v>24</v>
      </c>
      <c r="J4" s="12">
        <f t="shared" si="2"/>
        <v>2025.24</v>
      </c>
      <c r="K4" s="123">
        <v>107</v>
      </c>
      <c r="L4" s="12">
        <f t="shared" si="4"/>
        <v>1918.24</v>
      </c>
      <c r="M4" s="3">
        <f t="shared" si="5"/>
        <v>1722.0400000000002</v>
      </c>
    </row>
    <row r="5" spans="1:15" x14ac:dyDescent="0.2">
      <c r="A5" s="149" t="s">
        <v>65</v>
      </c>
      <c r="B5" s="150" t="s">
        <v>66</v>
      </c>
      <c r="C5" s="142">
        <v>1600</v>
      </c>
      <c r="D5" s="153">
        <v>0.22</v>
      </c>
      <c r="E5" s="157">
        <v>2.5000000000000001E-2</v>
      </c>
      <c r="F5" s="152">
        <f t="shared" si="3"/>
        <v>0.245</v>
      </c>
      <c r="G5" s="89">
        <f t="shared" si="0"/>
        <v>352</v>
      </c>
      <c r="H5" s="12">
        <f t="shared" si="1"/>
        <v>392</v>
      </c>
      <c r="I5" s="123">
        <v>28</v>
      </c>
      <c r="J5" s="12">
        <f t="shared" si="2"/>
        <v>420</v>
      </c>
      <c r="K5" s="123">
        <v>150</v>
      </c>
      <c r="L5" s="12">
        <f t="shared" si="4"/>
        <v>270</v>
      </c>
      <c r="M5" s="3">
        <f t="shared" si="5"/>
        <v>230</v>
      </c>
    </row>
    <row r="6" spans="1:15" x14ac:dyDescent="0.2">
      <c r="A6" s="90" t="s">
        <v>63</v>
      </c>
      <c r="B6" s="146" t="s">
        <v>64</v>
      </c>
      <c r="C6" s="147"/>
      <c r="D6" s="154"/>
      <c r="E6" s="151">
        <v>0.02</v>
      </c>
      <c r="F6" s="152">
        <f t="shared" si="3"/>
        <v>0.02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2">
      <c r="A7" s="90" t="s">
        <v>52</v>
      </c>
      <c r="B7" s="119" t="s">
        <v>53</v>
      </c>
      <c r="C7" s="127"/>
      <c r="D7" s="153"/>
      <c r="E7" s="151">
        <v>0.03</v>
      </c>
      <c r="F7" s="152">
        <f t="shared" si="3"/>
        <v>0.03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 t="shared" si="5"/>
        <v>0</v>
      </c>
    </row>
    <row r="8" spans="1:15" x14ac:dyDescent="0.2">
      <c r="A8" s="124" t="s">
        <v>60</v>
      </c>
      <c r="B8" s="125" t="s">
        <v>61</v>
      </c>
      <c r="C8" s="10"/>
      <c r="D8" s="155"/>
      <c r="E8" s="151">
        <v>0.04</v>
      </c>
      <c r="F8" s="152">
        <f t="shared" si="3"/>
        <v>0.04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si="5"/>
        <v>0</v>
      </c>
    </row>
    <row r="9" spans="1:15" x14ac:dyDescent="0.2">
      <c r="A9" s="94" t="s">
        <v>58</v>
      </c>
      <c r="B9" s="110" t="s">
        <v>59</v>
      </c>
      <c r="C9" s="111"/>
      <c r="D9" s="156"/>
      <c r="E9" s="157">
        <v>2.5000000000000001E-2</v>
      </c>
      <c r="F9" s="152">
        <f t="shared" si="3"/>
        <v>2.5000000000000001E-2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5" x14ac:dyDescent="0.2">
      <c r="A10" s="92" t="s">
        <v>54</v>
      </c>
      <c r="B10" s="119" t="s">
        <v>55</v>
      </c>
      <c r="C10" s="114"/>
      <c r="D10" s="158"/>
      <c r="E10" s="157">
        <v>0.04</v>
      </c>
      <c r="F10" s="152">
        <f t="shared" si="3"/>
        <v>0.04</v>
      </c>
      <c r="G10" s="89">
        <f t="shared" si="0"/>
        <v>0</v>
      </c>
      <c r="H10" s="12">
        <f t="shared" si="1"/>
        <v>0</v>
      </c>
      <c r="I10" s="116"/>
      <c r="J10" s="12">
        <f t="shared" si="2"/>
        <v>0</v>
      </c>
      <c r="K10" s="116"/>
      <c r="L10" s="12">
        <f t="shared" si="4"/>
        <v>0</v>
      </c>
      <c r="M10" s="3">
        <f t="shared" si="5"/>
        <v>0</v>
      </c>
    </row>
    <row r="11" spans="1:15" ht="16" customHeight="1" x14ac:dyDescent="0.2">
      <c r="A11" s="75"/>
      <c r="C11" s="79">
        <f>SUM(C3:C10)</f>
        <v>13137</v>
      </c>
      <c r="D11" s="79">
        <f t="shared" ref="D11:K11" si="6">SUM(D3:D10)</f>
        <v>0.79999999999999993</v>
      </c>
      <c r="E11" s="79">
        <f t="shared" si="6"/>
        <v>0.24500000000000002</v>
      </c>
      <c r="F11" s="79">
        <f t="shared" si="6"/>
        <v>1.0450000000000002</v>
      </c>
      <c r="G11" s="80">
        <f t="shared" si="6"/>
        <v>3448.19</v>
      </c>
      <c r="H11" s="80">
        <f t="shared" si="6"/>
        <v>3831.95</v>
      </c>
      <c r="I11" s="80">
        <f t="shared" si="6"/>
        <v>66.5</v>
      </c>
      <c r="J11" s="80">
        <f t="shared" si="6"/>
        <v>3898.45</v>
      </c>
      <c r="K11" s="80">
        <f t="shared" si="6"/>
        <v>257</v>
      </c>
      <c r="L11" s="80">
        <f>SUM(L3:L10)</f>
        <v>3641.45</v>
      </c>
      <c r="M11" s="80">
        <f t="shared" ref="M11" si="7">SUM(M2:M10)</f>
        <v>3257.69</v>
      </c>
      <c r="O11" s="3"/>
    </row>
    <row r="12" spans="1:15" x14ac:dyDescent="0.2">
      <c r="D12" s="81"/>
      <c r="E12" s="81"/>
      <c r="F12" s="81"/>
      <c r="G12" s="81"/>
    </row>
    <row r="13" spans="1:15" x14ac:dyDescent="0.2">
      <c r="D13" s="13"/>
      <c r="E13" s="13"/>
      <c r="F13" s="13"/>
      <c r="G13" s="13"/>
      <c r="I13" s="13"/>
      <c r="J13" s="13"/>
      <c r="K13" t="s">
        <v>10</v>
      </c>
      <c r="L13" s="12">
        <f>H17</f>
        <v>0</v>
      </c>
    </row>
    <row r="14" spans="1:15" x14ac:dyDescent="0.2">
      <c r="D14" s="14"/>
      <c r="E14" s="14"/>
      <c r="F14" s="14"/>
      <c r="G14" s="14"/>
      <c r="I14" s="13"/>
      <c r="J14" s="13"/>
      <c r="K14" t="s">
        <v>12</v>
      </c>
      <c r="L14" s="16">
        <f>L11+L13</f>
        <v>3641.45</v>
      </c>
    </row>
    <row r="15" spans="1:15" x14ac:dyDescent="0.2">
      <c r="D15" s="14"/>
      <c r="E15" s="14"/>
      <c r="F15" s="14"/>
      <c r="G15" s="14"/>
      <c r="H15" s="15"/>
    </row>
    <row r="16" spans="1:15" x14ac:dyDescent="0.2">
      <c r="A16" s="82" t="s">
        <v>48</v>
      </c>
      <c r="B16" s="82" t="s">
        <v>49</v>
      </c>
      <c r="D16" s="14"/>
      <c r="E16" s="14"/>
      <c r="F16" s="14"/>
      <c r="G16" s="14"/>
      <c r="H16" s="15"/>
      <c r="I16" s="3"/>
    </row>
    <row r="17" spans="1:11" x14ac:dyDescent="0.2">
      <c r="A17" s="83">
        <v>0.03</v>
      </c>
      <c r="B17" s="84">
        <v>0.02</v>
      </c>
      <c r="C17" t="s">
        <v>50</v>
      </c>
      <c r="D17" s="14"/>
      <c r="E17" s="14"/>
      <c r="F17" s="14"/>
      <c r="G17" s="14"/>
      <c r="H17" s="15"/>
    </row>
    <row r="18" spans="1:11" x14ac:dyDescent="0.2">
      <c r="A18" s="85">
        <v>0.04</v>
      </c>
      <c r="B18" s="85">
        <v>2.5000000000000001E-2</v>
      </c>
      <c r="C18" t="s">
        <v>51</v>
      </c>
    </row>
    <row r="20" spans="1:11" x14ac:dyDescent="0.2">
      <c r="K20" s="3"/>
    </row>
  </sheetData>
  <autoFilter ref="A1:M11" xr:uid="{00000000-0009-0000-0000-000028000000}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20"/>
  <sheetViews>
    <sheetView zoomScale="80" zoomScaleNormal="80" workbookViewId="0">
      <selection activeCell="L14" sqref="L14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1640625" customWidth="1"/>
    <col min="7" max="7" width="10.33203125" customWidth="1"/>
    <col min="12" max="12" width="10" customWidth="1"/>
    <col min="13" max="13" width="7.3320312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04" t="s">
        <v>57</v>
      </c>
      <c r="C2" s="105"/>
      <c r="D2" s="151"/>
      <c r="E2" s="151">
        <v>0.02</v>
      </c>
      <c r="F2" s="152">
        <f>D2+E2</f>
        <v>0.02</v>
      </c>
      <c r="G2" s="89">
        <f t="shared" ref="G2:G10" si="0">C2*D2</f>
        <v>0</v>
      </c>
      <c r="H2" s="12">
        <f t="shared" ref="H2:H10" si="1">C2*F2</f>
        <v>0</v>
      </c>
      <c r="I2" s="89"/>
      <c r="J2" s="12">
        <f t="shared" ref="J2:J10" si="2">H2+I2</f>
        <v>0</v>
      </c>
      <c r="K2" s="120"/>
      <c r="L2" s="12">
        <f>J2-K2</f>
        <v>0</v>
      </c>
      <c r="M2" s="3">
        <f>G2+I2-K2</f>
        <v>0</v>
      </c>
    </row>
    <row r="3" spans="1:15" x14ac:dyDescent="0.2">
      <c r="A3" s="139" t="s">
        <v>44</v>
      </c>
      <c r="B3" s="140" t="s">
        <v>45</v>
      </c>
      <c r="C3" s="141">
        <v>2418</v>
      </c>
      <c r="D3" s="153">
        <v>0.35</v>
      </c>
      <c r="E3" s="151">
        <v>0.04</v>
      </c>
      <c r="F3" s="152">
        <f t="shared" ref="F3:F10" si="3">D3+E3</f>
        <v>0.38999999999999996</v>
      </c>
      <c r="G3" s="89">
        <f t="shared" si="0"/>
        <v>846.3</v>
      </c>
      <c r="H3" s="12">
        <f t="shared" si="1"/>
        <v>943.01999999999987</v>
      </c>
      <c r="I3" s="12">
        <v>16.989999999999998</v>
      </c>
      <c r="J3" s="12">
        <f t="shared" si="2"/>
        <v>960.00999999999988</v>
      </c>
      <c r="K3" s="12">
        <v>25</v>
      </c>
      <c r="L3" s="12">
        <f t="shared" ref="L3:L10" si="4">J3-K3</f>
        <v>935.00999999999988</v>
      </c>
      <c r="M3" s="3">
        <f t="shared" ref="M3:M10" si="5">G3+I3-K3</f>
        <v>838.29</v>
      </c>
    </row>
    <row r="4" spans="1:15" x14ac:dyDescent="0.2">
      <c r="A4" s="139" t="s">
        <v>46</v>
      </c>
      <c r="B4" s="140" t="s">
        <v>29</v>
      </c>
      <c r="C4" s="142">
        <v>3188</v>
      </c>
      <c r="D4" s="153">
        <v>0.23</v>
      </c>
      <c r="E4" s="151">
        <v>2.5000000000000001E-2</v>
      </c>
      <c r="F4" s="152">
        <f t="shared" si="3"/>
        <v>0.255</v>
      </c>
      <c r="G4" s="89">
        <f t="shared" si="0"/>
        <v>733.24</v>
      </c>
      <c r="H4" s="12">
        <f t="shared" si="1"/>
        <v>812.94</v>
      </c>
      <c r="I4" s="123"/>
      <c r="J4" s="12">
        <f t="shared" si="2"/>
        <v>812.94</v>
      </c>
      <c r="K4" s="123">
        <v>110</v>
      </c>
      <c r="L4" s="12">
        <f t="shared" si="4"/>
        <v>702.94</v>
      </c>
      <c r="M4" s="3">
        <f t="shared" si="5"/>
        <v>623.24</v>
      </c>
    </row>
    <row r="5" spans="1:15" x14ac:dyDescent="0.2">
      <c r="A5" s="149" t="s">
        <v>65</v>
      </c>
      <c r="B5" s="150" t="s">
        <v>66</v>
      </c>
      <c r="C5" s="142"/>
      <c r="D5" s="153"/>
      <c r="E5" s="157">
        <v>2.5000000000000001E-2</v>
      </c>
      <c r="F5" s="152">
        <f t="shared" si="3"/>
        <v>2.5000000000000001E-2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 t="shared" si="5"/>
        <v>0</v>
      </c>
    </row>
    <row r="6" spans="1:15" x14ac:dyDescent="0.2">
      <c r="A6" s="90" t="s">
        <v>63</v>
      </c>
      <c r="B6" s="146" t="s">
        <v>64</v>
      </c>
      <c r="C6" s="147"/>
      <c r="D6" s="154"/>
      <c r="E6" s="151">
        <v>0.02</v>
      </c>
      <c r="F6" s="152">
        <f t="shared" si="3"/>
        <v>0.02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2">
      <c r="A7" s="90" t="s">
        <v>52</v>
      </c>
      <c r="B7" s="119" t="s">
        <v>53</v>
      </c>
      <c r="C7" s="127"/>
      <c r="D7" s="153"/>
      <c r="E7" s="151">
        <v>0.03</v>
      </c>
      <c r="F7" s="152">
        <f t="shared" si="3"/>
        <v>0.03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 t="shared" si="5"/>
        <v>0</v>
      </c>
    </row>
    <row r="8" spans="1:15" x14ac:dyDescent="0.2">
      <c r="A8" s="124" t="s">
        <v>60</v>
      </c>
      <c r="B8" s="125" t="s">
        <v>61</v>
      </c>
      <c r="C8" s="10"/>
      <c r="D8" s="155"/>
      <c r="E8" s="151">
        <v>0.04</v>
      </c>
      <c r="F8" s="152">
        <f t="shared" si="3"/>
        <v>0.04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si="5"/>
        <v>0</v>
      </c>
    </row>
    <row r="9" spans="1:15" x14ac:dyDescent="0.2">
      <c r="A9" s="94" t="s">
        <v>58</v>
      </c>
      <c r="B9" s="110" t="s">
        <v>59</v>
      </c>
      <c r="C9" s="111"/>
      <c r="D9" s="156"/>
      <c r="E9" s="157">
        <v>2.5000000000000001E-2</v>
      </c>
      <c r="F9" s="152">
        <f t="shared" si="3"/>
        <v>2.5000000000000001E-2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5" x14ac:dyDescent="0.2">
      <c r="A10" s="92" t="s">
        <v>54</v>
      </c>
      <c r="B10" s="119" t="s">
        <v>55</v>
      </c>
      <c r="C10" s="114"/>
      <c r="D10" s="158"/>
      <c r="E10" s="157">
        <v>0.04</v>
      </c>
      <c r="F10" s="152">
        <f t="shared" si="3"/>
        <v>0.04</v>
      </c>
      <c r="G10" s="89">
        <f t="shared" si="0"/>
        <v>0</v>
      </c>
      <c r="H10" s="12">
        <f t="shared" si="1"/>
        <v>0</v>
      </c>
      <c r="I10" s="116"/>
      <c r="J10" s="12">
        <f t="shared" si="2"/>
        <v>0</v>
      </c>
      <c r="K10" s="116"/>
      <c r="L10" s="12">
        <f t="shared" si="4"/>
        <v>0</v>
      </c>
      <c r="M10" s="3">
        <f t="shared" si="5"/>
        <v>0</v>
      </c>
    </row>
    <row r="11" spans="1:15" ht="16" customHeight="1" x14ac:dyDescent="0.2">
      <c r="A11" s="75"/>
      <c r="C11" s="79">
        <f>SUM(C3:C10)</f>
        <v>5606</v>
      </c>
      <c r="D11" s="79">
        <f t="shared" ref="D11:K11" si="6">SUM(D3:D10)</f>
        <v>0.57999999999999996</v>
      </c>
      <c r="E11" s="79">
        <f t="shared" si="6"/>
        <v>0.24500000000000002</v>
      </c>
      <c r="F11" s="79">
        <f t="shared" si="6"/>
        <v>0.82500000000000018</v>
      </c>
      <c r="G11" s="80">
        <f t="shared" si="6"/>
        <v>1579.54</v>
      </c>
      <c r="H11" s="80">
        <f t="shared" si="6"/>
        <v>1755.96</v>
      </c>
      <c r="I11" s="80">
        <f t="shared" si="6"/>
        <v>16.989999999999998</v>
      </c>
      <c r="J11" s="80">
        <f t="shared" si="6"/>
        <v>1772.9499999999998</v>
      </c>
      <c r="K11" s="80">
        <f t="shared" si="6"/>
        <v>135</v>
      </c>
      <c r="L11" s="80">
        <f>SUM(L3:L10)</f>
        <v>1637.9499999999998</v>
      </c>
      <c r="M11" s="80">
        <f t="shared" ref="M11" si="7">SUM(M2:M10)</f>
        <v>1461.53</v>
      </c>
      <c r="O11" s="3"/>
    </row>
    <row r="12" spans="1:15" x14ac:dyDescent="0.2">
      <c r="D12" s="81"/>
      <c r="E12" s="81"/>
      <c r="F12" s="81"/>
      <c r="G12" s="81"/>
    </row>
    <row r="13" spans="1:15" x14ac:dyDescent="0.2">
      <c r="D13" s="13"/>
      <c r="E13" s="13"/>
      <c r="F13" s="13"/>
      <c r="G13" s="13"/>
      <c r="I13" s="13"/>
      <c r="J13" s="13"/>
      <c r="K13" t="s">
        <v>10</v>
      </c>
      <c r="L13" s="12">
        <f>H17</f>
        <v>0</v>
      </c>
    </row>
    <row r="14" spans="1:15" x14ac:dyDescent="0.2">
      <c r="D14" s="14"/>
      <c r="E14" s="14"/>
      <c r="F14" s="14"/>
      <c r="G14" s="14"/>
      <c r="I14" s="13"/>
      <c r="J14" s="13"/>
      <c r="K14" t="s">
        <v>12</v>
      </c>
      <c r="L14" s="16">
        <f>L11+L13</f>
        <v>1637.9499999999998</v>
      </c>
    </row>
    <row r="15" spans="1:15" x14ac:dyDescent="0.2">
      <c r="D15" s="14"/>
      <c r="E15" s="14"/>
      <c r="F15" s="14"/>
      <c r="G15" s="14"/>
      <c r="H15" s="15"/>
    </row>
    <row r="16" spans="1:15" x14ac:dyDescent="0.2">
      <c r="A16" s="82" t="s">
        <v>48</v>
      </c>
      <c r="B16" s="82" t="s">
        <v>49</v>
      </c>
      <c r="D16" s="14"/>
      <c r="E16" s="14"/>
      <c r="F16" s="14"/>
      <c r="G16" s="14"/>
      <c r="H16" s="15"/>
      <c r="I16" s="3"/>
    </row>
    <row r="17" spans="1:11" x14ac:dyDescent="0.2">
      <c r="A17" s="83">
        <v>0.03</v>
      </c>
      <c r="B17" s="84">
        <v>0.02</v>
      </c>
      <c r="C17" t="s">
        <v>50</v>
      </c>
      <c r="D17" s="14"/>
      <c r="E17" s="14"/>
      <c r="F17" s="14"/>
      <c r="G17" s="14"/>
      <c r="H17" s="15"/>
    </row>
    <row r="18" spans="1:11" x14ac:dyDescent="0.2">
      <c r="A18" s="85">
        <v>0.04</v>
      </c>
      <c r="B18" s="85">
        <v>2.5000000000000001E-2</v>
      </c>
      <c r="C18" t="s">
        <v>51</v>
      </c>
    </row>
    <row r="20" spans="1:11" x14ac:dyDescent="0.2">
      <c r="K20" s="3"/>
    </row>
  </sheetData>
  <autoFilter ref="A1:M11" xr:uid="{00000000-0009-0000-0000-000029000000}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21"/>
  <sheetViews>
    <sheetView zoomScale="80" zoomScaleNormal="80" workbookViewId="0">
      <selection activeCell="J16" sqref="J16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.1640625" customWidth="1"/>
    <col min="7" max="7" width="10.33203125" customWidth="1"/>
    <col min="12" max="12" width="9.6640625" customWidth="1"/>
    <col min="13" max="13" width="13.8320312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59" t="s">
        <v>57</v>
      </c>
      <c r="C2" s="105"/>
      <c r="D2" s="151"/>
      <c r="E2" s="151">
        <v>0.02</v>
      </c>
      <c r="F2" s="152">
        <f>D2+E2</f>
        <v>0.02</v>
      </c>
      <c r="G2" s="89">
        <f t="shared" ref="G2:G11" si="0">C2*D2</f>
        <v>0</v>
      </c>
      <c r="H2" s="12">
        <f t="shared" ref="H2:H11" si="1">C2*F2</f>
        <v>0</v>
      </c>
      <c r="I2" s="89"/>
      <c r="J2" s="12">
        <f t="shared" ref="J2:J11" si="2">H2+I2</f>
        <v>0</v>
      </c>
      <c r="K2" s="120"/>
      <c r="L2" s="12">
        <f>J2-K2</f>
        <v>0</v>
      </c>
      <c r="M2" s="3">
        <f>G2+I2-K2</f>
        <v>0</v>
      </c>
    </row>
    <row r="3" spans="1:15" ht="17" x14ac:dyDescent="0.2">
      <c r="A3" s="160" t="s">
        <v>67</v>
      </c>
      <c r="B3" s="159" t="s">
        <v>68</v>
      </c>
      <c r="C3" s="105">
        <v>3336</v>
      </c>
      <c r="D3" s="151">
        <v>0.35</v>
      </c>
      <c r="E3" s="151">
        <v>0.04</v>
      </c>
      <c r="F3" s="152">
        <f>D3+E3</f>
        <v>0.38999999999999996</v>
      </c>
      <c r="G3" s="89">
        <f t="shared" si="0"/>
        <v>1167.5999999999999</v>
      </c>
      <c r="H3" s="12">
        <f t="shared" si="1"/>
        <v>1301.04</v>
      </c>
      <c r="I3" s="89">
        <v>34.5</v>
      </c>
      <c r="J3" s="12">
        <f t="shared" si="2"/>
        <v>1335.54</v>
      </c>
      <c r="K3" s="120">
        <v>500</v>
      </c>
      <c r="L3" s="12">
        <f>J3-K3</f>
        <v>835.54</v>
      </c>
      <c r="M3" s="3">
        <f>G3+I3-K3</f>
        <v>702.09999999999991</v>
      </c>
    </row>
    <row r="4" spans="1:15" x14ac:dyDescent="0.2">
      <c r="A4" s="139" t="s">
        <v>44</v>
      </c>
      <c r="B4" s="140" t="s">
        <v>45</v>
      </c>
      <c r="C4" s="141"/>
      <c r="D4" s="153"/>
      <c r="E4" s="151">
        <v>0.04</v>
      </c>
      <c r="F4" s="152">
        <f t="shared" ref="F4:F11" si="3">D4+E4</f>
        <v>0.04</v>
      </c>
      <c r="G4" s="89">
        <f t="shared" si="0"/>
        <v>0</v>
      </c>
      <c r="H4" s="12">
        <f t="shared" si="1"/>
        <v>0</v>
      </c>
      <c r="I4" s="12"/>
      <c r="J4" s="12">
        <f t="shared" si="2"/>
        <v>0</v>
      </c>
      <c r="K4" s="12"/>
      <c r="L4" s="12">
        <f t="shared" ref="L4:L11" si="4">J4-K4</f>
        <v>0</v>
      </c>
      <c r="M4" s="3">
        <f t="shared" ref="M4:M11" si="5">G4+I4-K4</f>
        <v>0</v>
      </c>
    </row>
    <row r="5" spans="1:15" x14ac:dyDescent="0.2">
      <c r="A5" s="139" t="s">
        <v>46</v>
      </c>
      <c r="B5" s="140" t="s">
        <v>29</v>
      </c>
      <c r="C5" s="142">
        <v>6979</v>
      </c>
      <c r="D5" s="153">
        <v>0.23</v>
      </c>
      <c r="E5" s="151">
        <v>2.5000000000000001E-2</v>
      </c>
      <c r="F5" s="152">
        <f t="shared" si="3"/>
        <v>0.255</v>
      </c>
      <c r="G5" s="89">
        <f t="shared" si="0"/>
        <v>1605.17</v>
      </c>
      <c r="H5" s="12">
        <f t="shared" si="1"/>
        <v>1779.645</v>
      </c>
      <c r="I5" s="123">
        <v>10</v>
      </c>
      <c r="J5" s="12">
        <f t="shared" si="2"/>
        <v>1789.645</v>
      </c>
      <c r="K5" s="123">
        <v>110</v>
      </c>
      <c r="L5" s="12">
        <f t="shared" si="4"/>
        <v>1679.645</v>
      </c>
      <c r="M5" s="3">
        <f t="shared" si="5"/>
        <v>1505.17</v>
      </c>
    </row>
    <row r="6" spans="1:15" x14ac:dyDescent="0.2">
      <c r="A6" s="149" t="s">
        <v>65</v>
      </c>
      <c r="B6" s="150" t="s">
        <v>66</v>
      </c>
      <c r="C6" s="142"/>
      <c r="D6" s="153"/>
      <c r="E6" s="157">
        <v>2.5000000000000001E-2</v>
      </c>
      <c r="F6" s="152">
        <f t="shared" si="3"/>
        <v>2.5000000000000001E-2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2">
      <c r="A7" s="90" t="s">
        <v>63</v>
      </c>
      <c r="B7" s="146" t="s">
        <v>64</v>
      </c>
      <c r="C7" s="147"/>
      <c r="D7" s="154"/>
      <c r="E7" s="151">
        <v>0.02</v>
      </c>
      <c r="F7" s="152">
        <f t="shared" si="3"/>
        <v>0.02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 t="shared" si="5"/>
        <v>0</v>
      </c>
    </row>
    <row r="8" spans="1:15" x14ac:dyDescent="0.2">
      <c r="A8" s="90" t="s">
        <v>52</v>
      </c>
      <c r="B8" s="119" t="s">
        <v>53</v>
      </c>
      <c r="C8" s="127"/>
      <c r="D8" s="153"/>
      <c r="E8" s="151">
        <v>0.03</v>
      </c>
      <c r="F8" s="152">
        <f t="shared" si="3"/>
        <v>0.03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si="5"/>
        <v>0</v>
      </c>
    </row>
    <row r="9" spans="1:15" x14ac:dyDescent="0.2">
      <c r="A9" s="124" t="s">
        <v>60</v>
      </c>
      <c r="B9" s="125" t="s">
        <v>61</v>
      </c>
      <c r="C9" s="10"/>
      <c r="D9" s="155"/>
      <c r="E9" s="151">
        <v>0.04</v>
      </c>
      <c r="F9" s="152">
        <f t="shared" si="3"/>
        <v>0.04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4"/>
        <v>0</v>
      </c>
      <c r="M9" s="3">
        <f t="shared" si="5"/>
        <v>0</v>
      </c>
    </row>
    <row r="10" spans="1:15" x14ac:dyDescent="0.2">
      <c r="A10" s="94" t="s">
        <v>58</v>
      </c>
      <c r="B10" s="110" t="s">
        <v>59</v>
      </c>
      <c r="C10" s="111"/>
      <c r="D10" s="156"/>
      <c r="E10" s="157">
        <v>2.5000000000000001E-2</v>
      </c>
      <c r="F10" s="152">
        <f t="shared" si="3"/>
        <v>2.5000000000000001E-2</v>
      </c>
      <c r="G10" s="89">
        <f t="shared" si="0"/>
        <v>0</v>
      </c>
      <c r="H10" s="12">
        <f t="shared" si="1"/>
        <v>0</v>
      </c>
      <c r="I10" s="116"/>
      <c r="J10" s="12">
        <f t="shared" si="2"/>
        <v>0</v>
      </c>
      <c r="K10" s="116"/>
      <c r="L10" s="12">
        <f t="shared" si="4"/>
        <v>0</v>
      </c>
      <c r="M10" s="3">
        <f t="shared" si="5"/>
        <v>0</v>
      </c>
    </row>
    <row r="11" spans="1:15" x14ac:dyDescent="0.2">
      <c r="A11" s="92" t="s">
        <v>54</v>
      </c>
      <c r="B11" s="119" t="s">
        <v>55</v>
      </c>
      <c r="C11" s="114"/>
      <c r="D11" s="158"/>
      <c r="E11" s="157">
        <v>0.04</v>
      </c>
      <c r="F11" s="152">
        <f t="shared" si="3"/>
        <v>0.04</v>
      </c>
      <c r="G11" s="89">
        <f t="shared" si="0"/>
        <v>0</v>
      </c>
      <c r="H11" s="12">
        <f t="shared" si="1"/>
        <v>0</v>
      </c>
      <c r="I11" s="116"/>
      <c r="J11" s="12">
        <f t="shared" si="2"/>
        <v>0</v>
      </c>
      <c r="K11" s="116"/>
      <c r="L11" s="12">
        <f t="shared" si="4"/>
        <v>0</v>
      </c>
      <c r="M11" s="3">
        <f t="shared" si="5"/>
        <v>0</v>
      </c>
    </row>
    <row r="12" spans="1:15" ht="16" customHeight="1" x14ac:dyDescent="0.2">
      <c r="A12" s="75"/>
      <c r="C12" s="79">
        <f>SUM(C2:C11)</f>
        <v>10315</v>
      </c>
      <c r="D12" s="79">
        <f t="shared" ref="D12:M12" si="6">SUM(D2:D11)</f>
        <v>0.57999999999999996</v>
      </c>
      <c r="E12" s="79">
        <f t="shared" si="6"/>
        <v>0.30499999999999999</v>
      </c>
      <c r="F12" s="79">
        <f t="shared" si="6"/>
        <v>0.88500000000000012</v>
      </c>
      <c r="G12" s="80">
        <f t="shared" si="6"/>
        <v>2772.77</v>
      </c>
      <c r="H12" s="80">
        <f t="shared" si="6"/>
        <v>3080.6849999999999</v>
      </c>
      <c r="I12" s="80">
        <f t="shared" si="6"/>
        <v>44.5</v>
      </c>
      <c r="J12" s="80">
        <f t="shared" si="6"/>
        <v>3125.1849999999999</v>
      </c>
      <c r="K12" s="80">
        <f t="shared" si="6"/>
        <v>610</v>
      </c>
      <c r="L12" s="80">
        <f t="shared" si="6"/>
        <v>2515.1849999999999</v>
      </c>
      <c r="M12" s="80">
        <f t="shared" si="6"/>
        <v>2207.27</v>
      </c>
      <c r="O12" s="3"/>
    </row>
    <row r="13" spans="1:15" x14ac:dyDescent="0.2">
      <c r="D13" s="81"/>
      <c r="E13" s="81"/>
      <c r="F13" s="81"/>
      <c r="G13" s="81"/>
    </row>
    <row r="14" spans="1:15" x14ac:dyDescent="0.2">
      <c r="D14" s="13"/>
      <c r="E14" s="13"/>
      <c r="F14" s="13"/>
      <c r="G14" s="13"/>
      <c r="I14" s="13"/>
      <c r="J14" s="13"/>
      <c r="K14" t="s">
        <v>10</v>
      </c>
      <c r="L14" s="12">
        <f>H18</f>
        <v>0</v>
      </c>
    </row>
    <row r="15" spans="1:15" x14ac:dyDescent="0.2">
      <c r="D15" s="14"/>
      <c r="E15" s="14"/>
      <c r="F15" s="14"/>
      <c r="G15" s="14"/>
      <c r="I15" s="13"/>
      <c r="J15" s="13"/>
      <c r="K15" t="s">
        <v>12</v>
      </c>
      <c r="L15" s="16">
        <f>L12+L14</f>
        <v>2515.1849999999999</v>
      </c>
    </row>
    <row r="16" spans="1:15" x14ac:dyDescent="0.2">
      <c r="D16" s="14"/>
      <c r="E16" s="14"/>
      <c r="F16" s="14"/>
      <c r="G16" s="14"/>
      <c r="H16" s="15"/>
    </row>
    <row r="17" spans="1:11" x14ac:dyDescent="0.2">
      <c r="A17" s="82" t="s">
        <v>48</v>
      </c>
      <c r="B17" s="82" t="s">
        <v>49</v>
      </c>
      <c r="D17" s="14"/>
      <c r="E17" s="14"/>
      <c r="F17" s="14"/>
      <c r="G17" s="14"/>
      <c r="H17" s="15"/>
      <c r="I17" s="3"/>
    </row>
    <row r="18" spans="1:11" x14ac:dyDescent="0.2">
      <c r="A18" s="83">
        <v>0.03</v>
      </c>
      <c r="B18" s="84">
        <v>0.02</v>
      </c>
      <c r="C18" t="s">
        <v>50</v>
      </c>
      <c r="D18" s="14"/>
      <c r="E18" s="14"/>
      <c r="F18" s="14"/>
      <c r="G18" s="14"/>
      <c r="H18" s="15"/>
    </row>
    <row r="19" spans="1:11" x14ac:dyDescent="0.2">
      <c r="A19" s="85">
        <v>0.04</v>
      </c>
      <c r="B19" s="85">
        <v>2.5000000000000001E-2</v>
      </c>
      <c r="C19" t="s">
        <v>51</v>
      </c>
    </row>
    <row r="21" spans="1:11" x14ac:dyDescent="0.2">
      <c r="K21" s="3"/>
    </row>
  </sheetData>
  <autoFilter ref="A1:M12" xr:uid="{00000000-0009-0000-0000-00002A000000}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1"/>
  <sheetViews>
    <sheetView zoomScale="80" zoomScaleNormal="80" workbookViewId="0">
      <selection activeCell="O6" sqref="O6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" customWidth="1"/>
    <col min="7" max="7" width="13.1640625" hidden="1" customWidth="1"/>
    <col min="12" max="12" width="9.33203125" customWidth="1"/>
    <col min="13" max="13" width="10.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59" t="s">
        <v>57</v>
      </c>
      <c r="C2" s="105"/>
      <c r="D2" s="151"/>
      <c r="E2" s="151">
        <v>0.02</v>
      </c>
      <c r="F2" s="152">
        <f>D2+E2</f>
        <v>0.02</v>
      </c>
      <c r="G2" s="89">
        <f t="shared" ref="G2:G11" si="0">C2*D2</f>
        <v>0</v>
      </c>
      <c r="H2" s="12">
        <f t="shared" ref="H2:H11" si="1">C2*F2</f>
        <v>0</v>
      </c>
      <c r="I2" s="89"/>
      <c r="J2" s="12">
        <f t="shared" ref="J2:J11" si="2">H2+I2</f>
        <v>0</v>
      </c>
      <c r="K2" s="120"/>
      <c r="L2" s="12">
        <f>J2-K2</f>
        <v>0</v>
      </c>
      <c r="M2" s="3">
        <f>G2+I2-K2</f>
        <v>0</v>
      </c>
    </row>
    <row r="3" spans="1:15" ht="17" x14ac:dyDescent="0.2">
      <c r="A3" s="160" t="s">
        <v>67</v>
      </c>
      <c r="B3" s="159" t="s">
        <v>68</v>
      </c>
      <c r="C3" s="105">
        <v>3710</v>
      </c>
      <c r="D3" s="151">
        <v>0.35</v>
      </c>
      <c r="E3" s="151">
        <v>0.04</v>
      </c>
      <c r="F3" s="152">
        <f>D3+E3</f>
        <v>0.38999999999999996</v>
      </c>
      <c r="G3" s="89">
        <f>C3*D3</f>
        <v>1298.5</v>
      </c>
      <c r="H3" s="12">
        <f>C3*F3</f>
        <v>1446.8999999999999</v>
      </c>
      <c r="I3" s="89"/>
      <c r="J3" s="12">
        <f t="shared" si="2"/>
        <v>1446.8999999999999</v>
      </c>
      <c r="K3" s="120">
        <v>82.5</v>
      </c>
      <c r="L3" s="12">
        <f>J3-K3</f>
        <v>1364.3999999999999</v>
      </c>
      <c r="M3" s="3">
        <f>G3+I3-K3</f>
        <v>1216</v>
      </c>
    </row>
    <row r="4" spans="1:15" x14ac:dyDescent="0.2">
      <c r="A4" s="139" t="s">
        <v>44</v>
      </c>
      <c r="B4" s="140" t="s">
        <v>45</v>
      </c>
      <c r="C4" s="141"/>
      <c r="D4" s="153"/>
      <c r="E4" s="151">
        <v>0.04</v>
      </c>
      <c r="F4" s="152">
        <f t="shared" ref="F4:F11" si="3">D4+E4</f>
        <v>0.04</v>
      </c>
      <c r="G4" s="89">
        <f t="shared" si="0"/>
        <v>0</v>
      </c>
      <c r="H4" s="12">
        <f t="shared" si="1"/>
        <v>0</v>
      </c>
      <c r="I4" s="12"/>
      <c r="J4" s="12">
        <f t="shared" si="2"/>
        <v>0</v>
      </c>
      <c r="K4" s="12"/>
      <c r="L4" s="12">
        <f t="shared" ref="L4:L11" si="4">J4-K4</f>
        <v>0</v>
      </c>
      <c r="M4" s="3">
        <f t="shared" ref="M4:M11" si="5">G4+I4-K4</f>
        <v>0</v>
      </c>
    </row>
    <row r="5" spans="1:15" x14ac:dyDescent="0.2">
      <c r="A5" s="139" t="s">
        <v>46</v>
      </c>
      <c r="B5" s="140" t="s">
        <v>29</v>
      </c>
      <c r="C5" s="142">
        <v>4121</v>
      </c>
      <c r="D5" s="153">
        <v>0.35</v>
      </c>
      <c r="E5" s="151">
        <v>0.04</v>
      </c>
      <c r="F5" s="152">
        <f t="shared" si="3"/>
        <v>0.38999999999999996</v>
      </c>
      <c r="G5" s="89">
        <f>C5*D5</f>
        <v>1442.35</v>
      </c>
      <c r="H5" s="12">
        <f>C5*F5</f>
        <v>1607.1899999999998</v>
      </c>
      <c r="I5" s="123"/>
      <c r="J5" s="12">
        <f t="shared" si="2"/>
        <v>1607.1899999999998</v>
      </c>
      <c r="K5" s="123">
        <v>220</v>
      </c>
      <c r="L5" s="12">
        <f t="shared" si="4"/>
        <v>1387.1899999999998</v>
      </c>
      <c r="M5" s="3">
        <f t="shared" si="5"/>
        <v>1222.3499999999999</v>
      </c>
    </row>
    <row r="6" spans="1:15" x14ac:dyDescent="0.2">
      <c r="A6" s="149" t="s">
        <v>65</v>
      </c>
      <c r="B6" s="150" t="s">
        <v>66</v>
      </c>
      <c r="C6" s="142"/>
      <c r="D6" s="153"/>
      <c r="E6" s="157">
        <v>2.5000000000000001E-2</v>
      </c>
      <c r="F6" s="152">
        <f t="shared" si="3"/>
        <v>2.5000000000000001E-2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2">
      <c r="A7" s="90" t="s">
        <v>63</v>
      </c>
      <c r="B7" s="146" t="s">
        <v>64</v>
      </c>
      <c r="C7" s="147"/>
      <c r="D7" s="154"/>
      <c r="E7" s="151">
        <v>0.02</v>
      </c>
      <c r="F7" s="152">
        <f t="shared" si="3"/>
        <v>0.02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 t="shared" si="5"/>
        <v>0</v>
      </c>
    </row>
    <row r="8" spans="1:15" x14ac:dyDescent="0.2">
      <c r="A8" s="90" t="s">
        <v>52</v>
      </c>
      <c r="B8" s="119" t="s">
        <v>53</v>
      </c>
      <c r="C8" s="127"/>
      <c r="D8" s="153"/>
      <c r="E8" s="151">
        <v>0.03</v>
      </c>
      <c r="F8" s="152">
        <f t="shared" si="3"/>
        <v>0.03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si="5"/>
        <v>0</v>
      </c>
    </row>
    <row r="9" spans="1:15" x14ac:dyDescent="0.2">
      <c r="A9" s="124" t="s">
        <v>60</v>
      </c>
      <c r="B9" s="125" t="s">
        <v>61</v>
      </c>
      <c r="C9" s="10"/>
      <c r="D9" s="155"/>
      <c r="E9" s="151">
        <v>0.04</v>
      </c>
      <c r="F9" s="152">
        <f t="shared" si="3"/>
        <v>0.04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4"/>
        <v>0</v>
      </c>
      <c r="M9" s="3">
        <f t="shared" si="5"/>
        <v>0</v>
      </c>
    </row>
    <row r="10" spans="1:15" x14ac:dyDescent="0.2">
      <c r="A10" s="94" t="s">
        <v>58</v>
      </c>
      <c r="B10" s="110" t="s">
        <v>59</v>
      </c>
      <c r="C10" s="111"/>
      <c r="D10" s="156"/>
      <c r="E10" s="157">
        <v>2.5000000000000001E-2</v>
      </c>
      <c r="F10" s="152">
        <f t="shared" si="3"/>
        <v>2.5000000000000001E-2</v>
      </c>
      <c r="G10" s="89">
        <f t="shared" si="0"/>
        <v>0</v>
      </c>
      <c r="H10" s="12">
        <f t="shared" si="1"/>
        <v>0</v>
      </c>
      <c r="I10" s="116"/>
      <c r="J10" s="12">
        <f t="shared" si="2"/>
        <v>0</v>
      </c>
      <c r="K10" s="116"/>
      <c r="L10" s="12">
        <f t="shared" si="4"/>
        <v>0</v>
      </c>
      <c r="M10" s="3">
        <f t="shared" si="5"/>
        <v>0</v>
      </c>
    </row>
    <row r="11" spans="1:15" x14ac:dyDescent="0.2">
      <c r="A11" s="92" t="s">
        <v>54</v>
      </c>
      <c r="B11" s="119" t="s">
        <v>55</v>
      </c>
      <c r="C11" s="114"/>
      <c r="D11" s="158"/>
      <c r="E11" s="157">
        <v>0.04</v>
      </c>
      <c r="F11" s="152">
        <f t="shared" si="3"/>
        <v>0.04</v>
      </c>
      <c r="G11" s="89">
        <f t="shared" si="0"/>
        <v>0</v>
      </c>
      <c r="H11" s="12">
        <f t="shared" si="1"/>
        <v>0</v>
      </c>
      <c r="I11" s="116"/>
      <c r="J11" s="12">
        <f t="shared" si="2"/>
        <v>0</v>
      </c>
      <c r="K11" s="116"/>
      <c r="L11" s="12">
        <f t="shared" si="4"/>
        <v>0</v>
      </c>
      <c r="M11" s="3">
        <f t="shared" si="5"/>
        <v>0</v>
      </c>
    </row>
    <row r="12" spans="1:15" ht="16" customHeight="1" x14ac:dyDescent="0.2">
      <c r="A12" s="75"/>
      <c r="C12" s="79">
        <f>SUM(C2:C11)</f>
        <v>7831</v>
      </c>
      <c r="D12" s="79">
        <f t="shared" ref="D12:M12" si="6">SUM(D2:D11)</f>
        <v>0.7</v>
      </c>
      <c r="E12" s="79">
        <f t="shared" si="6"/>
        <v>0.32</v>
      </c>
      <c r="F12" s="79">
        <f t="shared" si="6"/>
        <v>1.02</v>
      </c>
      <c r="G12" s="80">
        <f t="shared" si="6"/>
        <v>2740.85</v>
      </c>
      <c r="H12" s="80">
        <f t="shared" si="6"/>
        <v>3054.0899999999997</v>
      </c>
      <c r="I12" s="80">
        <f t="shared" si="6"/>
        <v>0</v>
      </c>
      <c r="J12" s="80">
        <f t="shared" si="6"/>
        <v>3054.0899999999997</v>
      </c>
      <c r="K12" s="80">
        <f t="shared" si="6"/>
        <v>302.5</v>
      </c>
      <c r="L12" s="80">
        <f>SUM(L2:L11)</f>
        <v>2751.5899999999997</v>
      </c>
      <c r="M12" s="80">
        <f t="shared" si="6"/>
        <v>2438.35</v>
      </c>
      <c r="O12" s="3"/>
    </row>
    <row r="13" spans="1:15" x14ac:dyDescent="0.2">
      <c r="D13" s="81"/>
      <c r="E13" s="81"/>
      <c r="F13" s="81"/>
      <c r="G13" s="81"/>
    </row>
    <row r="14" spans="1:15" x14ac:dyDescent="0.2">
      <c r="D14" s="13"/>
      <c r="E14" s="13"/>
      <c r="F14" s="13"/>
      <c r="G14" s="13"/>
      <c r="I14" s="13"/>
      <c r="J14" s="13"/>
      <c r="K14" t="s">
        <v>10</v>
      </c>
      <c r="L14" s="12">
        <f>H18</f>
        <v>0</v>
      </c>
    </row>
    <row r="15" spans="1:15" x14ac:dyDescent="0.2">
      <c r="D15" s="14"/>
      <c r="E15" s="14"/>
      <c r="F15" s="14"/>
      <c r="G15" s="14"/>
      <c r="I15" s="13"/>
      <c r="J15" s="13"/>
      <c r="K15" t="s">
        <v>12</v>
      </c>
      <c r="L15" s="16">
        <f>L12+L14</f>
        <v>2751.5899999999997</v>
      </c>
    </row>
    <row r="16" spans="1:15" x14ac:dyDescent="0.2">
      <c r="D16" s="14"/>
      <c r="E16" s="14"/>
      <c r="F16" s="14"/>
      <c r="G16" s="14"/>
      <c r="H16" s="15"/>
    </row>
    <row r="17" spans="1:11" x14ac:dyDescent="0.2">
      <c r="A17" s="82" t="s">
        <v>48</v>
      </c>
      <c r="B17" s="82" t="s">
        <v>49</v>
      </c>
      <c r="D17" s="14"/>
      <c r="E17" s="14"/>
      <c r="F17" s="14"/>
      <c r="G17" s="14"/>
      <c r="H17" s="15"/>
      <c r="I17" s="3"/>
    </row>
    <row r="18" spans="1:11" x14ac:dyDescent="0.2">
      <c r="A18" s="83">
        <v>0.03</v>
      </c>
      <c r="B18" s="84">
        <v>0.02</v>
      </c>
      <c r="C18" t="s">
        <v>50</v>
      </c>
      <c r="D18" s="14"/>
      <c r="E18" s="14"/>
      <c r="F18" s="14"/>
      <c r="G18" s="14"/>
      <c r="H18" s="15"/>
    </row>
    <row r="19" spans="1:11" x14ac:dyDescent="0.2">
      <c r="A19" s="85">
        <v>0.04</v>
      </c>
      <c r="B19" s="85">
        <v>2.5000000000000001E-2</v>
      </c>
      <c r="C19" t="s">
        <v>51</v>
      </c>
    </row>
    <row r="21" spans="1:11" x14ac:dyDescent="0.2">
      <c r="K21" s="3"/>
    </row>
  </sheetData>
  <autoFilter ref="A1:M12" xr:uid="{00000000-0009-0000-0000-00002B000000}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22"/>
  <sheetViews>
    <sheetView workbookViewId="0">
      <selection activeCell="L17" sqref="L17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" customWidth="1"/>
    <col min="7" max="7" width="13.1640625" hidden="1" customWidth="1"/>
    <col min="12" max="12" width="9.33203125" customWidth="1"/>
    <col min="13" max="13" width="10.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59" t="s">
        <v>57</v>
      </c>
      <c r="C2" s="105"/>
      <c r="D2" s="151"/>
      <c r="E2" s="151">
        <v>0.02</v>
      </c>
      <c r="F2" s="152">
        <f>D2+E2</f>
        <v>0.02</v>
      </c>
      <c r="G2" s="89">
        <f t="shared" ref="G2:G12" si="0">C2*D2</f>
        <v>0</v>
      </c>
      <c r="H2" s="12">
        <f t="shared" ref="H2:H12" si="1">C2*F2</f>
        <v>0</v>
      </c>
      <c r="I2" s="89"/>
      <c r="J2" s="12">
        <f t="shared" ref="J2:J12" si="2">H2+I2</f>
        <v>0</v>
      </c>
      <c r="K2" s="120"/>
      <c r="L2" s="12">
        <f>J2-K2</f>
        <v>0</v>
      </c>
      <c r="M2" s="3">
        <f>G2+I2-K2</f>
        <v>0</v>
      </c>
    </row>
    <row r="3" spans="1:15" ht="17" x14ac:dyDescent="0.2">
      <c r="A3" s="160" t="s">
        <v>67</v>
      </c>
      <c r="B3" s="159" t="s">
        <v>68</v>
      </c>
      <c r="C3" s="105"/>
      <c r="D3" s="151"/>
      <c r="E3" s="151">
        <v>0.04</v>
      </c>
      <c r="F3" s="152">
        <f t="shared" ref="F3:F5" si="3">D3+E3</f>
        <v>0.04</v>
      </c>
      <c r="G3" s="89">
        <f t="shared" si="0"/>
        <v>0</v>
      </c>
      <c r="H3" s="12">
        <f>C3*F3</f>
        <v>0</v>
      </c>
      <c r="I3" s="89"/>
      <c r="J3" s="12">
        <f t="shared" si="2"/>
        <v>0</v>
      </c>
      <c r="K3" s="120"/>
      <c r="L3" s="12">
        <f t="shared" ref="L3:L12" si="4">J3-K3</f>
        <v>0</v>
      </c>
      <c r="M3" s="3">
        <f t="shared" ref="M3:M5" si="5">G3+I3-K3</f>
        <v>0</v>
      </c>
    </row>
    <row r="4" spans="1:15" x14ac:dyDescent="0.2">
      <c r="A4" s="139" t="s">
        <v>44</v>
      </c>
      <c r="B4" s="140" t="s">
        <v>45</v>
      </c>
      <c r="C4" s="108">
        <v>3767</v>
      </c>
      <c r="D4" s="108">
        <v>0.35</v>
      </c>
      <c r="E4" s="151">
        <v>0.04</v>
      </c>
      <c r="F4" s="152">
        <f t="shared" si="3"/>
        <v>0.38999999999999996</v>
      </c>
      <c r="G4" s="89">
        <f t="shared" si="0"/>
        <v>1318.4499999999998</v>
      </c>
      <c r="H4" s="12">
        <f t="shared" si="1"/>
        <v>1469.1299999999999</v>
      </c>
      <c r="I4" s="12"/>
      <c r="J4" s="12">
        <f t="shared" si="2"/>
        <v>1469.1299999999999</v>
      </c>
      <c r="K4" s="12">
        <v>110</v>
      </c>
      <c r="L4" s="12">
        <f t="shared" si="4"/>
        <v>1359.1299999999999</v>
      </c>
      <c r="M4" s="3">
        <f t="shared" si="5"/>
        <v>1208.4499999999998</v>
      </c>
    </row>
    <row r="5" spans="1:15" x14ac:dyDescent="0.2">
      <c r="A5" s="139" t="s">
        <v>46</v>
      </c>
      <c r="B5" s="140" t="s">
        <v>29</v>
      </c>
      <c r="C5" s="161">
        <v>2399</v>
      </c>
      <c r="D5" s="108">
        <v>0.35</v>
      </c>
      <c r="E5" s="151">
        <v>0.04</v>
      </c>
      <c r="F5" s="152">
        <f t="shared" si="3"/>
        <v>0.38999999999999996</v>
      </c>
      <c r="G5" s="89">
        <f t="shared" si="0"/>
        <v>839.65</v>
      </c>
      <c r="H5" s="12">
        <f>C5*F5</f>
        <v>935.6099999999999</v>
      </c>
      <c r="I5" s="123">
        <v>20</v>
      </c>
      <c r="J5" s="12">
        <f t="shared" si="2"/>
        <v>955.6099999999999</v>
      </c>
      <c r="K5" s="123">
        <v>110</v>
      </c>
      <c r="L5" s="12">
        <f t="shared" si="4"/>
        <v>845.6099999999999</v>
      </c>
      <c r="M5" s="3">
        <f t="shared" si="5"/>
        <v>749.65</v>
      </c>
    </row>
    <row r="6" spans="1:15" x14ac:dyDescent="0.2">
      <c r="A6" s="139" t="s">
        <v>69</v>
      </c>
      <c r="B6" s="163" t="s">
        <v>70</v>
      </c>
      <c r="C6" s="164">
        <v>4441</v>
      </c>
      <c r="D6" s="108">
        <v>0.35</v>
      </c>
      <c r="E6" s="151">
        <v>0.04</v>
      </c>
      <c r="F6" s="152">
        <f>D6+E6</f>
        <v>0.38999999999999996</v>
      </c>
      <c r="G6" s="89">
        <f t="shared" si="0"/>
        <v>1554.35</v>
      </c>
      <c r="H6" s="12">
        <f>C6*F6</f>
        <v>1731.9899999999998</v>
      </c>
      <c r="I6" s="123"/>
      <c r="J6" s="12">
        <f t="shared" si="2"/>
        <v>1731.9899999999998</v>
      </c>
      <c r="K6" s="123"/>
      <c r="L6" s="12">
        <f t="shared" si="4"/>
        <v>1731.9899999999998</v>
      </c>
      <c r="M6" s="3">
        <f>G6+I6-K6</f>
        <v>1554.35</v>
      </c>
    </row>
    <row r="7" spans="1:15" x14ac:dyDescent="0.2">
      <c r="A7" s="149" t="s">
        <v>65</v>
      </c>
      <c r="B7" s="150" t="s">
        <v>66</v>
      </c>
      <c r="C7" s="142"/>
      <c r="D7" s="153"/>
      <c r="E7" s="157">
        <v>2.5000000000000001E-2</v>
      </c>
      <c r="F7" s="152">
        <f t="shared" ref="F7:F12" si="6">D7+E7</f>
        <v>2.5000000000000001E-2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 t="shared" ref="M7:M13" si="7">G7+I7-K7</f>
        <v>0</v>
      </c>
    </row>
    <row r="8" spans="1:15" x14ac:dyDescent="0.2">
      <c r="A8" s="90" t="s">
        <v>63</v>
      </c>
      <c r="B8" s="146" t="s">
        <v>64</v>
      </c>
      <c r="C8" s="147"/>
      <c r="D8" s="154"/>
      <c r="E8" s="151">
        <v>0.02</v>
      </c>
      <c r="F8" s="152">
        <f t="shared" si="6"/>
        <v>0.02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si="7"/>
        <v>0</v>
      </c>
    </row>
    <row r="9" spans="1:15" x14ac:dyDescent="0.2">
      <c r="A9" s="90" t="s">
        <v>52</v>
      </c>
      <c r="B9" s="119" t="s">
        <v>53</v>
      </c>
      <c r="C9" s="127"/>
      <c r="D9" s="153"/>
      <c r="E9" s="151">
        <v>0.03</v>
      </c>
      <c r="F9" s="152">
        <f t="shared" si="6"/>
        <v>0.03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4"/>
        <v>0</v>
      </c>
      <c r="M9" s="3">
        <f t="shared" si="7"/>
        <v>0</v>
      </c>
    </row>
    <row r="10" spans="1:15" x14ac:dyDescent="0.2">
      <c r="A10" s="124" t="s">
        <v>60</v>
      </c>
      <c r="B10" s="125" t="s">
        <v>61</v>
      </c>
      <c r="C10" s="10"/>
      <c r="D10" s="155"/>
      <c r="E10" s="151">
        <v>0.04</v>
      </c>
      <c r="F10" s="152">
        <f t="shared" si="6"/>
        <v>0.04</v>
      </c>
      <c r="G10" s="89">
        <f t="shared" si="0"/>
        <v>0</v>
      </c>
      <c r="H10" s="12">
        <f t="shared" si="1"/>
        <v>0</v>
      </c>
      <c r="I10" s="123"/>
      <c r="J10" s="12">
        <f t="shared" si="2"/>
        <v>0</v>
      </c>
      <c r="K10" s="123"/>
      <c r="L10" s="12">
        <f t="shared" si="4"/>
        <v>0</v>
      </c>
      <c r="M10" s="3">
        <f t="shared" si="7"/>
        <v>0</v>
      </c>
    </row>
    <row r="11" spans="1:15" x14ac:dyDescent="0.2">
      <c r="A11" s="94" t="s">
        <v>58</v>
      </c>
      <c r="B11" s="110" t="s">
        <v>59</v>
      </c>
      <c r="C11" s="111"/>
      <c r="D11" s="156"/>
      <c r="E11" s="157">
        <v>2.5000000000000001E-2</v>
      </c>
      <c r="F11" s="152">
        <f t="shared" si="6"/>
        <v>2.5000000000000001E-2</v>
      </c>
      <c r="G11" s="89">
        <f t="shared" si="0"/>
        <v>0</v>
      </c>
      <c r="H11" s="12">
        <f t="shared" si="1"/>
        <v>0</v>
      </c>
      <c r="I11" s="116"/>
      <c r="J11" s="12">
        <f t="shared" si="2"/>
        <v>0</v>
      </c>
      <c r="K11" s="116"/>
      <c r="L11" s="12">
        <f t="shared" si="4"/>
        <v>0</v>
      </c>
      <c r="M11" s="3">
        <f t="shared" si="7"/>
        <v>0</v>
      </c>
    </row>
    <row r="12" spans="1:15" x14ac:dyDescent="0.2">
      <c r="A12" s="92" t="s">
        <v>54</v>
      </c>
      <c r="B12" s="119" t="s">
        <v>55</v>
      </c>
      <c r="C12" s="114"/>
      <c r="D12" s="158"/>
      <c r="E12" s="157">
        <v>0.04</v>
      </c>
      <c r="F12" s="152">
        <f t="shared" si="6"/>
        <v>0.04</v>
      </c>
      <c r="G12" s="89">
        <f t="shared" si="0"/>
        <v>0</v>
      </c>
      <c r="H12" s="12">
        <f t="shared" si="1"/>
        <v>0</v>
      </c>
      <c r="I12" s="116"/>
      <c r="J12" s="12">
        <f t="shared" si="2"/>
        <v>0</v>
      </c>
      <c r="K12" s="116"/>
      <c r="L12" s="12">
        <f t="shared" si="4"/>
        <v>0</v>
      </c>
      <c r="M12" s="3">
        <f t="shared" si="7"/>
        <v>0</v>
      </c>
    </row>
    <row r="13" spans="1:15" ht="16" customHeight="1" x14ac:dyDescent="0.2">
      <c r="A13" s="75"/>
      <c r="C13" s="79">
        <f>SUM(C2:C12)</f>
        <v>10607</v>
      </c>
      <c r="D13" s="79">
        <f t="shared" ref="D13:K13" si="8">SUM(D2:D12)</f>
        <v>1.0499999999999998</v>
      </c>
      <c r="E13" s="79">
        <f t="shared" si="8"/>
        <v>0.36</v>
      </c>
      <c r="F13" s="79">
        <f t="shared" si="8"/>
        <v>1.4099999999999997</v>
      </c>
      <c r="G13" s="80">
        <f t="shared" si="8"/>
        <v>3712.45</v>
      </c>
      <c r="H13" s="80">
        <f t="shared" si="8"/>
        <v>4136.7299999999996</v>
      </c>
      <c r="I13" s="80">
        <f t="shared" si="8"/>
        <v>20</v>
      </c>
      <c r="J13" s="80">
        <f t="shared" si="8"/>
        <v>4156.7299999999996</v>
      </c>
      <c r="K13" s="80">
        <f t="shared" si="8"/>
        <v>220</v>
      </c>
      <c r="L13" s="80">
        <f>SUM(L2:L12)</f>
        <v>3936.7299999999996</v>
      </c>
      <c r="M13" s="3">
        <f t="shared" si="7"/>
        <v>3512.45</v>
      </c>
      <c r="O13" s="3"/>
    </row>
    <row r="14" spans="1:15" x14ac:dyDescent="0.2">
      <c r="D14" s="81"/>
      <c r="E14" s="81"/>
      <c r="F14" s="81"/>
      <c r="G14" s="81"/>
      <c r="L14" s="162">
        <v>556.34</v>
      </c>
      <c r="N14" s="165" t="s">
        <v>71</v>
      </c>
    </row>
    <row r="15" spans="1:15" x14ac:dyDescent="0.2">
      <c r="D15" s="13"/>
      <c r="E15" s="13"/>
      <c r="F15" s="13"/>
      <c r="G15" s="13"/>
      <c r="I15" s="13"/>
      <c r="J15" s="13"/>
      <c r="K15" t="s">
        <v>10</v>
      </c>
      <c r="L15" s="12">
        <f>H19</f>
        <v>0</v>
      </c>
    </row>
    <row r="16" spans="1:15" x14ac:dyDescent="0.2">
      <c r="D16" s="14"/>
      <c r="E16" s="14"/>
      <c r="F16" s="14"/>
      <c r="G16" s="14"/>
      <c r="I16" s="13"/>
      <c r="J16" s="13"/>
      <c r="K16" t="s">
        <v>12</v>
      </c>
      <c r="L16" s="16">
        <f>L13+L15-L14</f>
        <v>3380.3899999999994</v>
      </c>
    </row>
    <row r="17" spans="1:11" x14ac:dyDescent="0.2">
      <c r="D17" s="14"/>
      <c r="E17" s="14"/>
      <c r="F17" s="14"/>
      <c r="G17" s="14"/>
      <c r="H17" s="15"/>
    </row>
    <row r="18" spans="1:11" x14ac:dyDescent="0.2">
      <c r="A18" s="82" t="s">
        <v>48</v>
      </c>
      <c r="B18" s="82" t="s">
        <v>49</v>
      </c>
      <c r="D18" s="14"/>
      <c r="E18" s="14"/>
      <c r="F18" s="14"/>
      <c r="G18" s="14"/>
      <c r="H18" s="15"/>
      <c r="I18" s="3"/>
    </row>
    <row r="19" spans="1:11" x14ac:dyDescent="0.2">
      <c r="A19" s="83">
        <v>0.03</v>
      </c>
      <c r="B19" s="84">
        <v>0.02</v>
      </c>
      <c r="C19" t="s">
        <v>50</v>
      </c>
      <c r="D19" s="14"/>
      <c r="E19" s="14"/>
      <c r="F19" s="14"/>
      <c r="G19" s="14"/>
      <c r="H19" s="15"/>
    </row>
    <row r="20" spans="1:11" x14ac:dyDescent="0.2">
      <c r="A20" s="85">
        <v>0.04</v>
      </c>
      <c r="B20" s="85">
        <v>2.5000000000000001E-2</v>
      </c>
      <c r="C20" t="s">
        <v>51</v>
      </c>
    </row>
    <row r="22" spans="1:11" x14ac:dyDescent="0.2">
      <c r="K22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23"/>
  <sheetViews>
    <sheetView zoomScale="70" zoomScaleNormal="70" workbookViewId="0">
      <selection activeCell="O14" sqref="O14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" customWidth="1"/>
    <col min="7" max="7" width="13.1640625" hidden="1" customWidth="1"/>
    <col min="12" max="12" width="12.1640625" customWidth="1"/>
    <col min="13" max="13" width="14.164062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>D2+E2</f>
        <v>0.02</v>
      </c>
      <c r="G2" s="89">
        <f t="shared" ref="G2:G13" si="0">C2*D2</f>
        <v>0</v>
      </c>
      <c r="H2" s="12">
        <f t="shared" ref="H2:H13" si="1">C2*F2</f>
        <v>0</v>
      </c>
      <c r="I2" s="89"/>
      <c r="J2" s="12">
        <f t="shared" ref="J2:J13" si="2">H2+I2</f>
        <v>0</v>
      </c>
      <c r="K2" s="120"/>
      <c r="L2" s="12">
        <f>J2-K2</f>
        <v>0</v>
      </c>
      <c r="M2" s="3">
        <f>G2+I2-K2</f>
        <v>0</v>
      </c>
    </row>
    <row r="3" spans="1:15" ht="17" x14ac:dyDescent="0.2">
      <c r="A3" s="160" t="s">
        <v>67</v>
      </c>
      <c r="B3" s="159" t="s">
        <v>68</v>
      </c>
      <c r="C3" s="105">
        <v>3718</v>
      </c>
      <c r="D3" s="78">
        <v>0.35</v>
      </c>
      <c r="E3" s="151">
        <v>0.04</v>
      </c>
      <c r="F3" s="152">
        <f t="shared" ref="F3:F6" si="3">D3+E3</f>
        <v>0.38999999999999996</v>
      </c>
      <c r="G3" s="89">
        <f t="shared" si="0"/>
        <v>1301.3</v>
      </c>
      <c r="H3" s="12">
        <f>C3*F3</f>
        <v>1450.0199999999998</v>
      </c>
      <c r="I3" s="89">
        <v>14.5</v>
      </c>
      <c r="J3" s="12">
        <f t="shared" si="2"/>
        <v>1464.5199999999998</v>
      </c>
      <c r="K3" s="120">
        <v>288.45</v>
      </c>
      <c r="L3" s="12">
        <f t="shared" ref="L3:L13" si="4">J3-K3</f>
        <v>1176.0699999999997</v>
      </c>
      <c r="M3" s="3">
        <f t="shared" ref="M3:M6" si="5">G3+I3-K3</f>
        <v>1027.3499999999999</v>
      </c>
    </row>
    <row r="4" spans="1:15" ht="17" x14ac:dyDescent="0.2">
      <c r="A4" s="93" t="s">
        <v>72</v>
      </c>
      <c r="B4" s="159" t="s">
        <v>73</v>
      </c>
      <c r="C4" s="166">
        <v>2702</v>
      </c>
      <c r="D4" s="168">
        <v>0.35</v>
      </c>
      <c r="E4" s="167">
        <v>0.03</v>
      </c>
      <c r="F4" s="152">
        <f t="shared" ref="F4" si="6">D4+E4</f>
        <v>0.38</v>
      </c>
      <c r="G4" s="89">
        <f t="shared" ref="G4" si="7">C4*D4</f>
        <v>945.69999999999993</v>
      </c>
      <c r="H4" s="12">
        <f>C4*F4</f>
        <v>1026.76</v>
      </c>
      <c r="I4" s="89"/>
      <c r="J4" s="12">
        <f t="shared" ref="J4" si="8">H4+I4</f>
        <v>1026.76</v>
      </c>
      <c r="K4" s="120">
        <v>110</v>
      </c>
      <c r="L4" s="12">
        <f t="shared" ref="L4" si="9">J4-K4</f>
        <v>916.76</v>
      </c>
      <c r="M4" s="3">
        <f t="shared" ref="M4" si="10">G4+I4-K4</f>
        <v>835.69999999999993</v>
      </c>
    </row>
    <row r="5" spans="1:15" x14ac:dyDescent="0.2">
      <c r="A5" s="139" t="s">
        <v>44</v>
      </c>
      <c r="B5" s="140" t="s">
        <v>45</v>
      </c>
      <c r="C5" s="108">
        <v>3925</v>
      </c>
      <c r="D5" s="169">
        <v>0.35</v>
      </c>
      <c r="E5" s="151">
        <v>0.04</v>
      </c>
      <c r="F5" s="152">
        <f t="shared" si="3"/>
        <v>0.38999999999999996</v>
      </c>
      <c r="G5" s="89">
        <f t="shared" si="0"/>
        <v>1373.75</v>
      </c>
      <c r="H5" s="12">
        <f t="shared" si="1"/>
        <v>1530.7499999999998</v>
      </c>
      <c r="I5" s="12">
        <v>102</v>
      </c>
      <c r="J5" s="12">
        <f t="shared" si="2"/>
        <v>1632.7499999999998</v>
      </c>
      <c r="K5" s="12">
        <v>550</v>
      </c>
      <c r="L5" s="12">
        <f t="shared" si="4"/>
        <v>1082.7499999999998</v>
      </c>
      <c r="M5" s="3">
        <f t="shared" si="5"/>
        <v>925.75</v>
      </c>
    </row>
    <row r="6" spans="1:15" x14ac:dyDescent="0.2">
      <c r="A6" s="139" t="s">
        <v>46</v>
      </c>
      <c r="B6" s="140" t="s">
        <v>29</v>
      </c>
      <c r="C6" s="161">
        <v>2493</v>
      </c>
      <c r="D6" s="169">
        <v>0.35</v>
      </c>
      <c r="E6" s="151">
        <v>0.04</v>
      </c>
      <c r="F6" s="152">
        <f t="shared" si="3"/>
        <v>0.38999999999999996</v>
      </c>
      <c r="G6" s="89">
        <f t="shared" si="0"/>
        <v>872.55</v>
      </c>
      <c r="H6" s="12">
        <f>C6*F6</f>
        <v>972.26999999999987</v>
      </c>
      <c r="I6" s="123">
        <v>20</v>
      </c>
      <c r="J6" s="12">
        <f t="shared" si="2"/>
        <v>992.26999999999987</v>
      </c>
      <c r="K6" s="123">
        <v>110</v>
      </c>
      <c r="L6" s="12">
        <f t="shared" si="4"/>
        <v>882.26999999999987</v>
      </c>
      <c r="M6" s="3">
        <f t="shared" si="5"/>
        <v>782.55</v>
      </c>
    </row>
    <row r="7" spans="1:15" x14ac:dyDescent="0.2">
      <c r="A7" s="139" t="s">
        <v>69</v>
      </c>
      <c r="B7" s="163" t="s">
        <v>70</v>
      </c>
      <c r="C7" s="164">
        <v>6448</v>
      </c>
      <c r="D7" s="169">
        <v>0.35</v>
      </c>
      <c r="E7" s="151">
        <v>0.04</v>
      </c>
      <c r="F7" s="152">
        <f>D7+E7</f>
        <v>0.38999999999999996</v>
      </c>
      <c r="G7" s="89">
        <f t="shared" si="0"/>
        <v>2256.7999999999997</v>
      </c>
      <c r="H7" s="12">
        <f>C7*F7</f>
        <v>2514.7199999999998</v>
      </c>
      <c r="I7" s="123"/>
      <c r="J7" s="12">
        <f t="shared" si="2"/>
        <v>2514.7199999999998</v>
      </c>
      <c r="K7" s="123"/>
      <c r="L7" s="12">
        <f t="shared" si="4"/>
        <v>2514.7199999999998</v>
      </c>
      <c r="M7" s="3">
        <f>G7+I7-K7</f>
        <v>2256.7999999999997</v>
      </c>
    </row>
    <row r="8" spans="1:15" x14ac:dyDescent="0.2">
      <c r="A8" s="149" t="s">
        <v>65</v>
      </c>
      <c r="B8" s="150" t="s">
        <v>66</v>
      </c>
      <c r="C8" s="142"/>
      <c r="D8" s="169"/>
      <c r="E8" s="157">
        <v>2.5000000000000001E-2</v>
      </c>
      <c r="F8" s="152">
        <f t="shared" ref="F8:F13" si="11">D8+E8</f>
        <v>2.5000000000000001E-2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ref="M8:M14" si="12">G8+I8-K8</f>
        <v>0</v>
      </c>
    </row>
    <row r="9" spans="1:15" x14ac:dyDescent="0.2">
      <c r="A9" s="90" t="s">
        <v>63</v>
      </c>
      <c r="B9" s="146" t="s">
        <v>64</v>
      </c>
      <c r="C9" s="147"/>
      <c r="D9" s="170"/>
      <c r="E9" s="151">
        <v>0.02</v>
      </c>
      <c r="F9" s="152">
        <f t="shared" si="11"/>
        <v>0.02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4"/>
        <v>0</v>
      </c>
      <c r="M9" s="3">
        <f t="shared" si="12"/>
        <v>0</v>
      </c>
    </row>
    <row r="10" spans="1:15" x14ac:dyDescent="0.2">
      <c r="A10" s="90" t="s">
        <v>52</v>
      </c>
      <c r="B10" s="119" t="s">
        <v>53</v>
      </c>
      <c r="C10" s="127"/>
      <c r="D10" s="169"/>
      <c r="E10" s="151">
        <v>0.03</v>
      </c>
      <c r="F10" s="152">
        <f t="shared" si="11"/>
        <v>0.03</v>
      </c>
      <c r="G10" s="89">
        <f t="shared" si="0"/>
        <v>0</v>
      </c>
      <c r="H10" s="12">
        <f t="shared" si="1"/>
        <v>0</v>
      </c>
      <c r="I10" s="123"/>
      <c r="J10" s="12">
        <f t="shared" si="2"/>
        <v>0</v>
      </c>
      <c r="K10" s="123"/>
      <c r="L10" s="12">
        <f t="shared" si="4"/>
        <v>0</v>
      </c>
      <c r="M10" s="3">
        <f t="shared" si="12"/>
        <v>0</v>
      </c>
    </row>
    <row r="11" spans="1:15" x14ac:dyDescent="0.2">
      <c r="A11" s="124" t="s">
        <v>60</v>
      </c>
      <c r="B11" s="125" t="s">
        <v>61</v>
      </c>
      <c r="C11" s="10"/>
      <c r="D11" s="76"/>
      <c r="E11" s="151">
        <v>0.04</v>
      </c>
      <c r="F11" s="152">
        <f t="shared" si="11"/>
        <v>0.04</v>
      </c>
      <c r="G11" s="89">
        <f t="shared" si="0"/>
        <v>0</v>
      </c>
      <c r="H11" s="12">
        <f t="shared" si="1"/>
        <v>0</v>
      </c>
      <c r="I11" s="123"/>
      <c r="J11" s="12">
        <f t="shared" si="2"/>
        <v>0</v>
      </c>
      <c r="K11" s="123"/>
      <c r="L11" s="12">
        <f t="shared" si="4"/>
        <v>0</v>
      </c>
      <c r="M11" s="3">
        <f t="shared" si="12"/>
        <v>0</v>
      </c>
    </row>
    <row r="12" spans="1:15" x14ac:dyDescent="0.2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11"/>
        <v>2.5000000000000001E-2</v>
      </c>
      <c r="G12" s="89">
        <f t="shared" si="0"/>
        <v>0</v>
      </c>
      <c r="H12" s="12">
        <f t="shared" si="1"/>
        <v>0</v>
      </c>
      <c r="I12" s="116"/>
      <c r="J12" s="12">
        <f t="shared" si="2"/>
        <v>0</v>
      </c>
      <c r="K12" s="116"/>
      <c r="L12" s="12">
        <f t="shared" si="4"/>
        <v>0</v>
      </c>
      <c r="M12" s="3">
        <f t="shared" si="12"/>
        <v>0</v>
      </c>
    </row>
    <row r="13" spans="1:15" x14ac:dyDescent="0.2">
      <c r="A13" s="92" t="s">
        <v>54</v>
      </c>
      <c r="B13" s="119" t="s">
        <v>55</v>
      </c>
      <c r="C13" s="114"/>
      <c r="D13" s="172"/>
      <c r="E13" s="157">
        <v>0.04</v>
      </c>
      <c r="F13" s="152">
        <f t="shared" si="11"/>
        <v>0.04</v>
      </c>
      <c r="G13" s="89">
        <f t="shared" si="0"/>
        <v>0</v>
      </c>
      <c r="H13" s="12">
        <f t="shared" si="1"/>
        <v>0</v>
      </c>
      <c r="I13" s="116"/>
      <c r="J13" s="12">
        <f t="shared" si="2"/>
        <v>0</v>
      </c>
      <c r="K13" s="116"/>
      <c r="L13" s="12">
        <f t="shared" si="4"/>
        <v>0</v>
      </c>
      <c r="M13" s="3">
        <f t="shared" si="12"/>
        <v>0</v>
      </c>
    </row>
    <row r="14" spans="1:15" ht="16" customHeight="1" x14ac:dyDescent="0.2">
      <c r="A14" s="75"/>
      <c r="C14" s="79">
        <f>SUM(C2:C13)</f>
        <v>19286</v>
      </c>
      <c r="D14" s="79">
        <f t="shared" ref="D14:K14" si="13">SUM(D2:D13)</f>
        <v>1.75</v>
      </c>
      <c r="E14" s="79">
        <f t="shared" si="13"/>
        <v>0.39</v>
      </c>
      <c r="F14" s="79">
        <f t="shared" si="13"/>
        <v>2.1399999999999992</v>
      </c>
      <c r="G14" s="80">
        <f t="shared" si="13"/>
        <v>6750.1</v>
      </c>
      <c r="H14" s="80">
        <f t="shared" si="13"/>
        <v>7494.5199999999986</v>
      </c>
      <c r="I14" s="80">
        <f t="shared" si="13"/>
        <v>136.5</v>
      </c>
      <c r="J14" s="80">
        <f t="shared" si="13"/>
        <v>7631.0199999999986</v>
      </c>
      <c r="K14" s="80">
        <f t="shared" si="13"/>
        <v>1058.45</v>
      </c>
      <c r="L14" s="80">
        <f>SUM(L2:L13)</f>
        <v>6572.57</v>
      </c>
      <c r="M14" s="3">
        <f t="shared" si="12"/>
        <v>5828.1500000000005</v>
      </c>
      <c r="O14" s="3"/>
    </row>
    <row r="15" spans="1:15" x14ac:dyDescent="0.2">
      <c r="D15" s="81"/>
      <c r="E15" s="81"/>
      <c r="F15" s="81"/>
      <c r="G15" s="81"/>
      <c r="L15" s="162"/>
      <c r="N15" s="165"/>
    </row>
    <row r="16" spans="1:15" x14ac:dyDescent="0.2">
      <c r="D16" s="13"/>
      <c r="E16" s="13"/>
      <c r="F16" s="13"/>
      <c r="G16" s="13"/>
      <c r="I16" s="13"/>
      <c r="J16" s="13"/>
      <c r="K16" t="s">
        <v>10</v>
      </c>
      <c r="L16" s="12">
        <f>H20</f>
        <v>0</v>
      </c>
    </row>
    <row r="17" spans="1:12" x14ac:dyDescent="0.2">
      <c r="D17" s="14"/>
      <c r="E17" s="14"/>
      <c r="F17" s="14"/>
      <c r="G17" s="14"/>
      <c r="I17" s="13"/>
      <c r="J17" s="13"/>
      <c r="K17" t="s">
        <v>12</v>
      </c>
      <c r="L17" s="16">
        <f>L14</f>
        <v>6572.57</v>
      </c>
    </row>
    <row r="18" spans="1:12" x14ac:dyDescent="0.2">
      <c r="D18" s="14"/>
      <c r="E18" s="14"/>
      <c r="F18" s="14"/>
      <c r="G18" s="14"/>
      <c r="H18" s="15"/>
    </row>
    <row r="19" spans="1:12" x14ac:dyDescent="0.2">
      <c r="A19" s="82" t="s">
        <v>48</v>
      </c>
      <c r="B19" s="82" t="s">
        <v>49</v>
      </c>
      <c r="D19" s="14"/>
      <c r="E19" s="14"/>
      <c r="F19" s="14"/>
      <c r="G19" s="14"/>
      <c r="H19" s="15"/>
      <c r="I19" s="3"/>
    </row>
    <row r="20" spans="1:12" x14ac:dyDescent="0.2">
      <c r="A20" s="83">
        <v>0.03</v>
      </c>
      <c r="B20" s="84">
        <v>0.02</v>
      </c>
      <c r="C20" t="s">
        <v>50</v>
      </c>
      <c r="D20" s="14"/>
      <c r="E20" s="14"/>
      <c r="F20" s="14"/>
      <c r="G20" s="14"/>
      <c r="H20" s="15"/>
    </row>
    <row r="21" spans="1:12" x14ac:dyDescent="0.2">
      <c r="A21" s="85">
        <v>0.04</v>
      </c>
      <c r="B21" s="85">
        <v>2.5000000000000001E-2</v>
      </c>
      <c r="C21" t="s">
        <v>51</v>
      </c>
    </row>
    <row r="23" spans="1:12" x14ac:dyDescent="0.2">
      <c r="K23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3"/>
  <sheetViews>
    <sheetView zoomScale="70" zoomScaleNormal="70" workbookViewId="0">
      <selection activeCell="E17" sqref="E17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" customWidth="1"/>
    <col min="7" max="7" width="13.1640625" hidden="1" customWidth="1"/>
    <col min="12" max="12" width="11.1640625" customWidth="1"/>
    <col min="13" max="13" width="10.8320312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>D2+E2</f>
        <v>0.02</v>
      </c>
      <c r="G2" s="89">
        <f t="shared" ref="G2:G13" si="0">C2*D2</f>
        <v>0</v>
      </c>
      <c r="H2" s="12">
        <f t="shared" ref="H2:H13" si="1">C2*F2</f>
        <v>0</v>
      </c>
      <c r="I2" s="89"/>
      <c r="J2" s="12">
        <f t="shared" ref="J2:J13" si="2">H2+I2</f>
        <v>0</v>
      </c>
      <c r="K2" s="120"/>
      <c r="L2" s="12">
        <f>J2-K2</f>
        <v>0</v>
      </c>
      <c r="M2" s="3">
        <f>G2+I2-K2</f>
        <v>0</v>
      </c>
    </row>
    <row r="3" spans="1:15" ht="17" x14ac:dyDescent="0.2">
      <c r="A3" s="160" t="s">
        <v>67</v>
      </c>
      <c r="B3" s="159" t="s">
        <v>68</v>
      </c>
      <c r="C3" s="105">
        <v>2649</v>
      </c>
      <c r="D3" s="78">
        <v>0.35</v>
      </c>
      <c r="E3" s="151">
        <v>0.04</v>
      </c>
      <c r="F3" s="152">
        <f t="shared" ref="F3:F6" si="3">D3+E3</f>
        <v>0.38999999999999996</v>
      </c>
      <c r="G3" s="89">
        <f t="shared" si="0"/>
        <v>927.15</v>
      </c>
      <c r="H3" s="12">
        <f>C3*F3</f>
        <v>1033.1099999999999</v>
      </c>
      <c r="I3" s="89">
        <v>100</v>
      </c>
      <c r="J3" s="12">
        <f t="shared" si="2"/>
        <v>1133.1099999999999</v>
      </c>
      <c r="K3" s="120"/>
      <c r="L3" s="12">
        <f t="shared" ref="L3:L13" si="4">J3-K3</f>
        <v>1133.1099999999999</v>
      </c>
      <c r="M3" s="3">
        <f t="shared" ref="M3:M6" si="5">G3+I3-K3</f>
        <v>1027.1500000000001</v>
      </c>
    </row>
    <row r="4" spans="1:15" ht="17" x14ac:dyDescent="0.2">
      <c r="A4" s="93" t="s">
        <v>72</v>
      </c>
      <c r="B4" s="159" t="s">
        <v>73</v>
      </c>
      <c r="C4" s="111">
        <v>3606</v>
      </c>
      <c r="D4" s="113">
        <v>0.35</v>
      </c>
      <c r="E4" s="157">
        <v>0.03</v>
      </c>
      <c r="F4" s="152">
        <f t="shared" si="3"/>
        <v>0.38</v>
      </c>
      <c r="G4" s="89">
        <f t="shared" si="0"/>
        <v>1262.0999999999999</v>
      </c>
      <c r="H4" s="12">
        <f>C4*F4</f>
        <v>1370.28</v>
      </c>
      <c r="I4" s="89">
        <v>100</v>
      </c>
      <c r="J4" s="12">
        <f t="shared" si="2"/>
        <v>1470.28</v>
      </c>
      <c r="K4" s="120">
        <v>210</v>
      </c>
      <c r="L4" s="12">
        <f t="shared" si="4"/>
        <v>1260.28</v>
      </c>
      <c r="M4" s="3">
        <f t="shared" si="5"/>
        <v>1152.0999999999999</v>
      </c>
    </row>
    <row r="5" spans="1:15" x14ac:dyDescent="0.2">
      <c r="A5" s="139" t="s">
        <v>44</v>
      </c>
      <c r="B5" s="140" t="s">
        <v>45</v>
      </c>
      <c r="C5" s="108">
        <v>3727</v>
      </c>
      <c r="D5" s="169">
        <v>0.35</v>
      </c>
      <c r="E5" s="151">
        <v>0.04</v>
      </c>
      <c r="F5" s="152">
        <f t="shared" si="3"/>
        <v>0.38999999999999996</v>
      </c>
      <c r="G5" s="89">
        <f t="shared" si="0"/>
        <v>1304.4499999999998</v>
      </c>
      <c r="H5" s="12">
        <f t="shared" si="1"/>
        <v>1453.5299999999997</v>
      </c>
      <c r="I5" s="12">
        <v>100</v>
      </c>
      <c r="J5" s="12">
        <f t="shared" si="2"/>
        <v>1553.5299999999997</v>
      </c>
      <c r="K5" s="12">
        <v>100</v>
      </c>
      <c r="L5" s="12">
        <f t="shared" si="4"/>
        <v>1453.5299999999997</v>
      </c>
      <c r="M5" s="3">
        <f t="shared" si="5"/>
        <v>1304.4499999999998</v>
      </c>
    </row>
    <row r="6" spans="1:15" x14ac:dyDescent="0.2">
      <c r="A6" s="139" t="s">
        <v>46</v>
      </c>
      <c r="B6" s="140" t="s">
        <v>29</v>
      </c>
      <c r="C6" s="161">
        <v>4304</v>
      </c>
      <c r="D6" s="169">
        <v>0.36</v>
      </c>
      <c r="E6" s="151">
        <v>0.04</v>
      </c>
      <c r="F6" s="152">
        <f t="shared" si="3"/>
        <v>0.39999999999999997</v>
      </c>
      <c r="G6" s="89">
        <f t="shared" si="0"/>
        <v>1549.44</v>
      </c>
      <c r="H6" s="12">
        <f>C6*F6</f>
        <v>1721.6</v>
      </c>
      <c r="I6" s="123">
        <v>100</v>
      </c>
      <c r="J6" s="12">
        <f t="shared" si="2"/>
        <v>1821.6</v>
      </c>
      <c r="K6" s="123">
        <v>210</v>
      </c>
      <c r="L6" s="12">
        <f t="shared" si="4"/>
        <v>1611.6</v>
      </c>
      <c r="M6" s="3">
        <f t="shared" si="5"/>
        <v>1439.44</v>
      </c>
    </row>
    <row r="7" spans="1:15" x14ac:dyDescent="0.2">
      <c r="A7" s="139" t="s">
        <v>69</v>
      </c>
      <c r="B7" s="163" t="s">
        <v>70</v>
      </c>
      <c r="C7" s="164">
        <v>4282</v>
      </c>
      <c r="D7" s="169">
        <v>0.35</v>
      </c>
      <c r="E7" s="151">
        <v>0.04</v>
      </c>
      <c r="F7" s="152">
        <f>D7+E7</f>
        <v>0.38999999999999996</v>
      </c>
      <c r="G7" s="89">
        <f t="shared" si="0"/>
        <v>1498.6999999999998</v>
      </c>
      <c r="H7" s="12">
        <f>C7*F7</f>
        <v>1669.9799999999998</v>
      </c>
      <c r="I7" s="123">
        <v>140</v>
      </c>
      <c r="J7" s="12">
        <f t="shared" si="2"/>
        <v>1809.9799999999998</v>
      </c>
      <c r="K7" s="123">
        <v>400</v>
      </c>
      <c r="L7" s="12">
        <f t="shared" si="4"/>
        <v>1409.9799999999998</v>
      </c>
      <c r="M7" s="3">
        <f>G7+I7-K7</f>
        <v>1238.6999999999998</v>
      </c>
    </row>
    <row r="8" spans="1:15" x14ac:dyDescent="0.2">
      <c r="A8" s="149" t="s">
        <v>65</v>
      </c>
      <c r="B8" s="150" t="s">
        <v>66</v>
      </c>
      <c r="C8" s="142"/>
      <c r="D8" s="169"/>
      <c r="E8" s="157">
        <v>2.5000000000000001E-2</v>
      </c>
      <c r="F8" s="152">
        <f t="shared" ref="F8:F13" si="6">D8+E8</f>
        <v>2.5000000000000001E-2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ref="M8:M14" si="7">G8+I8-K8</f>
        <v>0</v>
      </c>
    </row>
    <row r="9" spans="1:15" x14ac:dyDescent="0.2">
      <c r="A9" s="90" t="s">
        <v>63</v>
      </c>
      <c r="B9" s="146" t="s">
        <v>64</v>
      </c>
      <c r="C9" s="147"/>
      <c r="D9" s="170"/>
      <c r="E9" s="151">
        <v>0.02</v>
      </c>
      <c r="F9" s="152">
        <f t="shared" si="6"/>
        <v>0.02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4"/>
        <v>0</v>
      </c>
      <c r="M9" s="3">
        <f t="shared" si="7"/>
        <v>0</v>
      </c>
    </row>
    <row r="10" spans="1:15" x14ac:dyDescent="0.2">
      <c r="A10" s="90" t="s">
        <v>52</v>
      </c>
      <c r="B10" s="119" t="s">
        <v>53</v>
      </c>
      <c r="C10" s="127"/>
      <c r="D10" s="169"/>
      <c r="E10" s="151">
        <v>0.03</v>
      </c>
      <c r="F10" s="152">
        <f t="shared" si="6"/>
        <v>0.03</v>
      </c>
      <c r="G10" s="89">
        <f t="shared" si="0"/>
        <v>0</v>
      </c>
      <c r="H10" s="12">
        <f t="shared" si="1"/>
        <v>0</v>
      </c>
      <c r="I10" s="123"/>
      <c r="J10" s="12">
        <f t="shared" si="2"/>
        <v>0</v>
      </c>
      <c r="K10" s="123"/>
      <c r="L10" s="12">
        <f t="shared" si="4"/>
        <v>0</v>
      </c>
      <c r="M10" s="3">
        <f t="shared" si="7"/>
        <v>0</v>
      </c>
    </row>
    <row r="11" spans="1:15" x14ac:dyDescent="0.2">
      <c r="A11" s="124" t="s">
        <v>60</v>
      </c>
      <c r="B11" s="125" t="s">
        <v>61</v>
      </c>
      <c r="C11" s="10"/>
      <c r="D11" s="76"/>
      <c r="E11" s="151">
        <v>0.04</v>
      </c>
      <c r="F11" s="152">
        <f t="shared" si="6"/>
        <v>0.04</v>
      </c>
      <c r="G11" s="89">
        <f t="shared" si="0"/>
        <v>0</v>
      </c>
      <c r="H11" s="12">
        <f t="shared" si="1"/>
        <v>0</v>
      </c>
      <c r="I11" s="123"/>
      <c r="J11" s="12">
        <f t="shared" si="2"/>
        <v>0</v>
      </c>
      <c r="K11" s="123"/>
      <c r="L11" s="12">
        <f t="shared" si="4"/>
        <v>0</v>
      </c>
      <c r="M11" s="3">
        <f t="shared" si="7"/>
        <v>0</v>
      </c>
    </row>
    <row r="12" spans="1:15" x14ac:dyDescent="0.2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6"/>
        <v>2.5000000000000001E-2</v>
      </c>
      <c r="G12" s="89">
        <f t="shared" si="0"/>
        <v>0</v>
      </c>
      <c r="H12" s="12">
        <f t="shared" si="1"/>
        <v>0</v>
      </c>
      <c r="I12" s="116"/>
      <c r="J12" s="12">
        <f t="shared" si="2"/>
        <v>0</v>
      </c>
      <c r="K12" s="116"/>
      <c r="L12" s="12">
        <f t="shared" si="4"/>
        <v>0</v>
      </c>
      <c r="M12" s="3">
        <f t="shared" si="7"/>
        <v>0</v>
      </c>
    </row>
    <row r="13" spans="1:15" x14ac:dyDescent="0.2">
      <c r="A13" s="92" t="s">
        <v>54</v>
      </c>
      <c r="B13" s="119" t="s">
        <v>55</v>
      </c>
      <c r="C13" s="114"/>
      <c r="D13" s="172"/>
      <c r="E13" s="157">
        <v>0.04</v>
      </c>
      <c r="F13" s="152">
        <f t="shared" si="6"/>
        <v>0.04</v>
      </c>
      <c r="G13" s="89">
        <f t="shared" si="0"/>
        <v>0</v>
      </c>
      <c r="H13" s="12">
        <f t="shared" si="1"/>
        <v>0</v>
      </c>
      <c r="I13" s="116"/>
      <c r="J13" s="12">
        <f t="shared" si="2"/>
        <v>0</v>
      </c>
      <c r="K13" s="116"/>
      <c r="L13" s="12">
        <f t="shared" si="4"/>
        <v>0</v>
      </c>
      <c r="M13" s="3">
        <f t="shared" si="7"/>
        <v>0</v>
      </c>
    </row>
    <row r="14" spans="1:15" ht="16" customHeight="1" x14ac:dyDescent="0.2">
      <c r="A14" s="75"/>
      <c r="C14" s="79">
        <f>SUM(C2:C13)</f>
        <v>18568</v>
      </c>
      <c r="D14" s="79">
        <f t="shared" ref="D14:K14" si="8">SUM(D2:D13)</f>
        <v>1.7599999999999998</v>
      </c>
      <c r="E14" s="79">
        <f t="shared" si="8"/>
        <v>0.39</v>
      </c>
      <c r="F14" s="79">
        <f t="shared" si="8"/>
        <v>2.1499999999999995</v>
      </c>
      <c r="G14" s="80">
        <f t="shared" si="8"/>
        <v>6541.8399999999992</v>
      </c>
      <c r="H14" s="80">
        <f t="shared" si="8"/>
        <v>7248.4999999999991</v>
      </c>
      <c r="I14" s="80">
        <f t="shared" si="8"/>
        <v>540</v>
      </c>
      <c r="J14" s="80">
        <f t="shared" si="8"/>
        <v>7788.5</v>
      </c>
      <c r="K14" s="80">
        <f t="shared" si="8"/>
        <v>920</v>
      </c>
      <c r="L14" s="80">
        <f>SUM(L2:L13)</f>
        <v>6868.4999999999991</v>
      </c>
      <c r="M14" s="3">
        <f t="shared" si="7"/>
        <v>6161.8399999999992</v>
      </c>
      <c r="O14" s="3"/>
    </row>
    <row r="15" spans="1:15" x14ac:dyDescent="0.2">
      <c r="D15" s="81"/>
      <c r="E15" s="81"/>
      <c r="F15" s="81"/>
      <c r="G15" s="81"/>
      <c r="L15" s="162"/>
      <c r="N15" s="165"/>
    </row>
    <row r="16" spans="1:15" x14ac:dyDescent="0.2">
      <c r="D16" s="13"/>
      <c r="E16" s="13"/>
      <c r="F16" s="13"/>
      <c r="G16" s="13"/>
      <c r="I16" s="13"/>
      <c r="J16" s="13"/>
      <c r="K16" t="s">
        <v>10</v>
      </c>
      <c r="L16" s="12">
        <f>H20</f>
        <v>0</v>
      </c>
    </row>
    <row r="17" spans="1:12" x14ac:dyDescent="0.2">
      <c r="D17" s="14"/>
      <c r="E17" s="14"/>
      <c r="F17" s="14"/>
      <c r="G17" s="14"/>
      <c r="I17" s="13"/>
      <c r="J17" s="13"/>
      <c r="K17" t="s">
        <v>12</v>
      </c>
      <c r="L17" s="16">
        <f>L14</f>
        <v>6868.4999999999991</v>
      </c>
    </row>
    <row r="18" spans="1:12" x14ac:dyDescent="0.2">
      <c r="D18" s="14"/>
      <c r="E18" s="14"/>
      <c r="F18" s="14"/>
      <c r="G18" s="14"/>
      <c r="H18" s="15"/>
    </row>
    <row r="19" spans="1:12" x14ac:dyDescent="0.2">
      <c r="A19" s="82" t="s">
        <v>48</v>
      </c>
      <c r="B19" s="82" t="s">
        <v>49</v>
      </c>
      <c r="D19" s="14"/>
      <c r="E19" s="14"/>
      <c r="F19" s="14"/>
      <c r="G19" s="14"/>
      <c r="H19" s="15"/>
      <c r="I19" s="3"/>
    </row>
    <row r="20" spans="1:12" x14ac:dyDescent="0.2">
      <c r="A20" s="83">
        <v>0.03</v>
      </c>
      <c r="B20" s="84">
        <v>0.02</v>
      </c>
      <c r="C20" t="s">
        <v>50</v>
      </c>
      <c r="D20" s="14"/>
      <c r="E20" s="14"/>
      <c r="F20" s="14"/>
      <c r="G20" s="14"/>
      <c r="H20" s="15"/>
    </row>
    <row r="21" spans="1:12" x14ac:dyDescent="0.2">
      <c r="A21" s="85">
        <v>0.04</v>
      </c>
      <c r="B21" s="85">
        <v>2.5000000000000001E-2</v>
      </c>
      <c r="C21" t="s">
        <v>51</v>
      </c>
    </row>
    <row r="23" spans="1:12" x14ac:dyDescent="0.2">
      <c r="K23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3"/>
  <sheetViews>
    <sheetView zoomScale="90" zoomScaleNormal="90" workbookViewId="0">
      <selection activeCell="L14" sqref="L14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7" customWidth="1"/>
    <col min="7" max="7" width="13.1640625" hidden="1" customWidth="1"/>
    <col min="12" max="12" width="10.6640625" customWidth="1"/>
    <col min="13" max="13" width="11.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>D2+E2</f>
        <v>0.02</v>
      </c>
      <c r="G2" s="89">
        <f t="shared" ref="G2:G13" si="0">C2*D2</f>
        <v>0</v>
      </c>
      <c r="H2" s="12">
        <f t="shared" ref="H2:H13" si="1">C2*F2</f>
        <v>0</v>
      </c>
      <c r="I2" s="89"/>
      <c r="J2" s="12">
        <f t="shared" ref="J2:J13" si="2">H2+I2</f>
        <v>0</v>
      </c>
      <c r="K2" s="120"/>
      <c r="L2" s="12">
        <f>J2-K2</f>
        <v>0</v>
      </c>
      <c r="M2" s="3">
        <f>G2+I2-K2</f>
        <v>0</v>
      </c>
    </row>
    <row r="3" spans="1:15" ht="17" x14ac:dyDescent="0.2">
      <c r="A3" s="160" t="s">
        <v>67</v>
      </c>
      <c r="B3" s="159" t="s">
        <v>68</v>
      </c>
      <c r="C3" s="105">
        <v>4937</v>
      </c>
      <c r="D3" s="78">
        <v>0.35</v>
      </c>
      <c r="E3" s="151">
        <v>0.04</v>
      </c>
      <c r="F3" s="152">
        <f t="shared" ref="F3:F6" si="3">D3+E3</f>
        <v>0.38999999999999996</v>
      </c>
      <c r="G3" s="89">
        <f t="shared" si="0"/>
        <v>1727.9499999999998</v>
      </c>
      <c r="H3" s="12">
        <f>C3*F3</f>
        <v>1925.4299999999998</v>
      </c>
      <c r="I3" s="89">
        <v>100</v>
      </c>
      <c r="J3" s="12">
        <f t="shared" si="2"/>
        <v>2025.4299999999998</v>
      </c>
      <c r="K3" s="120"/>
      <c r="L3" s="12">
        <f>J3-K3</f>
        <v>2025.4299999999998</v>
      </c>
      <c r="M3" s="3">
        <f t="shared" ref="M3:M6" si="4">G3+I3-K3</f>
        <v>1827.9499999999998</v>
      </c>
    </row>
    <row r="4" spans="1:15" ht="17" x14ac:dyDescent="0.2">
      <c r="A4" s="93" t="s">
        <v>72</v>
      </c>
      <c r="B4" s="159" t="s">
        <v>73</v>
      </c>
      <c r="C4" s="111">
        <v>4100</v>
      </c>
      <c r="D4" s="113">
        <v>0.35</v>
      </c>
      <c r="E4" s="157">
        <v>0.03</v>
      </c>
      <c r="F4" s="152">
        <f t="shared" si="3"/>
        <v>0.38</v>
      </c>
      <c r="G4" s="89">
        <f t="shared" si="0"/>
        <v>1435</v>
      </c>
      <c r="H4" s="12">
        <f>C4*F4</f>
        <v>1558</v>
      </c>
      <c r="I4" s="89">
        <v>174.04</v>
      </c>
      <c r="J4" s="12">
        <f t="shared" si="2"/>
        <v>1732.04</v>
      </c>
      <c r="K4" s="120">
        <v>150</v>
      </c>
      <c r="L4" s="12">
        <f t="shared" ref="L4:L13" si="5">J4-K4</f>
        <v>1582.04</v>
      </c>
      <c r="M4" s="3">
        <f t="shared" si="4"/>
        <v>1459.04</v>
      </c>
    </row>
    <row r="5" spans="1:15" x14ac:dyDescent="0.2">
      <c r="A5" s="139" t="s">
        <v>44</v>
      </c>
      <c r="B5" s="140" t="s">
        <v>45</v>
      </c>
      <c r="C5" s="108"/>
      <c r="D5" s="169"/>
      <c r="E5" s="151">
        <v>0.04</v>
      </c>
      <c r="F5" s="152">
        <f t="shared" si="3"/>
        <v>0.04</v>
      </c>
      <c r="G5" s="89">
        <f t="shared" si="0"/>
        <v>0</v>
      </c>
      <c r="H5" s="12">
        <f t="shared" si="1"/>
        <v>0</v>
      </c>
      <c r="I5" s="12"/>
      <c r="J5" s="12">
        <f t="shared" si="2"/>
        <v>0</v>
      </c>
      <c r="K5" s="12"/>
      <c r="L5" s="12">
        <f t="shared" si="5"/>
        <v>0</v>
      </c>
      <c r="M5" s="3">
        <f t="shared" si="4"/>
        <v>0</v>
      </c>
    </row>
    <row r="6" spans="1:15" x14ac:dyDescent="0.2">
      <c r="A6" s="139" t="s">
        <v>46</v>
      </c>
      <c r="B6" s="140" t="s">
        <v>29</v>
      </c>
      <c r="C6" s="161">
        <v>3384</v>
      </c>
      <c r="D6" s="169">
        <v>0.36</v>
      </c>
      <c r="E6" s="151">
        <v>0.04</v>
      </c>
      <c r="F6" s="152">
        <f t="shared" si="3"/>
        <v>0.39999999999999997</v>
      </c>
      <c r="G6" s="89">
        <f t="shared" si="0"/>
        <v>1218.24</v>
      </c>
      <c r="H6" s="12">
        <f>C6*F6</f>
        <v>1353.6</v>
      </c>
      <c r="I6" s="123">
        <v>100</v>
      </c>
      <c r="J6" s="12">
        <f t="shared" si="2"/>
        <v>1453.6</v>
      </c>
      <c r="K6" s="123">
        <v>100</v>
      </c>
      <c r="L6" s="12">
        <f t="shared" si="5"/>
        <v>1353.6</v>
      </c>
      <c r="M6" s="3">
        <f t="shared" si="4"/>
        <v>1218.24</v>
      </c>
    </row>
    <row r="7" spans="1:15" x14ac:dyDescent="0.2">
      <c r="A7" s="139" t="s">
        <v>69</v>
      </c>
      <c r="B7" s="163" t="s">
        <v>70</v>
      </c>
      <c r="C7" s="164">
        <v>3205</v>
      </c>
      <c r="D7" s="169">
        <v>0.35</v>
      </c>
      <c r="E7" s="151">
        <v>0.04</v>
      </c>
      <c r="F7" s="152">
        <f>D7+E7</f>
        <v>0.38999999999999996</v>
      </c>
      <c r="G7" s="89">
        <f t="shared" si="0"/>
        <v>1121.75</v>
      </c>
      <c r="H7" s="12">
        <f>C7*F7</f>
        <v>1249.9499999999998</v>
      </c>
      <c r="I7" s="123">
        <v>120</v>
      </c>
      <c r="J7" s="12">
        <f t="shared" si="2"/>
        <v>1369.9499999999998</v>
      </c>
      <c r="K7" s="123">
        <v>100</v>
      </c>
      <c r="L7" s="12">
        <f t="shared" si="5"/>
        <v>1269.9499999999998</v>
      </c>
      <c r="M7" s="3">
        <f>G7+I7-K7</f>
        <v>1141.75</v>
      </c>
    </row>
    <row r="8" spans="1:15" x14ac:dyDescent="0.2">
      <c r="A8" s="149" t="s">
        <v>65</v>
      </c>
      <c r="B8" s="150" t="s">
        <v>66</v>
      </c>
      <c r="C8" s="142"/>
      <c r="D8" s="169"/>
      <c r="E8" s="157">
        <v>2.5000000000000001E-2</v>
      </c>
      <c r="F8" s="152">
        <f t="shared" ref="F8:F13" si="6">D8+E8</f>
        <v>2.5000000000000001E-2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5"/>
        <v>0</v>
      </c>
      <c r="M8" s="3">
        <f t="shared" ref="M8:M14" si="7">G8+I8-K8</f>
        <v>0</v>
      </c>
    </row>
    <row r="9" spans="1:15" x14ac:dyDescent="0.2">
      <c r="A9" s="90" t="s">
        <v>63</v>
      </c>
      <c r="B9" s="146" t="s">
        <v>64</v>
      </c>
      <c r="C9" s="147"/>
      <c r="D9" s="170"/>
      <c r="E9" s="151">
        <v>0.02</v>
      </c>
      <c r="F9" s="152">
        <f t="shared" si="6"/>
        <v>0.02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5"/>
        <v>0</v>
      </c>
      <c r="M9" s="3">
        <f t="shared" si="7"/>
        <v>0</v>
      </c>
    </row>
    <row r="10" spans="1:15" x14ac:dyDescent="0.2">
      <c r="A10" s="90" t="s">
        <v>52</v>
      </c>
      <c r="B10" s="119" t="s">
        <v>53</v>
      </c>
      <c r="C10" s="127"/>
      <c r="D10" s="169"/>
      <c r="E10" s="151">
        <v>0.03</v>
      </c>
      <c r="F10" s="152">
        <f t="shared" si="6"/>
        <v>0.03</v>
      </c>
      <c r="G10" s="89">
        <f t="shared" si="0"/>
        <v>0</v>
      </c>
      <c r="H10" s="12">
        <f t="shared" si="1"/>
        <v>0</v>
      </c>
      <c r="I10" s="123"/>
      <c r="J10" s="12">
        <f t="shared" si="2"/>
        <v>0</v>
      </c>
      <c r="K10" s="123"/>
      <c r="L10" s="12">
        <f t="shared" si="5"/>
        <v>0</v>
      </c>
      <c r="M10" s="3">
        <f t="shared" si="7"/>
        <v>0</v>
      </c>
    </row>
    <row r="11" spans="1:15" x14ac:dyDescent="0.2">
      <c r="A11" s="124" t="s">
        <v>60</v>
      </c>
      <c r="B11" s="125" t="s">
        <v>61</v>
      </c>
      <c r="C11" s="10"/>
      <c r="D11" s="76"/>
      <c r="E11" s="151">
        <v>0.04</v>
      </c>
      <c r="F11" s="152">
        <f t="shared" si="6"/>
        <v>0.04</v>
      </c>
      <c r="G11" s="89">
        <f t="shared" si="0"/>
        <v>0</v>
      </c>
      <c r="H11" s="12">
        <f t="shared" si="1"/>
        <v>0</v>
      </c>
      <c r="I11" s="123"/>
      <c r="J11" s="12">
        <f t="shared" si="2"/>
        <v>0</v>
      </c>
      <c r="K11" s="123"/>
      <c r="L11" s="12">
        <f t="shared" si="5"/>
        <v>0</v>
      </c>
      <c r="M11" s="3">
        <f t="shared" si="7"/>
        <v>0</v>
      </c>
    </row>
    <row r="12" spans="1:15" x14ac:dyDescent="0.2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6"/>
        <v>2.5000000000000001E-2</v>
      </c>
      <c r="G12" s="89">
        <f t="shared" si="0"/>
        <v>0</v>
      </c>
      <c r="H12" s="12">
        <f t="shared" si="1"/>
        <v>0</v>
      </c>
      <c r="I12" s="116"/>
      <c r="J12" s="12">
        <f t="shared" si="2"/>
        <v>0</v>
      </c>
      <c r="K12" s="116"/>
      <c r="L12" s="12">
        <f t="shared" si="5"/>
        <v>0</v>
      </c>
      <c r="M12" s="3">
        <f t="shared" si="7"/>
        <v>0</v>
      </c>
    </row>
    <row r="13" spans="1:15" x14ac:dyDescent="0.2">
      <c r="A13" s="92" t="s">
        <v>54</v>
      </c>
      <c r="B13" s="119" t="s">
        <v>55</v>
      </c>
      <c r="C13" s="114"/>
      <c r="D13" s="172"/>
      <c r="E13" s="157">
        <v>0.04</v>
      </c>
      <c r="F13" s="152">
        <f t="shared" si="6"/>
        <v>0.04</v>
      </c>
      <c r="G13" s="89">
        <f t="shared" si="0"/>
        <v>0</v>
      </c>
      <c r="H13" s="12">
        <f t="shared" si="1"/>
        <v>0</v>
      </c>
      <c r="I13" s="116"/>
      <c r="J13" s="12">
        <f t="shared" si="2"/>
        <v>0</v>
      </c>
      <c r="K13" s="116"/>
      <c r="L13" s="12">
        <f t="shared" si="5"/>
        <v>0</v>
      </c>
      <c r="M13" s="3">
        <f t="shared" si="7"/>
        <v>0</v>
      </c>
    </row>
    <row r="14" spans="1:15" ht="16" customHeight="1" x14ac:dyDescent="0.2">
      <c r="A14" s="75"/>
      <c r="C14" s="79">
        <f>SUM(C2:C13)</f>
        <v>15626</v>
      </c>
      <c r="D14" s="79">
        <f t="shared" ref="D14:K14" si="8">SUM(D2:D13)</f>
        <v>1.4100000000000001</v>
      </c>
      <c r="E14" s="79">
        <f t="shared" si="8"/>
        <v>0.39</v>
      </c>
      <c r="F14" s="79">
        <f t="shared" si="8"/>
        <v>1.7999999999999998</v>
      </c>
      <c r="G14" s="80">
        <f t="shared" si="8"/>
        <v>5502.94</v>
      </c>
      <c r="H14" s="80">
        <f t="shared" si="8"/>
        <v>6086.98</v>
      </c>
      <c r="I14" s="80">
        <f t="shared" si="8"/>
        <v>494.03999999999996</v>
      </c>
      <c r="J14" s="80">
        <f t="shared" si="8"/>
        <v>6581.0199999999995</v>
      </c>
      <c r="K14" s="80">
        <f t="shared" si="8"/>
        <v>350</v>
      </c>
      <c r="L14" s="80">
        <f>SUM(L2:L13)</f>
        <v>6231.0199999999995</v>
      </c>
      <c r="M14" s="3">
        <f t="shared" si="7"/>
        <v>5646.98</v>
      </c>
      <c r="O14" s="3"/>
    </row>
    <row r="15" spans="1:15" x14ac:dyDescent="0.2">
      <c r="D15" s="81"/>
      <c r="E15" s="81"/>
      <c r="F15" s="81"/>
      <c r="G15" s="81"/>
      <c r="L15" s="162"/>
      <c r="N15" s="165"/>
    </row>
    <row r="16" spans="1:15" x14ac:dyDescent="0.2">
      <c r="D16" s="13"/>
      <c r="E16" s="13"/>
      <c r="F16" s="13"/>
      <c r="G16" s="13"/>
      <c r="I16" s="13"/>
      <c r="J16" s="13"/>
      <c r="K16" t="s">
        <v>10</v>
      </c>
      <c r="L16" s="12">
        <f>H20</f>
        <v>0</v>
      </c>
    </row>
    <row r="17" spans="1:12" x14ac:dyDescent="0.2">
      <c r="D17" s="14"/>
      <c r="E17" s="14"/>
      <c r="F17" s="14"/>
      <c r="G17" s="14"/>
      <c r="I17" s="13"/>
      <c r="J17" s="13"/>
      <c r="K17" t="s">
        <v>12</v>
      </c>
      <c r="L17" s="16">
        <f>L14</f>
        <v>6231.0199999999995</v>
      </c>
    </row>
    <row r="18" spans="1:12" x14ac:dyDescent="0.2">
      <c r="D18" s="14"/>
      <c r="E18" s="14"/>
      <c r="F18" s="14"/>
      <c r="G18" s="14"/>
      <c r="H18" s="15"/>
    </row>
    <row r="19" spans="1:12" x14ac:dyDescent="0.2">
      <c r="A19" s="82" t="s">
        <v>48</v>
      </c>
      <c r="B19" s="82" t="s">
        <v>49</v>
      </c>
      <c r="D19" s="14"/>
      <c r="E19" s="14"/>
      <c r="F19" s="14"/>
      <c r="G19" s="14"/>
      <c r="H19" s="15"/>
      <c r="I19" s="3"/>
    </row>
    <row r="20" spans="1:12" x14ac:dyDescent="0.2">
      <c r="A20" s="83">
        <v>0.03</v>
      </c>
      <c r="B20" s="84">
        <v>0.02</v>
      </c>
      <c r="C20" t="s">
        <v>50</v>
      </c>
      <c r="D20" s="14"/>
      <c r="E20" s="14"/>
      <c r="F20" s="14"/>
      <c r="G20" s="14"/>
      <c r="H20" s="15"/>
    </row>
    <row r="21" spans="1:12" x14ac:dyDescent="0.2">
      <c r="A21" s="85">
        <v>0.04</v>
      </c>
      <c r="B21" s="85">
        <v>2.5000000000000001E-2</v>
      </c>
      <c r="C21" t="s">
        <v>51</v>
      </c>
    </row>
    <row r="23" spans="1:12" x14ac:dyDescent="0.2">
      <c r="K23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24"/>
  <sheetViews>
    <sheetView zoomScale="90" zoomScaleNormal="90" workbookViewId="0">
      <selection activeCell="L15" sqref="L15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6.6640625" customWidth="1"/>
    <col min="7" max="7" width="0.1640625" hidden="1" customWidth="1"/>
    <col min="12" max="12" width="10.33203125" customWidth="1"/>
    <col min="13" max="13" width="16.164062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>D2+E2</f>
        <v>0.02</v>
      </c>
      <c r="G2" s="89">
        <f t="shared" ref="G2:G14" si="0">C2*D2</f>
        <v>0</v>
      </c>
      <c r="H2" s="12">
        <f>C2*F2</f>
        <v>0</v>
      </c>
      <c r="I2" s="89"/>
      <c r="J2" s="12">
        <f t="shared" ref="J2:J14" si="1">H2+I2</f>
        <v>0</v>
      </c>
      <c r="K2" s="120"/>
      <c r="L2" s="12">
        <f>J2-K2</f>
        <v>0</v>
      </c>
      <c r="M2" s="3">
        <f>G2+I2-K2</f>
        <v>0</v>
      </c>
    </row>
    <row r="3" spans="1:15" ht="17" x14ac:dyDescent="0.2">
      <c r="A3" s="160" t="s">
        <v>67</v>
      </c>
      <c r="B3" s="159" t="s">
        <v>68</v>
      </c>
      <c r="C3" s="105"/>
      <c r="D3" s="78"/>
      <c r="E3" s="151">
        <v>0.04</v>
      </c>
      <c r="F3" s="152">
        <f t="shared" ref="F3:F14" si="2">D3+E3</f>
        <v>0.04</v>
      </c>
      <c r="G3" s="89">
        <f t="shared" si="0"/>
        <v>0</v>
      </c>
      <c r="H3" s="12">
        <f t="shared" ref="H3:H14" si="3">C3*F3</f>
        <v>0</v>
      </c>
      <c r="I3" s="89"/>
      <c r="J3" s="12">
        <f t="shared" si="1"/>
        <v>0</v>
      </c>
      <c r="K3" s="120"/>
      <c r="L3" s="12">
        <f>J3-K3</f>
        <v>0</v>
      </c>
      <c r="M3" s="3">
        <f t="shared" ref="M3:M6" si="4">G3+I3-K3</f>
        <v>0</v>
      </c>
    </row>
    <row r="4" spans="1:15" ht="17" x14ac:dyDescent="0.2">
      <c r="A4" s="93" t="s">
        <v>72</v>
      </c>
      <c r="B4" s="159" t="s">
        <v>73</v>
      </c>
      <c r="C4" s="111">
        <v>3386</v>
      </c>
      <c r="D4" s="113">
        <v>0.25</v>
      </c>
      <c r="E4" s="157">
        <v>0.02</v>
      </c>
      <c r="F4" s="152">
        <f t="shared" si="2"/>
        <v>0.27</v>
      </c>
      <c r="G4" s="89">
        <f t="shared" si="0"/>
        <v>846.5</v>
      </c>
      <c r="H4" s="12">
        <f t="shared" si="3"/>
        <v>914.22</v>
      </c>
      <c r="I4" s="89">
        <v>777.52</v>
      </c>
      <c r="J4" s="12">
        <f t="shared" si="1"/>
        <v>1691.74</v>
      </c>
      <c r="K4" s="120"/>
      <c r="L4" s="12">
        <f t="shared" ref="L4:L14" si="5">J4-K4</f>
        <v>1691.74</v>
      </c>
      <c r="M4" s="3">
        <f t="shared" si="4"/>
        <v>1624.02</v>
      </c>
    </row>
    <row r="5" spans="1:15" x14ac:dyDescent="0.2">
      <c r="A5" s="139" t="s">
        <v>44</v>
      </c>
      <c r="B5" s="140" t="s">
        <v>45</v>
      </c>
      <c r="C5" s="108"/>
      <c r="D5" s="169"/>
      <c r="E5" s="151">
        <v>0.04</v>
      </c>
      <c r="F5" s="152">
        <f t="shared" si="2"/>
        <v>0.04</v>
      </c>
      <c r="G5" s="89">
        <f t="shared" si="0"/>
        <v>0</v>
      </c>
      <c r="H5" s="12">
        <f t="shared" si="3"/>
        <v>0</v>
      </c>
      <c r="I5" s="12"/>
      <c r="J5" s="12">
        <f t="shared" si="1"/>
        <v>0</v>
      </c>
      <c r="K5" s="12"/>
      <c r="L5" s="12">
        <f t="shared" si="5"/>
        <v>0</v>
      </c>
      <c r="M5" s="3">
        <f t="shared" si="4"/>
        <v>0</v>
      </c>
    </row>
    <row r="6" spans="1:15" x14ac:dyDescent="0.2">
      <c r="A6" s="139" t="s">
        <v>46</v>
      </c>
      <c r="B6" s="140" t="s">
        <v>29</v>
      </c>
      <c r="C6" s="161">
        <v>3386</v>
      </c>
      <c r="D6" s="169">
        <v>0.23</v>
      </c>
      <c r="E6" s="151">
        <v>2.5000000000000001E-2</v>
      </c>
      <c r="F6" s="152">
        <f t="shared" si="2"/>
        <v>0.255</v>
      </c>
      <c r="G6" s="89">
        <f t="shared" si="0"/>
        <v>778.78000000000009</v>
      </c>
      <c r="H6" s="12">
        <f t="shared" si="3"/>
        <v>863.43000000000006</v>
      </c>
      <c r="I6" s="123">
        <v>165.84</v>
      </c>
      <c r="J6" s="12">
        <f t="shared" si="1"/>
        <v>1029.27</v>
      </c>
      <c r="K6" s="123">
        <v>79.2</v>
      </c>
      <c r="L6" s="12">
        <f t="shared" si="5"/>
        <v>950.06999999999994</v>
      </c>
      <c r="M6" s="3">
        <f t="shared" si="4"/>
        <v>865.42000000000007</v>
      </c>
    </row>
    <row r="7" spans="1:15" x14ac:dyDescent="0.2">
      <c r="A7" s="139" t="s">
        <v>69</v>
      </c>
      <c r="B7" s="163" t="s">
        <v>70</v>
      </c>
      <c r="C7" s="164">
        <v>1860</v>
      </c>
      <c r="D7" s="169">
        <v>0.35</v>
      </c>
      <c r="E7" s="151">
        <v>0.04</v>
      </c>
      <c r="F7" s="152">
        <f t="shared" si="2"/>
        <v>0.38999999999999996</v>
      </c>
      <c r="G7" s="89">
        <f t="shared" si="0"/>
        <v>651</v>
      </c>
      <c r="H7" s="12">
        <f t="shared" si="3"/>
        <v>725.4</v>
      </c>
      <c r="I7" s="123">
        <v>137.19999999999999</v>
      </c>
      <c r="J7" s="12">
        <f t="shared" si="1"/>
        <v>862.59999999999991</v>
      </c>
      <c r="K7" s="123">
        <v>37.200000000000003</v>
      </c>
      <c r="L7" s="12">
        <f t="shared" si="5"/>
        <v>825.39999999999986</v>
      </c>
      <c r="M7" s="3">
        <f>G7+I7-K7</f>
        <v>751</v>
      </c>
    </row>
    <row r="8" spans="1:15" x14ac:dyDescent="0.2">
      <c r="A8" s="149" t="s">
        <v>65</v>
      </c>
      <c r="B8" s="150" t="s">
        <v>66</v>
      </c>
      <c r="C8" s="142"/>
      <c r="D8" s="169"/>
      <c r="E8" s="157">
        <v>2.5000000000000001E-2</v>
      </c>
      <c r="F8" s="152">
        <f t="shared" si="2"/>
        <v>2.5000000000000001E-2</v>
      </c>
      <c r="G8" s="89">
        <f t="shared" si="0"/>
        <v>0</v>
      </c>
      <c r="H8" s="12">
        <f t="shared" si="3"/>
        <v>0</v>
      </c>
      <c r="I8" s="123"/>
      <c r="J8" s="12">
        <f t="shared" si="1"/>
        <v>0</v>
      </c>
      <c r="K8" s="123"/>
      <c r="L8" s="12">
        <f t="shared" si="5"/>
        <v>0</v>
      </c>
      <c r="M8" s="3">
        <f t="shared" ref="M8:M15" si="6">G8+I8-K8</f>
        <v>0</v>
      </c>
    </row>
    <row r="9" spans="1:15" x14ac:dyDescent="0.2">
      <c r="A9" s="90" t="s">
        <v>63</v>
      </c>
      <c r="B9" s="146" t="s">
        <v>64</v>
      </c>
      <c r="C9" s="147"/>
      <c r="D9" s="170"/>
      <c r="E9" s="151">
        <v>0.02</v>
      </c>
      <c r="F9" s="152">
        <f t="shared" si="2"/>
        <v>0.02</v>
      </c>
      <c r="G9" s="89">
        <f t="shared" si="0"/>
        <v>0</v>
      </c>
      <c r="H9" s="12">
        <f t="shared" si="3"/>
        <v>0</v>
      </c>
      <c r="I9" s="123"/>
      <c r="J9" s="12">
        <f t="shared" si="1"/>
        <v>0</v>
      </c>
      <c r="K9" s="123"/>
      <c r="L9" s="12">
        <f t="shared" si="5"/>
        <v>0</v>
      </c>
      <c r="M9" s="3">
        <f t="shared" si="6"/>
        <v>0</v>
      </c>
    </row>
    <row r="10" spans="1:15" x14ac:dyDescent="0.2">
      <c r="A10" s="90" t="s">
        <v>52</v>
      </c>
      <c r="B10" s="119" t="s">
        <v>53</v>
      </c>
      <c r="C10" s="127"/>
      <c r="D10" s="169"/>
      <c r="E10" s="151">
        <v>0.03</v>
      </c>
      <c r="F10" s="152">
        <f t="shared" si="2"/>
        <v>0.03</v>
      </c>
      <c r="G10" s="89">
        <f t="shared" si="0"/>
        <v>0</v>
      </c>
      <c r="H10" s="12">
        <f t="shared" si="3"/>
        <v>0</v>
      </c>
      <c r="I10" s="123"/>
      <c r="J10" s="12">
        <f t="shared" si="1"/>
        <v>0</v>
      </c>
      <c r="K10" s="123"/>
      <c r="L10" s="12">
        <f t="shared" si="5"/>
        <v>0</v>
      </c>
      <c r="M10" s="3">
        <f t="shared" si="6"/>
        <v>0</v>
      </c>
    </row>
    <row r="11" spans="1:15" x14ac:dyDescent="0.2">
      <c r="A11" s="124" t="s">
        <v>60</v>
      </c>
      <c r="B11" s="125" t="s">
        <v>61</v>
      </c>
      <c r="C11" s="10"/>
      <c r="D11" s="76"/>
      <c r="E11" s="151">
        <v>0.04</v>
      </c>
      <c r="F11" s="152">
        <f t="shared" si="2"/>
        <v>0.04</v>
      </c>
      <c r="G11" s="89">
        <f t="shared" si="0"/>
        <v>0</v>
      </c>
      <c r="H11" s="12">
        <f t="shared" si="3"/>
        <v>0</v>
      </c>
      <c r="I11" s="123"/>
      <c r="J11" s="12">
        <f t="shared" si="1"/>
        <v>0</v>
      </c>
      <c r="K11" s="123"/>
      <c r="L11" s="12">
        <f t="shared" si="5"/>
        <v>0</v>
      </c>
      <c r="M11" s="3">
        <f t="shared" si="6"/>
        <v>0</v>
      </c>
    </row>
    <row r="12" spans="1:15" x14ac:dyDescent="0.2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2"/>
        <v>2.5000000000000001E-2</v>
      </c>
      <c r="G12" s="89">
        <f t="shared" si="0"/>
        <v>0</v>
      </c>
      <c r="H12" s="12">
        <f t="shared" si="3"/>
        <v>0</v>
      </c>
      <c r="I12" s="116"/>
      <c r="J12" s="12">
        <f t="shared" si="1"/>
        <v>0</v>
      </c>
      <c r="K12" s="116"/>
      <c r="L12" s="12">
        <f t="shared" si="5"/>
        <v>0</v>
      </c>
      <c r="M12" s="3">
        <f t="shared" si="6"/>
        <v>0</v>
      </c>
    </row>
    <row r="13" spans="1:15" x14ac:dyDescent="0.2">
      <c r="A13" s="90" t="s">
        <v>74</v>
      </c>
      <c r="B13" s="173" t="s">
        <v>75</v>
      </c>
      <c r="C13" s="166">
        <v>731</v>
      </c>
      <c r="D13" s="174">
        <v>0.36</v>
      </c>
      <c r="E13" s="157">
        <v>0.02</v>
      </c>
      <c r="F13" s="152">
        <f t="shared" si="2"/>
        <v>0.38</v>
      </c>
      <c r="G13" s="89">
        <f t="shared" ref="G13" si="7">C13*D13</f>
        <v>263.15999999999997</v>
      </c>
      <c r="H13" s="12">
        <f t="shared" si="3"/>
        <v>277.78000000000003</v>
      </c>
      <c r="I13" s="116"/>
      <c r="J13" s="12">
        <f t="shared" ref="J13" si="8">H13+I13</f>
        <v>277.78000000000003</v>
      </c>
      <c r="K13" s="116"/>
      <c r="L13" s="12">
        <f t="shared" ref="L13" si="9">J13-K13</f>
        <v>277.78000000000003</v>
      </c>
      <c r="M13" s="3">
        <f t="shared" ref="M13" si="10">G13+I13-K13</f>
        <v>263.15999999999997</v>
      </c>
    </row>
    <row r="14" spans="1:15" x14ac:dyDescent="0.2">
      <c r="A14" s="92" t="s">
        <v>54</v>
      </c>
      <c r="B14" s="119" t="s">
        <v>55</v>
      </c>
      <c r="C14" s="114"/>
      <c r="D14" s="172"/>
      <c r="E14" s="157">
        <v>0.04</v>
      </c>
      <c r="F14" s="152">
        <f t="shared" si="2"/>
        <v>0.04</v>
      </c>
      <c r="G14" s="89">
        <f t="shared" si="0"/>
        <v>0</v>
      </c>
      <c r="H14" s="12">
        <f t="shared" si="3"/>
        <v>0</v>
      </c>
      <c r="I14" s="116"/>
      <c r="J14" s="12">
        <f t="shared" si="1"/>
        <v>0</v>
      </c>
      <c r="K14" s="116"/>
      <c r="L14" s="12">
        <f t="shared" si="5"/>
        <v>0</v>
      </c>
      <c r="M14" s="3">
        <f t="shared" si="6"/>
        <v>0</v>
      </c>
    </row>
    <row r="15" spans="1:15" ht="16" customHeight="1" x14ac:dyDescent="0.2">
      <c r="A15" s="75"/>
      <c r="C15" s="79">
        <f>SUM(C2:C14)</f>
        <v>9363</v>
      </c>
      <c r="D15" s="79">
        <f t="shared" ref="D15:L15" si="11">SUM(D2:D14)</f>
        <v>1.19</v>
      </c>
      <c r="E15" s="79">
        <f t="shared" si="11"/>
        <v>0.38500000000000001</v>
      </c>
      <c r="F15" s="79">
        <f t="shared" si="11"/>
        <v>1.5749999999999997</v>
      </c>
      <c r="G15" s="79">
        <f t="shared" si="11"/>
        <v>2539.44</v>
      </c>
      <c r="H15" s="80">
        <f t="shared" si="11"/>
        <v>2780.8300000000004</v>
      </c>
      <c r="I15" s="80">
        <f t="shared" si="11"/>
        <v>1080.56</v>
      </c>
      <c r="J15" s="80">
        <f t="shared" si="11"/>
        <v>3861.3900000000003</v>
      </c>
      <c r="K15" s="80">
        <f t="shared" si="11"/>
        <v>116.4</v>
      </c>
      <c r="L15" s="80">
        <f t="shared" si="11"/>
        <v>3744.9900000000002</v>
      </c>
      <c r="M15" s="3">
        <f t="shared" si="6"/>
        <v>3503.6</v>
      </c>
      <c r="O15" s="3"/>
    </row>
    <row r="16" spans="1:15" x14ac:dyDescent="0.2">
      <c r="D16" s="81"/>
      <c r="E16" s="81"/>
      <c r="F16" s="81"/>
      <c r="G16" s="81"/>
      <c r="L16" s="162"/>
      <c r="N16" s="165"/>
    </row>
    <row r="17" spans="1:12" x14ac:dyDescent="0.2">
      <c r="D17" s="13"/>
      <c r="E17" s="13"/>
      <c r="F17" s="13"/>
      <c r="G17" s="13"/>
      <c r="I17" s="13"/>
      <c r="J17" s="13"/>
      <c r="K17" t="s">
        <v>10</v>
      </c>
      <c r="L17" s="12">
        <f>H21</f>
        <v>0</v>
      </c>
    </row>
    <row r="18" spans="1:12" x14ac:dyDescent="0.2">
      <c r="D18" s="14"/>
      <c r="E18" s="14"/>
      <c r="F18" s="14"/>
      <c r="G18" s="14"/>
      <c r="I18" s="13"/>
      <c r="J18" s="13"/>
      <c r="K18" t="s">
        <v>12</v>
      </c>
      <c r="L18" s="16">
        <f>L15</f>
        <v>3744.9900000000002</v>
      </c>
    </row>
    <row r="19" spans="1:12" x14ac:dyDescent="0.2">
      <c r="D19" s="14"/>
      <c r="E19" s="14"/>
      <c r="F19" s="14"/>
      <c r="G19" s="14"/>
      <c r="H19" s="15"/>
    </row>
    <row r="20" spans="1:12" x14ac:dyDescent="0.2">
      <c r="A20" s="82" t="s">
        <v>48</v>
      </c>
      <c r="B20" s="82" t="s">
        <v>49</v>
      </c>
      <c r="D20" s="14"/>
      <c r="E20" s="14"/>
      <c r="F20" s="14"/>
      <c r="G20" s="14"/>
      <c r="H20" s="15"/>
      <c r="I20" s="3"/>
    </row>
    <row r="21" spans="1:12" x14ac:dyDescent="0.2">
      <c r="A21" s="83">
        <v>0.03</v>
      </c>
      <c r="B21" s="84">
        <v>0.02</v>
      </c>
      <c r="C21" t="s">
        <v>50</v>
      </c>
      <c r="D21" s="14"/>
      <c r="E21" s="14"/>
      <c r="F21" s="14"/>
      <c r="G21" s="14"/>
      <c r="H21" s="15"/>
    </row>
    <row r="22" spans="1:12" x14ac:dyDescent="0.2">
      <c r="A22" s="85">
        <v>0.04</v>
      </c>
      <c r="B22" s="85">
        <v>2.5000000000000001E-2</v>
      </c>
      <c r="C22" t="s">
        <v>51</v>
      </c>
    </row>
    <row r="24" spans="1:12" x14ac:dyDescent="0.2">
      <c r="K24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8"/>
  <sheetViews>
    <sheetView workbookViewId="0">
      <selection sqref="A1:XFD1048576"/>
    </sheetView>
  </sheetViews>
  <sheetFormatPr baseColWidth="10" defaultColWidth="10.6640625" defaultRowHeight="16" x14ac:dyDescent="0.2"/>
  <cols>
    <col min="1" max="1" width="10.5" customWidth="1"/>
    <col min="2" max="2" width="11.1640625" customWidth="1"/>
    <col min="4" max="4" width="9.6640625" customWidth="1"/>
    <col min="8" max="8" width="12.6640625" customWidth="1"/>
  </cols>
  <sheetData>
    <row r="1" spans="1:1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2">
      <c r="A2" s="29" t="s">
        <v>30</v>
      </c>
      <c r="B2" s="29" t="s">
        <v>29</v>
      </c>
      <c r="C2" s="30">
        <v>3341</v>
      </c>
      <c r="D2" s="10">
        <v>0.36</v>
      </c>
      <c r="E2" s="12">
        <f>C2*D2</f>
        <v>1202.76</v>
      </c>
      <c r="F2" s="12"/>
      <c r="G2" s="12">
        <f>E2+F2</f>
        <v>1202.76</v>
      </c>
      <c r="H2" s="12">
        <v>110</v>
      </c>
      <c r="I2" s="20">
        <f>G2-H2</f>
        <v>1092.76</v>
      </c>
    </row>
    <row r="3" spans="1:11" x14ac:dyDescent="0.2">
      <c r="A3" s="31" t="s">
        <v>31</v>
      </c>
      <c r="B3" s="31" t="s">
        <v>32</v>
      </c>
      <c r="C3" s="21">
        <v>1656</v>
      </c>
      <c r="D3" s="21">
        <v>0.33</v>
      </c>
      <c r="E3" s="12">
        <f>C3*D3</f>
        <v>546.48</v>
      </c>
      <c r="F3" s="12"/>
      <c r="G3" s="12">
        <f>E3+F3</f>
        <v>546.48</v>
      </c>
      <c r="H3" s="12">
        <v>110</v>
      </c>
      <c r="I3" s="20">
        <f>G3-H3</f>
        <v>436.48</v>
      </c>
    </row>
    <row r="4" spans="1:11" x14ac:dyDescent="0.2">
      <c r="A4" s="23"/>
      <c r="B4" s="23"/>
      <c r="C4" s="10"/>
      <c r="D4" s="10">
        <v>0</v>
      </c>
      <c r="E4" s="12">
        <f t="shared" ref="E4:E5" si="0">C4*D4</f>
        <v>0</v>
      </c>
      <c r="F4" s="12"/>
      <c r="G4" s="12">
        <f t="shared" ref="G4:G5" si="1">E4+F4</f>
        <v>0</v>
      </c>
      <c r="H4" s="12"/>
      <c r="I4" s="20">
        <f t="shared" ref="I4:I5" si="2">G4-H4</f>
        <v>0</v>
      </c>
    </row>
    <row r="5" spans="1:11" x14ac:dyDescent="0.2">
      <c r="A5" s="23"/>
      <c r="B5" s="23"/>
      <c r="C5" s="10"/>
      <c r="D5" s="10">
        <v>0</v>
      </c>
      <c r="E5" s="12">
        <f t="shared" si="0"/>
        <v>0</v>
      </c>
      <c r="F5" s="12"/>
      <c r="G5" s="12">
        <f t="shared" si="1"/>
        <v>0</v>
      </c>
      <c r="H5" s="12"/>
      <c r="I5" s="20">
        <f t="shared" si="2"/>
        <v>0</v>
      </c>
    </row>
    <row r="6" spans="1:11" x14ac:dyDescent="0.2">
      <c r="A6" s="11"/>
      <c r="C6" s="18">
        <f>SUM(C2:C5)</f>
        <v>4997</v>
      </c>
      <c r="D6" s="10">
        <v>0</v>
      </c>
      <c r="E6" s="19">
        <f>SUM(E2:E5)</f>
        <v>1749.24</v>
      </c>
      <c r="F6" s="19">
        <f>SUM(F2:F5)</f>
        <v>0</v>
      </c>
      <c r="G6" s="19">
        <f>SUM(G2:G5)</f>
        <v>1749.24</v>
      </c>
      <c r="H6" s="19">
        <f>SUM(H2:H5)</f>
        <v>220</v>
      </c>
      <c r="I6" s="19">
        <f>SUM(I2:I5)</f>
        <v>1529.24</v>
      </c>
      <c r="K6" s="3"/>
    </row>
    <row r="7" spans="1:11" x14ac:dyDescent="0.2">
      <c r="D7" s="10">
        <v>0</v>
      </c>
    </row>
    <row r="8" spans="1:11" x14ac:dyDescent="0.2">
      <c r="D8" s="13"/>
      <c r="F8" s="13"/>
      <c r="G8" s="13"/>
      <c r="H8" t="s">
        <v>10</v>
      </c>
      <c r="I8" s="12">
        <f>E12</f>
        <v>244.89360000000002</v>
      </c>
      <c r="K8" s="3"/>
    </row>
    <row r="9" spans="1:11" x14ac:dyDescent="0.2">
      <c r="D9" s="14" t="s">
        <v>9</v>
      </c>
      <c r="E9">
        <v>2</v>
      </c>
      <c r="F9" s="13"/>
      <c r="G9" s="13"/>
      <c r="H9" t="s">
        <v>12</v>
      </c>
      <c r="I9" s="16">
        <f>I6+I8</f>
        <v>1774.1336000000001</v>
      </c>
    </row>
    <row r="10" spans="1:11" x14ac:dyDescent="0.2">
      <c r="D10" s="14" t="s">
        <v>11</v>
      </c>
      <c r="E10" s="15">
        <v>91</v>
      </c>
    </row>
    <row r="11" spans="1:11" x14ac:dyDescent="0.2">
      <c r="D11" s="14" t="s">
        <v>13</v>
      </c>
      <c r="E11" s="15">
        <f>E9*E10</f>
        <v>182</v>
      </c>
    </row>
    <row r="12" spans="1:11" x14ac:dyDescent="0.2">
      <c r="D12" s="14" t="s">
        <v>14</v>
      </c>
      <c r="E12" s="15">
        <f>E6*0.14</f>
        <v>244.89360000000002</v>
      </c>
    </row>
    <row r="14" spans="1:11" x14ac:dyDescent="0.2">
      <c r="A14" s="17" t="s">
        <v>15</v>
      </c>
    </row>
    <row r="16" spans="1:11" x14ac:dyDescent="0.2">
      <c r="A16" t="s">
        <v>16</v>
      </c>
    </row>
    <row r="17" spans="1:8" x14ac:dyDescent="0.2">
      <c r="A17" t="s">
        <v>17</v>
      </c>
    </row>
    <row r="22" spans="1:8" x14ac:dyDescent="0.2">
      <c r="H22" s="3"/>
    </row>
    <row r="38" spans="2:2" x14ac:dyDescent="0.2">
      <c r="B38" s="1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25"/>
  <sheetViews>
    <sheetView zoomScale="90" zoomScaleNormal="90" workbookViewId="0">
      <selection activeCell="L19" sqref="L19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6.6640625" customWidth="1"/>
    <col min="7" max="7" width="0.1640625" hidden="1" customWidth="1"/>
    <col min="12" max="12" width="10.1640625" customWidth="1"/>
    <col min="13" max="13" width="12.8320312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5" si="0">D2+E2</f>
        <v>0.02</v>
      </c>
      <c r="G2" s="89">
        <f t="shared" ref="G2:G15" si="1">C2*D2</f>
        <v>0</v>
      </c>
      <c r="H2" s="12">
        <f t="shared" ref="H2:H15" si="2">C2*F2</f>
        <v>0</v>
      </c>
      <c r="I2" s="89"/>
      <c r="J2" s="12">
        <f t="shared" ref="J2:J15" si="3">H2+I2</f>
        <v>0</v>
      </c>
      <c r="K2" s="120"/>
      <c r="L2" s="12">
        <f t="shared" ref="L2:L15" si="4">J2-K2</f>
        <v>0</v>
      </c>
      <c r="M2" s="3">
        <f>G2+I2-K2</f>
        <v>0</v>
      </c>
    </row>
    <row r="3" spans="1:15" ht="17" x14ac:dyDescent="0.2">
      <c r="A3" s="179" t="s">
        <v>72</v>
      </c>
      <c r="B3" s="159" t="s">
        <v>73</v>
      </c>
      <c r="C3" s="111">
        <v>2344</v>
      </c>
      <c r="D3" s="113">
        <v>0.35</v>
      </c>
      <c r="E3" s="157">
        <v>0.03</v>
      </c>
      <c r="F3" s="152">
        <f t="shared" si="0"/>
        <v>0.38</v>
      </c>
      <c r="G3" s="89">
        <f t="shared" si="1"/>
        <v>820.4</v>
      </c>
      <c r="H3" s="12">
        <f t="shared" si="2"/>
        <v>890.72</v>
      </c>
      <c r="I3" s="89">
        <v>100</v>
      </c>
      <c r="J3" s="12">
        <f t="shared" si="3"/>
        <v>990.72</v>
      </c>
      <c r="K3" s="120">
        <v>110</v>
      </c>
      <c r="L3" s="12">
        <f t="shared" si="4"/>
        <v>880.72</v>
      </c>
      <c r="M3" s="3">
        <f t="shared" ref="M3:M7" si="5">G3+I3-K3</f>
        <v>810.4</v>
      </c>
    </row>
    <row r="4" spans="1:15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5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5" ht="17" x14ac:dyDescent="0.2">
      <c r="A6" s="93" t="s">
        <v>76</v>
      </c>
      <c r="B6" s="178" t="s">
        <v>77</v>
      </c>
      <c r="C6" s="144">
        <v>1441</v>
      </c>
      <c r="D6" s="177">
        <v>0.35</v>
      </c>
      <c r="E6" s="157">
        <v>0.03</v>
      </c>
      <c r="F6" s="152">
        <f t="shared" si="0"/>
        <v>0.38</v>
      </c>
      <c r="G6" s="89">
        <f t="shared" si="1"/>
        <v>504.34999999999997</v>
      </c>
      <c r="H6" s="12">
        <f t="shared" si="2"/>
        <v>547.58000000000004</v>
      </c>
      <c r="I6" s="123"/>
      <c r="J6" s="12">
        <f t="shared" si="3"/>
        <v>547.58000000000004</v>
      </c>
      <c r="K6" s="123"/>
      <c r="L6" s="12">
        <f t="shared" si="4"/>
        <v>547.58000000000004</v>
      </c>
      <c r="M6" s="3">
        <f t="shared" ref="M6" si="6">G6+I6-K6</f>
        <v>504.34999999999997</v>
      </c>
    </row>
    <row r="7" spans="1:15" x14ac:dyDescent="0.2">
      <c r="A7" s="139" t="s">
        <v>44</v>
      </c>
      <c r="B7" s="140" t="s">
        <v>45</v>
      </c>
      <c r="C7" s="161"/>
      <c r="D7" s="169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12"/>
      <c r="J7" s="12">
        <f t="shared" si="3"/>
        <v>0</v>
      </c>
      <c r="K7" s="12"/>
      <c r="L7" s="12">
        <f t="shared" si="4"/>
        <v>0</v>
      </c>
      <c r="M7" s="3">
        <f t="shared" si="5"/>
        <v>0</v>
      </c>
    </row>
    <row r="8" spans="1:15" x14ac:dyDescent="0.2">
      <c r="A8" s="139" t="s">
        <v>69</v>
      </c>
      <c r="B8" s="163" t="s">
        <v>70</v>
      </c>
      <c r="C8" s="164">
        <v>4961</v>
      </c>
      <c r="D8" s="169">
        <v>0.35</v>
      </c>
      <c r="E8" s="151">
        <v>0.04</v>
      </c>
      <c r="F8" s="152">
        <f t="shared" si="0"/>
        <v>0.38999999999999996</v>
      </c>
      <c r="G8" s="89">
        <f t="shared" si="1"/>
        <v>1736.35</v>
      </c>
      <c r="H8" s="12">
        <f t="shared" si="2"/>
        <v>1934.7899999999997</v>
      </c>
      <c r="I8" s="123">
        <v>150</v>
      </c>
      <c r="J8" s="12">
        <f t="shared" si="3"/>
        <v>2084.79</v>
      </c>
      <c r="K8" s="123"/>
      <c r="L8" s="12">
        <f t="shared" si="4"/>
        <v>2084.79</v>
      </c>
      <c r="M8" s="3">
        <f>G8+I8-K8</f>
        <v>1886.35</v>
      </c>
    </row>
    <row r="9" spans="1:15" x14ac:dyDescent="0.2">
      <c r="A9" s="124" t="s">
        <v>60</v>
      </c>
      <c r="B9" s="125" t="s">
        <v>61</v>
      </c>
      <c r="C9" s="18"/>
      <c r="D9" s="76"/>
      <c r="E9" s="151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3">
        <f t="shared" ref="M9:M16" si="7">G9+I9-K9</f>
        <v>0</v>
      </c>
    </row>
    <row r="10" spans="1:15" x14ac:dyDescent="0.2">
      <c r="A10" s="139" t="s">
        <v>46</v>
      </c>
      <c r="B10" s="140" t="s">
        <v>29</v>
      </c>
      <c r="C10" s="161"/>
      <c r="D10" s="169"/>
      <c r="E10" s="151">
        <v>2.5000000000000001E-2</v>
      </c>
      <c r="F10" s="152">
        <f t="shared" si="0"/>
        <v>2.5000000000000001E-2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 t="shared" si="7"/>
        <v>0</v>
      </c>
    </row>
    <row r="11" spans="1:15" x14ac:dyDescent="0.2">
      <c r="A11" s="90" t="s">
        <v>52</v>
      </c>
      <c r="B11" s="119" t="s">
        <v>53</v>
      </c>
      <c r="C11" s="127"/>
      <c r="D11" s="169"/>
      <c r="E11" s="151">
        <v>0.03</v>
      </c>
      <c r="F11" s="152">
        <f t="shared" si="0"/>
        <v>0.03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7"/>
        <v>0</v>
      </c>
    </row>
    <row r="12" spans="1:15" x14ac:dyDescent="0.2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16"/>
      <c r="J12" s="12">
        <f t="shared" si="3"/>
        <v>0</v>
      </c>
      <c r="K12" s="116"/>
      <c r="L12" s="12">
        <f t="shared" si="4"/>
        <v>0</v>
      </c>
      <c r="M12" s="3">
        <f t="shared" si="7"/>
        <v>0</v>
      </c>
    </row>
    <row r="13" spans="1:15" x14ac:dyDescent="0.2">
      <c r="A13" s="90" t="s">
        <v>63</v>
      </c>
      <c r="B13" s="146" t="s">
        <v>64</v>
      </c>
      <c r="C13" s="176"/>
      <c r="D13" s="170"/>
      <c r="E13" s="151">
        <v>0.02</v>
      </c>
      <c r="F13" s="152">
        <f t="shared" si="0"/>
        <v>0.02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7"/>
        <v>0</v>
      </c>
    </row>
    <row r="14" spans="1:15" x14ac:dyDescent="0.2">
      <c r="A14" s="90" t="s">
        <v>74</v>
      </c>
      <c r="B14" s="175" t="s">
        <v>75</v>
      </c>
      <c r="C14" s="111">
        <v>3889</v>
      </c>
      <c r="D14" s="171">
        <v>0.36</v>
      </c>
      <c r="E14" s="157">
        <v>0.04</v>
      </c>
      <c r="F14" s="152">
        <f t="shared" si="0"/>
        <v>0.39999999999999997</v>
      </c>
      <c r="G14" s="89">
        <f t="shared" si="1"/>
        <v>1400.04</v>
      </c>
      <c r="H14" s="12">
        <f t="shared" si="2"/>
        <v>1555.6</v>
      </c>
      <c r="I14" s="116">
        <v>118.46</v>
      </c>
      <c r="J14" s="12">
        <f t="shared" si="3"/>
        <v>1674.06</v>
      </c>
      <c r="K14" s="116">
        <v>140</v>
      </c>
      <c r="L14" s="12">
        <f t="shared" si="4"/>
        <v>1534.06</v>
      </c>
      <c r="M14" s="3">
        <f t="shared" si="7"/>
        <v>1378.5</v>
      </c>
    </row>
    <row r="15" spans="1:15" x14ac:dyDescent="0.2">
      <c r="A15" s="92" t="s">
        <v>54</v>
      </c>
      <c r="B15" s="119" t="s">
        <v>55</v>
      </c>
      <c r="C15" s="114"/>
      <c r="D15" s="172"/>
      <c r="E15" s="157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16"/>
      <c r="J15" s="12">
        <f t="shared" si="3"/>
        <v>0</v>
      </c>
      <c r="K15" s="116"/>
      <c r="L15" s="12">
        <f t="shared" si="4"/>
        <v>0</v>
      </c>
      <c r="M15" s="3">
        <f t="shared" si="7"/>
        <v>0</v>
      </c>
    </row>
    <row r="16" spans="1:15" ht="16" customHeight="1" x14ac:dyDescent="0.2">
      <c r="A16" s="75"/>
      <c r="C16" s="79">
        <f>SUM(C2:C15)</f>
        <v>12635</v>
      </c>
      <c r="D16" s="79">
        <f t="shared" ref="D16:L16" si="8">SUM(D2:D15)</f>
        <v>1.4099999999999997</v>
      </c>
      <c r="E16" s="79">
        <f t="shared" si="8"/>
        <v>0.44500000000000006</v>
      </c>
      <c r="F16" s="79">
        <f t="shared" si="8"/>
        <v>1.8549999999999998</v>
      </c>
      <c r="G16" s="79">
        <f t="shared" si="8"/>
        <v>4461.1399999999994</v>
      </c>
      <c r="H16" s="80">
        <f t="shared" si="8"/>
        <v>4928.6900000000005</v>
      </c>
      <c r="I16" s="80">
        <f t="shared" si="8"/>
        <v>368.46</v>
      </c>
      <c r="J16" s="80">
        <f t="shared" si="8"/>
        <v>5297.15</v>
      </c>
      <c r="K16" s="80">
        <f t="shared" si="8"/>
        <v>250</v>
      </c>
      <c r="L16" s="80">
        <f t="shared" si="8"/>
        <v>5047.1499999999996</v>
      </c>
      <c r="M16" s="3">
        <f t="shared" si="7"/>
        <v>4579.5999999999995</v>
      </c>
      <c r="O16" s="3"/>
    </row>
    <row r="17" spans="1:14" x14ac:dyDescent="0.2">
      <c r="D17" s="81"/>
      <c r="E17" s="81"/>
      <c r="F17" s="81"/>
      <c r="G17" s="81"/>
      <c r="L17" s="162"/>
      <c r="N17" s="165"/>
    </row>
    <row r="18" spans="1:14" x14ac:dyDescent="0.2">
      <c r="D18" s="13"/>
      <c r="E18" s="13"/>
      <c r="F18" s="13"/>
      <c r="G18" s="13"/>
      <c r="I18" s="13"/>
      <c r="J18" s="13"/>
      <c r="K18" t="s">
        <v>10</v>
      </c>
      <c r="L18" s="12">
        <f>H22</f>
        <v>0</v>
      </c>
    </row>
    <row r="19" spans="1:14" x14ac:dyDescent="0.2">
      <c r="D19" s="14"/>
      <c r="E19" s="14"/>
      <c r="F19" s="14"/>
      <c r="G19" s="14"/>
      <c r="I19" s="13"/>
      <c r="J19" s="13"/>
      <c r="K19" t="s">
        <v>12</v>
      </c>
      <c r="L19" s="16">
        <f>L16</f>
        <v>5047.1499999999996</v>
      </c>
    </row>
    <row r="20" spans="1:14" x14ac:dyDescent="0.2">
      <c r="D20" s="14"/>
      <c r="E20" s="14"/>
      <c r="F20" s="14"/>
      <c r="G20" s="14"/>
      <c r="H20" s="15"/>
    </row>
    <row r="21" spans="1:14" x14ac:dyDescent="0.2">
      <c r="A21" s="82" t="s">
        <v>48</v>
      </c>
      <c r="B21" s="82" t="s">
        <v>49</v>
      </c>
      <c r="D21" s="14"/>
      <c r="E21" s="14"/>
      <c r="F21" s="14"/>
      <c r="G21" s="14"/>
      <c r="H21" s="15"/>
      <c r="I21" s="3"/>
    </row>
    <row r="22" spans="1:14" x14ac:dyDescent="0.2">
      <c r="A22" s="83">
        <v>0.03</v>
      </c>
      <c r="B22" s="84">
        <v>0.02</v>
      </c>
      <c r="C22" t="s">
        <v>50</v>
      </c>
      <c r="D22" s="14"/>
      <c r="E22" s="14"/>
      <c r="F22" s="14"/>
      <c r="G22" s="14"/>
      <c r="H22" s="15"/>
    </row>
    <row r="23" spans="1:14" x14ac:dyDescent="0.2">
      <c r="A23" s="85">
        <v>0.04</v>
      </c>
      <c r="B23" s="85">
        <v>2.5000000000000001E-2</v>
      </c>
      <c r="C23" t="s">
        <v>51</v>
      </c>
    </row>
    <row r="25" spans="1:14" x14ac:dyDescent="0.2">
      <c r="K25" s="3"/>
    </row>
  </sheetData>
  <sortState xmlns:xlrd2="http://schemas.microsoft.com/office/spreadsheetml/2017/richdata2" ref="A2:L15">
    <sortCondition ref="B2:B15"/>
  </sortState>
  <pageMargins left="0.7" right="0.7" top="0.75" bottom="0.75" header="0.3" footer="0.3"/>
  <pageSetup orientation="portrait" horizontalDpi="4294967295" verticalDpi="4294967295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25"/>
  <sheetViews>
    <sheetView zoomScale="90" zoomScaleNormal="90" workbookViewId="0">
      <selection activeCell="A14" sqref="A14:XFD14"/>
    </sheetView>
  </sheetViews>
  <sheetFormatPr baseColWidth="10" defaultColWidth="10.6640625" defaultRowHeight="16" x14ac:dyDescent="0.2"/>
  <cols>
    <col min="2" max="2" width="11.1640625" customWidth="1"/>
    <col min="5" max="5" width="10.1640625" customWidth="1"/>
    <col min="6" max="6" width="6.6640625" customWidth="1"/>
    <col min="7" max="7" width="0.1640625" hidden="1" customWidth="1"/>
    <col min="12" max="12" width="10.1640625" customWidth="1"/>
    <col min="13" max="13" width="15" hidden="1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5" si="0">D2+E2</f>
        <v>0.02</v>
      </c>
      <c r="G2" s="89">
        <f t="shared" ref="G2:G15" si="1">C2*D2</f>
        <v>0</v>
      </c>
      <c r="H2" s="12">
        <f t="shared" ref="H2:H15" si="2">C2*F2</f>
        <v>0</v>
      </c>
      <c r="I2" s="89"/>
      <c r="J2" s="12">
        <f t="shared" ref="J2:J15" si="3">H2+I2</f>
        <v>0</v>
      </c>
      <c r="K2" s="120"/>
      <c r="L2" s="12">
        <f t="shared" ref="L2:L15" si="4">J2-K2</f>
        <v>0</v>
      </c>
      <c r="M2" s="3">
        <f>G2+I2-K2</f>
        <v>0</v>
      </c>
    </row>
    <row r="3" spans="1:15" ht="17" x14ac:dyDescent="0.2">
      <c r="A3" s="179" t="s">
        <v>72</v>
      </c>
      <c r="B3" s="159" t="s">
        <v>73</v>
      </c>
      <c r="C3" s="111">
        <v>5482</v>
      </c>
      <c r="D3" s="113">
        <v>0.35</v>
      </c>
      <c r="E3" s="157">
        <v>0.03</v>
      </c>
      <c r="F3" s="152">
        <f t="shared" si="0"/>
        <v>0.38</v>
      </c>
      <c r="G3" s="89">
        <f t="shared" si="1"/>
        <v>1918.6999999999998</v>
      </c>
      <c r="H3" s="12">
        <f t="shared" si="2"/>
        <v>2083.16</v>
      </c>
      <c r="I3" s="89">
        <v>100</v>
      </c>
      <c r="J3" s="12">
        <f t="shared" si="3"/>
        <v>2183.16</v>
      </c>
      <c r="K3" s="120">
        <v>100</v>
      </c>
      <c r="L3" s="12">
        <f t="shared" si="4"/>
        <v>2083.16</v>
      </c>
      <c r="M3" s="3">
        <f t="shared" ref="M3:M7" si="5">G3+I3-K3</f>
        <v>1918.6999999999998</v>
      </c>
    </row>
    <row r="4" spans="1:15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5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5" ht="17" x14ac:dyDescent="0.2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2">
      <c r="A7" s="139" t="s">
        <v>44</v>
      </c>
      <c r="B7" s="140" t="s">
        <v>45</v>
      </c>
      <c r="C7" s="161"/>
      <c r="D7" s="169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12"/>
      <c r="J7" s="12">
        <f t="shared" si="3"/>
        <v>0</v>
      </c>
      <c r="K7" s="12"/>
      <c r="L7" s="12">
        <f t="shared" si="4"/>
        <v>0</v>
      </c>
      <c r="M7" s="3">
        <f t="shared" si="5"/>
        <v>0</v>
      </c>
    </row>
    <row r="8" spans="1:15" x14ac:dyDescent="0.2">
      <c r="A8" s="139" t="s">
        <v>69</v>
      </c>
      <c r="B8" s="163" t="s">
        <v>70</v>
      </c>
      <c r="C8" s="164">
        <v>4069</v>
      </c>
      <c r="D8" s="169">
        <v>0.35</v>
      </c>
      <c r="E8" s="151">
        <v>0.04</v>
      </c>
      <c r="F8" s="152">
        <f t="shared" si="0"/>
        <v>0.38999999999999996</v>
      </c>
      <c r="G8" s="89">
        <f t="shared" si="1"/>
        <v>1424.1499999999999</v>
      </c>
      <c r="H8" s="12">
        <f t="shared" si="2"/>
        <v>1586.9099999999999</v>
      </c>
      <c r="I8" s="123">
        <v>100</v>
      </c>
      <c r="J8" s="12">
        <f t="shared" si="3"/>
        <v>1686.9099999999999</v>
      </c>
      <c r="K8" s="123"/>
      <c r="L8" s="12">
        <f t="shared" si="4"/>
        <v>1686.9099999999999</v>
      </c>
      <c r="M8" s="3">
        <f>G8+I8-K8</f>
        <v>1524.1499999999999</v>
      </c>
    </row>
    <row r="9" spans="1:15" x14ac:dyDescent="0.2">
      <c r="A9" s="124" t="s">
        <v>60</v>
      </c>
      <c r="B9" s="125" t="s">
        <v>61</v>
      </c>
      <c r="C9" s="18"/>
      <c r="D9" s="76"/>
      <c r="E9" s="151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3">
        <f t="shared" ref="M9:M16" si="6">G9+I9-K9</f>
        <v>0</v>
      </c>
    </row>
    <row r="10" spans="1:15" x14ac:dyDescent="0.2">
      <c r="A10" s="139" t="s">
        <v>46</v>
      </c>
      <c r="B10" s="140" t="s">
        <v>29</v>
      </c>
      <c r="C10" s="161"/>
      <c r="D10" s="169"/>
      <c r="E10" s="151">
        <v>2.5000000000000001E-2</v>
      </c>
      <c r="F10" s="152">
        <f t="shared" si="0"/>
        <v>2.5000000000000001E-2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 t="shared" si="6"/>
        <v>0</v>
      </c>
    </row>
    <row r="11" spans="1:15" x14ac:dyDescent="0.2">
      <c r="A11" s="90" t="s">
        <v>52</v>
      </c>
      <c r="B11" s="119" t="s">
        <v>53</v>
      </c>
      <c r="C11" s="127"/>
      <c r="D11" s="169"/>
      <c r="E11" s="151">
        <v>0.03</v>
      </c>
      <c r="F11" s="152">
        <f t="shared" si="0"/>
        <v>0.03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6"/>
        <v>0</v>
      </c>
    </row>
    <row r="12" spans="1:15" x14ac:dyDescent="0.2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16"/>
      <c r="J12" s="12">
        <f t="shared" si="3"/>
        <v>0</v>
      </c>
      <c r="K12" s="116"/>
      <c r="L12" s="12">
        <f t="shared" si="4"/>
        <v>0</v>
      </c>
      <c r="M12" s="3">
        <f t="shared" si="6"/>
        <v>0</v>
      </c>
    </row>
    <row r="13" spans="1:15" x14ac:dyDescent="0.2">
      <c r="A13" s="90" t="s">
        <v>63</v>
      </c>
      <c r="B13" s="146" t="s">
        <v>64</v>
      </c>
      <c r="C13" s="176"/>
      <c r="D13" s="170"/>
      <c r="E13" s="151">
        <v>0.02</v>
      </c>
      <c r="F13" s="152">
        <f t="shared" si="0"/>
        <v>0.02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6"/>
        <v>0</v>
      </c>
    </row>
    <row r="14" spans="1:15" x14ac:dyDescent="0.2">
      <c r="A14" s="90" t="s">
        <v>74</v>
      </c>
      <c r="B14" s="175" t="s">
        <v>75</v>
      </c>
      <c r="C14" s="111">
        <v>3330</v>
      </c>
      <c r="D14" s="171">
        <v>0.36</v>
      </c>
      <c r="E14" s="157">
        <v>0.03</v>
      </c>
      <c r="F14" s="152">
        <f t="shared" si="0"/>
        <v>0.39</v>
      </c>
      <c r="G14" s="89">
        <f t="shared" si="1"/>
        <v>1198.8</v>
      </c>
      <c r="H14" s="12">
        <f t="shared" si="2"/>
        <v>1298.7</v>
      </c>
      <c r="I14" s="116"/>
      <c r="J14" s="12">
        <f t="shared" si="3"/>
        <v>1298.7</v>
      </c>
      <c r="K14" s="116">
        <v>110</v>
      </c>
      <c r="L14" s="12">
        <f t="shared" si="4"/>
        <v>1188.7</v>
      </c>
      <c r="M14" s="3">
        <f t="shared" si="6"/>
        <v>1088.8</v>
      </c>
    </row>
    <row r="15" spans="1:15" x14ac:dyDescent="0.2">
      <c r="A15" s="92" t="s">
        <v>54</v>
      </c>
      <c r="B15" s="119" t="s">
        <v>55</v>
      </c>
      <c r="C15" s="114"/>
      <c r="D15" s="172"/>
      <c r="E15" s="157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16"/>
      <c r="J15" s="12">
        <f t="shared" si="3"/>
        <v>0</v>
      </c>
      <c r="K15" s="116"/>
      <c r="L15" s="12">
        <f t="shared" si="4"/>
        <v>0</v>
      </c>
      <c r="M15" s="3">
        <f t="shared" si="6"/>
        <v>0</v>
      </c>
    </row>
    <row r="16" spans="1:15" ht="16" customHeight="1" x14ac:dyDescent="0.2">
      <c r="A16" s="75"/>
      <c r="C16" s="79">
        <f>SUM(C2:C15)</f>
        <v>12881</v>
      </c>
      <c r="D16" s="79">
        <f t="shared" ref="D16:L16" si="7">SUM(D2:D15)</f>
        <v>1.06</v>
      </c>
      <c r="E16" s="79">
        <f t="shared" si="7"/>
        <v>0.43500000000000011</v>
      </c>
      <c r="F16" s="79">
        <f t="shared" si="7"/>
        <v>1.4950000000000001</v>
      </c>
      <c r="G16" s="79">
        <f t="shared" si="7"/>
        <v>4541.6499999999996</v>
      </c>
      <c r="H16" s="80">
        <f t="shared" si="7"/>
        <v>4968.7699999999995</v>
      </c>
      <c r="I16" s="80">
        <f t="shared" si="7"/>
        <v>200</v>
      </c>
      <c r="J16" s="80">
        <f t="shared" si="7"/>
        <v>5168.7699999999995</v>
      </c>
      <c r="K16" s="80">
        <f t="shared" si="7"/>
        <v>210</v>
      </c>
      <c r="L16" s="80">
        <f t="shared" si="7"/>
        <v>4958.7699999999995</v>
      </c>
      <c r="M16" s="3">
        <f t="shared" si="6"/>
        <v>4531.6499999999996</v>
      </c>
      <c r="O16" s="3"/>
    </row>
    <row r="17" spans="1:14" x14ac:dyDescent="0.2">
      <c r="D17" s="81"/>
      <c r="E17" s="81"/>
      <c r="F17" s="81"/>
      <c r="G17" s="81"/>
      <c r="L17" s="162"/>
      <c r="N17" s="165"/>
    </row>
    <row r="18" spans="1:14" x14ac:dyDescent="0.2">
      <c r="D18" s="13"/>
      <c r="E18" s="13"/>
      <c r="F18" s="13"/>
      <c r="G18" s="13"/>
      <c r="I18" s="13"/>
      <c r="J18" s="13"/>
      <c r="K18" t="s">
        <v>10</v>
      </c>
      <c r="L18" s="12">
        <f>H22</f>
        <v>0</v>
      </c>
    </row>
    <row r="19" spans="1:14" x14ac:dyDescent="0.2">
      <c r="D19" s="14"/>
      <c r="E19" s="14"/>
      <c r="F19" s="14"/>
      <c r="G19" s="14"/>
      <c r="I19" s="13"/>
      <c r="J19" s="13"/>
      <c r="K19" t="s">
        <v>12</v>
      </c>
      <c r="L19" s="16">
        <f>L16</f>
        <v>4958.7699999999995</v>
      </c>
    </row>
    <row r="20" spans="1:14" x14ac:dyDescent="0.2">
      <c r="D20" s="14"/>
      <c r="E20" s="14"/>
      <c r="F20" s="14"/>
      <c r="G20" s="14"/>
      <c r="H20" s="15"/>
    </row>
    <row r="21" spans="1:14" x14ac:dyDescent="0.2">
      <c r="A21" s="82" t="s">
        <v>48</v>
      </c>
      <c r="B21" s="82" t="s">
        <v>49</v>
      </c>
      <c r="D21" s="14"/>
      <c r="E21" s="14"/>
      <c r="F21" s="14"/>
      <c r="G21" s="14"/>
      <c r="H21" s="15"/>
      <c r="I21" s="3"/>
    </row>
    <row r="22" spans="1:14" x14ac:dyDescent="0.2">
      <c r="A22" s="83">
        <v>0.03</v>
      </c>
      <c r="B22" s="84">
        <v>0.02</v>
      </c>
      <c r="C22" t="s">
        <v>50</v>
      </c>
      <c r="D22" s="14"/>
      <c r="E22" s="14"/>
      <c r="F22" s="14"/>
      <c r="G22" s="14"/>
      <c r="H22" s="15"/>
    </row>
    <row r="23" spans="1:14" x14ac:dyDescent="0.2">
      <c r="A23" s="85">
        <v>0.04</v>
      </c>
      <c r="B23" s="85">
        <v>2.5000000000000001E-2</v>
      </c>
      <c r="C23" t="s">
        <v>51</v>
      </c>
    </row>
    <row r="25" spans="1:14" x14ac:dyDescent="0.2">
      <c r="K25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7"/>
  <sheetViews>
    <sheetView zoomScale="90" zoomScaleNormal="90" workbookViewId="0">
      <selection activeCell="L21" sqref="L21"/>
    </sheetView>
  </sheetViews>
  <sheetFormatPr baseColWidth="10" defaultColWidth="10.6640625" defaultRowHeight="16" x14ac:dyDescent="0.2"/>
  <cols>
    <col min="2" max="2" width="11.1640625" customWidth="1"/>
    <col min="5" max="6" width="10.1640625" customWidth="1"/>
    <col min="7" max="7" width="0.1640625" hidden="1" customWidth="1"/>
    <col min="12" max="12" width="10.1640625" customWidth="1"/>
    <col min="13" max="13" width="15.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7" si="0">D2+E2</f>
        <v>0.02</v>
      </c>
      <c r="G2" s="89">
        <f t="shared" ref="G2:G17" si="1">C2*D2</f>
        <v>0</v>
      </c>
      <c r="H2" s="12">
        <f t="shared" ref="H2:H17" si="2">C2*F2</f>
        <v>0</v>
      </c>
      <c r="I2" s="89"/>
      <c r="J2" s="12">
        <f t="shared" ref="J2:J17" si="3">H2+I2</f>
        <v>0</v>
      </c>
      <c r="K2" s="120"/>
      <c r="L2" s="12">
        <f t="shared" ref="L2:L17" si="4">J2-K2</f>
        <v>0</v>
      </c>
      <c r="M2" s="3">
        <f>G2+I2-K2</f>
        <v>0</v>
      </c>
    </row>
    <row r="3" spans="1:13" ht="17" x14ac:dyDescent="0.2">
      <c r="A3" s="179" t="s">
        <v>72</v>
      </c>
      <c r="B3" s="159" t="s">
        <v>73</v>
      </c>
      <c r="C3" s="111">
        <v>3099</v>
      </c>
      <c r="D3" s="113">
        <v>0.35</v>
      </c>
      <c r="E3" s="157">
        <v>0.03</v>
      </c>
      <c r="F3" s="152">
        <f t="shared" si="0"/>
        <v>0.38</v>
      </c>
      <c r="G3" s="89">
        <f t="shared" si="1"/>
        <v>1084.6499999999999</v>
      </c>
      <c r="H3" s="12">
        <f t="shared" si="2"/>
        <v>1177.6200000000001</v>
      </c>
      <c r="I3" s="89"/>
      <c r="J3" s="12">
        <f t="shared" si="3"/>
        <v>1177.6200000000001</v>
      </c>
      <c r="K3" s="120">
        <v>330</v>
      </c>
      <c r="L3" s="12">
        <f t="shared" si="4"/>
        <v>847.62000000000012</v>
      </c>
      <c r="M3" s="3">
        <f t="shared" ref="M3:M7" si="5">G3+I3-K3</f>
        <v>754.64999999999986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ht="17" x14ac:dyDescent="0.2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2">
      <c r="A7" s="139" t="s">
        <v>44</v>
      </c>
      <c r="B7" s="140" t="s">
        <v>45</v>
      </c>
      <c r="C7" s="161"/>
      <c r="D7" s="169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12"/>
      <c r="J7" s="12">
        <f t="shared" si="3"/>
        <v>0</v>
      </c>
      <c r="K7" s="12"/>
      <c r="L7" s="12">
        <f t="shared" si="4"/>
        <v>0</v>
      </c>
      <c r="M7" s="3">
        <f t="shared" si="5"/>
        <v>0</v>
      </c>
    </row>
    <row r="8" spans="1:13" x14ac:dyDescent="0.2">
      <c r="A8" s="139" t="s">
        <v>80</v>
      </c>
      <c r="B8" s="182" t="s">
        <v>45</v>
      </c>
      <c r="C8" s="184">
        <v>5207</v>
      </c>
      <c r="D8" s="177">
        <v>0.23</v>
      </c>
      <c r="E8" s="151">
        <v>2.5000000000000001E-2</v>
      </c>
      <c r="F8" s="152">
        <f t="shared" ref="F8" si="6">D8+E8</f>
        <v>0.255</v>
      </c>
      <c r="G8" s="89">
        <f t="shared" ref="G8" si="7">C8*D8</f>
        <v>1197.6100000000001</v>
      </c>
      <c r="H8" s="12">
        <f t="shared" ref="H8" si="8">C8*F8</f>
        <v>1327.7850000000001</v>
      </c>
      <c r="I8" s="12">
        <v>34.81</v>
      </c>
      <c r="J8" s="12">
        <f t="shared" ref="J8" si="9">H8+I8</f>
        <v>1362.595</v>
      </c>
      <c r="K8" s="12">
        <v>210</v>
      </c>
      <c r="L8" s="12">
        <f t="shared" ref="L8" si="10">J8-K8</f>
        <v>1152.595</v>
      </c>
      <c r="M8" s="3">
        <f t="shared" ref="M8" si="11">G8+I8-K8</f>
        <v>1022.4200000000001</v>
      </c>
    </row>
    <row r="9" spans="1:13" x14ac:dyDescent="0.2">
      <c r="A9" s="139" t="s">
        <v>69</v>
      </c>
      <c r="B9" s="163" t="s">
        <v>70</v>
      </c>
      <c r="C9" s="164">
        <v>4412</v>
      </c>
      <c r="D9" s="169">
        <v>0.35</v>
      </c>
      <c r="E9" s="151">
        <v>0.04</v>
      </c>
      <c r="F9" s="152">
        <f t="shared" si="0"/>
        <v>0.38999999999999996</v>
      </c>
      <c r="G9" s="89">
        <f t="shared" si="1"/>
        <v>1544.1999999999998</v>
      </c>
      <c r="H9" s="12">
        <f t="shared" si="2"/>
        <v>1720.6799999999998</v>
      </c>
      <c r="I9" s="123">
        <v>50</v>
      </c>
      <c r="J9" s="12">
        <f t="shared" si="3"/>
        <v>1770.6799999999998</v>
      </c>
      <c r="K9" s="123">
        <v>220</v>
      </c>
      <c r="L9" s="12">
        <f t="shared" si="4"/>
        <v>1550.6799999999998</v>
      </c>
      <c r="M9" s="3">
        <f>G9+I9-K9</f>
        <v>1374.1999999999998</v>
      </c>
    </row>
    <row r="10" spans="1:13" x14ac:dyDescent="0.2">
      <c r="A10" s="124" t="s">
        <v>60</v>
      </c>
      <c r="B10" s="125" t="s">
        <v>61</v>
      </c>
      <c r="C10" s="18"/>
      <c r="D10" s="76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 t="shared" ref="M10:M18" si="12">G10+I10-K10</f>
        <v>0</v>
      </c>
    </row>
    <row r="11" spans="1:13" x14ac:dyDescent="0.2">
      <c r="A11" s="139" t="s">
        <v>46</v>
      </c>
      <c r="B11" s="140" t="s">
        <v>29</v>
      </c>
      <c r="C11" s="161"/>
      <c r="D11" s="169"/>
      <c r="E11" s="151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12"/>
        <v>0</v>
      </c>
    </row>
    <row r="12" spans="1:13" x14ac:dyDescent="0.2">
      <c r="A12" s="90" t="s">
        <v>52</v>
      </c>
      <c r="B12" s="119" t="s">
        <v>53</v>
      </c>
      <c r="C12" s="127"/>
      <c r="D12" s="169"/>
      <c r="E12" s="151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12"/>
        <v>0</v>
      </c>
    </row>
    <row r="13" spans="1:13" x14ac:dyDescent="0.2">
      <c r="A13" s="124" t="s">
        <v>78</v>
      </c>
      <c r="B13" s="182" t="s">
        <v>79</v>
      </c>
      <c r="C13" s="183">
        <v>5207</v>
      </c>
      <c r="D13" s="177">
        <v>0.23</v>
      </c>
      <c r="E13" s="151">
        <v>2.5000000000000001E-2</v>
      </c>
      <c r="F13" s="152">
        <f t="shared" si="0"/>
        <v>0.255</v>
      </c>
      <c r="G13" s="89">
        <f t="shared" si="1"/>
        <v>1197.6100000000001</v>
      </c>
      <c r="H13" s="12">
        <f t="shared" ref="H13" si="13">C13*F13</f>
        <v>1327.7850000000001</v>
      </c>
      <c r="I13" s="123">
        <v>12</v>
      </c>
      <c r="J13" s="12">
        <f t="shared" ref="J13" si="14">H13+I13</f>
        <v>1339.7850000000001</v>
      </c>
      <c r="K13" s="123">
        <v>220</v>
      </c>
      <c r="L13" s="12">
        <f t="shared" ref="L13" si="15">J13-K13</f>
        <v>1119.7850000000001</v>
      </c>
      <c r="M13" s="3">
        <f t="shared" ref="M13" si="16">G13+I13-K13</f>
        <v>989.61000000000013</v>
      </c>
    </row>
    <row r="14" spans="1:13" x14ac:dyDescent="0.2">
      <c r="A14" s="94" t="s">
        <v>58</v>
      </c>
      <c r="B14" s="110" t="s">
        <v>59</v>
      </c>
      <c r="C14" s="111"/>
      <c r="D14" s="171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16"/>
      <c r="J14" s="12">
        <f t="shared" si="3"/>
        <v>0</v>
      </c>
      <c r="K14" s="116"/>
      <c r="L14" s="12">
        <f t="shared" si="4"/>
        <v>0</v>
      </c>
      <c r="M14" s="3">
        <f t="shared" si="12"/>
        <v>0</v>
      </c>
    </row>
    <row r="15" spans="1:13" x14ac:dyDescent="0.2">
      <c r="A15" s="90" t="s">
        <v>63</v>
      </c>
      <c r="B15" s="146" t="s">
        <v>64</v>
      </c>
      <c r="C15" s="176"/>
      <c r="D15" s="170"/>
      <c r="E15" s="151">
        <v>0.02</v>
      </c>
      <c r="F15" s="152">
        <f t="shared" si="0"/>
        <v>0.02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12"/>
        <v>0</v>
      </c>
    </row>
    <row r="16" spans="1:13" x14ac:dyDescent="0.2">
      <c r="A16" s="90" t="s">
        <v>74</v>
      </c>
      <c r="B16" s="175" t="s">
        <v>75</v>
      </c>
      <c r="C16" s="111">
        <v>4688</v>
      </c>
      <c r="D16" s="181">
        <v>0.36</v>
      </c>
      <c r="E16" s="157">
        <v>0.03</v>
      </c>
      <c r="F16" s="152">
        <f t="shared" si="0"/>
        <v>0.39</v>
      </c>
      <c r="G16" s="89">
        <f t="shared" si="1"/>
        <v>1687.6799999999998</v>
      </c>
      <c r="H16" s="12">
        <f t="shared" si="2"/>
        <v>1828.3200000000002</v>
      </c>
      <c r="I16" s="116">
        <v>86.3</v>
      </c>
      <c r="J16" s="12">
        <f t="shared" si="3"/>
        <v>1914.6200000000001</v>
      </c>
      <c r="K16" s="116">
        <v>133</v>
      </c>
      <c r="L16" s="12">
        <f t="shared" si="4"/>
        <v>1781.6200000000001</v>
      </c>
      <c r="M16" s="3">
        <f t="shared" si="12"/>
        <v>1640.9799999999998</v>
      </c>
    </row>
    <row r="17" spans="1:15" x14ac:dyDescent="0.2">
      <c r="A17" s="92" t="s">
        <v>54</v>
      </c>
      <c r="B17" s="119" t="s">
        <v>55</v>
      </c>
      <c r="C17" s="114"/>
      <c r="D17" s="172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12"/>
        <v>0</v>
      </c>
    </row>
    <row r="18" spans="1:15" ht="16" customHeight="1" x14ac:dyDescent="0.2">
      <c r="A18" s="75"/>
      <c r="C18" s="79">
        <f>SUM(C2:C17)</f>
        <v>22613</v>
      </c>
      <c r="D18" s="79">
        <f t="shared" ref="D18:L18" si="17">SUM(D2:D17)</f>
        <v>1.52</v>
      </c>
      <c r="E18" s="79">
        <f t="shared" si="17"/>
        <v>0.48500000000000004</v>
      </c>
      <c r="F18" s="79">
        <f t="shared" si="17"/>
        <v>2.0049999999999999</v>
      </c>
      <c r="G18" s="79">
        <f t="shared" si="17"/>
        <v>6711.75</v>
      </c>
      <c r="H18" s="80">
        <f t="shared" si="17"/>
        <v>7382.1900000000005</v>
      </c>
      <c r="I18" s="80">
        <f t="shared" si="17"/>
        <v>183.11</v>
      </c>
      <c r="J18" s="80">
        <f t="shared" si="17"/>
        <v>7565.3</v>
      </c>
      <c r="K18" s="80">
        <f t="shared" si="17"/>
        <v>1113</v>
      </c>
      <c r="L18" s="80">
        <f t="shared" si="17"/>
        <v>6452.3</v>
      </c>
      <c r="M18" s="3">
        <f t="shared" si="12"/>
        <v>5781.86</v>
      </c>
      <c r="O18" s="3"/>
    </row>
    <row r="19" spans="1:15" x14ac:dyDescent="0.2">
      <c r="D19" s="81"/>
      <c r="E19" s="81"/>
      <c r="F19" s="81"/>
      <c r="G19" s="81"/>
      <c r="L19" s="162"/>
      <c r="N19" s="165"/>
    </row>
    <row r="20" spans="1:15" x14ac:dyDescent="0.2">
      <c r="D20" s="13"/>
      <c r="E20" s="13"/>
      <c r="F20" s="13"/>
      <c r="G20" s="13"/>
      <c r="I20" s="13"/>
      <c r="J20" s="13"/>
      <c r="K20" t="s">
        <v>10</v>
      </c>
      <c r="L20" s="12">
        <f>H24</f>
        <v>0</v>
      </c>
    </row>
    <row r="21" spans="1:15" x14ac:dyDescent="0.2">
      <c r="D21" s="14"/>
      <c r="E21" s="14"/>
      <c r="F21" s="14"/>
      <c r="G21" s="14"/>
      <c r="I21" s="13"/>
      <c r="J21" s="13"/>
      <c r="K21" t="s">
        <v>12</v>
      </c>
      <c r="L21" s="16">
        <f>L18</f>
        <v>6452.3</v>
      </c>
    </row>
    <row r="22" spans="1:15" x14ac:dyDescent="0.2">
      <c r="D22" s="14"/>
      <c r="E22" s="14"/>
      <c r="F22" s="14"/>
      <c r="G22" s="14"/>
      <c r="H22" s="15"/>
    </row>
    <row r="23" spans="1:15" x14ac:dyDescent="0.2">
      <c r="A23" s="82" t="s">
        <v>48</v>
      </c>
      <c r="B23" s="82" t="s">
        <v>49</v>
      </c>
      <c r="D23" s="14"/>
      <c r="E23" s="14"/>
      <c r="F23" s="14"/>
      <c r="G23" s="14"/>
      <c r="H23" s="15"/>
      <c r="I23" s="3"/>
    </row>
    <row r="24" spans="1:15" x14ac:dyDescent="0.2">
      <c r="A24" s="83">
        <v>0.03</v>
      </c>
      <c r="B24" s="84">
        <v>0.02</v>
      </c>
      <c r="C24" t="s">
        <v>50</v>
      </c>
      <c r="D24" s="14"/>
      <c r="E24" s="14"/>
      <c r="F24" s="14"/>
      <c r="G24" s="14"/>
      <c r="H24" s="15"/>
    </row>
    <row r="25" spans="1:15" x14ac:dyDescent="0.2">
      <c r="A25" s="85">
        <v>0.04</v>
      </c>
      <c r="B25" s="85">
        <v>2.5000000000000001E-2</v>
      </c>
      <c r="C25" t="s">
        <v>51</v>
      </c>
    </row>
    <row r="27" spans="1:15" x14ac:dyDescent="0.2">
      <c r="K27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27"/>
  <sheetViews>
    <sheetView zoomScale="90" zoomScaleNormal="90" workbookViewId="0">
      <selection activeCell="L21" sqref="L21"/>
    </sheetView>
  </sheetViews>
  <sheetFormatPr baseColWidth="10" defaultColWidth="10.6640625" defaultRowHeight="16" x14ac:dyDescent="0.2"/>
  <cols>
    <col min="2" max="2" width="11.1640625" customWidth="1"/>
    <col min="5" max="6" width="10.1640625" customWidth="1"/>
    <col min="7" max="7" width="0.1640625" hidden="1" customWidth="1"/>
    <col min="12" max="12" width="10.33203125" customWidth="1"/>
    <col min="13" max="13" width="0.6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7" si="0">D2+E2</f>
        <v>0.02</v>
      </c>
      <c r="G2" s="89">
        <f t="shared" ref="G2:G17" si="1">C2*D2</f>
        <v>0</v>
      </c>
      <c r="H2" s="12">
        <f t="shared" ref="H2:H17" si="2">C2*F2</f>
        <v>0</v>
      </c>
      <c r="I2" s="89"/>
      <c r="J2" s="12">
        <f t="shared" ref="J2:J17" si="3">H2+I2</f>
        <v>0</v>
      </c>
      <c r="K2" s="120"/>
      <c r="L2" s="12">
        <f t="shared" ref="L2:L17" si="4">J2-K2</f>
        <v>0</v>
      </c>
      <c r="M2" s="3">
        <f>G2+I2-K2</f>
        <v>0</v>
      </c>
    </row>
    <row r="3" spans="1:13" ht="17" x14ac:dyDescent="0.2">
      <c r="A3" s="179" t="s">
        <v>72</v>
      </c>
      <c r="B3" s="159" t="s">
        <v>73</v>
      </c>
      <c r="C3" s="111"/>
      <c r="D3" s="113"/>
      <c r="E3" s="157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120"/>
      <c r="L3" s="12">
        <f t="shared" si="4"/>
        <v>0</v>
      </c>
      <c r="M3" s="3">
        <f t="shared" ref="M3:M8" si="5">G3+I3-K3</f>
        <v>0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ht="17" x14ac:dyDescent="0.2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2">
      <c r="A7" s="139" t="s">
        <v>44</v>
      </c>
      <c r="B7" s="140" t="s">
        <v>45</v>
      </c>
      <c r="C7" s="161"/>
      <c r="D7" s="169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12"/>
      <c r="J7" s="12">
        <f t="shared" si="3"/>
        <v>0</v>
      </c>
      <c r="K7" s="12"/>
      <c r="L7" s="12">
        <f t="shared" si="4"/>
        <v>0</v>
      </c>
      <c r="M7" s="3">
        <f t="shared" si="5"/>
        <v>0</v>
      </c>
    </row>
    <row r="8" spans="1:13" x14ac:dyDescent="0.2">
      <c r="A8" s="139" t="s">
        <v>80</v>
      </c>
      <c r="B8" s="185" t="s">
        <v>45</v>
      </c>
      <c r="C8" s="186">
        <v>2547</v>
      </c>
      <c r="D8" s="170">
        <v>0.23</v>
      </c>
      <c r="E8" s="151">
        <v>2.5000000000000001E-2</v>
      </c>
      <c r="F8" s="152">
        <f t="shared" si="0"/>
        <v>0.255</v>
      </c>
      <c r="G8" s="89">
        <f t="shared" si="1"/>
        <v>585.81000000000006</v>
      </c>
      <c r="H8" s="12">
        <f t="shared" si="2"/>
        <v>649.48500000000001</v>
      </c>
      <c r="I8" s="12">
        <v>12</v>
      </c>
      <c r="J8" s="12">
        <f t="shared" si="3"/>
        <v>661.48500000000001</v>
      </c>
      <c r="K8" s="12">
        <v>300</v>
      </c>
      <c r="L8" s="12">
        <f t="shared" si="4"/>
        <v>361.48500000000001</v>
      </c>
      <c r="M8" s="3">
        <f t="shared" si="5"/>
        <v>297.81000000000006</v>
      </c>
    </row>
    <row r="9" spans="1:13" x14ac:dyDescent="0.2">
      <c r="A9" s="139" t="s">
        <v>69</v>
      </c>
      <c r="B9" s="187" t="s">
        <v>70</v>
      </c>
      <c r="C9" s="186">
        <v>2755</v>
      </c>
      <c r="D9" s="170">
        <v>0.35</v>
      </c>
      <c r="E9" s="151">
        <v>0.04</v>
      </c>
      <c r="F9" s="152">
        <f t="shared" si="0"/>
        <v>0.38999999999999996</v>
      </c>
      <c r="G9" s="89">
        <f t="shared" si="1"/>
        <v>964.24999999999989</v>
      </c>
      <c r="H9" s="12">
        <f t="shared" si="2"/>
        <v>1074.4499999999998</v>
      </c>
      <c r="I9" s="123">
        <v>150</v>
      </c>
      <c r="J9" s="12">
        <f t="shared" si="3"/>
        <v>1224.4499999999998</v>
      </c>
      <c r="K9" s="123"/>
      <c r="L9" s="12">
        <f t="shared" si="4"/>
        <v>1224.4499999999998</v>
      </c>
      <c r="M9" s="3">
        <f>G9+I9-K9</f>
        <v>1114.25</v>
      </c>
    </row>
    <row r="10" spans="1:13" x14ac:dyDescent="0.2">
      <c r="A10" s="124" t="s">
        <v>60</v>
      </c>
      <c r="B10" s="188" t="s">
        <v>61</v>
      </c>
      <c r="C10" s="189"/>
      <c r="D10" s="172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 t="shared" ref="M10:M18" si="6">G10+I10-K10</f>
        <v>0</v>
      </c>
    </row>
    <row r="11" spans="1:13" x14ac:dyDescent="0.2">
      <c r="A11" s="139" t="s">
        <v>46</v>
      </c>
      <c r="B11" s="146" t="s">
        <v>29</v>
      </c>
      <c r="C11" s="186"/>
      <c r="D11" s="170"/>
      <c r="E11" s="151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6"/>
        <v>0</v>
      </c>
    </row>
    <row r="12" spans="1:13" x14ac:dyDescent="0.2">
      <c r="A12" s="90" t="s">
        <v>52</v>
      </c>
      <c r="B12" s="119" t="s">
        <v>53</v>
      </c>
      <c r="C12" s="190"/>
      <c r="D12" s="170"/>
      <c r="E12" s="151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6"/>
        <v>0</v>
      </c>
    </row>
    <row r="13" spans="1:13" x14ac:dyDescent="0.2">
      <c r="A13" s="124" t="s">
        <v>78</v>
      </c>
      <c r="B13" s="185" t="s">
        <v>79</v>
      </c>
      <c r="C13" s="190">
        <v>2547</v>
      </c>
      <c r="D13" s="170">
        <v>0.23</v>
      </c>
      <c r="E13" s="151">
        <v>2.5000000000000001E-2</v>
      </c>
      <c r="F13" s="152">
        <f t="shared" si="0"/>
        <v>0.255</v>
      </c>
      <c r="G13" s="89">
        <f t="shared" si="1"/>
        <v>585.81000000000006</v>
      </c>
      <c r="H13" s="12">
        <f t="shared" si="2"/>
        <v>649.48500000000001</v>
      </c>
      <c r="I13" s="123"/>
      <c r="J13" s="12">
        <f t="shared" si="3"/>
        <v>649.48500000000001</v>
      </c>
      <c r="K13" s="123">
        <v>300</v>
      </c>
      <c r="L13" s="12">
        <f t="shared" si="4"/>
        <v>349.48500000000001</v>
      </c>
      <c r="M13" s="3">
        <f t="shared" si="6"/>
        <v>285.81000000000006</v>
      </c>
    </row>
    <row r="14" spans="1:13" x14ac:dyDescent="0.2">
      <c r="A14" s="94" t="s">
        <v>58</v>
      </c>
      <c r="B14" s="110" t="s">
        <v>59</v>
      </c>
      <c r="C14" s="111"/>
      <c r="D14" s="171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16"/>
      <c r="J14" s="12">
        <f t="shared" si="3"/>
        <v>0</v>
      </c>
      <c r="K14" s="116"/>
      <c r="L14" s="12">
        <f t="shared" si="4"/>
        <v>0</v>
      </c>
      <c r="M14" s="3">
        <f t="shared" si="6"/>
        <v>0</v>
      </c>
    </row>
    <row r="15" spans="1:13" x14ac:dyDescent="0.2">
      <c r="A15" s="90" t="s">
        <v>63</v>
      </c>
      <c r="B15" s="146" t="s">
        <v>64</v>
      </c>
      <c r="C15" s="176"/>
      <c r="D15" s="170"/>
      <c r="E15" s="151">
        <v>0.02</v>
      </c>
      <c r="F15" s="152">
        <f t="shared" si="0"/>
        <v>0.02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6"/>
        <v>0</v>
      </c>
    </row>
    <row r="16" spans="1:13" x14ac:dyDescent="0.2">
      <c r="A16" s="90" t="s">
        <v>74</v>
      </c>
      <c r="B16" s="175" t="s">
        <v>75</v>
      </c>
      <c r="C16" s="111">
        <v>5429</v>
      </c>
      <c r="D16" s="171">
        <v>0.36</v>
      </c>
      <c r="E16" s="157">
        <v>0.03</v>
      </c>
      <c r="F16" s="152">
        <f t="shared" si="0"/>
        <v>0.39</v>
      </c>
      <c r="G16" s="89">
        <f t="shared" si="1"/>
        <v>1954.4399999999998</v>
      </c>
      <c r="H16" s="12">
        <f t="shared" si="2"/>
        <v>2117.31</v>
      </c>
      <c r="I16" s="116">
        <v>87.55</v>
      </c>
      <c r="J16" s="12">
        <f t="shared" si="3"/>
        <v>2204.86</v>
      </c>
      <c r="K16" s="116">
        <v>200</v>
      </c>
      <c r="L16" s="12">
        <f t="shared" si="4"/>
        <v>2004.8600000000001</v>
      </c>
      <c r="M16" s="3">
        <f t="shared" si="6"/>
        <v>1841.9899999999998</v>
      </c>
    </row>
    <row r="17" spans="1:15" x14ac:dyDescent="0.2">
      <c r="A17" s="92" t="s">
        <v>54</v>
      </c>
      <c r="B17" s="119" t="s">
        <v>55</v>
      </c>
      <c r="C17" s="114"/>
      <c r="D17" s="172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6"/>
        <v>0</v>
      </c>
    </row>
    <row r="18" spans="1:15" ht="16" customHeight="1" x14ac:dyDescent="0.2">
      <c r="A18" s="75"/>
      <c r="C18" s="79">
        <f>SUM(C2:C17)</f>
        <v>13278</v>
      </c>
      <c r="D18" s="79">
        <f t="shared" ref="D18:L18" si="7">SUM(D2:D17)</f>
        <v>1.17</v>
      </c>
      <c r="E18" s="79">
        <f t="shared" si="7"/>
        <v>0.48500000000000004</v>
      </c>
      <c r="F18" s="79">
        <f t="shared" si="7"/>
        <v>1.6550000000000002</v>
      </c>
      <c r="G18" s="79">
        <f t="shared" si="7"/>
        <v>4090.3099999999995</v>
      </c>
      <c r="H18" s="80">
        <f t="shared" si="7"/>
        <v>4490.7299999999996</v>
      </c>
      <c r="I18" s="80">
        <f t="shared" si="7"/>
        <v>249.55</v>
      </c>
      <c r="J18" s="80">
        <f t="shared" si="7"/>
        <v>4740.2800000000007</v>
      </c>
      <c r="K18" s="80">
        <f t="shared" si="7"/>
        <v>800</v>
      </c>
      <c r="L18" s="80">
        <f t="shared" si="7"/>
        <v>3940.28</v>
      </c>
      <c r="M18" s="3">
        <f t="shared" si="6"/>
        <v>3539.8599999999997</v>
      </c>
      <c r="O18" s="3"/>
    </row>
    <row r="19" spans="1:15" x14ac:dyDescent="0.2">
      <c r="D19" s="81"/>
      <c r="E19" s="81"/>
      <c r="F19" s="81"/>
      <c r="G19" s="81"/>
      <c r="L19" s="162"/>
      <c r="N19" s="165"/>
    </row>
    <row r="20" spans="1:15" x14ac:dyDescent="0.2">
      <c r="D20" s="13"/>
      <c r="E20" s="13"/>
      <c r="F20" s="13"/>
      <c r="G20" s="13"/>
      <c r="I20" s="13"/>
      <c r="J20" s="13"/>
      <c r="K20" t="s">
        <v>10</v>
      </c>
      <c r="L20" s="12">
        <f>H24</f>
        <v>0</v>
      </c>
    </row>
    <row r="21" spans="1:15" x14ac:dyDescent="0.2">
      <c r="D21" s="14"/>
      <c r="E21" s="14"/>
      <c r="F21" s="14"/>
      <c r="G21" s="14"/>
      <c r="I21" s="13"/>
      <c r="J21" s="13"/>
      <c r="K21" t="s">
        <v>12</v>
      </c>
      <c r="L21" s="16">
        <f>L18</f>
        <v>3940.28</v>
      </c>
    </row>
    <row r="22" spans="1:15" x14ac:dyDescent="0.2">
      <c r="D22" s="14"/>
      <c r="E22" s="14"/>
      <c r="F22" s="14"/>
      <c r="G22" s="14"/>
      <c r="H22" s="15"/>
    </row>
    <row r="23" spans="1:15" x14ac:dyDescent="0.2">
      <c r="A23" s="82" t="s">
        <v>48</v>
      </c>
      <c r="B23" s="82" t="s">
        <v>49</v>
      </c>
      <c r="D23" s="14"/>
      <c r="E23" s="14"/>
      <c r="F23" s="14"/>
      <c r="G23" s="14"/>
      <c r="H23" s="15"/>
      <c r="I23" s="3"/>
    </row>
    <row r="24" spans="1:15" x14ac:dyDescent="0.2">
      <c r="A24" s="83">
        <v>0.03</v>
      </c>
      <c r="B24" s="84">
        <v>0.02</v>
      </c>
      <c r="C24" t="s">
        <v>50</v>
      </c>
      <c r="D24" s="14"/>
      <c r="E24" s="14"/>
      <c r="F24" s="14"/>
      <c r="G24" s="14"/>
      <c r="H24" s="15"/>
    </row>
    <row r="25" spans="1:15" x14ac:dyDescent="0.2">
      <c r="A25" s="85">
        <v>0.04</v>
      </c>
      <c r="B25" s="85">
        <v>2.5000000000000001E-2</v>
      </c>
      <c r="C25" t="s">
        <v>51</v>
      </c>
    </row>
    <row r="27" spans="1:15" x14ac:dyDescent="0.2">
      <c r="K27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27"/>
  <sheetViews>
    <sheetView zoomScale="90" zoomScaleNormal="90" workbookViewId="0">
      <selection activeCell="L21" sqref="L21"/>
    </sheetView>
  </sheetViews>
  <sheetFormatPr baseColWidth="10" defaultColWidth="10.6640625" defaultRowHeight="16" x14ac:dyDescent="0.2"/>
  <cols>
    <col min="2" max="2" width="11.1640625" customWidth="1"/>
    <col min="3" max="3" width="12.33203125" customWidth="1"/>
    <col min="5" max="6" width="10.1640625" customWidth="1"/>
    <col min="7" max="7" width="0.1640625" hidden="1" customWidth="1"/>
    <col min="12" max="12" width="10.1640625" customWidth="1"/>
    <col min="13" max="13" width="10.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7" si="0">D2+E2</f>
        <v>0.02</v>
      </c>
      <c r="G2" s="89">
        <f t="shared" ref="G2:G17" si="1">C2*D2</f>
        <v>0</v>
      </c>
      <c r="H2" s="12">
        <f t="shared" ref="H2:H17" si="2">C2*F2</f>
        <v>0</v>
      </c>
      <c r="I2" s="89"/>
      <c r="J2" s="12">
        <f t="shared" ref="J2:J17" si="3">H2+I2</f>
        <v>0</v>
      </c>
      <c r="K2" s="120"/>
      <c r="L2" s="12">
        <f t="shared" ref="L2:L17" si="4">J2-K2</f>
        <v>0</v>
      </c>
      <c r="M2" s="3">
        <f>G2+I2-K2</f>
        <v>0</v>
      </c>
    </row>
    <row r="3" spans="1:13" ht="17" x14ac:dyDescent="0.2">
      <c r="A3" s="179" t="s">
        <v>72</v>
      </c>
      <c r="B3" s="159" t="s">
        <v>73</v>
      </c>
      <c r="C3" s="111"/>
      <c r="D3" s="113"/>
      <c r="E3" s="157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120"/>
      <c r="L3" s="12">
        <f t="shared" si="4"/>
        <v>0</v>
      </c>
      <c r="M3" s="3">
        <f t="shared" ref="M3:M8" si="5">G3+I3-K3</f>
        <v>0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ht="17" x14ac:dyDescent="0.2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2">
      <c r="A7" s="139" t="s">
        <v>44</v>
      </c>
      <c r="B7" s="140" t="s">
        <v>45</v>
      </c>
      <c r="C7" s="161">
        <v>3270</v>
      </c>
      <c r="D7" s="169">
        <v>0.35</v>
      </c>
      <c r="E7" s="151">
        <v>0.04</v>
      </c>
      <c r="F7" s="152">
        <f t="shared" si="0"/>
        <v>0.38999999999999996</v>
      </c>
      <c r="G7" s="89">
        <f t="shared" si="1"/>
        <v>1144.5</v>
      </c>
      <c r="H7" s="12">
        <f t="shared" si="2"/>
        <v>1275.3</v>
      </c>
      <c r="I7" s="12"/>
      <c r="J7" s="12">
        <f t="shared" si="3"/>
        <v>1275.3</v>
      </c>
      <c r="K7" s="12">
        <v>210</v>
      </c>
      <c r="L7" s="12">
        <f t="shared" si="4"/>
        <v>1065.3</v>
      </c>
      <c r="M7" s="3">
        <f t="shared" si="5"/>
        <v>934.5</v>
      </c>
    </row>
    <row r="8" spans="1:13" x14ac:dyDescent="0.2">
      <c r="A8" s="139" t="s">
        <v>80</v>
      </c>
      <c r="B8" s="185" t="s">
        <v>45</v>
      </c>
      <c r="C8" s="186"/>
      <c r="D8" s="170"/>
      <c r="E8" s="151">
        <v>2.5000000000000001E-2</v>
      </c>
      <c r="F8" s="152">
        <f t="shared" si="0"/>
        <v>2.5000000000000001E-2</v>
      </c>
      <c r="G8" s="89">
        <f t="shared" si="1"/>
        <v>0</v>
      </c>
      <c r="H8" s="12">
        <f t="shared" si="2"/>
        <v>0</v>
      </c>
      <c r="I8" s="12"/>
      <c r="J8" s="12">
        <f t="shared" si="3"/>
        <v>0</v>
      </c>
      <c r="K8" s="12"/>
      <c r="L8" s="12">
        <f t="shared" si="4"/>
        <v>0</v>
      </c>
      <c r="M8" s="3">
        <f t="shared" si="5"/>
        <v>0</v>
      </c>
    </row>
    <row r="9" spans="1:13" x14ac:dyDescent="0.2">
      <c r="A9" s="139" t="s">
        <v>69</v>
      </c>
      <c r="B9" s="187" t="s">
        <v>70</v>
      </c>
      <c r="C9" s="186">
        <v>3367</v>
      </c>
      <c r="D9" s="170">
        <v>0.35</v>
      </c>
      <c r="E9" s="151">
        <v>0.04</v>
      </c>
      <c r="F9" s="152">
        <f t="shared" si="0"/>
        <v>0.38999999999999996</v>
      </c>
      <c r="G9" s="89">
        <f t="shared" si="1"/>
        <v>1178.4499999999998</v>
      </c>
      <c r="H9" s="12">
        <f t="shared" si="2"/>
        <v>1313.1299999999999</v>
      </c>
      <c r="I9" s="123"/>
      <c r="J9" s="12">
        <f t="shared" si="3"/>
        <v>1313.1299999999999</v>
      </c>
      <c r="K9" s="123"/>
      <c r="L9" s="12">
        <f t="shared" si="4"/>
        <v>1313.1299999999999</v>
      </c>
      <c r="M9" s="3">
        <f>G9+I9-K9</f>
        <v>1178.4499999999998</v>
      </c>
    </row>
    <row r="10" spans="1:13" x14ac:dyDescent="0.2">
      <c r="A10" s="124" t="s">
        <v>60</v>
      </c>
      <c r="B10" s="188" t="s">
        <v>61</v>
      </c>
      <c r="C10" s="189"/>
      <c r="D10" s="172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 t="shared" ref="M10:M18" si="6">G10+I10-K10</f>
        <v>0</v>
      </c>
    </row>
    <row r="11" spans="1:13" x14ac:dyDescent="0.2">
      <c r="A11" s="139" t="s">
        <v>46</v>
      </c>
      <c r="B11" s="146" t="s">
        <v>29</v>
      </c>
      <c r="C11" s="186"/>
      <c r="D11" s="170"/>
      <c r="E11" s="151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6"/>
        <v>0</v>
      </c>
    </row>
    <row r="12" spans="1:13" x14ac:dyDescent="0.2">
      <c r="A12" s="90" t="s">
        <v>52</v>
      </c>
      <c r="B12" s="119" t="s">
        <v>53</v>
      </c>
      <c r="C12" s="190"/>
      <c r="D12" s="170"/>
      <c r="E12" s="151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6"/>
        <v>0</v>
      </c>
    </row>
    <row r="13" spans="1:13" x14ac:dyDescent="0.2">
      <c r="A13" s="124" t="s">
        <v>78</v>
      </c>
      <c r="B13" s="185" t="s">
        <v>79</v>
      </c>
      <c r="C13" s="190"/>
      <c r="D13" s="170"/>
      <c r="E13" s="151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6"/>
        <v>0</v>
      </c>
    </row>
    <row r="14" spans="1:13" x14ac:dyDescent="0.2">
      <c r="A14" s="94" t="s">
        <v>58</v>
      </c>
      <c r="B14" s="110" t="s">
        <v>59</v>
      </c>
      <c r="C14" s="111"/>
      <c r="D14" s="171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16"/>
      <c r="J14" s="12">
        <f t="shared" si="3"/>
        <v>0</v>
      </c>
      <c r="K14" s="116"/>
      <c r="L14" s="12">
        <f t="shared" si="4"/>
        <v>0</v>
      </c>
      <c r="M14" s="3">
        <f t="shared" si="6"/>
        <v>0</v>
      </c>
    </row>
    <row r="15" spans="1:13" x14ac:dyDescent="0.2">
      <c r="A15" s="90" t="s">
        <v>63</v>
      </c>
      <c r="B15" s="146" t="s">
        <v>64</v>
      </c>
      <c r="C15" s="176"/>
      <c r="D15" s="170"/>
      <c r="E15" s="151">
        <v>0.02</v>
      </c>
      <c r="F15" s="152">
        <f t="shared" si="0"/>
        <v>0.02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6"/>
        <v>0</v>
      </c>
    </row>
    <row r="16" spans="1:13" x14ac:dyDescent="0.2">
      <c r="A16" s="90" t="s">
        <v>74</v>
      </c>
      <c r="B16" s="175" t="s">
        <v>75</v>
      </c>
      <c r="C16" s="111"/>
      <c r="D16" s="171"/>
      <c r="E16" s="157">
        <v>0.03</v>
      </c>
      <c r="F16" s="152">
        <f t="shared" si="0"/>
        <v>0.03</v>
      </c>
      <c r="G16" s="89">
        <f t="shared" si="1"/>
        <v>0</v>
      </c>
      <c r="H16" s="12">
        <f t="shared" si="2"/>
        <v>0</v>
      </c>
      <c r="I16" s="116"/>
      <c r="J16" s="12">
        <f t="shared" si="3"/>
        <v>0</v>
      </c>
      <c r="K16" s="116"/>
      <c r="L16" s="12">
        <f t="shared" si="4"/>
        <v>0</v>
      </c>
      <c r="M16" s="3">
        <f t="shared" si="6"/>
        <v>0</v>
      </c>
    </row>
    <row r="17" spans="1:15" x14ac:dyDescent="0.2">
      <c r="A17" s="92" t="s">
        <v>54</v>
      </c>
      <c r="B17" s="119" t="s">
        <v>55</v>
      </c>
      <c r="C17" s="114"/>
      <c r="D17" s="172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6"/>
        <v>0</v>
      </c>
    </row>
    <row r="18" spans="1:15" ht="16" customHeight="1" x14ac:dyDescent="0.2">
      <c r="A18" s="75"/>
      <c r="C18" s="79">
        <f>SUM(C2:C17)</f>
        <v>6637</v>
      </c>
      <c r="D18" s="79">
        <f t="shared" ref="D18:L18" si="7">SUM(D2:D17)</f>
        <v>0.7</v>
      </c>
      <c r="E18" s="79">
        <f t="shared" si="7"/>
        <v>0.48500000000000004</v>
      </c>
      <c r="F18" s="79">
        <f t="shared" si="7"/>
        <v>1.1849999999999998</v>
      </c>
      <c r="G18" s="79">
        <f t="shared" si="7"/>
        <v>2322.9499999999998</v>
      </c>
      <c r="H18" s="80">
        <f t="shared" si="7"/>
        <v>2588.4299999999998</v>
      </c>
      <c r="I18" s="80">
        <f t="shared" si="7"/>
        <v>0</v>
      </c>
      <c r="J18" s="80">
        <f t="shared" si="7"/>
        <v>2588.4299999999998</v>
      </c>
      <c r="K18" s="80">
        <f t="shared" si="7"/>
        <v>210</v>
      </c>
      <c r="L18" s="80">
        <f t="shared" si="7"/>
        <v>2378.4299999999998</v>
      </c>
      <c r="M18" s="3">
        <f t="shared" si="6"/>
        <v>2112.9499999999998</v>
      </c>
      <c r="O18" s="3"/>
    </row>
    <row r="19" spans="1:15" x14ac:dyDescent="0.2">
      <c r="D19" s="81"/>
      <c r="E19" s="81"/>
      <c r="F19" s="81"/>
      <c r="G19" s="81"/>
      <c r="L19" s="162"/>
      <c r="N19" s="165"/>
    </row>
    <row r="20" spans="1:15" x14ac:dyDescent="0.2">
      <c r="D20" s="13"/>
      <c r="E20" s="13"/>
      <c r="F20" s="13"/>
      <c r="G20" s="13"/>
      <c r="I20" s="13"/>
      <c r="J20" s="13"/>
      <c r="K20" t="s">
        <v>10</v>
      </c>
      <c r="L20" s="12">
        <f>H24</f>
        <v>0</v>
      </c>
    </row>
    <row r="21" spans="1:15" x14ac:dyDescent="0.2">
      <c r="D21" s="14"/>
      <c r="E21" s="14"/>
      <c r="F21" s="14"/>
      <c r="G21" s="14"/>
      <c r="I21" s="13"/>
      <c r="J21" s="13"/>
      <c r="K21" t="s">
        <v>12</v>
      </c>
      <c r="L21" s="16">
        <f>L18</f>
        <v>2378.4299999999998</v>
      </c>
    </row>
    <row r="22" spans="1:15" x14ac:dyDescent="0.2">
      <c r="D22" s="14"/>
      <c r="E22" s="14"/>
      <c r="F22" s="14"/>
      <c r="G22" s="14"/>
      <c r="H22" s="15"/>
    </row>
    <row r="23" spans="1:15" x14ac:dyDescent="0.2">
      <c r="A23" s="82" t="s">
        <v>48</v>
      </c>
      <c r="B23" s="82" t="s">
        <v>49</v>
      </c>
      <c r="D23" s="14"/>
      <c r="E23" s="14"/>
      <c r="F23" s="14"/>
      <c r="G23" s="14"/>
      <c r="H23" s="15"/>
      <c r="I23" s="3"/>
    </row>
    <row r="24" spans="1:15" x14ac:dyDescent="0.2">
      <c r="A24" s="83">
        <v>0.03</v>
      </c>
      <c r="B24" s="84">
        <v>0.02</v>
      </c>
      <c r="C24" t="s">
        <v>50</v>
      </c>
      <c r="D24" s="14"/>
      <c r="E24" s="14"/>
      <c r="F24" s="14"/>
      <c r="G24" s="14"/>
      <c r="H24" s="15"/>
    </row>
    <row r="25" spans="1:15" x14ac:dyDescent="0.2">
      <c r="A25" s="85">
        <v>0.04</v>
      </c>
      <c r="B25" s="85">
        <v>2.5000000000000001E-2</v>
      </c>
      <c r="C25" t="s">
        <v>51</v>
      </c>
    </row>
    <row r="27" spans="1:15" x14ac:dyDescent="0.2">
      <c r="K27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28"/>
  <sheetViews>
    <sheetView zoomScale="90" zoomScaleNormal="90" workbookViewId="0">
      <selection activeCell="A7" sqref="A7"/>
    </sheetView>
  </sheetViews>
  <sheetFormatPr baseColWidth="10" defaultColWidth="10.6640625" defaultRowHeight="16" x14ac:dyDescent="0.2"/>
  <cols>
    <col min="2" max="2" width="11.1640625" customWidth="1"/>
    <col min="3" max="3" width="12.33203125" customWidth="1"/>
    <col min="5" max="5" width="10.1640625" customWidth="1"/>
    <col min="6" max="6" width="10.1640625" hidden="1" customWidth="1"/>
    <col min="7" max="7" width="10.83203125" customWidth="1"/>
    <col min="12" max="12" width="9.6640625" customWidth="1"/>
    <col min="13" max="13" width="0.332031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8" si="0">D2+E2</f>
        <v>0.02</v>
      </c>
      <c r="G2" s="89">
        <f t="shared" ref="G2:G18" si="1">C2*D2</f>
        <v>0</v>
      </c>
      <c r="H2" s="12">
        <f t="shared" ref="H2:H18" si="2">C2*F2</f>
        <v>0</v>
      </c>
      <c r="I2" s="89"/>
      <c r="J2" s="12">
        <f t="shared" ref="J2:J18" si="3">H2+I2</f>
        <v>0</v>
      </c>
      <c r="K2" s="120"/>
      <c r="L2" s="12">
        <f t="shared" ref="L2:L18" si="4">J2-K2</f>
        <v>0</v>
      </c>
      <c r="M2" s="3">
        <f>G2+I2-K2</f>
        <v>0</v>
      </c>
    </row>
    <row r="3" spans="1:13" ht="17" x14ac:dyDescent="0.2">
      <c r="A3" s="179" t="s">
        <v>72</v>
      </c>
      <c r="B3" s="159" t="s">
        <v>73</v>
      </c>
      <c r="C3" s="111">
        <v>4559</v>
      </c>
      <c r="D3" s="113">
        <v>0.37</v>
      </c>
      <c r="E3" s="157">
        <v>0.03</v>
      </c>
      <c r="F3" s="152">
        <f t="shared" si="0"/>
        <v>0.4</v>
      </c>
      <c r="G3" s="89">
        <f t="shared" si="1"/>
        <v>1686.83</v>
      </c>
      <c r="H3" s="12">
        <f t="shared" si="2"/>
        <v>1823.6000000000001</v>
      </c>
      <c r="I3" s="89">
        <v>43.54</v>
      </c>
      <c r="J3" s="12">
        <f t="shared" si="3"/>
        <v>1867.14</v>
      </c>
      <c r="K3" s="120">
        <v>380</v>
      </c>
      <c r="L3" s="12">
        <f t="shared" si="4"/>
        <v>1487.14</v>
      </c>
      <c r="M3" s="3">
        <f t="shared" ref="M3:M9" si="5">G3+I3-K3</f>
        <v>1350.37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ht="17" x14ac:dyDescent="0.2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ht="17" x14ac:dyDescent="0.2">
      <c r="A7" s="179" t="s">
        <v>81</v>
      </c>
      <c r="B7" s="192" t="s">
        <v>82</v>
      </c>
      <c r="C7" s="144">
        <v>4596</v>
      </c>
      <c r="D7" s="177">
        <v>0.3</v>
      </c>
      <c r="E7" s="157">
        <v>0.02</v>
      </c>
      <c r="F7" s="152">
        <f t="shared" si="0"/>
        <v>0.32</v>
      </c>
      <c r="G7" s="89">
        <f t="shared" si="1"/>
        <v>1378.8</v>
      </c>
      <c r="H7" s="12">
        <f t="shared" si="2"/>
        <v>1470.72</v>
      </c>
      <c r="I7" s="123">
        <v>12</v>
      </c>
      <c r="J7" s="12">
        <f t="shared" si="3"/>
        <v>1482.72</v>
      </c>
      <c r="K7" s="123">
        <v>320</v>
      </c>
      <c r="L7" s="12">
        <f t="shared" si="4"/>
        <v>1162.72</v>
      </c>
      <c r="M7" s="3">
        <f t="shared" si="5"/>
        <v>1070.8</v>
      </c>
    </row>
    <row r="8" spans="1:13" x14ac:dyDescent="0.2">
      <c r="A8" s="191" t="s">
        <v>44</v>
      </c>
      <c r="B8" s="140" t="s">
        <v>45</v>
      </c>
      <c r="C8" s="161">
        <v>3597</v>
      </c>
      <c r="D8" s="169">
        <v>0.35</v>
      </c>
      <c r="E8" s="151">
        <v>0.04</v>
      </c>
      <c r="F8" s="152">
        <f t="shared" si="0"/>
        <v>0.38999999999999996</v>
      </c>
      <c r="G8" s="89">
        <f t="shared" si="1"/>
        <v>1258.9499999999998</v>
      </c>
      <c r="H8" s="12">
        <f t="shared" si="2"/>
        <v>1402.83</v>
      </c>
      <c r="I8" s="12"/>
      <c r="J8" s="12">
        <f t="shared" si="3"/>
        <v>1402.83</v>
      </c>
      <c r="K8" s="12">
        <v>193</v>
      </c>
      <c r="L8" s="12">
        <f t="shared" si="4"/>
        <v>1209.83</v>
      </c>
      <c r="M8" s="3">
        <f t="shared" si="5"/>
        <v>1065.9499999999998</v>
      </c>
    </row>
    <row r="9" spans="1:13" x14ac:dyDescent="0.2">
      <c r="A9" s="139" t="s">
        <v>80</v>
      </c>
      <c r="B9" s="185" t="s">
        <v>45</v>
      </c>
      <c r="C9" s="186"/>
      <c r="D9" s="170"/>
      <c r="E9" s="151">
        <v>2.5000000000000001E-2</v>
      </c>
      <c r="F9" s="152">
        <f t="shared" si="0"/>
        <v>2.5000000000000001E-2</v>
      </c>
      <c r="G9" s="89">
        <f t="shared" si="1"/>
        <v>0</v>
      </c>
      <c r="H9" s="12">
        <f t="shared" si="2"/>
        <v>0</v>
      </c>
      <c r="I9" s="12"/>
      <c r="J9" s="12">
        <f t="shared" si="3"/>
        <v>0</v>
      </c>
      <c r="K9" s="12"/>
      <c r="L9" s="12">
        <f t="shared" si="4"/>
        <v>0</v>
      </c>
      <c r="M9" s="3">
        <f t="shared" si="5"/>
        <v>0</v>
      </c>
    </row>
    <row r="10" spans="1:13" x14ac:dyDescent="0.2">
      <c r="A10" s="139" t="s">
        <v>69</v>
      </c>
      <c r="B10" s="187" t="s">
        <v>70</v>
      </c>
      <c r="C10" s="186"/>
      <c r="D10" s="170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>G10+I10-K10</f>
        <v>0</v>
      </c>
    </row>
    <row r="11" spans="1:13" x14ac:dyDescent="0.2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ref="M11:M19" si="6">G11+I11-K11</f>
        <v>0</v>
      </c>
    </row>
    <row r="12" spans="1:13" x14ac:dyDescent="0.2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6"/>
        <v>0</v>
      </c>
    </row>
    <row r="13" spans="1:13" x14ac:dyDescent="0.2">
      <c r="A13" s="90" t="s">
        <v>52</v>
      </c>
      <c r="B13" s="119" t="s">
        <v>53</v>
      </c>
      <c r="C13" s="190"/>
      <c r="D13" s="170"/>
      <c r="E13" s="151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6"/>
        <v>0</v>
      </c>
    </row>
    <row r="14" spans="1:13" x14ac:dyDescent="0.2">
      <c r="A14" s="124" t="s">
        <v>78</v>
      </c>
      <c r="B14" s="185" t="s">
        <v>79</v>
      </c>
      <c r="C14" s="190"/>
      <c r="D14" s="170"/>
      <c r="E14" s="151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6"/>
        <v>0</v>
      </c>
    </row>
    <row r="15" spans="1:13" x14ac:dyDescent="0.2">
      <c r="A15" s="94" t="s">
        <v>58</v>
      </c>
      <c r="B15" s="110" t="s">
        <v>59</v>
      </c>
      <c r="C15" s="111"/>
      <c r="D15" s="171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116"/>
      <c r="J15" s="12">
        <f t="shared" si="3"/>
        <v>0</v>
      </c>
      <c r="K15" s="116"/>
      <c r="L15" s="12">
        <f t="shared" si="4"/>
        <v>0</v>
      </c>
      <c r="M15" s="3">
        <f t="shared" si="6"/>
        <v>0</v>
      </c>
    </row>
    <row r="16" spans="1:13" x14ac:dyDescent="0.2">
      <c r="A16" s="90" t="s">
        <v>63</v>
      </c>
      <c r="B16" s="146" t="s">
        <v>64</v>
      </c>
      <c r="C16" s="176"/>
      <c r="D16" s="170"/>
      <c r="E16" s="151">
        <v>0.02</v>
      </c>
      <c r="F16" s="152">
        <f t="shared" si="0"/>
        <v>0.02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3">
        <f t="shared" si="6"/>
        <v>0</v>
      </c>
    </row>
    <row r="17" spans="1:15" x14ac:dyDescent="0.2">
      <c r="A17" s="90" t="s">
        <v>74</v>
      </c>
      <c r="B17" s="175" t="s">
        <v>75</v>
      </c>
      <c r="C17" s="111"/>
      <c r="D17" s="171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6"/>
        <v>0</v>
      </c>
    </row>
    <row r="18" spans="1:15" x14ac:dyDescent="0.2">
      <c r="A18" s="92" t="s">
        <v>54</v>
      </c>
      <c r="B18" s="119" t="s">
        <v>55</v>
      </c>
      <c r="C18" s="114"/>
      <c r="D18" s="172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16"/>
      <c r="J18" s="12">
        <f t="shared" si="3"/>
        <v>0</v>
      </c>
      <c r="K18" s="116"/>
      <c r="L18" s="12">
        <f t="shared" si="4"/>
        <v>0</v>
      </c>
      <c r="M18" s="3">
        <f t="shared" si="6"/>
        <v>0</v>
      </c>
    </row>
    <row r="19" spans="1:15" ht="16" customHeight="1" x14ac:dyDescent="0.2">
      <c r="A19" s="75"/>
      <c r="C19" s="79">
        <f>SUM(C2:C18)</f>
        <v>12752</v>
      </c>
      <c r="D19" s="79">
        <f t="shared" ref="D19:L19" si="7">SUM(D2:D18)</f>
        <v>1.02</v>
      </c>
      <c r="E19" s="79">
        <f t="shared" si="7"/>
        <v>0.50500000000000012</v>
      </c>
      <c r="F19" s="79">
        <f t="shared" si="7"/>
        <v>1.5249999999999997</v>
      </c>
      <c r="G19" s="79">
        <f t="shared" si="7"/>
        <v>4324.58</v>
      </c>
      <c r="H19" s="80">
        <f t="shared" si="7"/>
        <v>4697.1499999999996</v>
      </c>
      <c r="I19" s="80">
        <f t="shared" si="7"/>
        <v>55.54</v>
      </c>
      <c r="J19" s="80">
        <f t="shared" si="7"/>
        <v>4752.6900000000005</v>
      </c>
      <c r="K19" s="80">
        <f t="shared" si="7"/>
        <v>893</v>
      </c>
      <c r="L19" s="80">
        <f t="shared" si="7"/>
        <v>3859.69</v>
      </c>
      <c r="M19" s="3">
        <f t="shared" si="6"/>
        <v>3487.12</v>
      </c>
      <c r="O19" s="3"/>
    </row>
    <row r="20" spans="1:15" x14ac:dyDescent="0.2">
      <c r="D20" s="81"/>
      <c r="E20" s="81"/>
      <c r="F20" s="81"/>
      <c r="G20" s="81"/>
      <c r="L20" s="162"/>
      <c r="N20" s="165"/>
    </row>
    <row r="21" spans="1:15" x14ac:dyDescent="0.2">
      <c r="D21" s="13"/>
      <c r="E21" s="13"/>
      <c r="F21" s="13"/>
      <c r="G21" s="13"/>
      <c r="I21" s="13"/>
      <c r="J21" s="13"/>
      <c r="K21" t="s">
        <v>10</v>
      </c>
      <c r="L21" s="12">
        <f>H25</f>
        <v>0</v>
      </c>
    </row>
    <row r="22" spans="1:15" x14ac:dyDescent="0.2">
      <c r="D22" s="14"/>
      <c r="E22" s="14"/>
      <c r="F22" s="14"/>
      <c r="G22" s="14"/>
      <c r="I22" s="13"/>
      <c r="J22" s="13"/>
      <c r="K22" t="s">
        <v>12</v>
      </c>
      <c r="L22" s="16">
        <f>L19</f>
        <v>3859.69</v>
      </c>
    </row>
    <row r="23" spans="1:15" x14ac:dyDescent="0.2">
      <c r="D23" s="14"/>
      <c r="E23" s="14"/>
      <c r="F23" s="14"/>
      <c r="G23" s="14"/>
      <c r="H23" s="15"/>
    </row>
    <row r="24" spans="1:15" x14ac:dyDescent="0.2">
      <c r="A24" s="82" t="s">
        <v>48</v>
      </c>
      <c r="B24" s="82" t="s">
        <v>49</v>
      </c>
      <c r="D24" s="14"/>
      <c r="E24" s="14"/>
      <c r="F24" s="14"/>
      <c r="G24" s="14"/>
      <c r="H24" s="15"/>
      <c r="I24" s="3"/>
    </row>
    <row r="25" spans="1:15" x14ac:dyDescent="0.2">
      <c r="A25" s="83">
        <v>0.03</v>
      </c>
      <c r="B25" s="84">
        <v>0.02</v>
      </c>
      <c r="C25" t="s">
        <v>50</v>
      </c>
      <c r="D25" s="14"/>
      <c r="E25" s="14"/>
      <c r="F25" s="14"/>
      <c r="G25" s="14"/>
      <c r="H25" s="15"/>
    </row>
    <row r="26" spans="1:15" x14ac:dyDescent="0.2">
      <c r="A26" s="85">
        <v>0.04</v>
      </c>
      <c r="B26" s="85">
        <v>2.5000000000000001E-2</v>
      </c>
      <c r="C26" t="s">
        <v>51</v>
      </c>
    </row>
    <row r="28" spans="1:15" x14ac:dyDescent="0.2">
      <c r="K28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31"/>
  <sheetViews>
    <sheetView zoomScale="70" zoomScaleNormal="70" workbookViewId="0">
      <selection activeCell="L25" sqref="L25"/>
    </sheetView>
  </sheetViews>
  <sheetFormatPr baseColWidth="10" defaultColWidth="10.6640625" defaultRowHeight="16" x14ac:dyDescent="0.2"/>
  <cols>
    <col min="2" max="2" width="11.1640625" customWidth="1"/>
    <col min="3" max="3" width="12.33203125" customWidth="1"/>
    <col min="5" max="5" width="10.1640625" customWidth="1"/>
    <col min="6" max="6" width="13" customWidth="1"/>
    <col min="7" max="7" width="10.83203125" customWidth="1"/>
    <col min="12" max="12" width="9.6640625" customWidth="1"/>
    <col min="13" max="13" width="13.1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1" si="0">D2+E2</f>
        <v>0.02</v>
      </c>
      <c r="G2" s="89">
        <f t="shared" ref="G2:G21" si="1">C2*D2</f>
        <v>0</v>
      </c>
      <c r="H2" s="12">
        <f t="shared" ref="H2:H21" si="2">C2*F2</f>
        <v>0</v>
      </c>
      <c r="I2" s="89"/>
      <c r="J2" s="12">
        <f t="shared" ref="J2:J21" si="3">H2+I2</f>
        <v>0</v>
      </c>
      <c r="K2" s="120"/>
      <c r="L2" s="12">
        <f t="shared" ref="L2:L21" si="4">J2-K2</f>
        <v>0</v>
      </c>
      <c r="M2" s="3">
        <f>G2+I2-K2</f>
        <v>0</v>
      </c>
    </row>
    <row r="3" spans="1:13" ht="17" x14ac:dyDescent="0.2">
      <c r="A3" s="179" t="s">
        <v>72</v>
      </c>
      <c r="B3" s="159" t="s">
        <v>73</v>
      </c>
      <c r="C3" s="111">
        <v>2204</v>
      </c>
      <c r="D3" s="113">
        <v>0.37</v>
      </c>
      <c r="E3" s="157">
        <v>0.03</v>
      </c>
      <c r="F3" s="152">
        <f t="shared" si="0"/>
        <v>0.4</v>
      </c>
      <c r="G3" s="89">
        <f t="shared" si="1"/>
        <v>815.48</v>
      </c>
      <c r="H3" s="12">
        <f t="shared" si="2"/>
        <v>881.6</v>
      </c>
      <c r="I3" s="89"/>
      <c r="J3" s="12">
        <f t="shared" si="3"/>
        <v>881.6</v>
      </c>
      <c r="K3" s="120">
        <v>200</v>
      </c>
      <c r="L3" s="12">
        <f t="shared" si="4"/>
        <v>681.6</v>
      </c>
      <c r="M3" s="3">
        <f t="shared" ref="M3:M9" si="5">G3+I3-K3</f>
        <v>615.48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ht="17" x14ac:dyDescent="0.2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ht="17" x14ac:dyDescent="0.2">
      <c r="A7" s="179" t="s">
        <v>81</v>
      </c>
      <c r="B7" s="193" t="s">
        <v>82</v>
      </c>
      <c r="C7" s="147">
        <v>3642</v>
      </c>
      <c r="D7" s="170">
        <v>0.3</v>
      </c>
      <c r="E7" s="157">
        <v>0.02</v>
      </c>
      <c r="F7" s="152">
        <f t="shared" si="0"/>
        <v>0.32</v>
      </c>
      <c r="G7" s="89">
        <f t="shared" si="1"/>
        <v>1092.5999999999999</v>
      </c>
      <c r="H7" s="12">
        <f t="shared" si="2"/>
        <v>1165.44</v>
      </c>
      <c r="I7" s="123"/>
      <c r="J7" s="12">
        <f t="shared" si="3"/>
        <v>1165.44</v>
      </c>
      <c r="K7" s="123"/>
      <c r="L7" s="12">
        <f t="shared" si="4"/>
        <v>1165.44</v>
      </c>
      <c r="M7" s="3">
        <f t="shared" si="5"/>
        <v>1092.5999999999999</v>
      </c>
    </row>
    <row r="8" spans="1:13" x14ac:dyDescent="0.2">
      <c r="A8" s="191" t="s">
        <v>44</v>
      </c>
      <c r="B8" s="140" t="s">
        <v>45</v>
      </c>
      <c r="C8" s="161">
        <v>3663</v>
      </c>
      <c r="D8" s="169">
        <v>0.35</v>
      </c>
      <c r="E8" s="151">
        <v>0.04</v>
      </c>
      <c r="F8" s="152">
        <f t="shared" si="0"/>
        <v>0.38999999999999996</v>
      </c>
      <c r="G8" s="89">
        <f t="shared" si="1"/>
        <v>1282.05</v>
      </c>
      <c r="H8" s="12">
        <f t="shared" si="2"/>
        <v>1428.57</v>
      </c>
      <c r="I8" s="12"/>
      <c r="J8" s="12">
        <f t="shared" si="3"/>
        <v>1428.57</v>
      </c>
      <c r="K8" s="12">
        <v>250</v>
      </c>
      <c r="L8" s="12">
        <f t="shared" si="4"/>
        <v>1178.57</v>
      </c>
      <c r="M8" s="3">
        <f t="shared" si="5"/>
        <v>1032.05</v>
      </c>
    </row>
    <row r="9" spans="1:13" x14ac:dyDescent="0.2">
      <c r="A9" s="139" t="s">
        <v>80</v>
      </c>
      <c r="B9" s="185" t="s">
        <v>45</v>
      </c>
      <c r="C9" s="186"/>
      <c r="D9" s="170"/>
      <c r="E9" s="151">
        <v>2.5000000000000001E-2</v>
      </c>
      <c r="F9" s="152">
        <f t="shared" si="0"/>
        <v>2.5000000000000001E-2</v>
      </c>
      <c r="G9" s="89">
        <f t="shared" si="1"/>
        <v>0</v>
      </c>
      <c r="H9" s="12">
        <f t="shared" si="2"/>
        <v>0</v>
      </c>
      <c r="I9" s="12"/>
      <c r="J9" s="12">
        <f t="shared" si="3"/>
        <v>0</v>
      </c>
      <c r="K9" s="12"/>
      <c r="L9" s="12">
        <f t="shared" si="4"/>
        <v>0</v>
      </c>
      <c r="M9" s="3">
        <f t="shared" si="5"/>
        <v>0</v>
      </c>
    </row>
    <row r="10" spans="1:13" x14ac:dyDescent="0.2">
      <c r="A10" s="139" t="s">
        <v>69</v>
      </c>
      <c r="B10" s="187" t="s">
        <v>70</v>
      </c>
      <c r="C10" s="186"/>
      <c r="D10" s="170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>G10+I10-K10</f>
        <v>0</v>
      </c>
    </row>
    <row r="11" spans="1:13" x14ac:dyDescent="0.2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ref="M11:M21" si="6">G11+I11-K11</f>
        <v>0</v>
      </c>
    </row>
    <row r="12" spans="1:13" x14ac:dyDescent="0.2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6"/>
        <v>0</v>
      </c>
    </row>
    <row r="13" spans="1:13" x14ac:dyDescent="0.2">
      <c r="A13" s="90" t="s">
        <v>52</v>
      </c>
      <c r="B13" s="119" t="s">
        <v>53</v>
      </c>
      <c r="C13" s="190"/>
      <c r="D13" s="170"/>
      <c r="E13" s="151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6"/>
        <v>0</v>
      </c>
    </row>
    <row r="14" spans="1:13" x14ac:dyDescent="0.2">
      <c r="A14" s="124" t="s">
        <v>78</v>
      </c>
      <c r="B14" s="185" t="s">
        <v>79</v>
      </c>
      <c r="C14" s="190"/>
      <c r="D14" s="170"/>
      <c r="E14" s="151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6"/>
        <v>0</v>
      </c>
    </row>
    <row r="15" spans="1:13" x14ac:dyDescent="0.2">
      <c r="A15" s="194" t="s">
        <v>85</v>
      </c>
      <c r="B15" s="195" t="s">
        <v>86</v>
      </c>
      <c r="C15" s="183">
        <v>4076</v>
      </c>
      <c r="D15" s="177">
        <v>0.2</v>
      </c>
      <c r="E15" s="151">
        <v>2.5000000000000001E-2</v>
      </c>
      <c r="F15" s="152">
        <f t="shared" si="0"/>
        <v>0.22500000000000001</v>
      </c>
      <c r="G15" s="89">
        <f t="shared" si="1"/>
        <v>815.2</v>
      </c>
      <c r="H15" s="12">
        <f t="shared" si="2"/>
        <v>917.1</v>
      </c>
      <c r="I15" s="123"/>
      <c r="J15" s="12">
        <f t="shared" si="3"/>
        <v>917.1</v>
      </c>
      <c r="K15" s="123">
        <v>110</v>
      </c>
      <c r="L15" s="12">
        <f t="shared" si="4"/>
        <v>807.1</v>
      </c>
      <c r="M15" s="3">
        <f t="shared" si="6"/>
        <v>705.2</v>
      </c>
    </row>
    <row r="16" spans="1:13" x14ac:dyDescent="0.2">
      <c r="A16" s="194" t="s">
        <v>83</v>
      </c>
      <c r="B16" s="195" t="s">
        <v>84</v>
      </c>
      <c r="C16" s="183">
        <v>3400</v>
      </c>
      <c r="D16" s="177">
        <v>0.36</v>
      </c>
      <c r="E16" s="151">
        <v>0.04</v>
      </c>
      <c r="F16" s="152">
        <f t="shared" si="0"/>
        <v>0.39999999999999997</v>
      </c>
      <c r="G16" s="89">
        <f t="shared" si="1"/>
        <v>1224</v>
      </c>
      <c r="H16" s="12">
        <f t="shared" si="2"/>
        <v>1360</v>
      </c>
      <c r="I16" s="123"/>
      <c r="J16" s="12">
        <f t="shared" si="3"/>
        <v>1360</v>
      </c>
      <c r="K16" s="123"/>
      <c r="L16" s="12">
        <f t="shared" si="4"/>
        <v>1360</v>
      </c>
      <c r="M16" s="3">
        <f t="shared" si="6"/>
        <v>1224</v>
      </c>
    </row>
    <row r="17" spans="1:15" x14ac:dyDescent="0.2">
      <c r="A17" s="94" t="s">
        <v>58</v>
      </c>
      <c r="B17" s="110" t="s">
        <v>59</v>
      </c>
      <c r="C17" s="111"/>
      <c r="D17" s="171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6"/>
        <v>0</v>
      </c>
    </row>
    <row r="18" spans="1:15" x14ac:dyDescent="0.2">
      <c r="A18" s="90" t="s">
        <v>63</v>
      </c>
      <c r="B18" s="146" t="s">
        <v>64</v>
      </c>
      <c r="C18" s="176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3">
        <f t="shared" si="6"/>
        <v>0</v>
      </c>
    </row>
    <row r="19" spans="1:15" x14ac:dyDescent="0.2">
      <c r="A19" s="90" t="s">
        <v>74</v>
      </c>
      <c r="B19" s="175" t="s">
        <v>75</v>
      </c>
      <c r="C19" s="111"/>
      <c r="D19" s="171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16"/>
      <c r="J19" s="12">
        <f t="shared" si="3"/>
        <v>0</v>
      </c>
      <c r="K19" s="116"/>
      <c r="L19" s="12">
        <f t="shared" si="4"/>
        <v>0</v>
      </c>
      <c r="M19" s="3">
        <f t="shared" si="6"/>
        <v>0</v>
      </c>
    </row>
    <row r="20" spans="1:15" x14ac:dyDescent="0.2">
      <c r="A20" s="92" t="s">
        <v>54</v>
      </c>
      <c r="B20" s="196" t="s">
        <v>55</v>
      </c>
      <c r="C20" s="197"/>
      <c r="D20" s="198"/>
      <c r="E20" s="199">
        <v>0.04</v>
      </c>
      <c r="F20" s="200">
        <f t="shared" si="0"/>
        <v>0.04</v>
      </c>
      <c r="G20" s="201">
        <f t="shared" si="1"/>
        <v>0</v>
      </c>
      <c r="H20" s="202">
        <f t="shared" si="2"/>
        <v>0</v>
      </c>
      <c r="I20" s="203"/>
      <c r="J20" s="202">
        <f t="shared" si="3"/>
        <v>0</v>
      </c>
      <c r="K20" s="203"/>
      <c r="L20" s="202">
        <f t="shared" si="4"/>
        <v>0</v>
      </c>
      <c r="M20" s="3">
        <f t="shared" si="6"/>
        <v>0</v>
      </c>
    </row>
    <row r="21" spans="1:15" x14ac:dyDescent="0.2">
      <c r="A21" s="90" t="s">
        <v>87</v>
      </c>
      <c r="B21" s="195" t="s">
        <v>88</v>
      </c>
      <c r="C21" s="204">
        <v>4076</v>
      </c>
      <c r="D21" s="205">
        <v>0.2</v>
      </c>
      <c r="E21" s="157">
        <v>0.02</v>
      </c>
      <c r="F21" s="152">
        <f t="shared" si="0"/>
        <v>0.22</v>
      </c>
      <c r="G21" s="89">
        <f t="shared" si="1"/>
        <v>815.2</v>
      </c>
      <c r="H21" s="12">
        <f t="shared" si="2"/>
        <v>896.72</v>
      </c>
      <c r="I21" s="116"/>
      <c r="J21" s="12">
        <f t="shared" si="3"/>
        <v>896.72</v>
      </c>
      <c r="K21" s="116">
        <v>110</v>
      </c>
      <c r="L21" s="12">
        <f t="shared" si="4"/>
        <v>786.72</v>
      </c>
      <c r="M21" s="3">
        <f t="shared" si="6"/>
        <v>705.2</v>
      </c>
    </row>
    <row r="22" spans="1:15" ht="16" customHeight="1" x14ac:dyDescent="0.2">
      <c r="A22" s="75"/>
      <c r="C22" s="79">
        <f>SUM(C2:C21)</f>
        <v>21061</v>
      </c>
      <c r="D22" s="79">
        <f t="shared" ref="D22:M22" si="7">SUM(D2:D21)</f>
        <v>1.78</v>
      </c>
      <c r="E22" s="79">
        <f t="shared" si="7"/>
        <v>0.59000000000000008</v>
      </c>
      <c r="F22" s="79">
        <f t="shared" si="7"/>
        <v>2.3699999999999997</v>
      </c>
      <c r="G22" s="80">
        <f t="shared" si="7"/>
        <v>6044.53</v>
      </c>
      <c r="H22" s="80">
        <f t="shared" si="7"/>
        <v>6649.43</v>
      </c>
      <c r="I22" s="80">
        <f t="shared" si="7"/>
        <v>0</v>
      </c>
      <c r="J22" s="80">
        <f t="shared" si="7"/>
        <v>6649.43</v>
      </c>
      <c r="K22" s="80">
        <f t="shared" si="7"/>
        <v>670</v>
      </c>
      <c r="L22" s="80">
        <f t="shared" si="7"/>
        <v>5979.4299999999994</v>
      </c>
      <c r="M22" s="80">
        <f t="shared" si="7"/>
        <v>5374.53</v>
      </c>
      <c r="O22" s="3"/>
    </row>
    <row r="23" spans="1:15" x14ac:dyDescent="0.2">
      <c r="D23" s="81"/>
      <c r="E23" s="81"/>
      <c r="F23" s="81"/>
      <c r="G23" s="81"/>
      <c r="L23" s="162"/>
      <c r="N23" s="165"/>
    </row>
    <row r="24" spans="1:15" x14ac:dyDescent="0.2">
      <c r="D24" s="13"/>
      <c r="E24" s="13"/>
      <c r="F24" s="13"/>
      <c r="G24" s="13"/>
      <c r="I24" s="13"/>
      <c r="J24" s="13"/>
      <c r="K24" t="s">
        <v>10</v>
      </c>
      <c r="L24" s="12">
        <f>H28</f>
        <v>0</v>
      </c>
    </row>
    <row r="25" spans="1:15" x14ac:dyDescent="0.2">
      <c r="D25" s="14"/>
      <c r="E25" s="14"/>
      <c r="F25" s="14"/>
      <c r="G25" s="14"/>
      <c r="I25" s="13"/>
      <c r="J25" s="13"/>
      <c r="K25" t="s">
        <v>12</v>
      </c>
      <c r="L25" s="16">
        <f>L22</f>
        <v>5979.4299999999994</v>
      </c>
    </row>
    <row r="26" spans="1:15" x14ac:dyDescent="0.2">
      <c r="D26" s="14"/>
      <c r="E26" s="14"/>
      <c r="F26" s="14"/>
      <c r="G26" s="14"/>
      <c r="H26" s="15"/>
    </row>
    <row r="27" spans="1:15" x14ac:dyDescent="0.2">
      <c r="A27" s="82" t="s">
        <v>48</v>
      </c>
      <c r="B27" s="82" t="s">
        <v>49</v>
      </c>
      <c r="D27" s="14"/>
      <c r="E27" s="14"/>
      <c r="F27" s="14"/>
      <c r="G27" s="14"/>
      <c r="H27" s="15"/>
      <c r="I27" s="3"/>
    </row>
    <row r="28" spans="1:15" x14ac:dyDescent="0.2">
      <c r="A28" s="83">
        <v>0.03</v>
      </c>
      <c r="B28" s="84">
        <v>0.02</v>
      </c>
      <c r="C28" t="s">
        <v>50</v>
      </c>
      <c r="D28" s="14"/>
      <c r="E28" s="14"/>
      <c r="F28" s="14"/>
      <c r="G28" s="14"/>
      <c r="H28" s="15"/>
    </row>
    <row r="29" spans="1:15" x14ac:dyDescent="0.2">
      <c r="A29" s="85">
        <v>0.04</v>
      </c>
      <c r="B29" s="85">
        <v>2.5000000000000001E-2</v>
      </c>
      <c r="C29" t="s">
        <v>51</v>
      </c>
    </row>
    <row r="31" spans="1:15" x14ac:dyDescent="0.2">
      <c r="K31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31"/>
  <sheetViews>
    <sheetView zoomScale="70" zoomScaleNormal="70" workbookViewId="0">
      <selection activeCell="L25" sqref="L25"/>
    </sheetView>
  </sheetViews>
  <sheetFormatPr baseColWidth="10" defaultColWidth="10.6640625" defaultRowHeight="16" x14ac:dyDescent="0.2"/>
  <cols>
    <col min="2" max="2" width="11.1640625" customWidth="1"/>
    <col min="3" max="3" width="12.33203125" customWidth="1"/>
    <col min="5" max="5" width="10.1640625" customWidth="1"/>
    <col min="6" max="6" width="13" customWidth="1"/>
    <col min="7" max="7" width="10.83203125" customWidth="1"/>
    <col min="12" max="12" width="10.83203125" customWidth="1"/>
    <col min="13" max="13" width="13.6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1" si="0">D2+E2</f>
        <v>0.02</v>
      </c>
      <c r="G2" s="89">
        <f t="shared" ref="G2:G21" si="1">C2*D2</f>
        <v>0</v>
      </c>
      <c r="H2" s="12">
        <f t="shared" ref="H2:H21" si="2">C2*F2</f>
        <v>0</v>
      </c>
      <c r="I2" s="89"/>
      <c r="J2" s="12">
        <f t="shared" ref="J2:J21" si="3">H2+I2</f>
        <v>0</v>
      </c>
      <c r="K2" s="120"/>
      <c r="L2" s="12">
        <f t="shared" ref="L2" si="4">J2-K2</f>
        <v>0</v>
      </c>
      <c r="M2" s="3">
        <f t="shared" ref="M2:M21" si="5">G2+I2-K2</f>
        <v>0</v>
      </c>
    </row>
    <row r="3" spans="1:13" ht="17" x14ac:dyDescent="0.2">
      <c r="A3" s="179" t="s">
        <v>72</v>
      </c>
      <c r="B3" s="159" t="s">
        <v>73</v>
      </c>
      <c r="C3" s="111">
        <v>3182</v>
      </c>
      <c r="D3" s="113">
        <v>0.37</v>
      </c>
      <c r="E3" s="157">
        <v>0.03</v>
      </c>
      <c r="F3" s="152">
        <f t="shared" si="0"/>
        <v>0.4</v>
      </c>
      <c r="G3" s="89">
        <f t="shared" si="1"/>
        <v>1177.3399999999999</v>
      </c>
      <c r="H3" s="12">
        <f t="shared" si="2"/>
        <v>1272.8000000000002</v>
      </c>
      <c r="I3" s="89"/>
      <c r="J3" s="12">
        <f t="shared" si="3"/>
        <v>1272.8000000000002</v>
      </c>
      <c r="K3" s="120">
        <v>110</v>
      </c>
      <c r="L3" s="12">
        <f t="shared" ref="L3:L21" si="6">J3-K3</f>
        <v>1162.8000000000002</v>
      </c>
      <c r="M3" s="3">
        <f t="shared" si="5"/>
        <v>1067.3399999999999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6"/>
        <v>0</v>
      </c>
      <c r="M4" s="3">
        <f t="shared" si="5"/>
        <v>0</v>
      </c>
    </row>
    <row r="5" spans="1:13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6"/>
        <v>0</v>
      </c>
      <c r="M5" s="3">
        <f t="shared" si="5"/>
        <v>0</v>
      </c>
    </row>
    <row r="6" spans="1:13" ht="17" x14ac:dyDescent="0.2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6"/>
        <v>0</v>
      </c>
      <c r="M6" s="3">
        <f t="shared" si="5"/>
        <v>0</v>
      </c>
    </row>
    <row r="7" spans="1:13" ht="17" x14ac:dyDescent="0.2">
      <c r="A7" s="179" t="s">
        <v>81</v>
      </c>
      <c r="B7" s="193" t="s">
        <v>82</v>
      </c>
      <c r="C7" s="147">
        <v>3383</v>
      </c>
      <c r="D7" s="170">
        <v>0.33</v>
      </c>
      <c r="E7" s="157">
        <v>0.03</v>
      </c>
      <c r="F7" s="152">
        <f t="shared" si="0"/>
        <v>0.36</v>
      </c>
      <c r="G7" s="89">
        <f t="shared" si="1"/>
        <v>1116.3900000000001</v>
      </c>
      <c r="H7" s="12">
        <f t="shared" si="2"/>
        <v>1217.8799999999999</v>
      </c>
      <c r="I7" s="123"/>
      <c r="J7" s="12">
        <f t="shared" si="3"/>
        <v>1217.8799999999999</v>
      </c>
      <c r="K7" s="123">
        <v>620</v>
      </c>
      <c r="L7" s="12">
        <f t="shared" si="6"/>
        <v>597.87999999999988</v>
      </c>
      <c r="M7" s="3">
        <f t="shared" si="5"/>
        <v>496.3900000000001</v>
      </c>
    </row>
    <row r="8" spans="1:13" x14ac:dyDescent="0.2">
      <c r="A8" s="191" t="s">
        <v>44</v>
      </c>
      <c r="B8" s="140" t="s">
        <v>45</v>
      </c>
      <c r="C8" s="161">
        <v>3644</v>
      </c>
      <c r="D8" s="169">
        <v>0.35</v>
      </c>
      <c r="E8" s="151">
        <v>0.04</v>
      </c>
      <c r="F8" s="152">
        <f t="shared" si="0"/>
        <v>0.38999999999999996</v>
      </c>
      <c r="G8" s="89">
        <f t="shared" si="1"/>
        <v>1275.3999999999999</v>
      </c>
      <c r="H8" s="12">
        <f t="shared" si="2"/>
        <v>1421.1599999999999</v>
      </c>
      <c r="I8" s="12">
        <v>38</v>
      </c>
      <c r="J8" s="12">
        <f t="shared" si="3"/>
        <v>1459.1599999999999</v>
      </c>
      <c r="K8" s="12">
        <v>110</v>
      </c>
      <c r="L8" s="12">
        <f t="shared" si="6"/>
        <v>1349.1599999999999</v>
      </c>
      <c r="M8" s="3">
        <f t="shared" si="5"/>
        <v>1203.3999999999999</v>
      </c>
    </row>
    <row r="9" spans="1:13" x14ac:dyDescent="0.2">
      <c r="A9" s="139" t="s">
        <v>80</v>
      </c>
      <c r="B9" s="185" t="s">
        <v>45</v>
      </c>
      <c r="C9" s="186"/>
      <c r="D9" s="170"/>
      <c r="E9" s="151">
        <v>2.5000000000000001E-2</v>
      </c>
      <c r="F9" s="152">
        <f t="shared" si="0"/>
        <v>2.5000000000000001E-2</v>
      </c>
      <c r="G9" s="89">
        <f t="shared" si="1"/>
        <v>0</v>
      </c>
      <c r="H9" s="12">
        <f t="shared" si="2"/>
        <v>0</v>
      </c>
      <c r="I9" s="12"/>
      <c r="J9" s="12">
        <f t="shared" si="3"/>
        <v>0</v>
      </c>
      <c r="K9" s="12"/>
      <c r="L9" s="12">
        <f t="shared" si="6"/>
        <v>0</v>
      </c>
      <c r="M9" s="3">
        <f t="shared" si="5"/>
        <v>0</v>
      </c>
    </row>
    <row r="10" spans="1:13" x14ac:dyDescent="0.2">
      <c r="A10" s="139" t="s">
        <v>69</v>
      </c>
      <c r="B10" s="187" t="s">
        <v>70</v>
      </c>
      <c r="C10" s="186"/>
      <c r="D10" s="170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6"/>
        <v>0</v>
      </c>
      <c r="M10" s="3">
        <f t="shared" si="5"/>
        <v>0</v>
      </c>
    </row>
    <row r="11" spans="1:13" x14ac:dyDescent="0.2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6"/>
        <v>0</v>
      </c>
      <c r="M11" s="3">
        <f t="shared" si="5"/>
        <v>0</v>
      </c>
    </row>
    <row r="12" spans="1:13" x14ac:dyDescent="0.2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6"/>
        <v>0</v>
      </c>
      <c r="M12" s="3">
        <f t="shared" si="5"/>
        <v>0</v>
      </c>
    </row>
    <row r="13" spans="1:13" x14ac:dyDescent="0.2">
      <c r="A13" s="90" t="s">
        <v>52</v>
      </c>
      <c r="B13" s="119" t="s">
        <v>53</v>
      </c>
      <c r="C13" s="190"/>
      <c r="D13" s="170"/>
      <c r="E13" s="151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6"/>
        <v>0</v>
      </c>
      <c r="M13" s="3">
        <f t="shared" si="5"/>
        <v>0</v>
      </c>
    </row>
    <row r="14" spans="1:13" x14ac:dyDescent="0.2">
      <c r="A14" s="124" t="s">
        <v>78</v>
      </c>
      <c r="B14" s="185" t="s">
        <v>79</v>
      </c>
      <c r="C14" s="190"/>
      <c r="D14" s="170"/>
      <c r="E14" s="151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6"/>
        <v>0</v>
      </c>
      <c r="M14" s="3">
        <f t="shared" si="5"/>
        <v>0</v>
      </c>
    </row>
    <row r="15" spans="1:13" x14ac:dyDescent="0.2">
      <c r="A15" s="194" t="s">
        <v>85</v>
      </c>
      <c r="B15" s="206" t="s">
        <v>86</v>
      </c>
      <c r="C15" s="190">
        <v>4452</v>
      </c>
      <c r="D15" s="170">
        <v>0.2</v>
      </c>
      <c r="E15" s="151">
        <v>2.5000000000000001E-2</v>
      </c>
      <c r="F15" s="152">
        <f t="shared" si="0"/>
        <v>0.22500000000000001</v>
      </c>
      <c r="G15" s="89">
        <f t="shared" si="1"/>
        <v>890.40000000000009</v>
      </c>
      <c r="H15" s="12">
        <f t="shared" si="2"/>
        <v>1001.7</v>
      </c>
      <c r="I15" s="123">
        <v>10</v>
      </c>
      <c r="J15" s="12">
        <f t="shared" si="3"/>
        <v>1011.7</v>
      </c>
      <c r="K15" s="123">
        <v>110</v>
      </c>
      <c r="L15" s="12">
        <f t="shared" si="6"/>
        <v>901.7</v>
      </c>
      <c r="M15" s="3">
        <f t="shared" si="5"/>
        <v>790.40000000000009</v>
      </c>
    </row>
    <row r="16" spans="1:13" x14ac:dyDescent="0.2">
      <c r="A16" s="194" t="s">
        <v>83</v>
      </c>
      <c r="B16" s="206" t="s">
        <v>84</v>
      </c>
      <c r="C16" s="190">
        <v>2586</v>
      </c>
      <c r="D16" s="170">
        <v>0.36</v>
      </c>
      <c r="E16" s="151">
        <v>0.04</v>
      </c>
      <c r="F16" s="152">
        <f t="shared" si="0"/>
        <v>0.39999999999999997</v>
      </c>
      <c r="G16" s="89">
        <f t="shared" si="1"/>
        <v>930.95999999999992</v>
      </c>
      <c r="H16" s="12">
        <f t="shared" si="2"/>
        <v>1034.3999999999999</v>
      </c>
      <c r="I16" s="123"/>
      <c r="J16" s="12">
        <f t="shared" si="3"/>
        <v>1034.3999999999999</v>
      </c>
      <c r="K16" s="123">
        <v>200</v>
      </c>
      <c r="L16" s="12">
        <f t="shared" si="6"/>
        <v>834.39999999999986</v>
      </c>
      <c r="M16" s="3">
        <f t="shared" si="5"/>
        <v>730.95999999999992</v>
      </c>
    </row>
    <row r="17" spans="1:15" x14ac:dyDescent="0.2">
      <c r="A17" s="94" t="s">
        <v>58</v>
      </c>
      <c r="B17" s="110" t="s">
        <v>59</v>
      </c>
      <c r="C17" s="111"/>
      <c r="D17" s="171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6"/>
        <v>0</v>
      </c>
      <c r="M17" s="3">
        <f t="shared" si="5"/>
        <v>0</v>
      </c>
    </row>
    <row r="18" spans="1:15" x14ac:dyDescent="0.2">
      <c r="A18" s="90" t="s">
        <v>63</v>
      </c>
      <c r="B18" s="146" t="s">
        <v>64</v>
      </c>
      <c r="C18" s="176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6"/>
        <v>0</v>
      </c>
      <c r="M18" s="3">
        <f t="shared" si="5"/>
        <v>0</v>
      </c>
    </row>
    <row r="19" spans="1:15" x14ac:dyDescent="0.2">
      <c r="A19" s="90" t="s">
        <v>74</v>
      </c>
      <c r="B19" s="175" t="s">
        <v>75</v>
      </c>
      <c r="C19" s="111"/>
      <c r="D19" s="171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16"/>
      <c r="J19" s="12">
        <f t="shared" si="3"/>
        <v>0</v>
      </c>
      <c r="K19" s="116"/>
      <c r="L19" s="12">
        <f t="shared" si="6"/>
        <v>0</v>
      </c>
      <c r="M19" s="3">
        <f t="shared" si="5"/>
        <v>0</v>
      </c>
    </row>
    <row r="20" spans="1:15" x14ac:dyDescent="0.2">
      <c r="A20" s="92" t="s">
        <v>54</v>
      </c>
      <c r="B20" s="196" t="s">
        <v>55</v>
      </c>
      <c r="C20" s="197"/>
      <c r="D20" s="198"/>
      <c r="E20" s="199">
        <v>0.04</v>
      </c>
      <c r="F20" s="200">
        <f t="shared" si="0"/>
        <v>0.04</v>
      </c>
      <c r="G20" s="201">
        <f t="shared" si="1"/>
        <v>0</v>
      </c>
      <c r="H20" s="202">
        <f t="shared" si="2"/>
        <v>0</v>
      </c>
      <c r="I20" s="203"/>
      <c r="J20" s="202">
        <f t="shared" si="3"/>
        <v>0</v>
      </c>
      <c r="K20" s="203"/>
      <c r="L20" s="202">
        <f t="shared" si="6"/>
        <v>0</v>
      </c>
      <c r="M20" s="3">
        <f t="shared" si="5"/>
        <v>0</v>
      </c>
    </row>
    <row r="21" spans="1:15" x14ac:dyDescent="0.2">
      <c r="A21" s="90" t="s">
        <v>87</v>
      </c>
      <c r="B21" s="206" t="s">
        <v>88</v>
      </c>
      <c r="C21" s="114">
        <v>4452</v>
      </c>
      <c r="D21" s="172">
        <v>0.2</v>
      </c>
      <c r="E21" s="157">
        <v>0.02</v>
      </c>
      <c r="F21" s="152">
        <f t="shared" si="0"/>
        <v>0.22</v>
      </c>
      <c r="G21" s="89">
        <f t="shared" si="1"/>
        <v>890.40000000000009</v>
      </c>
      <c r="H21" s="12">
        <f t="shared" si="2"/>
        <v>979.44</v>
      </c>
      <c r="I21" s="116">
        <v>10</v>
      </c>
      <c r="J21" s="12">
        <f t="shared" si="3"/>
        <v>989.44</v>
      </c>
      <c r="K21" s="116">
        <v>110</v>
      </c>
      <c r="L21" s="12">
        <f t="shared" si="6"/>
        <v>879.44</v>
      </c>
      <c r="M21" s="3">
        <f t="shared" si="5"/>
        <v>790.40000000000009</v>
      </c>
    </row>
    <row r="22" spans="1:15" ht="16" customHeight="1" x14ac:dyDescent="0.2">
      <c r="A22" s="75"/>
      <c r="C22" s="79">
        <f>SUM(C2:C21)</f>
        <v>21699</v>
      </c>
      <c r="D22" s="79">
        <f t="shared" ref="D22:M22" si="7">SUM(D2:D21)</f>
        <v>1.8099999999999998</v>
      </c>
      <c r="E22" s="79">
        <f t="shared" si="7"/>
        <v>0.60000000000000009</v>
      </c>
      <c r="F22" s="79">
        <f t="shared" si="7"/>
        <v>2.4099999999999997</v>
      </c>
      <c r="G22" s="80">
        <f t="shared" si="7"/>
        <v>6280.8900000000012</v>
      </c>
      <c r="H22" s="80">
        <f t="shared" si="7"/>
        <v>6927.3799999999992</v>
      </c>
      <c r="I22" s="80">
        <f t="shared" si="7"/>
        <v>58</v>
      </c>
      <c r="J22" s="80">
        <f t="shared" si="7"/>
        <v>6985.3799999999992</v>
      </c>
      <c r="K22" s="80">
        <f t="shared" si="7"/>
        <v>1260</v>
      </c>
      <c r="L22" s="80">
        <f t="shared" si="7"/>
        <v>5725.3799999999992</v>
      </c>
      <c r="M22" s="80">
        <f t="shared" si="7"/>
        <v>5078.8899999999994</v>
      </c>
      <c r="O22" s="3"/>
    </row>
    <row r="23" spans="1:15" x14ac:dyDescent="0.2">
      <c r="D23" s="81"/>
      <c r="E23" s="81"/>
      <c r="F23" s="81"/>
      <c r="G23" s="81"/>
      <c r="L23" s="162"/>
      <c r="N23" s="165"/>
    </row>
    <row r="24" spans="1:15" x14ac:dyDescent="0.2">
      <c r="D24" s="13"/>
      <c r="E24" s="13"/>
      <c r="F24" s="13"/>
      <c r="G24" s="13"/>
      <c r="I24" s="13"/>
      <c r="J24" s="13"/>
      <c r="K24" t="s">
        <v>10</v>
      </c>
      <c r="L24" s="12">
        <f>H28</f>
        <v>0</v>
      </c>
    </row>
    <row r="25" spans="1:15" x14ac:dyDescent="0.2">
      <c r="D25" s="14"/>
      <c r="E25" s="14"/>
      <c r="F25" s="14"/>
      <c r="G25" s="14"/>
      <c r="I25" s="13"/>
      <c r="J25" s="13"/>
      <c r="K25" t="s">
        <v>12</v>
      </c>
      <c r="L25" s="207">
        <f>L22</f>
        <v>5725.3799999999992</v>
      </c>
    </row>
    <row r="26" spans="1:15" x14ac:dyDescent="0.2">
      <c r="D26" s="14"/>
      <c r="E26" s="14"/>
      <c r="F26" s="14"/>
      <c r="G26" s="14"/>
      <c r="H26" s="15"/>
    </row>
    <row r="27" spans="1:15" x14ac:dyDescent="0.2">
      <c r="A27" s="82" t="s">
        <v>48</v>
      </c>
      <c r="B27" s="82" t="s">
        <v>49</v>
      </c>
      <c r="D27" s="14"/>
      <c r="E27" s="14"/>
      <c r="F27" s="14"/>
      <c r="G27" s="14"/>
      <c r="H27" s="15"/>
      <c r="I27" s="3"/>
    </row>
    <row r="28" spans="1:15" x14ac:dyDescent="0.2">
      <c r="A28" s="83">
        <v>0.03</v>
      </c>
      <c r="B28" s="84">
        <v>0.02</v>
      </c>
      <c r="C28" t="s">
        <v>50</v>
      </c>
      <c r="D28" s="14"/>
      <c r="E28" s="14"/>
      <c r="F28" s="14"/>
      <c r="G28" s="14"/>
      <c r="H28" s="15"/>
    </row>
    <row r="29" spans="1:15" x14ac:dyDescent="0.2">
      <c r="A29" s="85">
        <v>0.04</v>
      </c>
      <c r="B29" s="85">
        <v>2.5000000000000001E-2</v>
      </c>
      <c r="C29" t="s">
        <v>51</v>
      </c>
    </row>
    <row r="31" spans="1:15" x14ac:dyDescent="0.2">
      <c r="K31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31"/>
  <sheetViews>
    <sheetView zoomScale="80" zoomScaleNormal="80" workbookViewId="0">
      <selection activeCell="E21" sqref="E21"/>
    </sheetView>
  </sheetViews>
  <sheetFormatPr baseColWidth="10" defaultColWidth="10.6640625" defaultRowHeight="16" x14ac:dyDescent="0.2"/>
  <cols>
    <col min="2" max="2" width="11.1640625" customWidth="1"/>
    <col min="3" max="3" width="12.33203125" customWidth="1"/>
    <col min="5" max="5" width="10.1640625" customWidth="1"/>
    <col min="6" max="6" width="13" customWidth="1"/>
    <col min="7" max="7" width="10.83203125" customWidth="1"/>
    <col min="12" max="12" width="10.83203125" customWidth="1"/>
    <col min="13" max="13" width="15.832031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1" si="0">D2+E2</f>
        <v>0.02</v>
      </c>
      <c r="G2" s="89">
        <f t="shared" ref="G2:G21" si="1">C2*D2</f>
        <v>0</v>
      </c>
      <c r="H2" s="12">
        <f t="shared" ref="H2:H21" si="2">C2*F2</f>
        <v>0</v>
      </c>
      <c r="I2" s="89"/>
      <c r="J2" s="12">
        <f t="shared" ref="J2:J21" si="3">H2+I2</f>
        <v>0</v>
      </c>
      <c r="K2" s="120"/>
      <c r="L2" s="12">
        <f t="shared" ref="L2:L21" si="4">J2-K2</f>
        <v>0</v>
      </c>
      <c r="M2" s="3">
        <f t="shared" ref="M2:M21" si="5">G2+I2-K2</f>
        <v>0</v>
      </c>
    </row>
    <row r="3" spans="1:13" ht="17" x14ac:dyDescent="0.2">
      <c r="A3" s="179" t="s">
        <v>72</v>
      </c>
      <c r="B3" s="159" t="s">
        <v>73</v>
      </c>
      <c r="C3" s="111">
        <v>5001</v>
      </c>
      <c r="D3" s="113">
        <v>0.37</v>
      </c>
      <c r="E3" s="157">
        <v>0.03</v>
      </c>
      <c r="F3" s="152">
        <f t="shared" si="0"/>
        <v>0.4</v>
      </c>
      <c r="G3" s="89">
        <f t="shared" si="1"/>
        <v>1850.37</v>
      </c>
      <c r="H3" s="12">
        <f t="shared" si="2"/>
        <v>2000.4</v>
      </c>
      <c r="I3" s="89"/>
      <c r="J3" s="12">
        <f t="shared" si="3"/>
        <v>2000.4</v>
      </c>
      <c r="K3" s="120">
        <v>330</v>
      </c>
      <c r="L3" s="12">
        <f t="shared" si="4"/>
        <v>1670.4</v>
      </c>
      <c r="M3" s="3">
        <f t="shared" si="5"/>
        <v>1520.37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ht="17" x14ac:dyDescent="0.2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ht="17" x14ac:dyDescent="0.2">
      <c r="A7" s="179" t="s">
        <v>81</v>
      </c>
      <c r="B7" s="193" t="s">
        <v>82</v>
      </c>
      <c r="C7" s="147">
        <v>663</v>
      </c>
      <c r="D7" s="170">
        <v>0.33</v>
      </c>
      <c r="E7" s="157">
        <v>0.03</v>
      </c>
      <c r="F7" s="152">
        <f t="shared" si="0"/>
        <v>0.36</v>
      </c>
      <c r="G7" s="89">
        <f t="shared" si="1"/>
        <v>218.79000000000002</v>
      </c>
      <c r="H7" s="12">
        <f t="shared" si="2"/>
        <v>238.67999999999998</v>
      </c>
      <c r="I7" s="123"/>
      <c r="J7" s="12">
        <f t="shared" si="3"/>
        <v>238.67999999999998</v>
      </c>
      <c r="K7" s="123">
        <v>70</v>
      </c>
      <c r="L7" s="12">
        <f t="shared" si="4"/>
        <v>168.67999999999998</v>
      </c>
      <c r="M7" s="3">
        <f t="shared" si="5"/>
        <v>148.79000000000002</v>
      </c>
    </row>
    <row r="8" spans="1:13" x14ac:dyDescent="0.2">
      <c r="A8" s="191" t="s">
        <v>44</v>
      </c>
      <c r="B8" s="140" t="s">
        <v>45</v>
      </c>
      <c r="C8" s="161"/>
      <c r="D8" s="169"/>
      <c r="E8" s="151">
        <v>0.04</v>
      </c>
      <c r="F8" s="152">
        <f t="shared" si="0"/>
        <v>0.04</v>
      </c>
      <c r="G8" s="89">
        <f t="shared" si="1"/>
        <v>0</v>
      </c>
      <c r="H8" s="12">
        <f t="shared" si="2"/>
        <v>0</v>
      </c>
      <c r="I8" s="12"/>
      <c r="J8" s="12">
        <f t="shared" si="3"/>
        <v>0</v>
      </c>
      <c r="K8" s="12"/>
      <c r="L8" s="12">
        <f t="shared" si="4"/>
        <v>0</v>
      </c>
      <c r="M8" s="3">
        <f t="shared" si="5"/>
        <v>0</v>
      </c>
    </row>
    <row r="9" spans="1:13" x14ac:dyDescent="0.2">
      <c r="A9" s="139" t="s">
        <v>80</v>
      </c>
      <c r="B9" s="185" t="s">
        <v>45</v>
      </c>
      <c r="C9" s="186"/>
      <c r="D9" s="170"/>
      <c r="E9" s="151">
        <v>2.5000000000000001E-2</v>
      </c>
      <c r="F9" s="152">
        <f t="shared" si="0"/>
        <v>2.5000000000000001E-2</v>
      </c>
      <c r="G9" s="89">
        <f t="shared" si="1"/>
        <v>0</v>
      </c>
      <c r="H9" s="12">
        <f t="shared" si="2"/>
        <v>0</v>
      </c>
      <c r="I9" s="12"/>
      <c r="J9" s="12">
        <f t="shared" si="3"/>
        <v>0</v>
      </c>
      <c r="K9" s="12"/>
      <c r="L9" s="12">
        <f t="shared" si="4"/>
        <v>0</v>
      </c>
      <c r="M9" s="3">
        <f t="shared" si="5"/>
        <v>0</v>
      </c>
    </row>
    <row r="10" spans="1:13" x14ac:dyDescent="0.2">
      <c r="A10" s="139" t="s">
        <v>69</v>
      </c>
      <c r="B10" s="187" t="s">
        <v>70</v>
      </c>
      <c r="C10" s="186">
        <v>4754</v>
      </c>
      <c r="D10" s="170">
        <v>0.37</v>
      </c>
      <c r="E10" s="151">
        <v>0.04</v>
      </c>
      <c r="F10" s="152">
        <f t="shared" si="0"/>
        <v>0.41</v>
      </c>
      <c r="G10" s="89">
        <f t="shared" si="1"/>
        <v>1758.98</v>
      </c>
      <c r="H10" s="12">
        <f t="shared" si="2"/>
        <v>1949.1399999999999</v>
      </c>
      <c r="I10" s="123">
        <v>20</v>
      </c>
      <c r="J10" s="12">
        <f t="shared" si="3"/>
        <v>1969.1399999999999</v>
      </c>
      <c r="K10" s="123"/>
      <c r="L10" s="12">
        <f t="shared" si="4"/>
        <v>1969.1399999999999</v>
      </c>
      <c r="M10" s="3">
        <f t="shared" si="5"/>
        <v>1778.98</v>
      </c>
    </row>
    <row r="11" spans="1:13" x14ac:dyDescent="0.2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5"/>
        <v>0</v>
      </c>
    </row>
    <row r="12" spans="1:13" x14ac:dyDescent="0.2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5"/>
        <v>0</v>
      </c>
    </row>
    <row r="13" spans="1:13" x14ac:dyDescent="0.2">
      <c r="A13" s="90" t="s">
        <v>52</v>
      </c>
      <c r="B13" s="119" t="s">
        <v>53</v>
      </c>
      <c r="C13" s="190"/>
      <c r="D13" s="170"/>
      <c r="E13" s="151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5"/>
        <v>0</v>
      </c>
    </row>
    <row r="14" spans="1:13" x14ac:dyDescent="0.2">
      <c r="A14" s="124" t="s">
        <v>78</v>
      </c>
      <c r="B14" s="185" t="s">
        <v>79</v>
      </c>
      <c r="C14" s="190"/>
      <c r="D14" s="170"/>
      <c r="E14" s="151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5"/>
        <v>0</v>
      </c>
    </row>
    <row r="15" spans="1:13" x14ac:dyDescent="0.2">
      <c r="A15" s="194" t="s">
        <v>85</v>
      </c>
      <c r="B15" s="206" t="s">
        <v>86</v>
      </c>
      <c r="C15" s="190">
        <v>5892</v>
      </c>
      <c r="D15" s="170">
        <v>0.2</v>
      </c>
      <c r="E15" s="151">
        <v>2.5000000000000001E-2</v>
      </c>
      <c r="F15" s="152">
        <f t="shared" si="0"/>
        <v>0.22500000000000001</v>
      </c>
      <c r="G15" s="89">
        <f t="shared" si="1"/>
        <v>1178.4000000000001</v>
      </c>
      <c r="H15" s="12">
        <f t="shared" si="2"/>
        <v>1325.7</v>
      </c>
      <c r="I15" s="123"/>
      <c r="J15" s="12">
        <f t="shared" si="3"/>
        <v>1325.7</v>
      </c>
      <c r="K15" s="123">
        <v>110</v>
      </c>
      <c r="L15" s="12">
        <f t="shared" si="4"/>
        <v>1215.7</v>
      </c>
      <c r="M15" s="3">
        <f t="shared" si="5"/>
        <v>1068.4000000000001</v>
      </c>
    </row>
    <row r="16" spans="1:13" x14ac:dyDescent="0.2">
      <c r="A16" s="194" t="s">
        <v>83</v>
      </c>
      <c r="B16" s="206" t="s">
        <v>84</v>
      </c>
      <c r="C16" s="190"/>
      <c r="D16" s="170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3">
        <f t="shared" si="5"/>
        <v>0</v>
      </c>
    </row>
    <row r="17" spans="1:15" x14ac:dyDescent="0.2">
      <c r="A17" s="94" t="s">
        <v>58</v>
      </c>
      <c r="B17" s="110" t="s">
        <v>59</v>
      </c>
      <c r="C17" s="111"/>
      <c r="D17" s="171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5"/>
        <v>0</v>
      </c>
    </row>
    <row r="18" spans="1:15" x14ac:dyDescent="0.2">
      <c r="A18" s="90" t="s">
        <v>63</v>
      </c>
      <c r="B18" s="146" t="s">
        <v>64</v>
      </c>
      <c r="C18" s="176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3">
        <f t="shared" si="5"/>
        <v>0</v>
      </c>
    </row>
    <row r="19" spans="1:15" x14ac:dyDescent="0.2">
      <c r="A19" s="90" t="s">
        <v>74</v>
      </c>
      <c r="B19" s="175" t="s">
        <v>75</v>
      </c>
      <c r="C19" s="111"/>
      <c r="D19" s="171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16"/>
      <c r="J19" s="12">
        <f t="shared" si="3"/>
        <v>0</v>
      </c>
      <c r="K19" s="116"/>
      <c r="L19" s="12">
        <f t="shared" si="4"/>
        <v>0</v>
      </c>
      <c r="M19" s="3">
        <f t="shared" si="5"/>
        <v>0</v>
      </c>
    </row>
    <row r="20" spans="1:15" x14ac:dyDescent="0.2">
      <c r="A20" s="92" t="s">
        <v>54</v>
      </c>
      <c r="B20" s="196" t="s">
        <v>55</v>
      </c>
      <c r="C20" s="197"/>
      <c r="D20" s="198"/>
      <c r="E20" s="199">
        <v>0.04</v>
      </c>
      <c r="F20" s="200">
        <f t="shared" si="0"/>
        <v>0.04</v>
      </c>
      <c r="G20" s="201">
        <f t="shared" si="1"/>
        <v>0</v>
      </c>
      <c r="H20" s="202">
        <f t="shared" si="2"/>
        <v>0</v>
      </c>
      <c r="I20" s="203"/>
      <c r="J20" s="202">
        <f t="shared" si="3"/>
        <v>0</v>
      </c>
      <c r="K20" s="203"/>
      <c r="L20" s="202">
        <f t="shared" si="4"/>
        <v>0</v>
      </c>
      <c r="M20" s="3">
        <f t="shared" si="5"/>
        <v>0</v>
      </c>
    </row>
    <row r="21" spans="1:15" x14ac:dyDescent="0.2">
      <c r="A21" s="90" t="s">
        <v>87</v>
      </c>
      <c r="B21" s="206" t="s">
        <v>88</v>
      </c>
      <c r="C21" s="114">
        <v>5892</v>
      </c>
      <c r="D21" s="172">
        <v>0.2</v>
      </c>
      <c r="E21" s="157">
        <v>0.02</v>
      </c>
      <c r="F21" s="152">
        <f t="shared" si="0"/>
        <v>0.22</v>
      </c>
      <c r="G21" s="89">
        <f t="shared" si="1"/>
        <v>1178.4000000000001</v>
      </c>
      <c r="H21" s="12">
        <f t="shared" si="2"/>
        <v>1296.24</v>
      </c>
      <c r="I21" s="116"/>
      <c r="J21" s="12">
        <f t="shared" si="3"/>
        <v>1296.24</v>
      </c>
      <c r="K21" s="116">
        <v>110</v>
      </c>
      <c r="L21" s="12">
        <f t="shared" si="4"/>
        <v>1186.24</v>
      </c>
      <c r="M21" s="3">
        <f t="shared" si="5"/>
        <v>1068.4000000000001</v>
      </c>
    </row>
    <row r="22" spans="1:15" ht="16" customHeight="1" x14ac:dyDescent="0.2">
      <c r="A22" s="75"/>
      <c r="C22" s="79">
        <f>SUM(C2:C21)</f>
        <v>22202</v>
      </c>
      <c r="D22" s="79">
        <f t="shared" ref="D22:M22" si="6">SUM(D2:D21)</f>
        <v>1.4699999999999998</v>
      </c>
      <c r="E22" s="79">
        <f t="shared" si="6"/>
        <v>0.60000000000000009</v>
      </c>
      <c r="F22" s="79">
        <f t="shared" si="6"/>
        <v>2.0700000000000003</v>
      </c>
      <c r="G22" s="80">
        <f t="shared" si="6"/>
        <v>6184.9400000000005</v>
      </c>
      <c r="H22" s="80">
        <f t="shared" si="6"/>
        <v>6810.1599999999989</v>
      </c>
      <c r="I22" s="80">
        <f t="shared" si="6"/>
        <v>20</v>
      </c>
      <c r="J22" s="80">
        <f t="shared" si="6"/>
        <v>6830.1599999999989</v>
      </c>
      <c r="K22" s="80">
        <f t="shared" si="6"/>
        <v>620</v>
      </c>
      <c r="L22" s="80">
        <f t="shared" si="6"/>
        <v>6210.16</v>
      </c>
      <c r="M22" s="80">
        <f t="shared" si="6"/>
        <v>5584.9400000000005</v>
      </c>
      <c r="O22" s="3"/>
    </row>
    <row r="23" spans="1:15" x14ac:dyDescent="0.2">
      <c r="D23" s="81"/>
      <c r="E23" s="81"/>
      <c r="F23" s="81"/>
      <c r="G23" s="81"/>
      <c r="L23" s="162"/>
      <c r="N23" s="165"/>
    </row>
    <row r="24" spans="1:15" x14ac:dyDescent="0.2">
      <c r="D24" s="13"/>
      <c r="E24" s="13"/>
      <c r="F24" s="13"/>
      <c r="G24" s="13"/>
      <c r="I24" s="13"/>
      <c r="J24" s="13"/>
      <c r="K24" t="s">
        <v>10</v>
      </c>
      <c r="L24" s="12">
        <f>H28</f>
        <v>0</v>
      </c>
    </row>
    <row r="25" spans="1:15" x14ac:dyDescent="0.2">
      <c r="D25" s="14"/>
      <c r="E25" s="14"/>
      <c r="F25" s="14"/>
      <c r="G25" s="14"/>
      <c r="I25" s="13"/>
      <c r="J25" s="13"/>
      <c r="K25" t="s">
        <v>12</v>
      </c>
      <c r="L25" s="207">
        <f>L22</f>
        <v>6210.16</v>
      </c>
    </row>
    <row r="26" spans="1:15" x14ac:dyDescent="0.2">
      <c r="D26" s="14"/>
      <c r="E26" s="14"/>
      <c r="F26" s="14"/>
      <c r="G26" s="14"/>
      <c r="H26" s="15"/>
    </row>
    <row r="27" spans="1:15" x14ac:dyDescent="0.2">
      <c r="A27" s="82" t="s">
        <v>48</v>
      </c>
      <c r="B27" s="82" t="s">
        <v>49</v>
      </c>
      <c r="D27" s="14"/>
      <c r="E27" s="14"/>
      <c r="F27" s="14"/>
      <c r="G27" s="14"/>
      <c r="H27" s="15"/>
      <c r="I27" s="3"/>
    </row>
    <row r="28" spans="1:15" x14ac:dyDescent="0.2">
      <c r="A28" s="83">
        <v>0.03</v>
      </c>
      <c r="B28" s="84">
        <v>0.02</v>
      </c>
      <c r="C28" t="s">
        <v>50</v>
      </c>
      <c r="D28" s="14"/>
      <c r="E28" s="14"/>
      <c r="F28" s="14"/>
      <c r="G28" s="14"/>
      <c r="H28" s="15"/>
    </row>
    <row r="29" spans="1:15" x14ac:dyDescent="0.2">
      <c r="A29" s="85">
        <v>0.04</v>
      </c>
      <c r="B29" s="85">
        <v>2.5000000000000001E-2</v>
      </c>
      <c r="C29" t="s">
        <v>51</v>
      </c>
    </row>
    <row r="31" spans="1:15" x14ac:dyDescent="0.2">
      <c r="K31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31"/>
  <sheetViews>
    <sheetView zoomScale="70" zoomScaleNormal="70" workbookViewId="0">
      <selection activeCell="P24" sqref="P24"/>
    </sheetView>
  </sheetViews>
  <sheetFormatPr baseColWidth="10" defaultColWidth="10.6640625" defaultRowHeight="16" x14ac:dyDescent="0.2"/>
  <cols>
    <col min="2" max="2" width="11.1640625" customWidth="1"/>
    <col min="3" max="3" width="12.33203125" customWidth="1"/>
    <col min="5" max="5" width="10.1640625" customWidth="1"/>
    <col min="6" max="6" width="13" customWidth="1"/>
    <col min="7" max="7" width="10.83203125" customWidth="1"/>
    <col min="12" max="12" width="11.6640625" customWidth="1"/>
    <col min="13" max="13" width="12.832031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1" si="0">D2+E2</f>
        <v>0.02</v>
      </c>
      <c r="G2" s="89">
        <f t="shared" ref="G2:G21" si="1">C2*D2</f>
        <v>0</v>
      </c>
      <c r="H2" s="12">
        <f t="shared" ref="H2:H21" si="2">C2*F2</f>
        <v>0</v>
      </c>
      <c r="I2" s="89"/>
      <c r="J2" s="12">
        <f t="shared" ref="J2:J21" si="3">H2+I2</f>
        <v>0</v>
      </c>
      <c r="K2" s="120"/>
      <c r="L2" s="12">
        <f t="shared" ref="L2:L21" si="4">J2-K2</f>
        <v>0</v>
      </c>
      <c r="M2" s="3">
        <f t="shared" ref="M2:M21" si="5">G2+I2-K2</f>
        <v>0</v>
      </c>
    </row>
    <row r="3" spans="1:13" ht="17" x14ac:dyDescent="0.2">
      <c r="A3" s="179" t="s">
        <v>72</v>
      </c>
      <c r="B3" s="159" t="s">
        <v>73</v>
      </c>
      <c r="C3" s="111">
        <v>3697</v>
      </c>
      <c r="D3" s="113">
        <v>0.37</v>
      </c>
      <c r="E3" s="157">
        <v>0.03</v>
      </c>
      <c r="F3" s="152">
        <f t="shared" si="0"/>
        <v>0.4</v>
      </c>
      <c r="G3" s="89">
        <f t="shared" si="1"/>
        <v>1367.8899999999999</v>
      </c>
      <c r="H3" s="12">
        <f t="shared" si="2"/>
        <v>1478.8000000000002</v>
      </c>
      <c r="I3" s="89">
        <v>40</v>
      </c>
      <c r="J3" s="12">
        <f t="shared" si="3"/>
        <v>1518.8000000000002</v>
      </c>
      <c r="K3" s="120">
        <v>110</v>
      </c>
      <c r="L3" s="12">
        <f t="shared" si="4"/>
        <v>1408.8000000000002</v>
      </c>
      <c r="M3" s="3">
        <f t="shared" si="5"/>
        <v>1297.8899999999999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ht="17" x14ac:dyDescent="0.2">
      <c r="A6" s="179" t="s">
        <v>81</v>
      </c>
      <c r="B6" s="193" t="s">
        <v>82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ht="17" x14ac:dyDescent="0.2">
      <c r="A7" s="93" t="s">
        <v>76</v>
      </c>
      <c r="B7" s="180" t="s">
        <v>77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x14ac:dyDescent="0.2">
      <c r="A8" s="191" t="s">
        <v>44</v>
      </c>
      <c r="B8" s="140" t="s">
        <v>45</v>
      </c>
      <c r="C8" s="161"/>
      <c r="D8" s="169"/>
      <c r="E8" s="151">
        <v>0.04</v>
      </c>
      <c r="F8" s="152">
        <f t="shared" si="0"/>
        <v>0.04</v>
      </c>
      <c r="G8" s="89">
        <f t="shared" si="1"/>
        <v>0</v>
      </c>
      <c r="H8" s="12">
        <f t="shared" si="2"/>
        <v>0</v>
      </c>
      <c r="I8" s="12"/>
      <c r="J8" s="12">
        <f t="shared" si="3"/>
        <v>0</v>
      </c>
      <c r="K8" s="12"/>
      <c r="L8" s="12">
        <f t="shared" si="4"/>
        <v>0</v>
      </c>
      <c r="M8" s="3">
        <f t="shared" si="5"/>
        <v>0</v>
      </c>
    </row>
    <row r="9" spans="1:13" x14ac:dyDescent="0.2">
      <c r="A9" s="208" t="s">
        <v>89</v>
      </c>
      <c r="B9" s="185" t="s">
        <v>45</v>
      </c>
      <c r="C9" s="186">
        <v>6844</v>
      </c>
      <c r="D9" s="170">
        <v>0.23</v>
      </c>
      <c r="E9" s="151">
        <v>2.5000000000000001E-2</v>
      </c>
      <c r="F9" s="152">
        <f t="shared" si="0"/>
        <v>0.255</v>
      </c>
      <c r="G9" s="89">
        <f t="shared" si="1"/>
        <v>1574.1200000000001</v>
      </c>
      <c r="H9" s="12">
        <f t="shared" si="2"/>
        <v>1745.22</v>
      </c>
      <c r="I9" s="12"/>
      <c r="J9" s="12">
        <f t="shared" si="3"/>
        <v>1745.22</v>
      </c>
      <c r="K9" s="12">
        <v>245</v>
      </c>
      <c r="L9" s="12">
        <f t="shared" si="4"/>
        <v>1500.22</v>
      </c>
      <c r="M9" s="3">
        <f t="shared" si="5"/>
        <v>1329.1200000000001</v>
      </c>
    </row>
    <row r="10" spans="1:13" x14ac:dyDescent="0.2">
      <c r="A10" s="139" t="s">
        <v>69</v>
      </c>
      <c r="B10" s="187" t="s">
        <v>70</v>
      </c>
      <c r="C10" s="186">
        <v>5331</v>
      </c>
      <c r="D10" s="170">
        <v>0.37</v>
      </c>
      <c r="E10" s="151">
        <v>0.04</v>
      </c>
      <c r="F10" s="152">
        <f t="shared" si="0"/>
        <v>0.41</v>
      </c>
      <c r="G10" s="89">
        <f t="shared" si="1"/>
        <v>1972.47</v>
      </c>
      <c r="H10" s="12">
        <f t="shared" si="2"/>
        <v>2185.71</v>
      </c>
      <c r="I10" s="123"/>
      <c r="J10" s="12">
        <f t="shared" si="3"/>
        <v>2185.71</v>
      </c>
      <c r="K10" s="123"/>
      <c r="L10" s="12">
        <f t="shared" si="4"/>
        <v>2185.71</v>
      </c>
      <c r="M10" s="3">
        <f t="shared" si="5"/>
        <v>1972.47</v>
      </c>
    </row>
    <row r="11" spans="1:13" x14ac:dyDescent="0.2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5"/>
        <v>0</v>
      </c>
    </row>
    <row r="12" spans="1:13" x14ac:dyDescent="0.2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5"/>
        <v>0</v>
      </c>
    </row>
    <row r="13" spans="1:13" x14ac:dyDescent="0.2">
      <c r="A13" s="90" t="s">
        <v>52</v>
      </c>
      <c r="B13" s="119" t="s">
        <v>53</v>
      </c>
      <c r="C13" s="190"/>
      <c r="D13" s="170"/>
      <c r="E13" s="151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5"/>
        <v>0</v>
      </c>
    </row>
    <row r="14" spans="1:13" x14ac:dyDescent="0.2">
      <c r="A14" s="208" t="s">
        <v>90</v>
      </c>
      <c r="B14" s="185" t="s">
        <v>79</v>
      </c>
      <c r="C14" s="190">
        <v>6844</v>
      </c>
      <c r="D14" s="170">
        <v>0.23</v>
      </c>
      <c r="E14" s="151">
        <v>2.5000000000000001E-2</v>
      </c>
      <c r="F14" s="152">
        <f t="shared" si="0"/>
        <v>0.255</v>
      </c>
      <c r="G14" s="89">
        <f t="shared" si="1"/>
        <v>1574.1200000000001</v>
      </c>
      <c r="H14" s="12">
        <f t="shared" si="2"/>
        <v>1745.22</v>
      </c>
      <c r="I14" s="123">
        <v>12</v>
      </c>
      <c r="J14" s="12">
        <f t="shared" si="3"/>
        <v>1757.22</v>
      </c>
      <c r="K14" s="123">
        <v>245</v>
      </c>
      <c r="L14" s="12">
        <f t="shared" si="4"/>
        <v>1512.22</v>
      </c>
      <c r="M14" s="3">
        <f t="shared" si="5"/>
        <v>1341.1200000000001</v>
      </c>
    </row>
    <row r="15" spans="1:13" x14ac:dyDescent="0.2">
      <c r="A15" s="194" t="s">
        <v>85</v>
      </c>
      <c r="B15" s="206" t="s">
        <v>86</v>
      </c>
      <c r="C15" s="190">
        <v>6326</v>
      </c>
      <c r="D15" s="170">
        <v>0.2</v>
      </c>
      <c r="E15" s="151">
        <v>2.5000000000000001E-2</v>
      </c>
      <c r="F15" s="152">
        <f t="shared" si="0"/>
        <v>0.22500000000000001</v>
      </c>
      <c r="G15" s="89">
        <f t="shared" si="1"/>
        <v>1265.2</v>
      </c>
      <c r="H15" s="12">
        <f t="shared" si="2"/>
        <v>1423.3500000000001</v>
      </c>
      <c r="I15" s="123">
        <v>10</v>
      </c>
      <c r="J15" s="12">
        <f t="shared" si="3"/>
        <v>1433.3500000000001</v>
      </c>
      <c r="K15" s="123">
        <v>110</v>
      </c>
      <c r="L15" s="12">
        <f t="shared" si="4"/>
        <v>1323.3500000000001</v>
      </c>
      <c r="M15" s="3">
        <f t="shared" si="5"/>
        <v>1165.2</v>
      </c>
    </row>
    <row r="16" spans="1:13" x14ac:dyDescent="0.2">
      <c r="A16" s="194" t="s">
        <v>83</v>
      </c>
      <c r="B16" s="206" t="s">
        <v>84</v>
      </c>
      <c r="C16" s="190"/>
      <c r="D16" s="170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3">
        <f t="shared" si="5"/>
        <v>0</v>
      </c>
    </row>
    <row r="17" spans="1:15" x14ac:dyDescent="0.2">
      <c r="A17" s="94" t="s">
        <v>58</v>
      </c>
      <c r="B17" s="110" t="s">
        <v>59</v>
      </c>
      <c r="C17" s="111"/>
      <c r="D17" s="171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5"/>
        <v>0</v>
      </c>
    </row>
    <row r="18" spans="1:15" x14ac:dyDescent="0.2">
      <c r="A18" s="90" t="s">
        <v>63</v>
      </c>
      <c r="B18" s="146" t="s">
        <v>64</v>
      </c>
      <c r="C18" s="176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3">
        <f t="shared" si="5"/>
        <v>0</v>
      </c>
    </row>
    <row r="19" spans="1:15" x14ac:dyDescent="0.2">
      <c r="A19" s="90" t="s">
        <v>74</v>
      </c>
      <c r="B19" s="175" t="s">
        <v>75</v>
      </c>
      <c r="C19" s="111"/>
      <c r="D19" s="171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16"/>
      <c r="J19" s="12">
        <f t="shared" si="3"/>
        <v>0</v>
      </c>
      <c r="K19" s="116"/>
      <c r="L19" s="12">
        <f t="shared" si="4"/>
        <v>0</v>
      </c>
      <c r="M19" s="3">
        <f t="shared" si="5"/>
        <v>0</v>
      </c>
    </row>
    <row r="20" spans="1:15" x14ac:dyDescent="0.2">
      <c r="A20" s="92" t="s">
        <v>54</v>
      </c>
      <c r="B20" s="196" t="s">
        <v>55</v>
      </c>
      <c r="C20" s="197"/>
      <c r="D20" s="198"/>
      <c r="E20" s="199">
        <v>0.04</v>
      </c>
      <c r="F20" s="200">
        <f t="shared" si="0"/>
        <v>0.04</v>
      </c>
      <c r="G20" s="201">
        <f t="shared" si="1"/>
        <v>0</v>
      </c>
      <c r="H20" s="202">
        <f t="shared" si="2"/>
        <v>0</v>
      </c>
      <c r="I20" s="203"/>
      <c r="J20" s="202">
        <f t="shared" si="3"/>
        <v>0</v>
      </c>
      <c r="K20" s="203"/>
      <c r="L20" s="202">
        <f t="shared" si="4"/>
        <v>0</v>
      </c>
      <c r="M20" s="3">
        <f t="shared" si="5"/>
        <v>0</v>
      </c>
    </row>
    <row r="21" spans="1:15" x14ac:dyDescent="0.2">
      <c r="A21" s="90" t="s">
        <v>87</v>
      </c>
      <c r="B21" s="206" t="s">
        <v>88</v>
      </c>
      <c r="C21" s="114">
        <v>6326</v>
      </c>
      <c r="D21" s="172">
        <v>0.2</v>
      </c>
      <c r="E21" s="157">
        <v>0.02</v>
      </c>
      <c r="F21" s="152">
        <f t="shared" si="0"/>
        <v>0.22</v>
      </c>
      <c r="G21" s="89">
        <f t="shared" si="1"/>
        <v>1265.2</v>
      </c>
      <c r="H21" s="12">
        <f t="shared" si="2"/>
        <v>1391.72</v>
      </c>
      <c r="I21" s="116">
        <v>10</v>
      </c>
      <c r="J21" s="12">
        <f t="shared" si="3"/>
        <v>1401.72</v>
      </c>
      <c r="K21" s="116">
        <v>110</v>
      </c>
      <c r="L21" s="12">
        <f t="shared" si="4"/>
        <v>1291.72</v>
      </c>
      <c r="M21" s="3">
        <f t="shared" si="5"/>
        <v>1165.2</v>
      </c>
    </row>
    <row r="22" spans="1:15" ht="16" customHeight="1" x14ac:dyDescent="0.2">
      <c r="A22" s="75"/>
      <c r="C22" s="79">
        <f>SUM(C2:C21)</f>
        <v>35368</v>
      </c>
      <c r="D22" s="79">
        <f t="shared" ref="D22:M22" si="6">SUM(D2:D21)</f>
        <v>1.5999999999999999</v>
      </c>
      <c r="E22" s="79">
        <f t="shared" si="6"/>
        <v>0.60000000000000009</v>
      </c>
      <c r="F22" s="79">
        <f t="shared" si="6"/>
        <v>2.2000000000000002</v>
      </c>
      <c r="G22" s="80">
        <f t="shared" si="6"/>
        <v>9019</v>
      </c>
      <c r="H22" s="80">
        <f t="shared" si="6"/>
        <v>9970.02</v>
      </c>
      <c r="I22" s="80">
        <f t="shared" si="6"/>
        <v>72</v>
      </c>
      <c r="J22" s="80">
        <f t="shared" si="6"/>
        <v>10042.02</v>
      </c>
      <c r="K22" s="80">
        <f t="shared" si="6"/>
        <v>820</v>
      </c>
      <c r="L22" s="80">
        <f t="shared" si="6"/>
        <v>9222.02</v>
      </c>
      <c r="M22" s="80">
        <f t="shared" si="6"/>
        <v>8271</v>
      </c>
      <c r="O22" s="3"/>
    </row>
    <row r="23" spans="1:15" x14ac:dyDescent="0.2">
      <c r="D23" s="81"/>
      <c r="E23" s="81"/>
      <c r="F23" s="81"/>
      <c r="G23" s="81"/>
      <c r="L23" s="162"/>
      <c r="N23" s="165"/>
    </row>
    <row r="24" spans="1:15" x14ac:dyDescent="0.2">
      <c r="D24" s="13"/>
      <c r="E24" s="13"/>
      <c r="F24" s="13"/>
      <c r="G24" s="13"/>
      <c r="I24" s="13"/>
      <c r="J24" s="13"/>
      <c r="K24" t="s">
        <v>10</v>
      </c>
      <c r="L24" s="12">
        <f>H28</f>
        <v>0</v>
      </c>
    </row>
    <row r="25" spans="1:15" x14ac:dyDescent="0.2">
      <c r="D25" s="14"/>
      <c r="E25" s="14"/>
      <c r="F25" s="14"/>
      <c r="G25" s="14"/>
      <c r="I25" s="13"/>
      <c r="J25" s="13"/>
      <c r="K25" t="s">
        <v>12</v>
      </c>
      <c r="L25" s="207">
        <f>L22</f>
        <v>9222.02</v>
      </c>
    </row>
    <row r="26" spans="1:15" x14ac:dyDescent="0.2">
      <c r="D26" s="14"/>
      <c r="E26" s="14"/>
      <c r="F26" s="14"/>
      <c r="G26" s="14"/>
      <c r="H26" s="15"/>
    </row>
    <row r="27" spans="1:15" x14ac:dyDescent="0.2">
      <c r="A27" s="82" t="s">
        <v>48</v>
      </c>
      <c r="B27" s="82" t="s">
        <v>49</v>
      </c>
      <c r="D27" s="14"/>
      <c r="E27" s="14"/>
      <c r="F27" s="14"/>
      <c r="G27" s="14"/>
      <c r="H27" s="15"/>
      <c r="I27" s="3"/>
    </row>
    <row r="28" spans="1:15" x14ac:dyDescent="0.2">
      <c r="A28" s="83">
        <v>0.03</v>
      </c>
      <c r="B28" s="84">
        <v>0.02</v>
      </c>
      <c r="C28" t="s">
        <v>50</v>
      </c>
      <c r="D28" s="14"/>
      <c r="E28" s="14"/>
      <c r="F28" s="14"/>
      <c r="G28" s="14"/>
      <c r="H28" s="15"/>
    </row>
    <row r="29" spans="1:15" x14ac:dyDescent="0.2">
      <c r="A29" s="85">
        <v>0.04</v>
      </c>
      <c r="B29" s="85">
        <v>2.5000000000000001E-2</v>
      </c>
      <c r="C29" t="s">
        <v>51</v>
      </c>
    </row>
    <row r="31" spans="1:15" x14ac:dyDescent="0.2">
      <c r="K31" s="3"/>
    </row>
  </sheetData>
  <sortState xmlns:xlrd2="http://schemas.microsoft.com/office/spreadsheetml/2017/richdata2" ref="A2:M21">
    <sortCondition ref="B2:B21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workbookViewId="0">
      <selection sqref="A1:XFD1048576"/>
    </sheetView>
  </sheetViews>
  <sheetFormatPr baseColWidth="10" defaultColWidth="10.6640625" defaultRowHeight="16" x14ac:dyDescent="0.2"/>
  <cols>
    <col min="1" max="1" width="10.5" customWidth="1"/>
    <col min="2" max="2" width="11.1640625" customWidth="1"/>
    <col min="4" max="4" width="9.6640625" customWidth="1"/>
    <col min="8" max="8" width="12.6640625" customWidth="1"/>
  </cols>
  <sheetData>
    <row r="1" spans="1:1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2">
      <c r="A2" s="32" t="s">
        <v>30</v>
      </c>
      <c r="B2" s="32" t="s">
        <v>29</v>
      </c>
      <c r="C2" s="33">
        <v>3468</v>
      </c>
      <c r="D2" s="10">
        <v>0.36</v>
      </c>
      <c r="E2" s="12">
        <f>C2*D2</f>
        <v>1248.48</v>
      </c>
      <c r="F2" s="12"/>
      <c r="G2" s="12">
        <f t="shared" ref="G2:G3" si="0">E2+F2</f>
        <v>1248.48</v>
      </c>
      <c r="H2" s="12">
        <v>110</v>
      </c>
      <c r="I2" s="20">
        <f t="shared" ref="I2:I3" si="1">G2-H2</f>
        <v>1138.48</v>
      </c>
    </row>
    <row r="3" spans="1:11" x14ac:dyDescent="0.2">
      <c r="A3" s="34" t="s">
        <v>31</v>
      </c>
      <c r="B3" s="34" t="s">
        <v>32</v>
      </c>
      <c r="C3" s="21">
        <v>4047</v>
      </c>
      <c r="D3" s="21">
        <v>0.33</v>
      </c>
      <c r="E3" s="12">
        <f t="shared" ref="E3" si="2">C3*D3</f>
        <v>1335.51</v>
      </c>
      <c r="F3" s="12">
        <v>101.5</v>
      </c>
      <c r="G3" s="12">
        <f t="shared" si="0"/>
        <v>1437.01</v>
      </c>
      <c r="H3" s="12">
        <v>285</v>
      </c>
      <c r="I3" s="20">
        <f t="shared" si="1"/>
        <v>1152.01</v>
      </c>
    </row>
    <row r="4" spans="1:11" x14ac:dyDescent="0.2">
      <c r="A4" s="23"/>
      <c r="B4" s="23"/>
      <c r="C4" s="10"/>
      <c r="D4" s="10">
        <v>0</v>
      </c>
      <c r="E4" s="12">
        <f t="shared" ref="E4:E5" si="3">C4*D4</f>
        <v>0</v>
      </c>
      <c r="F4" s="12"/>
      <c r="G4" s="12">
        <f t="shared" ref="G4:G5" si="4">E4+F4</f>
        <v>0</v>
      </c>
      <c r="H4" s="12"/>
      <c r="I4" s="20">
        <f t="shared" ref="I4:I5" si="5">G4-H4</f>
        <v>0</v>
      </c>
    </row>
    <row r="5" spans="1:11" x14ac:dyDescent="0.2">
      <c r="A5" s="23"/>
      <c r="B5" s="23"/>
      <c r="C5" s="10"/>
      <c r="D5" s="10">
        <v>0</v>
      </c>
      <c r="E5" s="12">
        <f t="shared" si="3"/>
        <v>0</v>
      </c>
      <c r="F5" s="12"/>
      <c r="G5" s="12">
        <f t="shared" si="4"/>
        <v>0</v>
      </c>
      <c r="H5" s="12"/>
      <c r="I5" s="20">
        <f t="shared" si="5"/>
        <v>0</v>
      </c>
    </row>
    <row r="6" spans="1:11" x14ac:dyDescent="0.2">
      <c r="A6" s="11"/>
      <c r="C6" s="18">
        <f>SUM(C2:C5)</f>
        <v>7515</v>
      </c>
      <c r="D6" s="10">
        <v>0</v>
      </c>
      <c r="E6" s="19">
        <f>SUM(E2:E5)</f>
        <v>2583.9899999999998</v>
      </c>
      <c r="F6" s="19">
        <f>SUM(F2:F5)</f>
        <v>101.5</v>
      </c>
      <c r="G6" s="19">
        <f>SUM(G2:G5)</f>
        <v>2685.49</v>
      </c>
      <c r="H6" s="19">
        <f>SUM(H2:H5)</f>
        <v>395</v>
      </c>
      <c r="I6" s="19">
        <f>SUM(I2:I5)</f>
        <v>2290.4899999999998</v>
      </c>
      <c r="K6" s="3"/>
    </row>
    <row r="7" spans="1:11" x14ac:dyDescent="0.2">
      <c r="D7" s="10">
        <v>0</v>
      </c>
    </row>
    <row r="8" spans="1:11" x14ac:dyDescent="0.2">
      <c r="D8" s="13"/>
      <c r="F8" s="13"/>
      <c r="G8" s="13"/>
      <c r="H8" t="s">
        <v>10</v>
      </c>
      <c r="I8" s="12">
        <f>E12</f>
        <v>361.7586</v>
      </c>
      <c r="K8" s="3"/>
    </row>
    <row r="9" spans="1:11" x14ac:dyDescent="0.2">
      <c r="D9" s="14" t="s">
        <v>9</v>
      </c>
      <c r="E9">
        <v>2</v>
      </c>
      <c r="F9" s="13"/>
      <c r="G9" s="13"/>
      <c r="H9" t="s">
        <v>12</v>
      </c>
      <c r="I9" s="16">
        <f>I6+I8</f>
        <v>2652.2485999999999</v>
      </c>
    </row>
    <row r="10" spans="1:11" x14ac:dyDescent="0.2">
      <c r="D10" s="14" t="s">
        <v>11</v>
      </c>
      <c r="E10" s="15">
        <v>91</v>
      </c>
    </row>
    <row r="11" spans="1:11" x14ac:dyDescent="0.2">
      <c r="D11" s="14" t="s">
        <v>13</v>
      </c>
      <c r="E11" s="15">
        <f>E9*E10</f>
        <v>182</v>
      </c>
    </row>
    <row r="12" spans="1:11" x14ac:dyDescent="0.2">
      <c r="D12" s="14" t="s">
        <v>14</v>
      </c>
      <c r="E12" s="15">
        <f>E6*0.14</f>
        <v>361.7586</v>
      </c>
    </row>
    <row r="14" spans="1:11" x14ac:dyDescent="0.2">
      <c r="A14" s="17" t="s">
        <v>15</v>
      </c>
    </row>
    <row r="16" spans="1:11" x14ac:dyDescent="0.2">
      <c r="A16" t="s">
        <v>16</v>
      </c>
    </row>
    <row r="17" spans="1:8" x14ac:dyDescent="0.2">
      <c r="A17" t="s">
        <v>17</v>
      </c>
    </row>
    <row r="22" spans="1:8" x14ac:dyDescent="0.2">
      <c r="H22" s="3"/>
    </row>
    <row r="38" spans="2:2" x14ac:dyDescent="0.2">
      <c r="B38" s="14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32"/>
  <sheetViews>
    <sheetView zoomScale="70" zoomScaleNormal="70" workbookViewId="0">
      <selection activeCell="L26" sqref="L26"/>
    </sheetView>
  </sheetViews>
  <sheetFormatPr baseColWidth="10" defaultColWidth="10.6640625" defaultRowHeight="16" x14ac:dyDescent="0.2"/>
  <cols>
    <col min="2" max="2" width="13.33203125" customWidth="1"/>
    <col min="3" max="3" width="12.33203125" customWidth="1"/>
    <col min="5" max="5" width="10.1640625" customWidth="1"/>
    <col min="6" max="6" width="13" customWidth="1"/>
    <col min="7" max="7" width="10.83203125" customWidth="1"/>
    <col min="10" max="10" width="11.6640625" customWidth="1"/>
    <col min="12" max="12" width="10.6640625" customWidth="1"/>
    <col min="13" max="13" width="18.6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2" si="0">D2+E2</f>
        <v>0.02</v>
      </c>
      <c r="G2" s="89">
        <f t="shared" ref="G2:G22" si="1">C2*D2</f>
        <v>0</v>
      </c>
      <c r="H2" s="12">
        <f t="shared" ref="H2:H22" si="2">C2*F2</f>
        <v>0</v>
      </c>
      <c r="I2" s="89"/>
      <c r="J2" s="12">
        <f t="shared" ref="J2:J22" si="3">H2+I2</f>
        <v>0</v>
      </c>
      <c r="K2" s="120"/>
      <c r="L2" s="12">
        <f t="shared" ref="L2:L22" si="4">J2-K2</f>
        <v>0</v>
      </c>
      <c r="M2" s="3">
        <f t="shared" ref="M2:M22" si="5">G2+I2-K2</f>
        <v>0</v>
      </c>
    </row>
    <row r="3" spans="1:13" ht="17" x14ac:dyDescent="0.2">
      <c r="A3" s="179" t="s">
        <v>72</v>
      </c>
      <c r="B3" s="159" t="s">
        <v>73</v>
      </c>
      <c r="C3" s="111">
        <v>2977</v>
      </c>
      <c r="D3" s="113">
        <v>0.37</v>
      </c>
      <c r="E3" s="157">
        <v>0.03</v>
      </c>
      <c r="F3" s="152">
        <f t="shared" si="0"/>
        <v>0.4</v>
      </c>
      <c r="G3" s="89">
        <f>C3*D3</f>
        <v>1101.49</v>
      </c>
      <c r="H3" s="12">
        <f>C3*F3</f>
        <v>1190.8</v>
      </c>
      <c r="I3" s="89"/>
      <c r="J3" s="12">
        <f t="shared" si="3"/>
        <v>1190.8</v>
      </c>
      <c r="K3" s="120">
        <v>220</v>
      </c>
      <c r="L3" s="12">
        <f t="shared" si="4"/>
        <v>970.8</v>
      </c>
      <c r="M3" s="3">
        <f t="shared" si="5"/>
        <v>881.49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2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ht="17" x14ac:dyDescent="0.2">
      <c r="A6" s="179" t="s">
        <v>81</v>
      </c>
      <c r="B6" s="193" t="s">
        <v>82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ht="17" x14ac:dyDescent="0.2">
      <c r="A7" s="93" t="s">
        <v>76</v>
      </c>
      <c r="B7" s="180" t="s">
        <v>77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x14ac:dyDescent="0.2">
      <c r="A8" s="191" t="s">
        <v>44</v>
      </c>
      <c r="B8" s="140" t="s">
        <v>45</v>
      </c>
      <c r="C8" s="161"/>
      <c r="D8" s="169"/>
      <c r="E8" s="151">
        <v>0.04</v>
      </c>
      <c r="F8" s="152">
        <f t="shared" si="0"/>
        <v>0.04</v>
      </c>
      <c r="G8" s="89">
        <f t="shared" si="1"/>
        <v>0</v>
      </c>
      <c r="H8" s="12">
        <f t="shared" si="2"/>
        <v>0</v>
      </c>
      <c r="I8" s="12"/>
      <c r="J8" s="12">
        <f t="shared" si="3"/>
        <v>0</v>
      </c>
      <c r="K8" s="12"/>
      <c r="L8" s="12">
        <f t="shared" si="4"/>
        <v>0</v>
      </c>
      <c r="M8" s="3">
        <f t="shared" si="5"/>
        <v>0</v>
      </c>
    </row>
    <row r="9" spans="1:13" x14ac:dyDescent="0.2">
      <c r="A9" s="208" t="s">
        <v>89</v>
      </c>
      <c r="B9" s="185" t="s">
        <v>45</v>
      </c>
      <c r="C9" s="186">
        <v>5260</v>
      </c>
      <c r="D9" s="170">
        <v>0.23</v>
      </c>
      <c r="E9" s="151">
        <v>2.5000000000000001E-2</v>
      </c>
      <c r="F9" s="152">
        <f t="shared" si="0"/>
        <v>0.255</v>
      </c>
      <c r="G9" s="89">
        <f t="shared" si="1"/>
        <v>1209.8</v>
      </c>
      <c r="H9" s="12">
        <f t="shared" si="2"/>
        <v>1341.3</v>
      </c>
      <c r="I9" s="12">
        <v>220</v>
      </c>
      <c r="J9" s="12">
        <f t="shared" si="3"/>
        <v>1561.3</v>
      </c>
      <c r="K9" s="12">
        <v>220</v>
      </c>
      <c r="L9" s="12">
        <f t="shared" si="4"/>
        <v>1341.3</v>
      </c>
      <c r="M9" s="3">
        <f t="shared" si="5"/>
        <v>1209.8</v>
      </c>
    </row>
    <row r="10" spans="1:13" x14ac:dyDescent="0.2">
      <c r="A10" s="139" t="s">
        <v>69</v>
      </c>
      <c r="B10" s="187" t="s">
        <v>70</v>
      </c>
      <c r="C10" s="186">
        <v>5667</v>
      </c>
      <c r="D10" s="170">
        <v>0.37</v>
      </c>
      <c r="E10" s="151">
        <v>0.04</v>
      </c>
      <c r="F10" s="152">
        <f t="shared" si="0"/>
        <v>0.41</v>
      </c>
      <c r="G10" s="89">
        <f t="shared" si="1"/>
        <v>2096.79</v>
      </c>
      <c r="H10" s="12">
        <f t="shared" si="2"/>
        <v>2323.4699999999998</v>
      </c>
      <c r="I10" s="123">
        <v>4</v>
      </c>
      <c r="J10" s="12">
        <f t="shared" si="3"/>
        <v>2327.4699999999998</v>
      </c>
      <c r="K10" s="123"/>
      <c r="L10" s="12">
        <f t="shared" si="4"/>
        <v>2327.4699999999998</v>
      </c>
      <c r="M10" s="3">
        <f t="shared" si="5"/>
        <v>2100.79</v>
      </c>
    </row>
    <row r="11" spans="1:13" x14ac:dyDescent="0.2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5"/>
        <v>0</v>
      </c>
    </row>
    <row r="12" spans="1:13" x14ac:dyDescent="0.2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5"/>
        <v>0</v>
      </c>
    </row>
    <row r="13" spans="1:13" x14ac:dyDescent="0.2">
      <c r="A13" s="90" t="s">
        <v>52</v>
      </c>
      <c r="B13" s="119" t="s">
        <v>53</v>
      </c>
      <c r="C13" s="190">
        <v>2471</v>
      </c>
      <c r="D13" s="170">
        <v>0.36</v>
      </c>
      <c r="E13" s="151">
        <v>0.03</v>
      </c>
      <c r="F13" s="152">
        <f t="shared" si="0"/>
        <v>0.39</v>
      </c>
      <c r="G13" s="89">
        <f t="shared" si="1"/>
        <v>889.56</v>
      </c>
      <c r="H13" s="12">
        <f t="shared" si="2"/>
        <v>963.69</v>
      </c>
      <c r="I13" s="123">
        <v>125.41</v>
      </c>
      <c r="J13" s="12">
        <f t="shared" si="3"/>
        <v>1089.1000000000001</v>
      </c>
      <c r="K13" s="123">
        <v>275</v>
      </c>
      <c r="L13" s="12">
        <f t="shared" si="4"/>
        <v>814.10000000000014</v>
      </c>
      <c r="M13" s="3">
        <f t="shared" si="5"/>
        <v>739.96999999999991</v>
      </c>
    </row>
    <row r="14" spans="1:13" x14ac:dyDescent="0.2">
      <c r="A14" s="208" t="s">
        <v>90</v>
      </c>
      <c r="B14" s="185" t="s">
        <v>79</v>
      </c>
      <c r="C14" s="190">
        <v>5260</v>
      </c>
      <c r="D14" s="170">
        <v>0.23</v>
      </c>
      <c r="E14" s="151">
        <v>2.5000000000000001E-2</v>
      </c>
      <c r="F14" s="152">
        <f t="shared" si="0"/>
        <v>0.255</v>
      </c>
      <c r="G14" s="89">
        <f t="shared" si="1"/>
        <v>1209.8</v>
      </c>
      <c r="H14" s="12">
        <f t="shared" si="2"/>
        <v>1341.3</v>
      </c>
      <c r="I14" s="123">
        <v>220</v>
      </c>
      <c r="J14" s="12">
        <f t="shared" si="3"/>
        <v>1561.3</v>
      </c>
      <c r="K14" s="123">
        <v>220</v>
      </c>
      <c r="L14" s="12">
        <f t="shared" si="4"/>
        <v>1341.3</v>
      </c>
      <c r="M14" s="3">
        <f t="shared" si="5"/>
        <v>1209.8</v>
      </c>
    </row>
    <row r="15" spans="1:13" x14ac:dyDescent="0.2">
      <c r="A15" s="194" t="s">
        <v>85</v>
      </c>
      <c r="B15" s="206" t="s">
        <v>86</v>
      </c>
      <c r="C15" s="190">
        <v>4588</v>
      </c>
      <c r="D15" s="170">
        <v>0.2</v>
      </c>
      <c r="E15" s="151">
        <v>2.5000000000000001E-2</v>
      </c>
      <c r="F15" s="152">
        <f t="shared" si="0"/>
        <v>0.22500000000000001</v>
      </c>
      <c r="G15" s="89">
        <f t="shared" si="1"/>
        <v>917.6</v>
      </c>
      <c r="H15" s="12">
        <f t="shared" si="2"/>
        <v>1032.3</v>
      </c>
      <c r="I15" s="123">
        <v>657.64</v>
      </c>
      <c r="J15" s="12">
        <f t="shared" si="3"/>
        <v>1689.94</v>
      </c>
      <c r="K15" s="123">
        <v>110</v>
      </c>
      <c r="L15" s="12">
        <f t="shared" si="4"/>
        <v>1579.94</v>
      </c>
      <c r="M15" s="3">
        <f t="shared" si="5"/>
        <v>1465.24</v>
      </c>
    </row>
    <row r="16" spans="1:13" x14ac:dyDescent="0.2">
      <c r="A16" s="194" t="s">
        <v>83</v>
      </c>
      <c r="B16" s="206" t="s">
        <v>84</v>
      </c>
      <c r="C16" s="190"/>
      <c r="D16" s="170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3">
        <f t="shared" si="5"/>
        <v>0</v>
      </c>
    </row>
    <row r="17" spans="1:15" x14ac:dyDescent="0.2">
      <c r="A17" s="94" t="s">
        <v>58</v>
      </c>
      <c r="B17" s="110" t="s">
        <v>59</v>
      </c>
      <c r="C17" s="111"/>
      <c r="D17" s="171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5"/>
        <v>0</v>
      </c>
    </row>
    <row r="18" spans="1:15" x14ac:dyDescent="0.2">
      <c r="A18" s="90" t="s">
        <v>63</v>
      </c>
      <c r="B18" s="146" t="s">
        <v>64</v>
      </c>
      <c r="C18" s="176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3">
        <f t="shared" si="5"/>
        <v>0</v>
      </c>
    </row>
    <row r="19" spans="1:15" x14ac:dyDescent="0.2">
      <c r="A19" s="90" t="s">
        <v>74</v>
      </c>
      <c r="B19" s="175" t="s">
        <v>75</v>
      </c>
      <c r="C19" s="111"/>
      <c r="D19" s="171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16"/>
      <c r="J19" s="12">
        <f t="shared" si="3"/>
        <v>0</v>
      </c>
      <c r="K19" s="116"/>
      <c r="L19" s="12">
        <f t="shared" si="4"/>
        <v>0</v>
      </c>
      <c r="M19" s="3">
        <f t="shared" si="5"/>
        <v>0</v>
      </c>
    </row>
    <row r="20" spans="1:15" x14ac:dyDescent="0.2">
      <c r="A20" s="209" t="s">
        <v>91</v>
      </c>
      <c r="B20" s="210" t="s">
        <v>92</v>
      </c>
      <c r="C20" s="211">
        <v>2410</v>
      </c>
      <c r="D20" s="212">
        <v>0.34</v>
      </c>
      <c r="E20" s="199">
        <v>0.04</v>
      </c>
      <c r="F20" s="152">
        <f t="shared" si="0"/>
        <v>0.38</v>
      </c>
      <c r="G20" s="89">
        <f t="shared" ref="G20" si="6">C20*D20</f>
        <v>819.40000000000009</v>
      </c>
      <c r="H20" s="12">
        <f t="shared" ref="H20" si="7">C20*F20</f>
        <v>915.8</v>
      </c>
      <c r="I20" s="116"/>
      <c r="J20" s="12">
        <f t="shared" ref="J20" si="8">H20+I20</f>
        <v>915.8</v>
      </c>
      <c r="K20" s="116">
        <v>220</v>
      </c>
      <c r="L20" s="12">
        <f t="shared" ref="L20" si="9">J20-K20</f>
        <v>695.8</v>
      </c>
      <c r="M20" s="3">
        <f t="shared" ref="M20" si="10">G20+I20-K20</f>
        <v>599.40000000000009</v>
      </c>
    </row>
    <row r="21" spans="1:15" x14ac:dyDescent="0.2">
      <c r="A21" s="92" t="s">
        <v>54</v>
      </c>
      <c r="B21" s="196" t="s">
        <v>55</v>
      </c>
      <c r="C21" s="197"/>
      <c r="D21" s="198"/>
      <c r="E21" s="199">
        <v>0.04</v>
      </c>
      <c r="F21" s="200">
        <f t="shared" si="0"/>
        <v>0.04</v>
      </c>
      <c r="G21" s="201">
        <f t="shared" si="1"/>
        <v>0</v>
      </c>
      <c r="H21" s="202">
        <f t="shared" si="2"/>
        <v>0</v>
      </c>
      <c r="I21" s="203"/>
      <c r="J21" s="202">
        <f t="shared" si="3"/>
        <v>0</v>
      </c>
      <c r="K21" s="203"/>
      <c r="L21" s="202">
        <f t="shared" si="4"/>
        <v>0</v>
      </c>
      <c r="M21" s="3">
        <f t="shared" si="5"/>
        <v>0</v>
      </c>
    </row>
    <row r="22" spans="1:15" x14ac:dyDescent="0.2">
      <c r="A22" s="90" t="s">
        <v>87</v>
      </c>
      <c r="B22" s="206" t="s">
        <v>88</v>
      </c>
      <c r="C22" s="114">
        <v>4588</v>
      </c>
      <c r="D22" s="172">
        <v>0.2</v>
      </c>
      <c r="E22" s="157">
        <v>0.02</v>
      </c>
      <c r="F22" s="152">
        <f t="shared" si="0"/>
        <v>0.22</v>
      </c>
      <c r="G22" s="89">
        <f t="shared" si="1"/>
        <v>917.6</v>
      </c>
      <c r="H22" s="12">
        <f t="shared" si="2"/>
        <v>1009.36</v>
      </c>
      <c r="I22" s="116">
        <v>480.98</v>
      </c>
      <c r="J22" s="12">
        <f t="shared" si="3"/>
        <v>1490.3400000000001</v>
      </c>
      <c r="K22" s="116">
        <v>110</v>
      </c>
      <c r="L22" s="12">
        <f t="shared" si="4"/>
        <v>1380.3400000000001</v>
      </c>
      <c r="M22" s="3">
        <f t="shared" si="5"/>
        <v>1288.58</v>
      </c>
    </row>
    <row r="23" spans="1:15" ht="16" customHeight="1" x14ac:dyDescent="0.2">
      <c r="A23" s="75"/>
      <c r="C23" s="79">
        <f>SUM(C2:C22)</f>
        <v>33221</v>
      </c>
      <c r="D23" s="79">
        <f t="shared" ref="D23:M23" si="11">SUM(D2:D22)</f>
        <v>2.3000000000000003</v>
      </c>
      <c r="E23" s="79">
        <f t="shared" si="11"/>
        <v>0.64000000000000012</v>
      </c>
      <c r="F23" s="79">
        <f t="shared" si="11"/>
        <v>2.94</v>
      </c>
      <c r="G23" s="80">
        <f t="shared" si="11"/>
        <v>9162.0400000000009</v>
      </c>
      <c r="H23" s="80">
        <f t="shared" si="11"/>
        <v>10118.02</v>
      </c>
      <c r="I23" s="80">
        <f t="shared" si="11"/>
        <v>1708.03</v>
      </c>
      <c r="J23" s="80">
        <f t="shared" si="11"/>
        <v>11826.05</v>
      </c>
      <c r="K23" s="80">
        <f t="shared" si="11"/>
        <v>1375</v>
      </c>
      <c r="L23" s="80">
        <f t="shared" si="11"/>
        <v>10451.049999999999</v>
      </c>
      <c r="M23" s="80">
        <f t="shared" si="11"/>
        <v>9495.07</v>
      </c>
      <c r="O23" s="3"/>
    </row>
    <row r="24" spans="1:15" x14ac:dyDescent="0.2">
      <c r="D24" s="81"/>
      <c r="E24" s="81"/>
      <c r="F24" s="81"/>
      <c r="G24" s="81"/>
      <c r="L24" s="162"/>
      <c r="N24" s="165"/>
    </row>
    <row r="25" spans="1:15" x14ac:dyDescent="0.2">
      <c r="D25" s="13"/>
      <c r="E25" s="13"/>
      <c r="F25" s="13"/>
      <c r="G25" s="13"/>
      <c r="I25" s="13"/>
      <c r="J25" s="13"/>
      <c r="K25" t="s">
        <v>10</v>
      </c>
      <c r="L25" s="12">
        <f>H29</f>
        <v>0</v>
      </c>
    </row>
    <row r="26" spans="1:15" x14ac:dyDescent="0.2">
      <c r="D26" s="14"/>
      <c r="E26" s="14"/>
      <c r="F26" s="14"/>
      <c r="G26" s="14"/>
      <c r="I26" s="13"/>
      <c r="J26" s="13"/>
      <c r="K26" t="s">
        <v>12</v>
      </c>
      <c r="L26" s="207">
        <f>L23</f>
        <v>10451.049999999999</v>
      </c>
    </row>
    <row r="27" spans="1:15" x14ac:dyDescent="0.2">
      <c r="D27" s="14"/>
      <c r="E27" s="14"/>
      <c r="F27" s="14"/>
      <c r="G27" s="14"/>
      <c r="H27" s="15"/>
    </row>
    <row r="28" spans="1:15" x14ac:dyDescent="0.2">
      <c r="A28" s="82" t="s">
        <v>48</v>
      </c>
      <c r="B28" s="82" t="s">
        <v>49</v>
      </c>
      <c r="D28" s="14"/>
      <c r="E28" s="14"/>
      <c r="F28" s="14"/>
      <c r="G28" s="14"/>
      <c r="H28" s="15"/>
      <c r="I28" s="3"/>
    </row>
    <row r="29" spans="1:15" x14ac:dyDescent="0.2">
      <c r="A29" s="83">
        <v>0.03</v>
      </c>
      <c r="B29" s="84">
        <v>0.02</v>
      </c>
      <c r="C29" t="s">
        <v>50</v>
      </c>
      <c r="D29" s="14"/>
      <c r="E29" s="14"/>
      <c r="F29" s="14"/>
      <c r="G29" s="14"/>
      <c r="H29" s="15"/>
    </row>
    <row r="30" spans="1:15" x14ac:dyDescent="0.2">
      <c r="A30" s="85">
        <v>0.04</v>
      </c>
      <c r="B30" s="85">
        <v>2.5000000000000001E-2</v>
      </c>
      <c r="C30" t="s">
        <v>51</v>
      </c>
    </row>
    <row r="32" spans="1:15" x14ac:dyDescent="0.2">
      <c r="K32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36"/>
  <sheetViews>
    <sheetView zoomScale="70" zoomScaleNormal="70" workbookViewId="0">
      <selection activeCell="L27" sqref="L27"/>
    </sheetView>
  </sheetViews>
  <sheetFormatPr baseColWidth="10" defaultColWidth="10.6640625" defaultRowHeight="16" x14ac:dyDescent="0.2"/>
  <cols>
    <col min="2" max="2" width="13.33203125" customWidth="1"/>
    <col min="3" max="3" width="12.33203125" customWidth="1"/>
    <col min="5" max="5" width="10.1640625" customWidth="1"/>
    <col min="6" max="6" width="12.83203125" customWidth="1"/>
    <col min="7" max="7" width="10.83203125" hidden="1" customWidth="1"/>
    <col min="10" max="10" width="11.6640625" customWidth="1"/>
    <col min="12" max="12" width="12.6640625" customWidth="1"/>
    <col min="13" max="13" width="14.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6" si="0">D2+E2</f>
        <v>0.02</v>
      </c>
      <c r="G2" s="89">
        <f t="shared" ref="G2:G26" si="1">C2*D2</f>
        <v>0</v>
      </c>
      <c r="H2" s="12">
        <f t="shared" ref="H2:H26" si="2">C2*F2</f>
        <v>0</v>
      </c>
      <c r="I2" s="89"/>
      <c r="J2" s="12">
        <f t="shared" ref="J2:J26" si="3">H2+I2</f>
        <v>0</v>
      </c>
      <c r="K2" s="120"/>
      <c r="L2" s="12">
        <f t="shared" ref="L2:L26" si="4">J2-K2</f>
        <v>0</v>
      </c>
      <c r="M2" s="3">
        <f t="shared" ref="M2:M26" si="5">G2+I2-K2</f>
        <v>0</v>
      </c>
    </row>
    <row r="3" spans="1:13" ht="17" x14ac:dyDescent="0.2">
      <c r="A3" s="179" t="s">
        <v>72</v>
      </c>
      <c r="B3" s="159" t="s">
        <v>73</v>
      </c>
      <c r="C3" s="111">
        <v>4418</v>
      </c>
      <c r="D3" s="113">
        <v>0.37</v>
      </c>
      <c r="E3" s="157">
        <v>0.03</v>
      </c>
      <c r="F3" s="152">
        <f t="shared" si="0"/>
        <v>0.4</v>
      </c>
      <c r="G3" s="89">
        <f>C3*D3</f>
        <v>1634.66</v>
      </c>
      <c r="H3" s="12">
        <f>C3*F3</f>
        <v>1767.2</v>
      </c>
      <c r="I3" s="89"/>
      <c r="J3" s="12">
        <f t="shared" si="3"/>
        <v>1767.2</v>
      </c>
      <c r="K3" s="120">
        <v>320</v>
      </c>
      <c r="L3" s="12">
        <f t="shared" si="4"/>
        <v>1447.2</v>
      </c>
      <c r="M3" s="3">
        <f t="shared" si="5"/>
        <v>1314.66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ht="17" x14ac:dyDescent="0.2">
      <c r="A5" s="160" t="s">
        <v>65</v>
      </c>
      <c r="B5" s="216" t="s">
        <v>93</v>
      </c>
      <c r="C5" s="166">
        <v>2461</v>
      </c>
      <c r="D5" s="168">
        <v>0.25</v>
      </c>
      <c r="E5" s="167">
        <v>2.5000000000000001E-2</v>
      </c>
      <c r="F5" s="152">
        <f>D5+E5</f>
        <v>0.27500000000000002</v>
      </c>
      <c r="G5" s="89">
        <f>C5*D5</f>
        <v>615.25</v>
      </c>
      <c r="H5" s="12">
        <f t="shared" ref="H5" si="6">C5*F5</f>
        <v>676.77500000000009</v>
      </c>
      <c r="I5" s="89"/>
      <c r="J5" s="12">
        <f t="shared" ref="J5" si="7">H5+I5</f>
        <v>676.77500000000009</v>
      </c>
      <c r="K5" s="120">
        <v>110</v>
      </c>
      <c r="L5" s="12">
        <f t="shared" ref="L5" si="8">J5-K5</f>
        <v>566.77500000000009</v>
      </c>
      <c r="M5" s="3">
        <f t="shared" ref="M5" si="9">G5+I5-K5</f>
        <v>505.25</v>
      </c>
    </row>
    <row r="6" spans="1:13" x14ac:dyDescent="0.2">
      <c r="A6" s="149" t="s">
        <v>65</v>
      </c>
      <c r="B6" s="150" t="s">
        <v>66</v>
      </c>
      <c r="C6" s="141"/>
      <c r="D6" s="169"/>
      <c r="E6" s="157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ht="17" x14ac:dyDescent="0.2">
      <c r="A7" s="179" t="s">
        <v>81</v>
      </c>
      <c r="B7" s="193" t="s">
        <v>82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ht="17" x14ac:dyDescent="0.2">
      <c r="A8" s="93" t="s">
        <v>76</v>
      </c>
      <c r="B8" s="180" t="s">
        <v>77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3">
        <f t="shared" si="5"/>
        <v>0</v>
      </c>
    </row>
    <row r="9" spans="1:13" x14ac:dyDescent="0.2">
      <c r="A9" s="191" t="s">
        <v>44</v>
      </c>
      <c r="B9" s="140" t="s">
        <v>45</v>
      </c>
      <c r="C9" s="161"/>
      <c r="D9" s="169"/>
      <c r="E9" s="151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12"/>
      <c r="J9" s="12">
        <f t="shared" si="3"/>
        <v>0</v>
      </c>
      <c r="K9" s="12"/>
      <c r="L9" s="12">
        <f t="shared" si="4"/>
        <v>0</v>
      </c>
      <c r="M9" s="3">
        <f t="shared" si="5"/>
        <v>0</v>
      </c>
    </row>
    <row r="10" spans="1:13" x14ac:dyDescent="0.2">
      <c r="A10" s="208" t="s">
        <v>89</v>
      </c>
      <c r="B10" s="185" t="s">
        <v>45</v>
      </c>
      <c r="C10" s="186">
        <v>2452</v>
      </c>
      <c r="D10" s="170">
        <v>0.23</v>
      </c>
      <c r="E10" s="151">
        <v>2.5000000000000001E-2</v>
      </c>
      <c r="F10" s="152">
        <f t="shared" si="0"/>
        <v>0.255</v>
      </c>
      <c r="G10" s="89">
        <f t="shared" si="1"/>
        <v>563.96</v>
      </c>
      <c r="H10" s="12">
        <f t="shared" si="2"/>
        <v>625.26</v>
      </c>
      <c r="I10" s="12">
        <v>15</v>
      </c>
      <c r="J10" s="12">
        <f t="shared" si="3"/>
        <v>640.26</v>
      </c>
      <c r="K10" s="12">
        <v>245</v>
      </c>
      <c r="L10" s="12">
        <f t="shared" si="4"/>
        <v>395.26</v>
      </c>
      <c r="M10" s="3">
        <f t="shared" si="5"/>
        <v>333.96000000000004</v>
      </c>
    </row>
    <row r="11" spans="1:13" ht="17" x14ac:dyDescent="0.2">
      <c r="A11" s="160" t="s">
        <v>94</v>
      </c>
      <c r="B11" s="217" t="s">
        <v>95</v>
      </c>
      <c r="C11" s="184">
        <v>2461</v>
      </c>
      <c r="D11" s="177">
        <v>0.25</v>
      </c>
      <c r="E11" s="167">
        <v>2.5000000000000001E-2</v>
      </c>
      <c r="F11" s="152">
        <f t="shared" ref="F11" si="10">D11+E11</f>
        <v>0.27500000000000002</v>
      </c>
      <c r="G11" s="89">
        <f t="shared" ref="G11" si="11">C11*D11</f>
        <v>615.25</v>
      </c>
      <c r="H11" s="12">
        <f t="shared" ref="H11" si="12">C11*F11</f>
        <v>676.77500000000009</v>
      </c>
      <c r="I11" s="12"/>
      <c r="J11" s="12">
        <f t="shared" ref="J11" si="13">H11+I11</f>
        <v>676.77500000000009</v>
      </c>
      <c r="K11" s="12">
        <v>110</v>
      </c>
      <c r="L11" s="12">
        <f t="shared" ref="L11" si="14">J11-K11</f>
        <v>566.77500000000009</v>
      </c>
      <c r="M11" s="3">
        <f t="shared" ref="M11" si="15">G11+I11-K11</f>
        <v>505.25</v>
      </c>
    </row>
    <row r="12" spans="1:13" x14ac:dyDescent="0.2">
      <c r="A12" s="139" t="s">
        <v>69</v>
      </c>
      <c r="B12" s="187" t="s">
        <v>70</v>
      </c>
      <c r="C12" s="186">
        <v>4815</v>
      </c>
      <c r="D12" s="170">
        <v>0.37</v>
      </c>
      <c r="E12" s="151">
        <v>0.04</v>
      </c>
      <c r="F12" s="152">
        <f t="shared" si="0"/>
        <v>0.41</v>
      </c>
      <c r="G12" s="89">
        <f t="shared" si="1"/>
        <v>1781.55</v>
      </c>
      <c r="H12" s="12">
        <f t="shared" si="2"/>
        <v>1974.1499999999999</v>
      </c>
      <c r="I12" s="123">
        <v>60</v>
      </c>
      <c r="J12" s="12">
        <f t="shared" si="3"/>
        <v>2034.1499999999999</v>
      </c>
      <c r="K12" s="123">
        <v>110</v>
      </c>
      <c r="L12" s="12">
        <f t="shared" si="4"/>
        <v>1924.1499999999999</v>
      </c>
      <c r="M12" s="3">
        <f t="shared" si="5"/>
        <v>1731.55</v>
      </c>
    </row>
    <row r="13" spans="1:13" x14ac:dyDescent="0.2">
      <c r="A13" s="124" t="s">
        <v>60</v>
      </c>
      <c r="B13" s="188" t="s">
        <v>61</v>
      </c>
      <c r="C13" s="189"/>
      <c r="D13" s="172"/>
      <c r="E13" s="151">
        <v>0.04</v>
      </c>
      <c r="F13" s="152">
        <f t="shared" si="0"/>
        <v>0.04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5"/>
        <v>0</v>
      </c>
    </row>
    <row r="14" spans="1:13" x14ac:dyDescent="0.2">
      <c r="A14" s="139" t="s">
        <v>46</v>
      </c>
      <c r="B14" s="146" t="s">
        <v>29</v>
      </c>
      <c r="C14" s="186"/>
      <c r="D14" s="170"/>
      <c r="E14" s="151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5"/>
        <v>0</v>
      </c>
    </row>
    <row r="15" spans="1:13" x14ac:dyDescent="0.2">
      <c r="A15" s="90" t="s">
        <v>52</v>
      </c>
      <c r="B15" s="119" t="s">
        <v>53</v>
      </c>
      <c r="C15" s="190">
        <v>1857</v>
      </c>
      <c r="D15" s="170">
        <v>0.36</v>
      </c>
      <c r="E15" s="151">
        <v>0.03</v>
      </c>
      <c r="F15" s="152">
        <f t="shared" si="0"/>
        <v>0.39</v>
      </c>
      <c r="G15" s="89">
        <f t="shared" si="1"/>
        <v>668.52</v>
      </c>
      <c r="H15" s="12">
        <f t="shared" si="2"/>
        <v>724.23</v>
      </c>
      <c r="I15" s="123"/>
      <c r="J15" s="12">
        <f t="shared" si="3"/>
        <v>724.23</v>
      </c>
      <c r="K15" s="123">
        <v>460</v>
      </c>
      <c r="L15" s="12">
        <f t="shared" si="4"/>
        <v>264.23</v>
      </c>
      <c r="M15" s="3">
        <f t="shared" si="5"/>
        <v>208.51999999999998</v>
      </c>
    </row>
    <row r="16" spans="1:13" x14ac:dyDescent="0.2">
      <c r="A16" s="90" t="s">
        <v>52</v>
      </c>
      <c r="B16" s="119" t="s">
        <v>53</v>
      </c>
      <c r="C16" s="190">
        <v>5286</v>
      </c>
      <c r="D16" s="170">
        <v>0.25</v>
      </c>
      <c r="E16" s="151">
        <v>0.02</v>
      </c>
      <c r="F16" s="152">
        <f t="shared" si="0"/>
        <v>0.27</v>
      </c>
      <c r="G16" s="89">
        <f t="shared" si="1"/>
        <v>1321.5</v>
      </c>
      <c r="H16" s="12">
        <f t="shared" si="2"/>
        <v>1427.22</v>
      </c>
      <c r="I16" s="123"/>
      <c r="J16" s="12">
        <f t="shared" si="3"/>
        <v>1427.22</v>
      </c>
      <c r="K16" s="123">
        <v>145</v>
      </c>
      <c r="L16" s="12">
        <f t="shared" si="4"/>
        <v>1282.22</v>
      </c>
      <c r="M16" s="3">
        <f t="shared" si="5"/>
        <v>1176.5</v>
      </c>
    </row>
    <row r="17" spans="1:15" x14ac:dyDescent="0.2">
      <c r="A17" s="208" t="s">
        <v>90</v>
      </c>
      <c r="B17" s="185" t="s">
        <v>79</v>
      </c>
      <c r="C17" s="190">
        <v>2452</v>
      </c>
      <c r="D17" s="170">
        <v>0.23</v>
      </c>
      <c r="E17" s="151">
        <v>2.5000000000000001E-2</v>
      </c>
      <c r="F17" s="152">
        <f t="shared" si="0"/>
        <v>0.255</v>
      </c>
      <c r="G17" s="89">
        <f t="shared" si="1"/>
        <v>563.96</v>
      </c>
      <c r="H17" s="12">
        <f t="shared" si="2"/>
        <v>625.26</v>
      </c>
      <c r="I17" s="123"/>
      <c r="J17" s="12">
        <f t="shared" si="3"/>
        <v>625.26</v>
      </c>
      <c r="K17" s="123">
        <v>25</v>
      </c>
      <c r="L17" s="12">
        <f t="shared" si="4"/>
        <v>600.26</v>
      </c>
      <c r="M17" s="3">
        <f t="shared" si="5"/>
        <v>538.96</v>
      </c>
    </row>
    <row r="18" spans="1:15" x14ac:dyDescent="0.2">
      <c r="A18" s="208" t="s">
        <v>90</v>
      </c>
      <c r="B18" s="185" t="s">
        <v>79</v>
      </c>
      <c r="C18" s="190">
        <v>1967</v>
      </c>
      <c r="D18" s="170">
        <v>0.37</v>
      </c>
      <c r="E18" s="151">
        <v>0.04</v>
      </c>
      <c r="F18" s="152">
        <f t="shared" si="0"/>
        <v>0.41</v>
      </c>
      <c r="G18" s="89">
        <f t="shared" si="1"/>
        <v>727.79</v>
      </c>
      <c r="H18" s="12">
        <f t="shared" si="2"/>
        <v>806.46999999999991</v>
      </c>
      <c r="I18" s="123">
        <v>88.42</v>
      </c>
      <c r="J18" s="12">
        <f t="shared" si="3"/>
        <v>894.88999999999987</v>
      </c>
      <c r="K18" s="123">
        <v>170</v>
      </c>
      <c r="L18" s="12">
        <f t="shared" si="4"/>
        <v>724.88999999999987</v>
      </c>
      <c r="M18" s="3">
        <f t="shared" si="5"/>
        <v>646.20999999999992</v>
      </c>
    </row>
    <row r="19" spans="1:15" x14ac:dyDescent="0.2">
      <c r="A19" s="194" t="s">
        <v>85</v>
      </c>
      <c r="B19" s="206" t="s">
        <v>86</v>
      </c>
      <c r="C19" s="190"/>
      <c r="D19" s="170"/>
      <c r="E19" s="151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3">
        <f t="shared" si="5"/>
        <v>0</v>
      </c>
    </row>
    <row r="20" spans="1:15" x14ac:dyDescent="0.2">
      <c r="A20" s="194" t="s">
        <v>83</v>
      </c>
      <c r="B20" s="206" t="s">
        <v>84</v>
      </c>
      <c r="C20" s="190"/>
      <c r="D20" s="170"/>
      <c r="E20" s="151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3">
        <f t="shared" si="5"/>
        <v>0</v>
      </c>
    </row>
    <row r="21" spans="1:15" x14ac:dyDescent="0.2">
      <c r="A21" s="94" t="s">
        <v>58</v>
      </c>
      <c r="B21" s="110" t="s">
        <v>59</v>
      </c>
      <c r="C21" s="111"/>
      <c r="D21" s="171"/>
      <c r="E21" s="157">
        <v>2.5000000000000001E-2</v>
      </c>
      <c r="F21" s="152">
        <f t="shared" si="0"/>
        <v>2.5000000000000001E-2</v>
      </c>
      <c r="G21" s="89">
        <f t="shared" si="1"/>
        <v>0</v>
      </c>
      <c r="H21" s="12">
        <f t="shared" si="2"/>
        <v>0</v>
      </c>
      <c r="I21" s="116"/>
      <c r="J21" s="12">
        <f t="shared" si="3"/>
        <v>0</v>
      </c>
      <c r="K21" s="116"/>
      <c r="L21" s="12">
        <f t="shared" si="4"/>
        <v>0</v>
      </c>
      <c r="M21" s="3">
        <f t="shared" si="5"/>
        <v>0</v>
      </c>
    </row>
    <row r="22" spans="1:15" x14ac:dyDescent="0.2">
      <c r="A22" s="90" t="s">
        <v>63</v>
      </c>
      <c r="B22" s="146" t="s">
        <v>64</v>
      </c>
      <c r="C22" s="176"/>
      <c r="D22" s="170"/>
      <c r="E22" s="151">
        <v>0.02</v>
      </c>
      <c r="F22" s="152">
        <f t="shared" si="0"/>
        <v>0.02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3">
        <f t="shared" si="5"/>
        <v>0</v>
      </c>
    </row>
    <row r="23" spans="1:15" x14ac:dyDescent="0.2">
      <c r="A23" s="90" t="s">
        <v>74</v>
      </c>
      <c r="B23" s="175" t="s">
        <v>75</v>
      </c>
      <c r="C23" s="111"/>
      <c r="D23" s="171"/>
      <c r="E23" s="157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16"/>
      <c r="J23" s="12">
        <f t="shared" si="3"/>
        <v>0</v>
      </c>
      <c r="K23" s="116"/>
      <c r="L23" s="12">
        <f t="shared" si="4"/>
        <v>0</v>
      </c>
      <c r="M23" s="3">
        <f t="shared" si="5"/>
        <v>0</v>
      </c>
    </row>
    <row r="24" spans="1:15" x14ac:dyDescent="0.2">
      <c r="A24" s="209" t="s">
        <v>91</v>
      </c>
      <c r="B24" s="213" t="s">
        <v>92</v>
      </c>
      <c r="C24" s="214">
        <v>859</v>
      </c>
      <c r="D24" s="215">
        <v>0.34</v>
      </c>
      <c r="E24" s="199">
        <v>0.04</v>
      </c>
      <c r="F24" s="152">
        <f t="shared" si="0"/>
        <v>0.38</v>
      </c>
      <c r="G24" s="89">
        <f t="shared" si="1"/>
        <v>292.06</v>
      </c>
      <c r="H24" s="12">
        <f t="shared" si="2"/>
        <v>326.42</v>
      </c>
      <c r="I24" s="116">
        <v>197.83</v>
      </c>
      <c r="J24" s="12">
        <f t="shared" si="3"/>
        <v>524.25</v>
      </c>
      <c r="K24" s="116">
        <v>292.06</v>
      </c>
      <c r="L24" s="12">
        <f t="shared" si="4"/>
        <v>232.19</v>
      </c>
      <c r="M24" s="3">
        <f t="shared" si="5"/>
        <v>197.82999999999998</v>
      </c>
    </row>
    <row r="25" spans="1:15" x14ac:dyDescent="0.2">
      <c r="A25" s="92" t="s">
        <v>54</v>
      </c>
      <c r="B25" s="196" t="s">
        <v>55</v>
      </c>
      <c r="C25" s="197"/>
      <c r="D25" s="198"/>
      <c r="E25" s="199">
        <v>0.04</v>
      </c>
      <c r="F25" s="200">
        <f t="shared" si="0"/>
        <v>0.04</v>
      </c>
      <c r="G25" s="201">
        <f t="shared" si="1"/>
        <v>0</v>
      </c>
      <c r="H25" s="202">
        <f t="shared" si="2"/>
        <v>0</v>
      </c>
      <c r="I25" s="203"/>
      <c r="J25" s="202">
        <f t="shared" si="3"/>
        <v>0</v>
      </c>
      <c r="K25" s="203"/>
      <c r="L25" s="202">
        <f t="shared" si="4"/>
        <v>0</v>
      </c>
      <c r="M25" s="3">
        <f t="shared" si="5"/>
        <v>0</v>
      </c>
    </row>
    <row r="26" spans="1:15" x14ac:dyDescent="0.2">
      <c r="A26" s="90" t="s">
        <v>87</v>
      </c>
      <c r="B26" s="206" t="s">
        <v>88</v>
      </c>
      <c r="C26" s="114"/>
      <c r="D26" s="172"/>
      <c r="E26" s="157">
        <v>0.02</v>
      </c>
      <c r="F26" s="152">
        <f t="shared" si="0"/>
        <v>0.02</v>
      </c>
      <c r="G26" s="89">
        <f t="shared" si="1"/>
        <v>0</v>
      </c>
      <c r="H26" s="12">
        <f t="shared" si="2"/>
        <v>0</v>
      </c>
      <c r="I26" s="116"/>
      <c r="J26" s="12">
        <f t="shared" si="3"/>
        <v>0</v>
      </c>
      <c r="K26" s="116"/>
      <c r="L26" s="12">
        <f t="shared" si="4"/>
        <v>0</v>
      </c>
      <c r="M26" s="3">
        <f t="shared" si="5"/>
        <v>0</v>
      </c>
    </row>
    <row r="27" spans="1:15" ht="16" customHeight="1" x14ac:dyDescent="0.2">
      <c r="A27" s="75"/>
      <c r="C27" s="79">
        <f>SUM(C2:C26)</f>
        <v>29028</v>
      </c>
      <c r="D27" s="79">
        <f t="shared" ref="D27:K27" si="16">SUM(D2:D26)</f>
        <v>3.02</v>
      </c>
      <c r="E27" s="79">
        <f t="shared" si="16"/>
        <v>0.75000000000000033</v>
      </c>
      <c r="F27" s="79">
        <f t="shared" si="16"/>
        <v>3.7699999999999996</v>
      </c>
      <c r="G27" s="80">
        <f t="shared" si="16"/>
        <v>8784.5</v>
      </c>
      <c r="H27" s="80">
        <f t="shared" si="16"/>
        <v>9629.76</v>
      </c>
      <c r="I27" s="80">
        <f t="shared" si="16"/>
        <v>361.25</v>
      </c>
      <c r="J27" s="80">
        <f t="shared" si="16"/>
        <v>9991.01</v>
      </c>
      <c r="K27" s="80">
        <f t="shared" si="16"/>
        <v>1987.06</v>
      </c>
      <c r="L27" s="80">
        <f>SUM(L2:L26)</f>
        <v>8003.95</v>
      </c>
      <c r="M27" s="80">
        <f>SUM(M2:M26)</f>
        <v>7158.6900000000005</v>
      </c>
      <c r="O27" s="3"/>
    </row>
    <row r="28" spans="1:15" x14ac:dyDescent="0.2">
      <c r="D28" s="81"/>
      <c r="E28" s="81"/>
      <c r="F28" s="81"/>
      <c r="G28" s="81"/>
      <c r="L28" s="162"/>
      <c r="N28" s="165"/>
    </row>
    <row r="29" spans="1:15" x14ac:dyDescent="0.2">
      <c r="D29" s="13"/>
      <c r="E29" s="13"/>
      <c r="F29" s="13"/>
      <c r="G29" s="13"/>
      <c r="I29" s="13"/>
      <c r="J29" s="13"/>
      <c r="K29" t="s">
        <v>10</v>
      </c>
      <c r="L29" s="12">
        <f>H33</f>
        <v>0</v>
      </c>
    </row>
    <row r="30" spans="1:15" x14ac:dyDescent="0.2">
      <c r="D30" s="14"/>
      <c r="E30" s="14"/>
      <c r="F30" s="14"/>
      <c r="G30" s="14"/>
      <c r="I30" s="13"/>
      <c r="J30" s="13"/>
      <c r="K30" t="s">
        <v>12</v>
      </c>
      <c r="L30" s="207">
        <f>L27</f>
        <v>8003.95</v>
      </c>
    </row>
    <row r="31" spans="1:15" x14ac:dyDescent="0.2">
      <c r="D31" s="14"/>
      <c r="E31" s="14"/>
      <c r="F31" s="14"/>
      <c r="G31" s="14"/>
      <c r="H31" s="15"/>
    </row>
    <row r="32" spans="1:15" x14ac:dyDescent="0.2">
      <c r="A32" s="82" t="s">
        <v>48</v>
      </c>
      <c r="B32" s="82" t="s">
        <v>49</v>
      </c>
      <c r="D32" s="14"/>
      <c r="E32" s="14"/>
      <c r="F32" s="14"/>
      <c r="G32" s="14"/>
      <c r="H32" s="15"/>
      <c r="I32" s="3"/>
    </row>
    <row r="33" spans="1:11" x14ac:dyDescent="0.2">
      <c r="A33" s="83">
        <v>0.03</v>
      </c>
      <c r="B33" s="84">
        <v>0.02</v>
      </c>
      <c r="C33" t="s">
        <v>50</v>
      </c>
      <c r="D33" s="14"/>
      <c r="E33" s="14"/>
      <c r="F33" s="14"/>
      <c r="G33" s="14"/>
      <c r="H33" s="15"/>
    </row>
    <row r="34" spans="1:11" x14ac:dyDescent="0.2">
      <c r="A34" s="85">
        <v>0.04</v>
      </c>
      <c r="B34" s="85">
        <v>2.5000000000000001E-2</v>
      </c>
      <c r="C34" t="s">
        <v>51</v>
      </c>
    </row>
    <row r="36" spans="1:11" x14ac:dyDescent="0.2">
      <c r="K36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36"/>
  <sheetViews>
    <sheetView zoomScale="70" zoomScaleNormal="70" workbookViewId="0">
      <selection activeCell="A26" sqref="A26:XFD26"/>
    </sheetView>
  </sheetViews>
  <sheetFormatPr baseColWidth="10" defaultColWidth="10.6640625" defaultRowHeight="16" x14ac:dyDescent="0.2"/>
  <cols>
    <col min="2" max="2" width="13.33203125" customWidth="1"/>
    <col min="3" max="3" width="12.33203125" customWidth="1"/>
    <col min="5" max="5" width="10.1640625" customWidth="1"/>
    <col min="6" max="6" width="12.83203125" customWidth="1"/>
    <col min="7" max="7" width="10.83203125" hidden="1" customWidth="1"/>
    <col min="10" max="10" width="11.6640625" customWidth="1"/>
    <col min="12" max="12" width="10.83203125" customWidth="1"/>
    <col min="13" max="13" width="15.1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6" si="0">D2+E2</f>
        <v>0.02</v>
      </c>
      <c r="G2" s="89">
        <f t="shared" ref="G2:G26" si="1">C2*D2</f>
        <v>0</v>
      </c>
      <c r="H2" s="12">
        <f t="shared" ref="H2:H26" si="2">C2*F2</f>
        <v>0</v>
      </c>
      <c r="I2" s="89"/>
      <c r="J2" s="12">
        <f t="shared" ref="J2:J26" si="3">H2+I2</f>
        <v>0</v>
      </c>
      <c r="K2" s="120"/>
      <c r="L2" s="12">
        <f t="shared" ref="L2:L26" si="4">J2-K2</f>
        <v>0</v>
      </c>
      <c r="M2" s="3">
        <f t="shared" ref="M2:M26" si="5">G2+I2-K2</f>
        <v>0</v>
      </c>
    </row>
    <row r="3" spans="1:13" ht="17" x14ac:dyDescent="0.2">
      <c r="A3" s="179" t="s">
        <v>72</v>
      </c>
      <c r="B3" s="159" t="s">
        <v>73</v>
      </c>
      <c r="C3" s="111"/>
      <c r="D3" s="113"/>
      <c r="E3" s="157">
        <v>0.03</v>
      </c>
      <c r="F3" s="152">
        <f t="shared" si="0"/>
        <v>0.03</v>
      </c>
      <c r="G3" s="89">
        <f>C3*D3</f>
        <v>0</v>
      </c>
      <c r="H3" s="12">
        <f>C3*F3</f>
        <v>0</v>
      </c>
      <c r="I3" s="89"/>
      <c r="J3" s="12">
        <f t="shared" si="3"/>
        <v>0</v>
      </c>
      <c r="K3" s="120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ht="17" x14ac:dyDescent="0.2">
      <c r="A5" s="160" t="s">
        <v>65</v>
      </c>
      <c r="B5" s="159" t="s">
        <v>93</v>
      </c>
      <c r="C5" s="111">
        <v>7012</v>
      </c>
      <c r="D5" s="113">
        <v>0.25</v>
      </c>
      <c r="E5" s="157">
        <v>2.5000000000000001E-2</v>
      </c>
      <c r="F5" s="152">
        <f>D5+E5</f>
        <v>0.27500000000000002</v>
      </c>
      <c r="G5" s="89">
        <f>C5*D5</f>
        <v>1753</v>
      </c>
      <c r="H5" s="12">
        <f t="shared" si="2"/>
        <v>1928.3000000000002</v>
      </c>
      <c r="I5" s="89"/>
      <c r="J5" s="12">
        <f t="shared" si="3"/>
        <v>1928.3000000000002</v>
      </c>
      <c r="K5" s="120">
        <v>110</v>
      </c>
      <c r="L5" s="12">
        <f t="shared" si="4"/>
        <v>1818.3000000000002</v>
      </c>
      <c r="M5" s="3">
        <f t="shared" si="5"/>
        <v>1643</v>
      </c>
    </row>
    <row r="6" spans="1:13" x14ac:dyDescent="0.2">
      <c r="A6" s="149" t="s">
        <v>65</v>
      </c>
      <c r="B6" s="218" t="s">
        <v>66</v>
      </c>
      <c r="C6" s="176"/>
      <c r="D6" s="170"/>
      <c r="E6" s="157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ht="17" x14ac:dyDescent="0.2">
      <c r="A7" s="179" t="s">
        <v>81</v>
      </c>
      <c r="B7" s="193" t="s">
        <v>82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ht="17" x14ac:dyDescent="0.2">
      <c r="A8" s="93" t="s">
        <v>76</v>
      </c>
      <c r="B8" s="180" t="s">
        <v>77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3">
        <f t="shared" si="5"/>
        <v>0</v>
      </c>
    </row>
    <row r="9" spans="1:13" x14ac:dyDescent="0.2">
      <c r="A9" s="191" t="s">
        <v>96</v>
      </c>
      <c r="B9" s="220" t="s">
        <v>97</v>
      </c>
      <c r="C9" s="144">
        <v>2996</v>
      </c>
      <c r="D9" s="177">
        <v>0.35</v>
      </c>
      <c r="E9" s="157">
        <v>0.04</v>
      </c>
      <c r="F9" s="152">
        <f t="shared" ref="F9" si="6">D9+E9</f>
        <v>0.38999999999999996</v>
      </c>
      <c r="G9" s="89">
        <f t="shared" ref="G9" si="7">C9*D9</f>
        <v>1048.5999999999999</v>
      </c>
      <c r="H9" s="12">
        <f t="shared" ref="H9" si="8">C9*F9</f>
        <v>1168.4399999999998</v>
      </c>
      <c r="I9" s="123">
        <v>43.29</v>
      </c>
      <c r="J9" s="12">
        <f t="shared" ref="J9" si="9">H9+I9</f>
        <v>1211.7299999999998</v>
      </c>
      <c r="K9" s="123">
        <v>505</v>
      </c>
      <c r="L9" s="12">
        <f t="shared" ref="L9" si="10">J9-K9</f>
        <v>706.72999999999979</v>
      </c>
      <c r="M9" s="3">
        <f t="shared" ref="M9" si="11">G9+I9-K9</f>
        <v>586.88999999999987</v>
      </c>
    </row>
    <row r="10" spans="1:13" x14ac:dyDescent="0.2">
      <c r="A10" s="191" t="s">
        <v>44</v>
      </c>
      <c r="B10" s="146" t="s">
        <v>45</v>
      </c>
      <c r="C10" s="186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"/>
      <c r="J10" s="12">
        <f t="shared" si="3"/>
        <v>0</v>
      </c>
      <c r="K10" s="12"/>
      <c r="L10" s="12">
        <f t="shared" si="4"/>
        <v>0</v>
      </c>
      <c r="M10" s="3">
        <f t="shared" si="5"/>
        <v>0</v>
      </c>
    </row>
    <row r="11" spans="1:13" x14ac:dyDescent="0.2">
      <c r="A11" s="208" t="s">
        <v>89</v>
      </c>
      <c r="B11" s="185" t="s">
        <v>45</v>
      </c>
      <c r="C11" s="186">
        <v>3661</v>
      </c>
      <c r="D11" s="170">
        <v>0.37</v>
      </c>
      <c r="E11" s="157">
        <v>0.04</v>
      </c>
      <c r="F11" s="152">
        <f t="shared" si="0"/>
        <v>0.41</v>
      </c>
      <c r="G11" s="89">
        <f t="shared" si="1"/>
        <v>1354.57</v>
      </c>
      <c r="H11" s="12">
        <f t="shared" si="2"/>
        <v>1501.01</v>
      </c>
      <c r="I11" s="12">
        <v>40</v>
      </c>
      <c r="J11" s="12">
        <f t="shared" si="3"/>
        <v>1541.01</v>
      </c>
      <c r="K11" s="12">
        <v>110</v>
      </c>
      <c r="L11" s="12">
        <f t="shared" si="4"/>
        <v>1431.01</v>
      </c>
      <c r="M11" s="3">
        <f t="shared" si="5"/>
        <v>1284.57</v>
      </c>
    </row>
    <row r="12" spans="1:13" ht="17" x14ac:dyDescent="0.2">
      <c r="A12" s="160" t="s">
        <v>94</v>
      </c>
      <c r="B12" s="219" t="s">
        <v>95</v>
      </c>
      <c r="C12" s="186">
        <v>7012</v>
      </c>
      <c r="D12" s="170">
        <v>0.25</v>
      </c>
      <c r="E12" s="157">
        <v>2.5000000000000001E-2</v>
      </c>
      <c r="F12" s="152">
        <f t="shared" si="0"/>
        <v>0.27500000000000002</v>
      </c>
      <c r="G12" s="89">
        <f t="shared" si="1"/>
        <v>1753</v>
      </c>
      <c r="H12" s="12">
        <f t="shared" si="2"/>
        <v>1928.3000000000002</v>
      </c>
      <c r="I12" s="12"/>
      <c r="J12" s="12">
        <f t="shared" si="3"/>
        <v>1928.3000000000002</v>
      </c>
      <c r="K12" s="12">
        <v>110</v>
      </c>
      <c r="L12" s="12">
        <f t="shared" si="4"/>
        <v>1818.3000000000002</v>
      </c>
      <c r="M12" s="3">
        <f t="shared" si="5"/>
        <v>1643</v>
      </c>
    </row>
    <row r="13" spans="1:13" x14ac:dyDescent="0.2">
      <c r="A13" s="139" t="s">
        <v>69</v>
      </c>
      <c r="B13" s="187" t="s">
        <v>70</v>
      </c>
      <c r="C13" s="186">
        <v>4238</v>
      </c>
      <c r="D13" s="170">
        <v>0.37</v>
      </c>
      <c r="E13" s="151">
        <v>0.04</v>
      </c>
      <c r="F13" s="152">
        <f t="shared" si="0"/>
        <v>0.41</v>
      </c>
      <c r="G13" s="89">
        <f t="shared" si="1"/>
        <v>1568.06</v>
      </c>
      <c r="H13" s="12">
        <f t="shared" si="2"/>
        <v>1737.58</v>
      </c>
      <c r="I13" s="123"/>
      <c r="J13" s="12">
        <f t="shared" si="3"/>
        <v>1737.58</v>
      </c>
      <c r="K13" s="123"/>
      <c r="L13" s="12">
        <f t="shared" si="4"/>
        <v>1737.58</v>
      </c>
      <c r="M13" s="3">
        <f t="shared" si="5"/>
        <v>1568.06</v>
      </c>
    </row>
    <row r="14" spans="1:13" x14ac:dyDescent="0.2">
      <c r="A14" s="124" t="s">
        <v>60</v>
      </c>
      <c r="B14" s="188" t="s">
        <v>61</v>
      </c>
      <c r="C14" s="189"/>
      <c r="D14" s="172"/>
      <c r="E14" s="151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5"/>
        <v>0</v>
      </c>
    </row>
    <row r="15" spans="1:13" x14ac:dyDescent="0.2">
      <c r="A15" s="139" t="s">
        <v>46</v>
      </c>
      <c r="B15" s="146" t="s">
        <v>29</v>
      </c>
      <c r="C15" s="186"/>
      <c r="D15" s="170"/>
      <c r="E15" s="151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5"/>
        <v>0</v>
      </c>
    </row>
    <row r="16" spans="1:13" x14ac:dyDescent="0.2">
      <c r="A16" s="90" t="s">
        <v>52</v>
      </c>
      <c r="B16" s="119" t="s">
        <v>53</v>
      </c>
      <c r="C16" s="190">
        <v>4975</v>
      </c>
      <c r="D16" s="170">
        <v>0.25</v>
      </c>
      <c r="E16" s="151">
        <v>0.03</v>
      </c>
      <c r="F16" s="152">
        <f t="shared" si="0"/>
        <v>0.28000000000000003</v>
      </c>
      <c r="G16" s="89">
        <f t="shared" si="1"/>
        <v>1243.75</v>
      </c>
      <c r="H16" s="12">
        <f t="shared" si="2"/>
        <v>1393.0000000000002</v>
      </c>
      <c r="I16" s="123">
        <v>100</v>
      </c>
      <c r="J16" s="12">
        <f t="shared" si="3"/>
        <v>1493.0000000000002</v>
      </c>
      <c r="K16" s="123">
        <v>210</v>
      </c>
      <c r="L16" s="12">
        <f t="shared" si="4"/>
        <v>1283.0000000000002</v>
      </c>
      <c r="M16" s="3">
        <f t="shared" si="5"/>
        <v>1133.75</v>
      </c>
    </row>
    <row r="17" spans="1:15" x14ac:dyDescent="0.2">
      <c r="A17" s="90" t="s">
        <v>52</v>
      </c>
      <c r="B17" s="119" t="s">
        <v>53</v>
      </c>
      <c r="C17" s="190"/>
      <c r="D17" s="170"/>
      <c r="E17" s="151">
        <v>0.02</v>
      </c>
      <c r="F17" s="152">
        <f t="shared" si="0"/>
        <v>0.02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3">
        <f t="shared" si="5"/>
        <v>0</v>
      </c>
    </row>
    <row r="18" spans="1:15" x14ac:dyDescent="0.2">
      <c r="A18" s="208" t="s">
        <v>90</v>
      </c>
      <c r="B18" s="185" t="s">
        <v>79</v>
      </c>
      <c r="C18" s="190">
        <v>5042</v>
      </c>
      <c r="D18" s="170">
        <v>0.37</v>
      </c>
      <c r="E18" s="151">
        <v>0.04</v>
      </c>
      <c r="F18" s="152">
        <f t="shared" si="0"/>
        <v>0.41</v>
      </c>
      <c r="G18" s="89">
        <f t="shared" si="1"/>
        <v>1865.54</v>
      </c>
      <c r="H18" s="12">
        <f t="shared" si="2"/>
        <v>2067.2199999999998</v>
      </c>
      <c r="I18" s="123"/>
      <c r="J18" s="12">
        <f t="shared" si="3"/>
        <v>2067.2199999999998</v>
      </c>
      <c r="K18" s="123">
        <v>110</v>
      </c>
      <c r="L18" s="12">
        <f t="shared" si="4"/>
        <v>1957.2199999999998</v>
      </c>
      <c r="M18" s="3">
        <f t="shared" si="5"/>
        <v>1755.54</v>
      </c>
    </row>
    <row r="19" spans="1:15" x14ac:dyDescent="0.2">
      <c r="A19" s="194" t="s">
        <v>85</v>
      </c>
      <c r="B19" s="206" t="s">
        <v>86</v>
      </c>
      <c r="C19" s="190"/>
      <c r="D19" s="170"/>
      <c r="E19" s="151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3">
        <f t="shared" si="5"/>
        <v>0</v>
      </c>
    </row>
    <row r="20" spans="1:15" x14ac:dyDescent="0.2">
      <c r="A20" s="194" t="s">
        <v>83</v>
      </c>
      <c r="B20" s="206" t="s">
        <v>84</v>
      </c>
      <c r="C20" s="190"/>
      <c r="D20" s="170"/>
      <c r="E20" s="151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3">
        <f t="shared" si="5"/>
        <v>0</v>
      </c>
    </row>
    <row r="21" spans="1:15" x14ac:dyDescent="0.2">
      <c r="A21" s="94" t="s">
        <v>58</v>
      </c>
      <c r="B21" s="110" t="s">
        <v>59</v>
      </c>
      <c r="C21" s="111"/>
      <c r="D21" s="171"/>
      <c r="E21" s="157">
        <v>2.5000000000000001E-2</v>
      </c>
      <c r="F21" s="152">
        <f t="shared" si="0"/>
        <v>2.5000000000000001E-2</v>
      </c>
      <c r="G21" s="89">
        <f t="shared" si="1"/>
        <v>0</v>
      </c>
      <c r="H21" s="12">
        <f t="shared" si="2"/>
        <v>0</v>
      </c>
      <c r="I21" s="116"/>
      <c r="J21" s="12">
        <f t="shared" si="3"/>
        <v>0</v>
      </c>
      <c r="K21" s="116"/>
      <c r="L21" s="12">
        <f t="shared" si="4"/>
        <v>0</v>
      </c>
      <c r="M21" s="3">
        <f t="shared" si="5"/>
        <v>0</v>
      </c>
    </row>
    <row r="22" spans="1:15" x14ac:dyDescent="0.2">
      <c r="A22" s="90" t="s">
        <v>63</v>
      </c>
      <c r="B22" s="146" t="s">
        <v>64</v>
      </c>
      <c r="C22" s="176"/>
      <c r="D22" s="170"/>
      <c r="E22" s="151">
        <v>0.02</v>
      </c>
      <c r="F22" s="152">
        <f t="shared" si="0"/>
        <v>0.02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3">
        <f t="shared" si="5"/>
        <v>0</v>
      </c>
    </row>
    <row r="23" spans="1:15" x14ac:dyDescent="0.2">
      <c r="A23" s="90" t="s">
        <v>74</v>
      </c>
      <c r="B23" s="175" t="s">
        <v>75</v>
      </c>
      <c r="C23" s="111"/>
      <c r="D23" s="171"/>
      <c r="E23" s="157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16"/>
      <c r="J23" s="12">
        <f t="shared" si="3"/>
        <v>0</v>
      </c>
      <c r="K23" s="116"/>
      <c r="L23" s="12">
        <f t="shared" si="4"/>
        <v>0</v>
      </c>
      <c r="M23" s="3">
        <f t="shared" si="5"/>
        <v>0</v>
      </c>
    </row>
    <row r="24" spans="1:15" x14ac:dyDescent="0.2">
      <c r="A24" s="209" t="s">
        <v>91</v>
      </c>
      <c r="B24" s="213" t="s">
        <v>92</v>
      </c>
      <c r="C24" s="214">
        <v>2035</v>
      </c>
      <c r="D24" s="215">
        <v>0.34</v>
      </c>
      <c r="E24" s="199">
        <v>0.04</v>
      </c>
      <c r="F24" s="152">
        <f t="shared" si="0"/>
        <v>0.38</v>
      </c>
      <c r="G24" s="89">
        <f t="shared" si="1"/>
        <v>691.90000000000009</v>
      </c>
      <c r="H24" s="12">
        <f t="shared" si="2"/>
        <v>773.3</v>
      </c>
      <c r="I24" s="116"/>
      <c r="J24" s="12">
        <f t="shared" si="3"/>
        <v>773.3</v>
      </c>
      <c r="K24" s="116"/>
      <c r="L24" s="12">
        <f t="shared" si="4"/>
        <v>773.3</v>
      </c>
      <c r="M24" s="3">
        <f t="shared" si="5"/>
        <v>691.90000000000009</v>
      </c>
    </row>
    <row r="25" spans="1:15" x14ac:dyDescent="0.2">
      <c r="A25" s="92" t="s">
        <v>54</v>
      </c>
      <c r="B25" s="196" t="s">
        <v>55</v>
      </c>
      <c r="C25" s="197"/>
      <c r="D25" s="198"/>
      <c r="E25" s="199">
        <v>0.04</v>
      </c>
      <c r="F25" s="200">
        <f t="shared" si="0"/>
        <v>0.04</v>
      </c>
      <c r="G25" s="201">
        <f t="shared" si="1"/>
        <v>0</v>
      </c>
      <c r="H25" s="202">
        <f t="shared" si="2"/>
        <v>0</v>
      </c>
      <c r="I25" s="203"/>
      <c r="J25" s="202">
        <f t="shared" si="3"/>
        <v>0</v>
      </c>
      <c r="K25" s="203"/>
      <c r="L25" s="202">
        <f t="shared" si="4"/>
        <v>0</v>
      </c>
      <c r="M25" s="3">
        <f t="shared" si="5"/>
        <v>0</v>
      </c>
    </row>
    <row r="26" spans="1:15" x14ac:dyDescent="0.2">
      <c r="A26" s="90" t="s">
        <v>87</v>
      </c>
      <c r="B26" s="206" t="s">
        <v>88</v>
      </c>
      <c r="C26" s="114">
        <v>2085</v>
      </c>
      <c r="D26" s="172">
        <v>0.35</v>
      </c>
      <c r="E26" s="157">
        <v>0.04</v>
      </c>
      <c r="F26" s="152">
        <f t="shared" si="0"/>
        <v>0.38999999999999996</v>
      </c>
      <c r="G26" s="89">
        <f t="shared" si="1"/>
        <v>729.75</v>
      </c>
      <c r="H26" s="12">
        <f t="shared" si="2"/>
        <v>813.14999999999986</v>
      </c>
      <c r="I26" s="116"/>
      <c r="J26" s="12">
        <f t="shared" si="3"/>
        <v>813.14999999999986</v>
      </c>
      <c r="K26" s="116">
        <v>110</v>
      </c>
      <c r="L26" s="12">
        <f t="shared" si="4"/>
        <v>703.14999999999986</v>
      </c>
      <c r="M26" s="3">
        <f t="shared" si="5"/>
        <v>619.75</v>
      </c>
    </row>
    <row r="27" spans="1:15" ht="16" customHeight="1" x14ac:dyDescent="0.2">
      <c r="A27" s="75"/>
      <c r="C27" s="79">
        <f>SUM(C2:C26)</f>
        <v>39056</v>
      </c>
      <c r="D27" s="79">
        <f t="shared" ref="D27:K27" si="12">SUM(D2:D26)</f>
        <v>2.9</v>
      </c>
      <c r="E27" s="79">
        <f t="shared" si="12"/>
        <v>0.80000000000000027</v>
      </c>
      <c r="F27" s="79">
        <f t="shared" si="12"/>
        <v>3.6999999999999993</v>
      </c>
      <c r="G27" s="80">
        <f t="shared" si="12"/>
        <v>12008.17</v>
      </c>
      <c r="H27" s="80">
        <f t="shared" si="12"/>
        <v>13310.3</v>
      </c>
      <c r="I27" s="80">
        <f t="shared" si="12"/>
        <v>183.29</v>
      </c>
      <c r="J27" s="80">
        <f t="shared" si="12"/>
        <v>13493.589999999998</v>
      </c>
      <c r="K27" s="80">
        <f t="shared" si="12"/>
        <v>1265</v>
      </c>
      <c r="L27" s="80">
        <f>SUM(L2:L26)</f>
        <v>12228.589999999998</v>
      </c>
      <c r="M27" s="80">
        <f>SUM(M2:M26)</f>
        <v>10926.460000000001</v>
      </c>
      <c r="O27" s="3"/>
    </row>
    <row r="28" spans="1:15" x14ac:dyDescent="0.2">
      <c r="D28" s="81"/>
      <c r="E28" s="81"/>
      <c r="F28" s="81"/>
      <c r="G28" s="81"/>
      <c r="L28" s="162"/>
      <c r="N28" s="165"/>
    </row>
    <row r="29" spans="1:15" x14ac:dyDescent="0.2">
      <c r="D29" s="13"/>
      <c r="E29" s="13"/>
      <c r="F29" s="13"/>
      <c r="G29" s="13"/>
      <c r="I29" s="13"/>
      <c r="J29" s="13"/>
      <c r="K29" t="s">
        <v>10</v>
      </c>
      <c r="L29" s="12">
        <f>H33</f>
        <v>0</v>
      </c>
    </row>
    <row r="30" spans="1:15" x14ac:dyDescent="0.2">
      <c r="D30" s="14"/>
      <c r="E30" s="14"/>
      <c r="F30" s="14"/>
      <c r="G30" s="14"/>
      <c r="I30" s="13"/>
      <c r="J30" s="13"/>
      <c r="K30" t="s">
        <v>12</v>
      </c>
      <c r="L30" s="207">
        <f>L27</f>
        <v>12228.589999999998</v>
      </c>
    </row>
    <row r="31" spans="1:15" x14ac:dyDescent="0.2">
      <c r="D31" s="14"/>
      <c r="E31" s="14"/>
      <c r="F31" s="14"/>
      <c r="G31" s="14"/>
      <c r="H31" s="15"/>
    </row>
    <row r="32" spans="1:15" x14ac:dyDescent="0.2">
      <c r="A32" s="82" t="s">
        <v>48</v>
      </c>
      <c r="B32" s="82" t="s">
        <v>49</v>
      </c>
      <c r="D32" s="14"/>
      <c r="E32" s="14"/>
      <c r="F32" s="14"/>
      <c r="G32" s="14"/>
      <c r="H32" s="15"/>
      <c r="I32" s="3"/>
    </row>
    <row r="33" spans="1:11" x14ac:dyDescent="0.2">
      <c r="A33" s="83">
        <v>0.03</v>
      </c>
      <c r="B33" s="84">
        <v>0.02</v>
      </c>
      <c r="C33" t="s">
        <v>50</v>
      </c>
      <c r="D33" s="14"/>
      <c r="E33" s="14"/>
      <c r="F33" s="14"/>
      <c r="G33" s="14"/>
      <c r="H33" s="15"/>
    </row>
    <row r="34" spans="1:11" x14ac:dyDescent="0.2">
      <c r="A34" s="85">
        <v>0.04</v>
      </c>
      <c r="B34" s="85">
        <v>2.5000000000000001E-2</v>
      </c>
      <c r="C34" t="s">
        <v>51</v>
      </c>
    </row>
    <row r="36" spans="1:11" x14ac:dyDescent="0.2">
      <c r="K36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36"/>
  <sheetViews>
    <sheetView zoomScale="70" zoomScaleNormal="70" workbookViewId="0">
      <selection activeCell="L27" sqref="L27"/>
    </sheetView>
  </sheetViews>
  <sheetFormatPr baseColWidth="10" defaultColWidth="10.6640625" defaultRowHeight="16" x14ac:dyDescent="0.2"/>
  <cols>
    <col min="2" max="2" width="13.33203125" customWidth="1"/>
    <col min="3" max="3" width="12.33203125" customWidth="1"/>
    <col min="5" max="5" width="10.1640625" customWidth="1"/>
    <col min="6" max="6" width="12.83203125" customWidth="1"/>
    <col min="7" max="7" width="10.83203125" hidden="1" customWidth="1"/>
    <col min="10" max="10" width="11.6640625" customWidth="1"/>
    <col min="12" max="12" width="11.1640625" customWidth="1"/>
    <col min="13" max="13" width="19.1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6" si="0">D2+E2</f>
        <v>0.02</v>
      </c>
      <c r="G2" s="89">
        <f t="shared" ref="G2:G26" si="1">C2*D2</f>
        <v>0</v>
      </c>
      <c r="H2" s="12">
        <f t="shared" ref="H2:H26" si="2">C2*F2</f>
        <v>0</v>
      </c>
      <c r="I2" s="89"/>
      <c r="J2" s="12">
        <f t="shared" ref="J2:J26" si="3">H2+I2</f>
        <v>0</v>
      </c>
      <c r="K2" s="120"/>
      <c r="L2" s="12">
        <f t="shared" ref="L2:L26" si="4">J2-K2</f>
        <v>0</v>
      </c>
      <c r="M2" s="3">
        <f t="shared" ref="M2:M26" si="5">G2+I2-K2</f>
        <v>0</v>
      </c>
    </row>
    <row r="3" spans="1:13" ht="17" x14ac:dyDescent="0.2">
      <c r="A3" s="179" t="s">
        <v>72</v>
      </c>
      <c r="B3" s="159" t="s">
        <v>73</v>
      </c>
      <c r="C3" s="111"/>
      <c r="D3" s="113"/>
      <c r="E3" s="157">
        <v>0.03</v>
      </c>
      <c r="F3" s="152">
        <f t="shared" si="0"/>
        <v>0.03</v>
      </c>
      <c r="G3" s="89">
        <f>C3*D3</f>
        <v>0</v>
      </c>
      <c r="H3" s="12">
        <f>C3*F3</f>
        <v>0</v>
      </c>
      <c r="I3" s="89"/>
      <c r="J3" s="12">
        <f t="shared" si="3"/>
        <v>0</v>
      </c>
      <c r="K3" s="120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ht="17" x14ac:dyDescent="0.2">
      <c r="A5" s="160" t="s">
        <v>65</v>
      </c>
      <c r="B5" s="159" t="s">
        <v>93</v>
      </c>
      <c r="C5" s="111">
        <v>6956</v>
      </c>
      <c r="D5" s="113">
        <v>0.25</v>
      </c>
      <c r="E5" s="157">
        <v>2.5000000000000001E-2</v>
      </c>
      <c r="F5" s="152">
        <f>D5+E5</f>
        <v>0.27500000000000002</v>
      </c>
      <c r="G5" s="89">
        <f>C5*D5</f>
        <v>1739</v>
      </c>
      <c r="H5" s="12">
        <f t="shared" si="2"/>
        <v>1912.9</v>
      </c>
      <c r="I5" s="89">
        <v>85.12</v>
      </c>
      <c r="J5" s="12">
        <f t="shared" si="3"/>
        <v>1998.02</v>
      </c>
      <c r="K5" s="120">
        <v>110</v>
      </c>
      <c r="L5" s="12">
        <f t="shared" si="4"/>
        <v>1888.02</v>
      </c>
      <c r="M5" s="3">
        <f t="shared" si="5"/>
        <v>1714.12</v>
      </c>
    </row>
    <row r="6" spans="1:13" x14ac:dyDescent="0.2">
      <c r="A6" s="149" t="s">
        <v>65</v>
      </c>
      <c r="B6" s="218" t="s">
        <v>66</v>
      </c>
      <c r="C6" s="176"/>
      <c r="D6" s="170"/>
      <c r="E6" s="157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ht="17" x14ac:dyDescent="0.2">
      <c r="A7" s="179" t="s">
        <v>81</v>
      </c>
      <c r="B7" s="193" t="s">
        <v>82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ht="17" x14ac:dyDescent="0.2">
      <c r="A8" s="93" t="s">
        <v>76</v>
      </c>
      <c r="B8" s="180" t="s">
        <v>77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3">
        <f t="shared" si="5"/>
        <v>0</v>
      </c>
    </row>
    <row r="9" spans="1:13" x14ac:dyDescent="0.2">
      <c r="A9" s="191" t="s">
        <v>96</v>
      </c>
      <c r="B9" s="222" t="s">
        <v>97</v>
      </c>
      <c r="C9" s="147">
        <v>5049</v>
      </c>
      <c r="D9" s="170">
        <v>0.35</v>
      </c>
      <c r="E9" s="157">
        <v>0.04</v>
      </c>
      <c r="F9" s="152">
        <f t="shared" si="0"/>
        <v>0.38999999999999996</v>
      </c>
      <c r="G9" s="89">
        <f t="shared" si="1"/>
        <v>1767.1499999999999</v>
      </c>
      <c r="H9" s="12">
        <f t="shared" si="2"/>
        <v>1969.11</v>
      </c>
      <c r="I9" s="123">
        <v>72</v>
      </c>
      <c r="J9" s="12">
        <f t="shared" si="3"/>
        <v>2041.11</v>
      </c>
      <c r="K9" s="123"/>
      <c r="L9" s="12">
        <f t="shared" si="4"/>
        <v>2041.11</v>
      </c>
      <c r="M9" s="3">
        <f t="shared" si="5"/>
        <v>1839.1499999999999</v>
      </c>
    </row>
    <row r="10" spans="1:13" x14ac:dyDescent="0.2">
      <c r="A10" s="191" t="s">
        <v>44</v>
      </c>
      <c r="B10" s="146" t="s">
        <v>45</v>
      </c>
      <c r="C10" s="186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"/>
      <c r="J10" s="12">
        <f t="shared" si="3"/>
        <v>0</v>
      </c>
      <c r="K10" s="12"/>
      <c r="L10" s="12">
        <f t="shared" si="4"/>
        <v>0</v>
      </c>
      <c r="M10" s="3">
        <f t="shared" si="5"/>
        <v>0</v>
      </c>
    </row>
    <row r="11" spans="1:13" x14ac:dyDescent="0.2">
      <c r="A11" s="208" t="s">
        <v>89</v>
      </c>
      <c r="B11" s="185" t="s">
        <v>45</v>
      </c>
      <c r="C11" s="186">
        <v>2989</v>
      </c>
      <c r="D11" s="170">
        <v>0.37</v>
      </c>
      <c r="E11" s="157">
        <v>0.04</v>
      </c>
      <c r="F11" s="152">
        <f t="shared" si="0"/>
        <v>0.41</v>
      </c>
      <c r="G11" s="89">
        <f t="shared" si="1"/>
        <v>1105.93</v>
      </c>
      <c r="H11" s="12">
        <f t="shared" si="2"/>
        <v>1225.49</v>
      </c>
      <c r="I11" s="12">
        <v>66.44</v>
      </c>
      <c r="J11" s="12">
        <f t="shared" si="3"/>
        <v>1291.93</v>
      </c>
      <c r="K11" s="12">
        <v>110</v>
      </c>
      <c r="L11" s="12">
        <f t="shared" si="4"/>
        <v>1181.93</v>
      </c>
      <c r="M11" s="3">
        <f t="shared" si="5"/>
        <v>1062.3700000000001</v>
      </c>
    </row>
    <row r="12" spans="1:13" ht="17" x14ac:dyDescent="0.2">
      <c r="A12" s="160" t="s">
        <v>94</v>
      </c>
      <c r="B12" s="219" t="s">
        <v>95</v>
      </c>
      <c r="C12" s="186">
        <v>6956</v>
      </c>
      <c r="D12" s="170">
        <v>0.25</v>
      </c>
      <c r="E12" s="157">
        <v>2.5000000000000001E-2</v>
      </c>
      <c r="F12" s="152">
        <f t="shared" si="0"/>
        <v>0.27500000000000002</v>
      </c>
      <c r="G12" s="89">
        <f t="shared" si="1"/>
        <v>1739</v>
      </c>
      <c r="H12" s="12">
        <f t="shared" si="2"/>
        <v>1912.9</v>
      </c>
      <c r="I12" s="12">
        <v>85.12</v>
      </c>
      <c r="J12" s="12">
        <f t="shared" si="3"/>
        <v>1998.02</v>
      </c>
      <c r="K12" s="12">
        <v>110</v>
      </c>
      <c r="L12" s="12">
        <f t="shared" si="4"/>
        <v>1888.02</v>
      </c>
      <c r="M12" s="3">
        <f t="shared" si="5"/>
        <v>1714.12</v>
      </c>
    </row>
    <row r="13" spans="1:13" x14ac:dyDescent="0.2">
      <c r="A13" s="139" t="s">
        <v>69</v>
      </c>
      <c r="B13" s="187" t="s">
        <v>70</v>
      </c>
      <c r="C13" s="186">
        <v>5973</v>
      </c>
      <c r="D13" s="170">
        <v>0.37</v>
      </c>
      <c r="E13" s="151">
        <v>0.04</v>
      </c>
      <c r="F13" s="152">
        <f t="shared" si="0"/>
        <v>0.41</v>
      </c>
      <c r="G13" s="89">
        <f t="shared" si="1"/>
        <v>2210.0099999999998</v>
      </c>
      <c r="H13" s="12">
        <f t="shared" si="2"/>
        <v>2448.9299999999998</v>
      </c>
      <c r="I13" s="123"/>
      <c r="J13" s="12">
        <f t="shared" si="3"/>
        <v>2448.9299999999998</v>
      </c>
      <c r="K13" s="123"/>
      <c r="L13" s="12">
        <f t="shared" si="4"/>
        <v>2448.9299999999998</v>
      </c>
      <c r="M13" s="3">
        <f t="shared" si="5"/>
        <v>2210.0099999999998</v>
      </c>
    </row>
    <row r="14" spans="1:13" x14ac:dyDescent="0.2">
      <c r="A14" s="124" t="s">
        <v>60</v>
      </c>
      <c r="B14" s="188" t="s">
        <v>61</v>
      </c>
      <c r="C14" s="189"/>
      <c r="D14" s="172"/>
      <c r="E14" s="151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5"/>
        <v>0</v>
      </c>
    </row>
    <row r="15" spans="1:13" x14ac:dyDescent="0.2">
      <c r="A15" s="139" t="s">
        <v>46</v>
      </c>
      <c r="B15" s="146" t="s">
        <v>29</v>
      </c>
      <c r="C15" s="186"/>
      <c r="D15" s="170"/>
      <c r="E15" s="151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5"/>
        <v>0</v>
      </c>
    </row>
    <row r="16" spans="1:13" x14ac:dyDescent="0.2">
      <c r="A16" s="90" t="s">
        <v>52</v>
      </c>
      <c r="B16" s="119" t="s">
        <v>53</v>
      </c>
      <c r="C16" s="190">
        <v>1905</v>
      </c>
      <c r="D16" s="170">
        <v>0.36</v>
      </c>
      <c r="E16" s="151">
        <v>0.03</v>
      </c>
      <c r="F16" s="152">
        <f t="shared" si="0"/>
        <v>0.39</v>
      </c>
      <c r="G16" s="89">
        <f t="shared" si="1"/>
        <v>685.8</v>
      </c>
      <c r="H16" s="12">
        <f t="shared" si="2"/>
        <v>742.95</v>
      </c>
      <c r="I16" s="123"/>
      <c r="J16" s="12">
        <f t="shared" si="3"/>
        <v>742.95</v>
      </c>
      <c r="K16" s="123"/>
      <c r="L16" s="12">
        <f t="shared" si="4"/>
        <v>742.95</v>
      </c>
      <c r="M16" s="3">
        <f t="shared" si="5"/>
        <v>685.8</v>
      </c>
    </row>
    <row r="17" spans="1:15" x14ac:dyDescent="0.2">
      <c r="A17" s="90" t="s">
        <v>52</v>
      </c>
      <c r="B17" s="119" t="s">
        <v>53</v>
      </c>
      <c r="C17" s="190">
        <v>2638</v>
      </c>
      <c r="D17" s="170">
        <v>0.25</v>
      </c>
      <c r="E17" s="151">
        <v>0.02</v>
      </c>
      <c r="F17" s="152">
        <f t="shared" si="0"/>
        <v>0.27</v>
      </c>
      <c r="G17" s="89">
        <f t="shared" si="1"/>
        <v>659.5</v>
      </c>
      <c r="H17" s="12">
        <f t="shared" si="2"/>
        <v>712.26</v>
      </c>
      <c r="I17" s="123">
        <v>70</v>
      </c>
      <c r="J17" s="12">
        <f t="shared" si="3"/>
        <v>782.26</v>
      </c>
      <c r="K17" s="123"/>
      <c r="L17" s="12">
        <f t="shared" si="4"/>
        <v>782.26</v>
      </c>
      <c r="M17" s="3">
        <f t="shared" si="5"/>
        <v>729.5</v>
      </c>
    </row>
    <row r="18" spans="1:15" x14ac:dyDescent="0.2">
      <c r="A18" s="208" t="s">
        <v>90</v>
      </c>
      <c r="B18" s="185" t="s">
        <v>79</v>
      </c>
      <c r="C18" s="190">
        <v>2213</v>
      </c>
      <c r="D18" s="170">
        <v>0.37</v>
      </c>
      <c r="E18" s="151">
        <v>0.04</v>
      </c>
      <c r="F18" s="152">
        <f t="shared" si="0"/>
        <v>0.41</v>
      </c>
      <c r="G18" s="89">
        <f t="shared" si="1"/>
        <v>818.81</v>
      </c>
      <c r="H18" s="12">
        <f t="shared" si="2"/>
        <v>907.32999999999993</v>
      </c>
      <c r="I18" s="123">
        <v>70</v>
      </c>
      <c r="J18" s="12">
        <f t="shared" si="3"/>
        <v>977.32999999999993</v>
      </c>
      <c r="K18" s="123">
        <v>220</v>
      </c>
      <c r="L18" s="12">
        <f t="shared" si="4"/>
        <v>757.32999999999993</v>
      </c>
      <c r="M18" s="3">
        <f t="shared" si="5"/>
        <v>668.81</v>
      </c>
    </row>
    <row r="19" spans="1:15" x14ac:dyDescent="0.2">
      <c r="A19" s="194" t="s">
        <v>85</v>
      </c>
      <c r="B19" s="206" t="s">
        <v>86</v>
      </c>
      <c r="C19" s="190"/>
      <c r="D19" s="170"/>
      <c r="E19" s="151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3">
        <f t="shared" si="5"/>
        <v>0</v>
      </c>
    </row>
    <row r="20" spans="1:15" x14ac:dyDescent="0.2">
      <c r="A20" s="194" t="s">
        <v>83</v>
      </c>
      <c r="B20" s="206" t="s">
        <v>84</v>
      </c>
      <c r="C20" s="190"/>
      <c r="D20" s="170"/>
      <c r="E20" s="151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3">
        <f t="shared" si="5"/>
        <v>0</v>
      </c>
    </row>
    <row r="21" spans="1:15" x14ac:dyDescent="0.2">
      <c r="A21" s="94" t="s">
        <v>58</v>
      </c>
      <c r="B21" s="110" t="s">
        <v>59</v>
      </c>
      <c r="C21" s="111"/>
      <c r="D21" s="171"/>
      <c r="E21" s="157">
        <v>2.5000000000000001E-2</v>
      </c>
      <c r="F21" s="152">
        <f t="shared" si="0"/>
        <v>2.5000000000000001E-2</v>
      </c>
      <c r="G21" s="89">
        <f t="shared" si="1"/>
        <v>0</v>
      </c>
      <c r="H21" s="12">
        <f t="shared" si="2"/>
        <v>0</v>
      </c>
      <c r="I21" s="116"/>
      <c r="J21" s="12">
        <f t="shared" si="3"/>
        <v>0</v>
      </c>
      <c r="K21" s="116"/>
      <c r="L21" s="12">
        <f t="shared" si="4"/>
        <v>0</v>
      </c>
      <c r="M21" s="3">
        <f t="shared" si="5"/>
        <v>0</v>
      </c>
    </row>
    <row r="22" spans="1:15" x14ac:dyDescent="0.2">
      <c r="A22" s="90" t="s">
        <v>63</v>
      </c>
      <c r="B22" s="146" t="s">
        <v>64</v>
      </c>
      <c r="C22" s="176"/>
      <c r="D22" s="170"/>
      <c r="E22" s="151">
        <v>0.02</v>
      </c>
      <c r="F22" s="152">
        <f t="shared" si="0"/>
        <v>0.02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3">
        <f t="shared" si="5"/>
        <v>0</v>
      </c>
    </row>
    <row r="23" spans="1:15" x14ac:dyDescent="0.2">
      <c r="A23" s="90" t="s">
        <v>74</v>
      </c>
      <c r="B23" s="175" t="s">
        <v>75</v>
      </c>
      <c r="C23" s="111"/>
      <c r="D23" s="171"/>
      <c r="E23" s="157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16"/>
      <c r="J23" s="12">
        <f t="shared" si="3"/>
        <v>0</v>
      </c>
      <c r="K23" s="116"/>
      <c r="L23" s="12">
        <f t="shared" si="4"/>
        <v>0</v>
      </c>
      <c r="M23" s="3">
        <f t="shared" si="5"/>
        <v>0</v>
      </c>
    </row>
    <row r="24" spans="1:15" x14ac:dyDescent="0.2">
      <c r="A24" s="209" t="s">
        <v>91</v>
      </c>
      <c r="B24" s="213" t="s">
        <v>92</v>
      </c>
      <c r="C24" s="214"/>
      <c r="D24" s="215"/>
      <c r="E24" s="199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16"/>
      <c r="J24" s="12">
        <f t="shared" si="3"/>
        <v>0</v>
      </c>
      <c r="K24" s="116"/>
      <c r="L24" s="12">
        <f t="shared" si="4"/>
        <v>0</v>
      </c>
      <c r="M24" s="3">
        <f t="shared" si="5"/>
        <v>0</v>
      </c>
    </row>
    <row r="25" spans="1:15" x14ac:dyDescent="0.2">
      <c r="A25" s="92" t="s">
        <v>54</v>
      </c>
      <c r="B25" s="196" t="s">
        <v>55</v>
      </c>
      <c r="C25" s="197"/>
      <c r="D25" s="198"/>
      <c r="E25" s="199">
        <v>0.04</v>
      </c>
      <c r="F25" s="200">
        <f t="shared" si="0"/>
        <v>0.04</v>
      </c>
      <c r="G25" s="201">
        <f t="shared" si="1"/>
        <v>0</v>
      </c>
      <c r="H25" s="202">
        <f t="shared" si="2"/>
        <v>0</v>
      </c>
      <c r="I25" s="203"/>
      <c r="J25" s="202">
        <f t="shared" si="3"/>
        <v>0</v>
      </c>
      <c r="K25" s="203"/>
      <c r="L25" s="202">
        <f t="shared" si="4"/>
        <v>0</v>
      </c>
      <c r="M25" s="3">
        <f t="shared" si="5"/>
        <v>0</v>
      </c>
    </row>
    <row r="26" spans="1:15" x14ac:dyDescent="0.2">
      <c r="A26" s="90" t="s">
        <v>87</v>
      </c>
      <c r="B26" s="206" t="s">
        <v>88</v>
      </c>
      <c r="C26" s="114">
        <v>4359</v>
      </c>
      <c r="D26" s="172">
        <v>0.39</v>
      </c>
      <c r="E26" s="157">
        <v>0.04</v>
      </c>
      <c r="F26" s="152">
        <f t="shared" si="0"/>
        <v>0.43</v>
      </c>
      <c r="G26" s="89">
        <f t="shared" si="1"/>
        <v>1700.01</v>
      </c>
      <c r="H26" s="12">
        <f t="shared" si="2"/>
        <v>1874.37</v>
      </c>
      <c r="I26" s="116">
        <v>40</v>
      </c>
      <c r="J26" s="12">
        <f t="shared" si="3"/>
        <v>1914.37</v>
      </c>
      <c r="K26" s="116">
        <v>110</v>
      </c>
      <c r="L26" s="12">
        <f t="shared" si="4"/>
        <v>1804.37</v>
      </c>
      <c r="M26" s="3">
        <f t="shared" si="5"/>
        <v>1630.01</v>
      </c>
    </row>
    <row r="27" spans="1:15" ht="16" customHeight="1" x14ac:dyDescent="0.2">
      <c r="A27" s="75"/>
      <c r="C27" s="79">
        <f>SUM(C2:C26)</f>
        <v>39038</v>
      </c>
      <c r="D27" s="79">
        <f t="shared" ref="D27:K27" si="6">SUM(D2:D26)</f>
        <v>2.96</v>
      </c>
      <c r="E27" s="79">
        <f t="shared" si="6"/>
        <v>0.80000000000000027</v>
      </c>
      <c r="F27" s="79">
        <f t="shared" si="6"/>
        <v>3.76</v>
      </c>
      <c r="G27" s="80">
        <f t="shared" si="6"/>
        <v>12425.21</v>
      </c>
      <c r="H27" s="80">
        <f t="shared" si="6"/>
        <v>13706.240000000002</v>
      </c>
      <c r="I27" s="80">
        <f t="shared" si="6"/>
        <v>488.68</v>
      </c>
      <c r="J27" s="80">
        <f t="shared" si="6"/>
        <v>14194.920000000002</v>
      </c>
      <c r="K27" s="80">
        <f t="shared" si="6"/>
        <v>660</v>
      </c>
      <c r="L27" s="80">
        <f>SUM(L2:L26)</f>
        <v>13534.920000000002</v>
      </c>
      <c r="M27" s="80">
        <f>SUM(M2:M26)</f>
        <v>12253.889999999998</v>
      </c>
      <c r="O27" s="3"/>
    </row>
    <row r="28" spans="1:15" x14ac:dyDescent="0.2">
      <c r="D28" s="81"/>
      <c r="E28" s="81"/>
      <c r="F28" s="81"/>
      <c r="G28" s="81"/>
      <c r="L28" s="162"/>
      <c r="N28" s="165"/>
    </row>
    <row r="29" spans="1:15" x14ac:dyDescent="0.2">
      <c r="D29" s="13"/>
      <c r="E29" s="13"/>
      <c r="F29" s="13"/>
      <c r="G29" s="13"/>
      <c r="I29" s="13"/>
      <c r="J29" s="13"/>
      <c r="K29" t="s">
        <v>10</v>
      </c>
      <c r="L29" s="12">
        <f>H33</f>
        <v>0</v>
      </c>
    </row>
    <row r="30" spans="1:15" x14ac:dyDescent="0.2">
      <c r="D30" s="14"/>
      <c r="E30" s="14"/>
      <c r="F30" s="14"/>
      <c r="G30" s="14"/>
      <c r="I30" s="13"/>
      <c r="J30" s="13"/>
      <c r="K30" t="s">
        <v>12</v>
      </c>
      <c r="L30" s="207">
        <f>L27</f>
        <v>13534.920000000002</v>
      </c>
    </row>
    <row r="31" spans="1:15" x14ac:dyDescent="0.2">
      <c r="D31" s="14"/>
      <c r="E31" s="14"/>
      <c r="F31" s="14"/>
      <c r="G31" s="14"/>
      <c r="H31" s="15"/>
    </row>
    <row r="32" spans="1:15" x14ac:dyDescent="0.2">
      <c r="A32" s="82" t="s">
        <v>48</v>
      </c>
      <c r="B32" s="82" t="s">
        <v>49</v>
      </c>
      <c r="D32" s="14"/>
      <c r="E32" s="14"/>
      <c r="F32" s="14"/>
      <c r="G32" s="14"/>
      <c r="H32" s="15"/>
      <c r="I32" s="3"/>
    </row>
    <row r="33" spans="1:11" x14ac:dyDescent="0.2">
      <c r="A33" s="83">
        <v>0.03</v>
      </c>
      <c r="B33" s="84">
        <v>0.02</v>
      </c>
      <c r="C33" t="s">
        <v>50</v>
      </c>
      <c r="D33" s="14"/>
      <c r="E33" s="14"/>
      <c r="F33" s="14"/>
      <c r="G33" s="14"/>
      <c r="H33" s="15"/>
    </row>
    <row r="34" spans="1:11" x14ac:dyDescent="0.2">
      <c r="A34" s="85">
        <v>0.04</v>
      </c>
      <c r="B34" s="85">
        <v>2.5000000000000001E-2</v>
      </c>
      <c r="C34" t="s">
        <v>51</v>
      </c>
    </row>
    <row r="36" spans="1:11" x14ac:dyDescent="0.2">
      <c r="K36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37"/>
  <sheetViews>
    <sheetView zoomScale="70" zoomScaleNormal="70" workbookViewId="0">
      <selection activeCell="L28" sqref="L28"/>
    </sheetView>
  </sheetViews>
  <sheetFormatPr baseColWidth="10" defaultColWidth="10.6640625" defaultRowHeight="16" x14ac:dyDescent="0.2"/>
  <cols>
    <col min="2" max="2" width="13.33203125" customWidth="1"/>
    <col min="3" max="3" width="12.33203125" customWidth="1"/>
    <col min="5" max="5" width="10.1640625" customWidth="1"/>
    <col min="6" max="6" width="12.83203125" customWidth="1"/>
    <col min="7" max="7" width="12.83203125" hidden="1" customWidth="1"/>
    <col min="10" max="10" width="11.6640625" customWidth="1"/>
    <col min="12" max="12" width="10.83203125" customWidth="1"/>
    <col min="13" max="13" width="15.332031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8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7" si="0">D2+E2</f>
        <v>0.02</v>
      </c>
      <c r="G2" s="89">
        <f t="shared" ref="G2:G27" si="1">C2*D2</f>
        <v>0</v>
      </c>
      <c r="H2" s="12">
        <f t="shared" ref="H2:H27" si="2">C2*F2</f>
        <v>0</v>
      </c>
      <c r="I2" s="89"/>
      <c r="J2" s="12">
        <f t="shared" ref="J2:J27" si="3">H2+I2</f>
        <v>0</v>
      </c>
      <c r="K2" s="120"/>
      <c r="L2" s="12">
        <f t="shared" ref="L2:L27" si="4">J2-K2</f>
        <v>0</v>
      </c>
      <c r="M2" s="3">
        <f t="shared" ref="M2:M27" si="5">G2+I2-K2</f>
        <v>0</v>
      </c>
    </row>
    <row r="3" spans="1:13" ht="17" x14ac:dyDescent="0.2">
      <c r="A3" s="179" t="s">
        <v>72</v>
      </c>
      <c r="B3" s="159" t="s">
        <v>73</v>
      </c>
      <c r="C3" s="111"/>
      <c r="D3" s="113"/>
      <c r="E3" s="157">
        <v>0.03</v>
      </c>
      <c r="F3" s="152">
        <f t="shared" si="0"/>
        <v>0.03</v>
      </c>
      <c r="G3" s="89">
        <f>C3*D3</f>
        <v>0</v>
      </c>
      <c r="H3" s="12">
        <f>C3*F3</f>
        <v>0</v>
      </c>
      <c r="I3" s="89"/>
      <c r="J3" s="12">
        <f t="shared" si="3"/>
        <v>0</v>
      </c>
      <c r="K3" s="120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ht="17" x14ac:dyDescent="0.2">
      <c r="A5" s="160" t="s">
        <v>65</v>
      </c>
      <c r="B5" s="159" t="s">
        <v>93</v>
      </c>
      <c r="C5" s="111">
        <v>6761</v>
      </c>
      <c r="D5" s="113">
        <v>0.25</v>
      </c>
      <c r="E5" s="157">
        <v>2.5000000000000001E-2</v>
      </c>
      <c r="F5" s="152">
        <f>D5+E5</f>
        <v>0.27500000000000002</v>
      </c>
      <c r="G5" s="89">
        <f>C5*D5</f>
        <v>1690.25</v>
      </c>
      <c r="H5" s="12">
        <f t="shared" si="2"/>
        <v>1859.2750000000001</v>
      </c>
      <c r="I5" s="89"/>
      <c r="J5" s="12">
        <f t="shared" si="3"/>
        <v>1859.2750000000001</v>
      </c>
      <c r="K5" s="120">
        <v>110</v>
      </c>
      <c r="L5" s="12">
        <f t="shared" si="4"/>
        <v>1749.2750000000001</v>
      </c>
      <c r="M5" s="3">
        <f t="shared" si="5"/>
        <v>1580.25</v>
      </c>
    </row>
    <row r="6" spans="1:13" x14ac:dyDescent="0.2">
      <c r="A6" s="149" t="s">
        <v>65</v>
      </c>
      <c r="B6" s="218" t="s">
        <v>66</v>
      </c>
      <c r="C6" s="176"/>
      <c r="D6" s="170"/>
      <c r="E6" s="157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ht="17" x14ac:dyDescent="0.2">
      <c r="A7" s="179" t="s">
        <v>81</v>
      </c>
      <c r="B7" s="193" t="s">
        <v>82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ht="17" x14ac:dyDescent="0.2">
      <c r="A8" s="179" t="s">
        <v>76</v>
      </c>
      <c r="B8" s="180" t="s">
        <v>77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3">
        <f t="shared" si="5"/>
        <v>0</v>
      </c>
    </row>
    <row r="9" spans="1:13" x14ac:dyDescent="0.2">
      <c r="A9" s="191" t="s">
        <v>96</v>
      </c>
      <c r="B9" s="222" t="s">
        <v>97</v>
      </c>
      <c r="C9" s="147">
        <v>4146</v>
      </c>
      <c r="D9" s="170">
        <v>0.35</v>
      </c>
      <c r="E9" s="157">
        <v>0.04</v>
      </c>
      <c r="F9" s="152">
        <f t="shared" si="0"/>
        <v>0.38999999999999996</v>
      </c>
      <c r="G9" s="89">
        <f t="shared" si="1"/>
        <v>1451.1</v>
      </c>
      <c r="H9" s="12">
        <f t="shared" si="2"/>
        <v>1616.9399999999998</v>
      </c>
      <c r="I9" s="123">
        <v>70</v>
      </c>
      <c r="J9" s="12">
        <f t="shared" si="3"/>
        <v>1686.9399999999998</v>
      </c>
      <c r="K9" s="123">
        <v>200</v>
      </c>
      <c r="L9" s="12">
        <f t="shared" si="4"/>
        <v>1486.9399999999998</v>
      </c>
      <c r="M9" s="3">
        <f t="shared" si="5"/>
        <v>1321.1</v>
      </c>
    </row>
    <row r="10" spans="1:13" x14ac:dyDescent="0.2">
      <c r="A10" s="191" t="s">
        <v>44</v>
      </c>
      <c r="B10" s="146" t="s">
        <v>45</v>
      </c>
      <c r="C10" s="186">
        <v>3258</v>
      </c>
      <c r="D10" s="170">
        <v>0.35</v>
      </c>
      <c r="E10" s="157">
        <v>0.04</v>
      </c>
      <c r="F10" s="152">
        <f t="shared" si="0"/>
        <v>0.38999999999999996</v>
      </c>
      <c r="G10" s="89">
        <f t="shared" si="1"/>
        <v>1140.3</v>
      </c>
      <c r="H10" s="12">
        <f t="shared" si="2"/>
        <v>1270.6199999999999</v>
      </c>
      <c r="I10" s="12">
        <v>50</v>
      </c>
      <c r="J10" s="12">
        <f t="shared" si="3"/>
        <v>1320.62</v>
      </c>
      <c r="K10" s="12">
        <v>320</v>
      </c>
      <c r="L10" s="12">
        <f t="shared" si="4"/>
        <v>1000.6199999999999</v>
      </c>
      <c r="M10" s="3">
        <f t="shared" si="5"/>
        <v>870.3</v>
      </c>
    </row>
    <row r="11" spans="1:13" x14ac:dyDescent="0.2">
      <c r="A11" s="208" t="s">
        <v>89</v>
      </c>
      <c r="B11" s="185" t="s">
        <v>45</v>
      </c>
      <c r="C11" s="186">
        <v>2065</v>
      </c>
      <c r="D11" s="170">
        <v>0.37</v>
      </c>
      <c r="E11" s="157">
        <v>0.04</v>
      </c>
      <c r="F11" s="152">
        <f t="shared" si="0"/>
        <v>0.41</v>
      </c>
      <c r="G11" s="89">
        <f t="shared" si="1"/>
        <v>764.05</v>
      </c>
      <c r="H11" s="12">
        <f t="shared" si="2"/>
        <v>846.65</v>
      </c>
      <c r="I11" s="12">
        <v>20</v>
      </c>
      <c r="J11" s="12">
        <f t="shared" si="3"/>
        <v>866.65</v>
      </c>
      <c r="K11" s="12">
        <v>420</v>
      </c>
      <c r="L11" s="12">
        <f t="shared" si="4"/>
        <v>446.65</v>
      </c>
      <c r="M11" s="3">
        <f t="shared" si="5"/>
        <v>364.04999999999995</v>
      </c>
    </row>
    <row r="12" spans="1:13" ht="17" x14ac:dyDescent="0.2">
      <c r="A12" s="179" t="s">
        <v>98</v>
      </c>
      <c r="B12" s="223" t="s">
        <v>45</v>
      </c>
      <c r="C12" s="184">
        <v>3042</v>
      </c>
      <c r="D12" s="177">
        <v>0.2</v>
      </c>
      <c r="E12" s="167">
        <v>0.02</v>
      </c>
      <c r="F12" s="152">
        <f t="shared" si="0"/>
        <v>0.22</v>
      </c>
      <c r="G12" s="89">
        <f t="shared" si="1"/>
        <v>608.4</v>
      </c>
      <c r="H12" s="12">
        <f t="shared" si="2"/>
        <v>669.24</v>
      </c>
      <c r="I12" s="12">
        <v>82.5</v>
      </c>
      <c r="J12" s="12">
        <f t="shared" si="3"/>
        <v>751.74</v>
      </c>
      <c r="K12" s="12">
        <v>100</v>
      </c>
      <c r="L12" s="12">
        <f t="shared" si="4"/>
        <v>651.74</v>
      </c>
      <c r="M12" s="3">
        <f t="shared" si="5"/>
        <v>590.9</v>
      </c>
    </row>
    <row r="13" spans="1:13" ht="17" x14ac:dyDescent="0.2">
      <c r="A13" s="160" t="s">
        <v>94</v>
      </c>
      <c r="B13" s="219" t="s">
        <v>95</v>
      </c>
      <c r="C13" s="186">
        <v>6761</v>
      </c>
      <c r="D13" s="170">
        <v>0.25</v>
      </c>
      <c r="E13" s="157">
        <v>2.5000000000000001E-2</v>
      </c>
      <c r="F13" s="152">
        <f t="shared" si="0"/>
        <v>0.27500000000000002</v>
      </c>
      <c r="G13" s="89">
        <f t="shared" si="1"/>
        <v>1690.25</v>
      </c>
      <c r="H13" s="12">
        <f t="shared" si="2"/>
        <v>1859.2750000000001</v>
      </c>
      <c r="I13" s="12">
        <v>3.24</v>
      </c>
      <c r="J13" s="12">
        <f t="shared" si="3"/>
        <v>1862.5150000000001</v>
      </c>
      <c r="K13" s="12">
        <v>110</v>
      </c>
      <c r="L13" s="12">
        <f t="shared" si="4"/>
        <v>1752.5150000000001</v>
      </c>
      <c r="M13" s="3">
        <f t="shared" si="5"/>
        <v>1583.49</v>
      </c>
    </row>
    <row r="14" spans="1:13" x14ac:dyDescent="0.2">
      <c r="A14" s="139" t="s">
        <v>69</v>
      </c>
      <c r="B14" s="187" t="s">
        <v>70</v>
      </c>
      <c r="C14" s="186">
        <v>3082</v>
      </c>
      <c r="D14" s="170">
        <v>0.37</v>
      </c>
      <c r="E14" s="151">
        <v>0.04</v>
      </c>
      <c r="F14" s="152">
        <f t="shared" si="0"/>
        <v>0.41</v>
      </c>
      <c r="G14" s="89">
        <f t="shared" si="1"/>
        <v>1140.3399999999999</v>
      </c>
      <c r="H14" s="12">
        <f t="shared" si="2"/>
        <v>1263.6199999999999</v>
      </c>
      <c r="I14" s="123">
        <v>40</v>
      </c>
      <c r="J14" s="12">
        <f t="shared" si="3"/>
        <v>1303.6199999999999</v>
      </c>
      <c r="K14" s="123"/>
      <c r="L14" s="12">
        <f t="shared" si="4"/>
        <v>1303.6199999999999</v>
      </c>
      <c r="M14" s="3">
        <f t="shared" si="5"/>
        <v>1180.3399999999999</v>
      </c>
    </row>
    <row r="15" spans="1:13" x14ac:dyDescent="0.2">
      <c r="A15" s="124" t="s">
        <v>60</v>
      </c>
      <c r="B15" s="188" t="s">
        <v>61</v>
      </c>
      <c r="C15" s="189"/>
      <c r="D15" s="172"/>
      <c r="E15" s="151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5"/>
        <v>0</v>
      </c>
    </row>
    <row r="16" spans="1:13" x14ac:dyDescent="0.2">
      <c r="A16" s="139" t="s">
        <v>46</v>
      </c>
      <c r="B16" s="146" t="s">
        <v>29</v>
      </c>
      <c r="C16" s="186"/>
      <c r="D16" s="170"/>
      <c r="E16" s="151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3">
        <f t="shared" si="5"/>
        <v>0</v>
      </c>
    </row>
    <row r="17" spans="1:15" x14ac:dyDescent="0.2">
      <c r="A17" s="90" t="s">
        <v>52</v>
      </c>
      <c r="B17" s="119" t="s">
        <v>53</v>
      </c>
      <c r="C17" s="190">
        <v>5089</v>
      </c>
      <c r="D17" s="170">
        <v>0.36</v>
      </c>
      <c r="E17" s="151">
        <v>0.03</v>
      </c>
      <c r="F17" s="152">
        <f t="shared" si="0"/>
        <v>0.39</v>
      </c>
      <c r="G17" s="89">
        <f t="shared" si="1"/>
        <v>1832.04</v>
      </c>
      <c r="H17" s="12">
        <f t="shared" si="2"/>
        <v>1984.71</v>
      </c>
      <c r="I17" s="123">
        <v>12</v>
      </c>
      <c r="J17" s="12">
        <f t="shared" si="3"/>
        <v>1996.71</v>
      </c>
      <c r="K17" s="123">
        <v>165</v>
      </c>
      <c r="L17" s="12">
        <f t="shared" si="4"/>
        <v>1831.71</v>
      </c>
      <c r="M17" s="3">
        <f t="shared" si="5"/>
        <v>1679.04</v>
      </c>
    </row>
    <row r="18" spans="1:15" x14ac:dyDescent="0.2">
      <c r="A18" s="90" t="s">
        <v>52</v>
      </c>
      <c r="B18" s="119" t="s">
        <v>53</v>
      </c>
      <c r="C18" s="190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3">
        <f t="shared" si="5"/>
        <v>0</v>
      </c>
    </row>
    <row r="19" spans="1:15" x14ac:dyDescent="0.2">
      <c r="A19" s="208" t="s">
        <v>90</v>
      </c>
      <c r="B19" s="185" t="s">
        <v>79</v>
      </c>
      <c r="C19" s="190"/>
      <c r="D19" s="170"/>
      <c r="E19" s="151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3">
        <f t="shared" si="5"/>
        <v>0</v>
      </c>
    </row>
    <row r="20" spans="1:15" x14ac:dyDescent="0.2">
      <c r="A20" s="194" t="s">
        <v>85</v>
      </c>
      <c r="B20" s="206" t="s">
        <v>86</v>
      </c>
      <c r="C20" s="190"/>
      <c r="D20" s="170"/>
      <c r="E20" s="151">
        <v>2.5000000000000001E-2</v>
      </c>
      <c r="F20" s="152">
        <f t="shared" si="0"/>
        <v>2.5000000000000001E-2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3">
        <f t="shared" si="5"/>
        <v>0</v>
      </c>
    </row>
    <row r="21" spans="1:15" x14ac:dyDescent="0.2">
      <c r="A21" s="194" t="s">
        <v>83</v>
      </c>
      <c r="B21" s="206" t="s">
        <v>84</v>
      </c>
      <c r="C21" s="190"/>
      <c r="D21" s="170"/>
      <c r="E21" s="151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3">
        <f t="shared" si="5"/>
        <v>0</v>
      </c>
    </row>
    <row r="22" spans="1:15" x14ac:dyDescent="0.2">
      <c r="A22" s="94" t="s">
        <v>58</v>
      </c>
      <c r="B22" s="110" t="s">
        <v>59</v>
      </c>
      <c r="C22" s="111"/>
      <c r="D22" s="171"/>
      <c r="E22" s="157">
        <v>2.5000000000000001E-2</v>
      </c>
      <c r="F22" s="152">
        <f t="shared" si="0"/>
        <v>2.5000000000000001E-2</v>
      </c>
      <c r="G22" s="89">
        <f t="shared" si="1"/>
        <v>0</v>
      </c>
      <c r="H22" s="12">
        <f t="shared" si="2"/>
        <v>0</v>
      </c>
      <c r="I22" s="116"/>
      <c r="J22" s="12">
        <f t="shared" si="3"/>
        <v>0</v>
      </c>
      <c r="K22" s="116"/>
      <c r="L22" s="12">
        <f t="shared" si="4"/>
        <v>0</v>
      </c>
      <c r="M22" s="3">
        <f t="shared" si="5"/>
        <v>0</v>
      </c>
    </row>
    <row r="23" spans="1:15" x14ac:dyDescent="0.2">
      <c r="A23" s="90" t="s">
        <v>63</v>
      </c>
      <c r="B23" s="146" t="s">
        <v>64</v>
      </c>
      <c r="C23" s="176"/>
      <c r="D23" s="170"/>
      <c r="E23" s="151">
        <v>0.02</v>
      </c>
      <c r="F23" s="152">
        <f t="shared" si="0"/>
        <v>0.02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3">
        <f t="shared" si="5"/>
        <v>0</v>
      </c>
    </row>
    <row r="24" spans="1:15" x14ac:dyDescent="0.2">
      <c r="A24" s="90" t="s">
        <v>74</v>
      </c>
      <c r="B24" s="175" t="s">
        <v>75</v>
      </c>
      <c r="C24" s="111"/>
      <c r="D24" s="171"/>
      <c r="E24" s="157">
        <v>0.03</v>
      </c>
      <c r="F24" s="152">
        <f t="shared" si="0"/>
        <v>0.03</v>
      </c>
      <c r="G24" s="89">
        <f t="shared" si="1"/>
        <v>0</v>
      </c>
      <c r="H24" s="12">
        <f t="shared" si="2"/>
        <v>0</v>
      </c>
      <c r="I24" s="116"/>
      <c r="J24" s="12">
        <f t="shared" si="3"/>
        <v>0</v>
      </c>
      <c r="K24" s="116"/>
      <c r="L24" s="12">
        <f t="shared" si="4"/>
        <v>0</v>
      </c>
      <c r="M24" s="3">
        <f t="shared" si="5"/>
        <v>0</v>
      </c>
    </row>
    <row r="25" spans="1:15" x14ac:dyDescent="0.2">
      <c r="A25" s="209" t="s">
        <v>91</v>
      </c>
      <c r="B25" s="213" t="s">
        <v>92</v>
      </c>
      <c r="C25" s="214">
        <v>3375</v>
      </c>
      <c r="D25" s="215">
        <v>0.34</v>
      </c>
      <c r="E25" s="199">
        <v>0.04</v>
      </c>
      <c r="F25" s="152">
        <f t="shared" si="0"/>
        <v>0.38</v>
      </c>
      <c r="G25" s="89">
        <f t="shared" si="1"/>
        <v>1147.5</v>
      </c>
      <c r="H25" s="12">
        <f t="shared" si="2"/>
        <v>1282.5</v>
      </c>
      <c r="I25" s="116">
        <v>12</v>
      </c>
      <c r="J25" s="12">
        <f t="shared" si="3"/>
        <v>1294.5</v>
      </c>
      <c r="K25" s="116"/>
      <c r="L25" s="12">
        <f t="shared" si="4"/>
        <v>1294.5</v>
      </c>
      <c r="M25" s="3">
        <f t="shared" si="5"/>
        <v>1159.5</v>
      </c>
    </row>
    <row r="26" spans="1:15" x14ac:dyDescent="0.2">
      <c r="A26" s="92" t="s">
        <v>54</v>
      </c>
      <c r="B26" s="196" t="s">
        <v>55</v>
      </c>
      <c r="C26" s="197"/>
      <c r="D26" s="198"/>
      <c r="E26" s="199">
        <v>0.04</v>
      </c>
      <c r="F26" s="200">
        <f t="shared" si="0"/>
        <v>0.04</v>
      </c>
      <c r="G26" s="201">
        <f t="shared" si="1"/>
        <v>0</v>
      </c>
      <c r="H26" s="202">
        <f t="shared" si="2"/>
        <v>0</v>
      </c>
      <c r="I26" s="203"/>
      <c r="J26" s="202">
        <f t="shared" si="3"/>
        <v>0</v>
      </c>
      <c r="K26" s="203"/>
      <c r="L26" s="202">
        <f t="shared" si="4"/>
        <v>0</v>
      </c>
      <c r="M26" s="3">
        <f t="shared" si="5"/>
        <v>0</v>
      </c>
    </row>
    <row r="27" spans="1:15" x14ac:dyDescent="0.2">
      <c r="A27" s="90" t="s">
        <v>87</v>
      </c>
      <c r="B27" s="206" t="s">
        <v>88</v>
      </c>
      <c r="C27" s="114">
        <v>4624</v>
      </c>
      <c r="D27" s="172">
        <v>0.35</v>
      </c>
      <c r="E27" s="157">
        <v>0.04</v>
      </c>
      <c r="F27" s="152">
        <f t="shared" si="0"/>
        <v>0.38999999999999996</v>
      </c>
      <c r="G27" s="89">
        <f t="shared" si="1"/>
        <v>1618.3999999999999</v>
      </c>
      <c r="H27" s="12">
        <f t="shared" si="2"/>
        <v>1803.36</v>
      </c>
      <c r="I27" s="116"/>
      <c r="J27" s="12">
        <f t="shared" si="3"/>
        <v>1803.36</v>
      </c>
      <c r="K27" s="116">
        <v>284.36</v>
      </c>
      <c r="L27" s="12">
        <f t="shared" si="4"/>
        <v>1519</v>
      </c>
      <c r="M27" s="3">
        <f t="shared" si="5"/>
        <v>1334.04</v>
      </c>
    </row>
    <row r="28" spans="1:15" ht="16" customHeight="1" x14ac:dyDescent="0.2">
      <c r="A28" s="75"/>
      <c r="C28" s="79">
        <f>SUM(C2:C27)</f>
        <v>42203</v>
      </c>
      <c r="D28" s="79">
        <f t="shared" ref="D28:K28" si="6">SUM(D2:D27)</f>
        <v>3.1899999999999995</v>
      </c>
      <c r="E28" s="79">
        <f t="shared" si="6"/>
        <v>0.82000000000000028</v>
      </c>
      <c r="F28" s="79">
        <f t="shared" si="6"/>
        <v>4.01</v>
      </c>
      <c r="G28" s="80">
        <f t="shared" si="6"/>
        <v>13082.63</v>
      </c>
      <c r="H28" s="80">
        <f t="shared" si="6"/>
        <v>14456.189999999999</v>
      </c>
      <c r="I28" s="80">
        <f t="shared" si="6"/>
        <v>289.74</v>
      </c>
      <c r="J28" s="80">
        <f t="shared" si="6"/>
        <v>14745.93</v>
      </c>
      <c r="K28" s="80">
        <f t="shared" si="6"/>
        <v>1709.3600000000001</v>
      </c>
      <c r="L28" s="80">
        <f>SUM(L2:L27)</f>
        <v>13036.57</v>
      </c>
      <c r="M28" s="80">
        <f>SUM(M2:M27)</f>
        <v>11663.009999999998</v>
      </c>
      <c r="O28" s="3"/>
    </row>
    <row r="29" spans="1:15" x14ac:dyDescent="0.2">
      <c r="D29" s="81"/>
      <c r="E29" s="81"/>
      <c r="F29" s="81"/>
      <c r="G29" s="81"/>
      <c r="L29" s="162"/>
      <c r="N29" s="165"/>
    </row>
    <row r="30" spans="1:15" x14ac:dyDescent="0.2">
      <c r="D30" s="13"/>
      <c r="E30" s="13"/>
      <c r="F30" s="13"/>
      <c r="G30" s="13"/>
      <c r="I30" s="13"/>
      <c r="J30" s="13"/>
      <c r="K30" t="s">
        <v>10</v>
      </c>
      <c r="L30" s="12">
        <f>H34</f>
        <v>0</v>
      </c>
    </row>
    <row r="31" spans="1:15" x14ac:dyDescent="0.2">
      <c r="D31" s="14"/>
      <c r="E31" s="14"/>
      <c r="F31" s="14"/>
      <c r="G31" s="14"/>
      <c r="I31" s="13"/>
      <c r="J31" s="13"/>
      <c r="K31" t="s">
        <v>12</v>
      </c>
      <c r="L31" s="207">
        <f>L28</f>
        <v>13036.57</v>
      </c>
    </row>
    <row r="32" spans="1:15" x14ac:dyDescent="0.2">
      <c r="D32" s="14"/>
      <c r="E32" s="14"/>
      <c r="F32" s="14"/>
      <c r="G32" s="14"/>
      <c r="H32" s="15"/>
    </row>
    <row r="33" spans="1:11" x14ac:dyDescent="0.2">
      <c r="A33" s="82" t="s">
        <v>48</v>
      </c>
      <c r="B33" s="82" t="s">
        <v>49</v>
      </c>
      <c r="D33" s="14"/>
      <c r="E33" s="14"/>
      <c r="F33" s="14"/>
      <c r="G33" s="14"/>
      <c r="H33" s="15"/>
      <c r="I33" s="3"/>
    </row>
    <row r="34" spans="1:11" x14ac:dyDescent="0.2">
      <c r="A34" s="83">
        <v>0.03</v>
      </c>
      <c r="B34" s="84">
        <v>0.02</v>
      </c>
      <c r="C34" t="s">
        <v>50</v>
      </c>
      <c r="D34" s="14"/>
      <c r="E34" s="14"/>
      <c r="F34" s="14"/>
      <c r="G34" s="14"/>
      <c r="H34" s="15"/>
    </row>
    <row r="35" spans="1:11" x14ac:dyDescent="0.2">
      <c r="A35" s="85">
        <v>0.04</v>
      </c>
      <c r="B35" s="85">
        <v>2.5000000000000001E-2</v>
      </c>
      <c r="C35" t="s">
        <v>51</v>
      </c>
    </row>
    <row r="37" spans="1:11" x14ac:dyDescent="0.2">
      <c r="K37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40"/>
  <sheetViews>
    <sheetView zoomScale="70" zoomScaleNormal="70" workbookViewId="0">
      <selection activeCell="O31" sqref="O31"/>
    </sheetView>
  </sheetViews>
  <sheetFormatPr baseColWidth="10" defaultColWidth="10.6640625" defaultRowHeight="16" x14ac:dyDescent="0.2"/>
  <cols>
    <col min="2" max="2" width="13.33203125" customWidth="1"/>
    <col min="3" max="3" width="12.33203125" customWidth="1"/>
    <col min="5" max="5" width="10.1640625" customWidth="1"/>
    <col min="6" max="6" width="12.83203125" customWidth="1"/>
    <col min="7" max="7" width="11.6640625" customWidth="1"/>
    <col min="10" max="10" width="11.6640625" customWidth="1"/>
    <col min="12" max="12" width="10.6640625" customWidth="1"/>
    <col min="13" max="13" width="15.832031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x14ac:dyDescent="0.2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30" si="0">D2+E2</f>
        <v>0.02</v>
      </c>
      <c r="G2" s="89">
        <f t="shared" ref="G2:G30" si="1">C2*D2</f>
        <v>0</v>
      </c>
      <c r="H2" s="12">
        <f t="shared" ref="H2:H30" si="2">C2*F2</f>
        <v>0</v>
      </c>
      <c r="I2" s="89"/>
      <c r="J2" s="12">
        <f t="shared" ref="J2:J30" si="3">H2+I2</f>
        <v>0</v>
      </c>
      <c r="K2" s="120"/>
      <c r="L2" s="12">
        <f t="shared" ref="L2:L30" si="4">J2-K2</f>
        <v>0</v>
      </c>
      <c r="M2" s="3">
        <f t="shared" ref="M2:M30" si="5">G2+I2-K2</f>
        <v>0</v>
      </c>
    </row>
    <row r="3" spans="1:13" ht="17" x14ac:dyDescent="0.2">
      <c r="A3" s="179" t="s">
        <v>72</v>
      </c>
      <c r="B3" s="159" t="s">
        <v>73</v>
      </c>
      <c r="C3" s="111">
        <v>4318</v>
      </c>
      <c r="D3" s="113">
        <v>0.37</v>
      </c>
      <c r="E3" s="157">
        <v>0.03</v>
      </c>
      <c r="F3" s="152">
        <f t="shared" si="0"/>
        <v>0.4</v>
      </c>
      <c r="G3" s="89">
        <f>C3*D3</f>
        <v>1597.66</v>
      </c>
      <c r="H3" s="12">
        <f>C3*F3</f>
        <v>1727.2</v>
      </c>
      <c r="I3" s="89"/>
      <c r="J3" s="12">
        <f t="shared" si="3"/>
        <v>1727.2</v>
      </c>
      <c r="K3" s="120">
        <v>1288.7</v>
      </c>
      <c r="L3" s="12">
        <f t="shared" si="4"/>
        <v>438.5</v>
      </c>
      <c r="M3" s="118">
        <f t="shared" si="5"/>
        <v>308.96000000000004</v>
      </c>
    </row>
    <row r="4" spans="1:13" ht="17" x14ac:dyDescent="0.2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118">
        <f t="shared" si="5"/>
        <v>0</v>
      </c>
    </row>
    <row r="5" spans="1:13" ht="17" x14ac:dyDescent="0.2">
      <c r="A5" s="160" t="s">
        <v>65</v>
      </c>
      <c r="B5" s="159" t="s">
        <v>93</v>
      </c>
      <c r="C5" s="111">
        <v>6720</v>
      </c>
      <c r="D5" s="113">
        <v>0.25</v>
      </c>
      <c r="E5" s="157">
        <v>2.5000000000000001E-2</v>
      </c>
      <c r="F5" s="152">
        <f>D5+E5</f>
        <v>0.27500000000000002</v>
      </c>
      <c r="G5" s="89">
        <f>C5*D5</f>
        <v>1680</v>
      </c>
      <c r="H5" s="12">
        <f t="shared" si="2"/>
        <v>1848.0000000000002</v>
      </c>
      <c r="I5" s="89"/>
      <c r="J5" s="12">
        <f t="shared" si="3"/>
        <v>1848.0000000000002</v>
      </c>
      <c r="K5" s="120">
        <v>110</v>
      </c>
      <c r="L5" s="12">
        <f t="shared" si="4"/>
        <v>1738.0000000000002</v>
      </c>
      <c r="M5" s="118">
        <f t="shared" si="5"/>
        <v>1570</v>
      </c>
    </row>
    <row r="6" spans="1:13" x14ac:dyDescent="0.2">
      <c r="A6" s="149" t="s">
        <v>65</v>
      </c>
      <c r="B6" s="218" t="s">
        <v>66</v>
      </c>
      <c r="C6" s="176"/>
      <c r="D6" s="170"/>
      <c r="E6" s="157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118">
        <f t="shared" si="5"/>
        <v>0</v>
      </c>
    </row>
    <row r="7" spans="1:13" ht="17" x14ac:dyDescent="0.2">
      <c r="A7" s="179" t="s">
        <v>81</v>
      </c>
      <c r="B7" s="193" t="s">
        <v>82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118">
        <f t="shared" si="5"/>
        <v>0</v>
      </c>
    </row>
    <row r="8" spans="1:13" ht="17" x14ac:dyDescent="0.2">
      <c r="A8" s="179" t="s">
        <v>76</v>
      </c>
      <c r="B8" s="180" t="s">
        <v>77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x14ac:dyDescent="0.2">
      <c r="A9" s="191" t="s">
        <v>96</v>
      </c>
      <c r="B9" s="222" t="s">
        <v>97</v>
      </c>
      <c r="C9" s="147">
        <v>4665</v>
      </c>
      <c r="D9" s="170">
        <v>0.35</v>
      </c>
      <c r="E9" s="157">
        <v>0.04</v>
      </c>
      <c r="F9" s="152">
        <f t="shared" si="0"/>
        <v>0.38999999999999996</v>
      </c>
      <c r="G9" s="89">
        <f t="shared" si="1"/>
        <v>1632.75</v>
      </c>
      <c r="H9" s="12">
        <f t="shared" si="2"/>
        <v>1819.35</v>
      </c>
      <c r="I9" s="123">
        <v>22.43</v>
      </c>
      <c r="J9" s="12">
        <f t="shared" si="3"/>
        <v>1841.78</v>
      </c>
      <c r="K9" s="123">
        <v>100</v>
      </c>
      <c r="L9" s="12">
        <f t="shared" si="4"/>
        <v>1741.78</v>
      </c>
      <c r="M9" s="118">
        <f t="shared" si="5"/>
        <v>1555.18</v>
      </c>
    </row>
    <row r="10" spans="1:13" x14ac:dyDescent="0.2">
      <c r="A10" s="191" t="s">
        <v>44</v>
      </c>
      <c r="B10" s="146" t="s">
        <v>45</v>
      </c>
      <c r="C10" s="186">
        <v>4201</v>
      </c>
      <c r="D10" s="170">
        <v>0.35</v>
      </c>
      <c r="E10" s="157">
        <v>0.04</v>
      </c>
      <c r="F10" s="152">
        <f t="shared" si="0"/>
        <v>0.38999999999999996</v>
      </c>
      <c r="G10" s="89">
        <f t="shared" si="1"/>
        <v>1470.35</v>
      </c>
      <c r="H10" s="12">
        <f t="shared" si="2"/>
        <v>1638.3899999999999</v>
      </c>
      <c r="I10" s="12">
        <v>47.9</v>
      </c>
      <c r="J10" s="12">
        <f t="shared" si="3"/>
        <v>1686.29</v>
      </c>
      <c r="K10" s="12">
        <v>302.5</v>
      </c>
      <c r="L10" s="12">
        <f t="shared" si="4"/>
        <v>1383.79</v>
      </c>
      <c r="M10" s="118">
        <f t="shared" si="5"/>
        <v>1215.75</v>
      </c>
    </row>
    <row r="11" spans="1:13" x14ac:dyDescent="0.2">
      <c r="A11" s="208" t="s">
        <v>89</v>
      </c>
      <c r="B11" s="185" t="s">
        <v>45</v>
      </c>
      <c r="C11" s="186">
        <v>2420</v>
      </c>
      <c r="D11" s="170">
        <v>0.37</v>
      </c>
      <c r="E11" s="157">
        <v>0.04</v>
      </c>
      <c r="F11" s="152">
        <f t="shared" si="0"/>
        <v>0.41</v>
      </c>
      <c r="G11" s="89">
        <f t="shared" si="1"/>
        <v>895.4</v>
      </c>
      <c r="H11" s="12">
        <f t="shared" si="2"/>
        <v>992.19999999999993</v>
      </c>
      <c r="I11" s="12"/>
      <c r="J11" s="12">
        <f t="shared" si="3"/>
        <v>992.19999999999993</v>
      </c>
      <c r="K11" s="12">
        <v>110</v>
      </c>
      <c r="L11" s="12">
        <f t="shared" si="4"/>
        <v>882.19999999999993</v>
      </c>
      <c r="M11" s="118">
        <f t="shared" si="5"/>
        <v>785.4</v>
      </c>
    </row>
    <row r="12" spans="1:13" ht="17" x14ac:dyDescent="0.2">
      <c r="A12" s="179" t="s">
        <v>98</v>
      </c>
      <c r="B12" s="224" t="s">
        <v>45</v>
      </c>
      <c r="C12" s="186">
        <v>4848</v>
      </c>
      <c r="D12" s="170">
        <v>0.2</v>
      </c>
      <c r="E12" s="157">
        <v>0.02</v>
      </c>
      <c r="F12" s="152">
        <f t="shared" si="0"/>
        <v>0.22</v>
      </c>
      <c r="G12" s="89">
        <f t="shared" si="1"/>
        <v>969.6</v>
      </c>
      <c r="H12" s="12">
        <f t="shared" si="2"/>
        <v>1066.56</v>
      </c>
      <c r="I12" s="12">
        <v>125.3</v>
      </c>
      <c r="J12" s="12">
        <f t="shared" si="3"/>
        <v>1191.8599999999999</v>
      </c>
      <c r="K12" s="12">
        <v>100</v>
      </c>
      <c r="L12" s="12">
        <f t="shared" si="4"/>
        <v>1091.8599999999999</v>
      </c>
      <c r="M12" s="118">
        <f t="shared" si="5"/>
        <v>994.90000000000009</v>
      </c>
    </row>
    <row r="13" spans="1:13" ht="17" x14ac:dyDescent="0.2">
      <c r="A13" s="160" t="s">
        <v>94</v>
      </c>
      <c r="B13" s="219" t="s">
        <v>95</v>
      </c>
      <c r="C13" s="186">
        <v>6720</v>
      </c>
      <c r="D13" s="170">
        <v>0.25</v>
      </c>
      <c r="E13" s="157">
        <v>2.5000000000000001E-2</v>
      </c>
      <c r="F13" s="152">
        <f t="shared" si="0"/>
        <v>0.27500000000000002</v>
      </c>
      <c r="G13" s="89">
        <f t="shared" si="1"/>
        <v>1680</v>
      </c>
      <c r="H13" s="12">
        <f t="shared" si="2"/>
        <v>1848.0000000000002</v>
      </c>
      <c r="I13" s="12"/>
      <c r="J13" s="12">
        <f t="shared" si="3"/>
        <v>1848.0000000000002</v>
      </c>
      <c r="K13" s="12">
        <v>110</v>
      </c>
      <c r="L13" s="12">
        <f t="shared" si="4"/>
        <v>1738.0000000000002</v>
      </c>
      <c r="M13" s="118">
        <f t="shared" si="5"/>
        <v>1570</v>
      </c>
    </row>
    <row r="14" spans="1:13" x14ac:dyDescent="0.2">
      <c r="A14" s="139" t="s">
        <v>69</v>
      </c>
      <c r="B14" s="187" t="s">
        <v>70</v>
      </c>
      <c r="C14" s="186">
        <v>6403</v>
      </c>
      <c r="D14" s="170">
        <v>0.37</v>
      </c>
      <c r="E14" s="151">
        <v>0.04</v>
      </c>
      <c r="F14" s="152">
        <f t="shared" si="0"/>
        <v>0.41</v>
      </c>
      <c r="G14" s="89">
        <f t="shared" si="1"/>
        <v>2369.11</v>
      </c>
      <c r="H14" s="12">
        <f t="shared" si="2"/>
        <v>2625.23</v>
      </c>
      <c r="I14" s="123"/>
      <c r="J14" s="12">
        <f t="shared" si="3"/>
        <v>2625.23</v>
      </c>
      <c r="K14" s="123"/>
      <c r="L14" s="12">
        <f t="shared" si="4"/>
        <v>2625.23</v>
      </c>
      <c r="M14" s="118">
        <f t="shared" si="5"/>
        <v>2369.11</v>
      </c>
    </row>
    <row r="15" spans="1:13" x14ac:dyDescent="0.2">
      <c r="A15" s="124" t="s">
        <v>60</v>
      </c>
      <c r="B15" s="188" t="s">
        <v>61</v>
      </c>
      <c r="C15" s="189"/>
      <c r="D15" s="172"/>
      <c r="E15" s="151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x14ac:dyDescent="0.2">
      <c r="A16" s="139" t="s">
        <v>46</v>
      </c>
      <c r="B16" s="146" t="s">
        <v>29</v>
      </c>
      <c r="C16" s="186"/>
      <c r="D16" s="170"/>
      <c r="E16" s="151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x14ac:dyDescent="0.2">
      <c r="A17" s="90" t="s">
        <v>52</v>
      </c>
      <c r="B17" s="119" t="s">
        <v>53</v>
      </c>
      <c r="C17" s="190">
        <v>3474</v>
      </c>
      <c r="D17" s="170">
        <v>0.36</v>
      </c>
      <c r="E17" s="151">
        <v>0.03</v>
      </c>
      <c r="F17" s="152">
        <f t="shared" si="0"/>
        <v>0.39</v>
      </c>
      <c r="G17" s="89">
        <f t="shared" si="1"/>
        <v>1250.6399999999999</v>
      </c>
      <c r="H17" s="12">
        <f t="shared" si="2"/>
        <v>1354.8600000000001</v>
      </c>
      <c r="I17" s="123">
        <v>20</v>
      </c>
      <c r="J17" s="12">
        <f t="shared" si="3"/>
        <v>1374.8600000000001</v>
      </c>
      <c r="K17" s="123">
        <v>150</v>
      </c>
      <c r="L17" s="12">
        <f t="shared" si="4"/>
        <v>1224.8600000000001</v>
      </c>
      <c r="M17" s="118">
        <f t="shared" si="5"/>
        <v>1120.6399999999999</v>
      </c>
    </row>
    <row r="18" spans="1:15" x14ac:dyDescent="0.2">
      <c r="A18" s="90" t="s">
        <v>52</v>
      </c>
      <c r="B18" s="119" t="s">
        <v>53</v>
      </c>
      <c r="C18" s="190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5" x14ac:dyDescent="0.2">
      <c r="A19" s="208" t="s">
        <v>90</v>
      </c>
      <c r="B19" s="185" t="s">
        <v>79</v>
      </c>
      <c r="C19" s="190"/>
      <c r="D19" s="170"/>
      <c r="E19" s="151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5" x14ac:dyDescent="0.2">
      <c r="A20" s="194" t="s">
        <v>85</v>
      </c>
      <c r="B20" s="206" t="s">
        <v>86</v>
      </c>
      <c r="C20" s="190">
        <v>1935</v>
      </c>
      <c r="D20" s="170">
        <v>0.25</v>
      </c>
      <c r="E20" s="151">
        <v>2.5000000000000001E-2</v>
      </c>
      <c r="F20" s="152">
        <f t="shared" si="0"/>
        <v>0.27500000000000002</v>
      </c>
      <c r="G20" s="89">
        <f t="shared" si="1"/>
        <v>483.75</v>
      </c>
      <c r="H20" s="12">
        <f t="shared" si="2"/>
        <v>532.125</v>
      </c>
      <c r="I20" s="123"/>
      <c r="J20" s="12">
        <f t="shared" si="3"/>
        <v>532.125</v>
      </c>
      <c r="K20" s="123"/>
      <c r="L20" s="12">
        <f t="shared" si="4"/>
        <v>532.125</v>
      </c>
      <c r="M20" s="118">
        <f t="shared" si="5"/>
        <v>483.75</v>
      </c>
    </row>
    <row r="21" spans="1:15" x14ac:dyDescent="0.2">
      <c r="A21" s="194" t="s">
        <v>85</v>
      </c>
      <c r="B21" s="206" t="s">
        <v>86</v>
      </c>
      <c r="C21" s="190">
        <v>1547</v>
      </c>
      <c r="D21" s="225">
        <v>0.32</v>
      </c>
      <c r="E21" s="151">
        <v>0.04</v>
      </c>
      <c r="F21" s="152">
        <f t="shared" ref="F21:F22" si="6">D21+E21</f>
        <v>0.36</v>
      </c>
      <c r="G21" s="89">
        <f t="shared" ref="G21:G22" si="7">C21*D21</f>
        <v>495.04</v>
      </c>
      <c r="H21" s="12">
        <f t="shared" ref="H21:H22" si="8">C21*F21</f>
        <v>556.91999999999996</v>
      </c>
      <c r="I21" s="123"/>
      <c r="J21" s="12">
        <f t="shared" ref="J21:J22" si="9">H21+I21</f>
        <v>556.91999999999996</v>
      </c>
      <c r="K21" s="123">
        <v>260</v>
      </c>
      <c r="L21" s="12">
        <f t="shared" ref="L21:L22" si="10">J21-K21</f>
        <v>296.91999999999996</v>
      </c>
      <c r="M21" s="118">
        <f t="shared" ref="M21:M22" si="11">G21+I21-K21</f>
        <v>235.04000000000002</v>
      </c>
    </row>
    <row r="22" spans="1:15" x14ac:dyDescent="0.2">
      <c r="A22" s="90" t="s">
        <v>100</v>
      </c>
      <c r="B22" s="226" t="s">
        <v>101</v>
      </c>
      <c r="C22" s="183">
        <v>1713</v>
      </c>
      <c r="D22" s="177">
        <v>0.38</v>
      </c>
      <c r="E22" s="167">
        <v>0.03</v>
      </c>
      <c r="F22" s="152">
        <f t="shared" si="6"/>
        <v>0.41000000000000003</v>
      </c>
      <c r="G22" s="89">
        <f t="shared" si="7"/>
        <v>650.94000000000005</v>
      </c>
      <c r="H22" s="12">
        <f t="shared" si="8"/>
        <v>702.33</v>
      </c>
      <c r="I22" s="123"/>
      <c r="J22" s="12">
        <f t="shared" si="9"/>
        <v>702.33</v>
      </c>
      <c r="K22" s="123">
        <v>110</v>
      </c>
      <c r="L22" s="12">
        <f t="shared" si="10"/>
        <v>592.33000000000004</v>
      </c>
      <c r="M22" s="118">
        <f t="shared" si="11"/>
        <v>540.94000000000005</v>
      </c>
    </row>
    <row r="23" spans="1:15" x14ac:dyDescent="0.2">
      <c r="A23" s="194" t="s">
        <v>83</v>
      </c>
      <c r="B23" s="206" t="s">
        <v>84</v>
      </c>
      <c r="C23" s="190"/>
      <c r="D23" s="170"/>
      <c r="E23" s="151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5" x14ac:dyDescent="0.2">
      <c r="A24" s="94" t="s">
        <v>58</v>
      </c>
      <c r="B24" s="110" t="s">
        <v>59</v>
      </c>
      <c r="C24" s="111"/>
      <c r="D24" s="171"/>
      <c r="E24" s="157">
        <v>2.5000000000000001E-2</v>
      </c>
      <c r="F24" s="152">
        <f t="shared" si="0"/>
        <v>2.5000000000000001E-2</v>
      </c>
      <c r="G24" s="89">
        <f t="shared" si="1"/>
        <v>0</v>
      </c>
      <c r="H24" s="12">
        <f t="shared" si="2"/>
        <v>0</v>
      </c>
      <c r="I24" s="116"/>
      <c r="J24" s="12">
        <f t="shared" si="3"/>
        <v>0</v>
      </c>
      <c r="K24" s="116"/>
      <c r="L24" s="12">
        <f t="shared" si="4"/>
        <v>0</v>
      </c>
      <c r="M24" s="118">
        <f t="shared" si="5"/>
        <v>0</v>
      </c>
    </row>
    <row r="25" spans="1:15" x14ac:dyDescent="0.2">
      <c r="A25" s="90" t="s">
        <v>63</v>
      </c>
      <c r="B25" s="146" t="s">
        <v>64</v>
      </c>
      <c r="C25" s="176"/>
      <c r="D25" s="170"/>
      <c r="E25" s="151">
        <v>0.02</v>
      </c>
      <c r="F25" s="152">
        <f t="shared" si="0"/>
        <v>0.02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5" x14ac:dyDescent="0.2">
      <c r="A26" s="90" t="s">
        <v>74</v>
      </c>
      <c r="B26" s="175" t="s">
        <v>75</v>
      </c>
      <c r="C26" s="111"/>
      <c r="D26" s="171"/>
      <c r="E26" s="157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16"/>
      <c r="J26" s="12">
        <f t="shared" si="3"/>
        <v>0</v>
      </c>
      <c r="K26" s="116"/>
      <c r="L26" s="12">
        <f t="shared" si="4"/>
        <v>0</v>
      </c>
      <c r="M26" s="118">
        <f t="shared" si="5"/>
        <v>0</v>
      </c>
    </row>
    <row r="27" spans="1:15" x14ac:dyDescent="0.2">
      <c r="A27" s="209" t="s">
        <v>91</v>
      </c>
      <c r="B27" s="213" t="s">
        <v>92</v>
      </c>
      <c r="C27" s="214">
        <v>3078</v>
      </c>
      <c r="D27" s="215">
        <v>0.34</v>
      </c>
      <c r="E27" s="199">
        <v>0.04</v>
      </c>
      <c r="F27" s="152">
        <f t="shared" si="0"/>
        <v>0.38</v>
      </c>
      <c r="G27" s="89">
        <f t="shared" si="1"/>
        <v>1046.52</v>
      </c>
      <c r="H27" s="12">
        <f t="shared" si="2"/>
        <v>1169.6400000000001</v>
      </c>
      <c r="I27" s="116">
        <v>45.97</v>
      </c>
      <c r="J27" s="12">
        <f t="shared" si="3"/>
        <v>1215.6100000000001</v>
      </c>
      <c r="K27" s="116"/>
      <c r="L27" s="12">
        <f t="shared" si="4"/>
        <v>1215.6100000000001</v>
      </c>
      <c r="M27" s="118">
        <f t="shared" si="5"/>
        <v>1092.49</v>
      </c>
    </row>
    <row r="28" spans="1:15" x14ac:dyDescent="0.2">
      <c r="A28" s="92" t="s">
        <v>54</v>
      </c>
      <c r="B28" s="196" t="s">
        <v>55</v>
      </c>
      <c r="C28" s="197"/>
      <c r="D28" s="198"/>
      <c r="E28" s="199">
        <v>0.04</v>
      </c>
      <c r="F28" s="200">
        <f t="shared" si="0"/>
        <v>0.04</v>
      </c>
      <c r="G28" s="201">
        <f t="shared" si="1"/>
        <v>0</v>
      </c>
      <c r="H28" s="202">
        <f t="shared" si="2"/>
        <v>0</v>
      </c>
      <c r="I28" s="203"/>
      <c r="J28" s="202">
        <f t="shared" si="3"/>
        <v>0</v>
      </c>
      <c r="K28" s="203"/>
      <c r="L28" s="202">
        <f t="shared" si="4"/>
        <v>0</v>
      </c>
      <c r="M28" s="118">
        <f t="shared" si="5"/>
        <v>0</v>
      </c>
    </row>
    <row r="29" spans="1:15" x14ac:dyDescent="0.2">
      <c r="A29" s="90" t="s">
        <v>87</v>
      </c>
      <c r="B29" s="206" t="s">
        <v>88</v>
      </c>
      <c r="C29" s="114">
        <v>2499</v>
      </c>
      <c r="D29" s="172">
        <v>0.35</v>
      </c>
      <c r="E29" s="157">
        <v>0.04</v>
      </c>
      <c r="F29" s="152">
        <f t="shared" ref="F29" si="12">D29+E29</f>
        <v>0.38999999999999996</v>
      </c>
      <c r="G29" s="89">
        <f t="shared" ref="G29" si="13">C29*D29</f>
        <v>874.65</v>
      </c>
      <c r="H29" s="12">
        <f t="shared" ref="H29" si="14">C29*F29</f>
        <v>974.6099999999999</v>
      </c>
      <c r="I29" s="116"/>
      <c r="J29" s="12">
        <f t="shared" ref="J29" si="15">H29+I29</f>
        <v>974.6099999999999</v>
      </c>
      <c r="K29" s="116">
        <v>110</v>
      </c>
      <c r="L29" s="12">
        <f t="shared" ref="L29" si="16">J29-K29</f>
        <v>864.6099999999999</v>
      </c>
      <c r="M29" s="118">
        <f t="shared" ref="M29" si="17">G29+I29-K29</f>
        <v>764.65</v>
      </c>
    </row>
    <row r="30" spans="1:15" x14ac:dyDescent="0.2">
      <c r="A30" s="90" t="s">
        <v>87</v>
      </c>
      <c r="B30" s="206" t="s">
        <v>88</v>
      </c>
      <c r="C30" s="114">
        <v>1935</v>
      </c>
      <c r="D30" s="227">
        <v>0.25</v>
      </c>
      <c r="E30" s="157">
        <v>2.5000000000000001E-2</v>
      </c>
      <c r="F30" s="152">
        <f t="shared" si="0"/>
        <v>0.27500000000000002</v>
      </c>
      <c r="G30" s="89">
        <f t="shared" si="1"/>
        <v>483.75</v>
      </c>
      <c r="H30" s="12">
        <f t="shared" si="2"/>
        <v>532.125</v>
      </c>
      <c r="I30" s="116"/>
      <c r="J30" s="12">
        <f t="shared" si="3"/>
        <v>532.125</v>
      </c>
      <c r="K30" s="116"/>
      <c r="L30" s="12">
        <f t="shared" si="4"/>
        <v>532.125</v>
      </c>
      <c r="M30" s="118">
        <f t="shared" si="5"/>
        <v>483.75</v>
      </c>
    </row>
    <row r="31" spans="1:15" ht="16" customHeight="1" x14ac:dyDescent="0.2">
      <c r="A31" s="75"/>
      <c r="C31" s="79">
        <f>SUM(C2:C30)</f>
        <v>56476</v>
      </c>
      <c r="D31" s="79">
        <f t="shared" ref="D31:K31" si="18">SUM(D2:D30)</f>
        <v>4.7599999999999989</v>
      </c>
      <c r="E31" s="79">
        <f t="shared" si="18"/>
        <v>0.91500000000000037</v>
      </c>
      <c r="F31" s="79">
        <f t="shared" si="18"/>
        <v>5.6750000000000007</v>
      </c>
      <c r="G31" s="80">
        <f t="shared" si="18"/>
        <v>17580.160000000003</v>
      </c>
      <c r="H31" s="80">
        <f t="shared" si="18"/>
        <v>19387.54</v>
      </c>
      <c r="I31" s="80">
        <f t="shared" si="18"/>
        <v>261.60000000000002</v>
      </c>
      <c r="J31" s="80">
        <f t="shared" si="18"/>
        <v>19649.140000000003</v>
      </c>
      <c r="K31" s="80">
        <f t="shared" si="18"/>
        <v>2751.2</v>
      </c>
      <c r="L31" s="80">
        <f>SUM(L2:L30)</f>
        <v>16897.940000000002</v>
      </c>
      <c r="M31" s="80">
        <f>SUM(M2:M30)</f>
        <v>15090.560000000001</v>
      </c>
      <c r="O31" s="3"/>
    </row>
    <row r="32" spans="1:15" x14ac:dyDescent="0.2">
      <c r="D32" s="81"/>
      <c r="E32" s="81"/>
      <c r="F32" s="81"/>
      <c r="G32" s="81"/>
      <c r="L32" s="162"/>
      <c r="N32" s="165"/>
    </row>
    <row r="33" spans="1:12" x14ac:dyDescent="0.2">
      <c r="D33" s="13"/>
      <c r="E33" s="13"/>
      <c r="F33" s="13"/>
      <c r="G33" s="13"/>
      <c r="I33" s="13"/>
      <c r="J33" s="13"/>
      <c r="K33" t="s">
        <v>10</v>
      </c>
      <c r="L33" s="12">
        <f>H37</f>
        <v>0</v>
      </c>
    </row>
    <row r="34" spans="1:12" x14ac:dyDescent="0.2">
      <c r="D34" s="14"/>
      <c r="E34" s="14"/>
      <c r="F34" s="14"/>
      <c r="G34" s="14"/>
      <c r="I34" s="13"/>
      <c r="J34" s="13"/>
      <c r="K34" t="s">
        <v>12</v>
      </c>
      <c r="L34" s="207">
        <f>L31</f>
        <v>16897.940000000002</v>
      </c>
    </row>
    <row r="35" spans="1:12" x14ac:dyDescent="0.2">
      <c r="D35" s="14"/>
      <c r="E35" s="14"/>
      <c r="F35" s="14"/>
      <c r="G35" s="14"/>
      <c r="H35" s="15"/>
    </row>
    <row r="36" spans="1:12" x14ac:dyDescent="0.2">
      <c r="A36" s="82" t="s">
        <v>48</v>
      </c>
      <c r="B36" s="82" t="s">
        <v>49</v>
      </c>
      <c r="D36" s="14"/>
      <c r="E36" s="14"/>
      <c r="F36" s="14"/>
      <c r="G36" s="14"/>
      <c r="H36" s="15"/>
      <c r="I36" s="3"/>
    </row>
    <row r="37" spans="1:12" x14ac:dyDescent="0.2">
      <c r="A37" s="83">
        <v>0.03</v>
      </c>
      <c r="B37" s="84">
        <v>0.02</v>
      </c>
      <c r="C37" t="s">
        <v>50</v>
      </c>
      <c r="D37" s="14"/>
      <c r="E37" s="14"/>
      <c r="F37" s="14"/>
      <c r="G37" s="14"/>
      <c r="H37" s="15"/>
    </row>
    <row r="38" spans="1:12" x14ac:dyDescent="0.2">
      <c r="A38" s="85">
        <v>0.04</v>
      </c>
      <c r="B38" s="85">
        <v>2.5000000000000001E-2</v>
      </c>
      <c r="C38" t="s">
        <v>51</v>
      </c>
    </row>
    <row r="40" spans="1:12" x14ac:dyDescent="0.2">
      <c r="K40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41"/>
  <sheetViews>
    <sheetView topLeftCell="A10" zoomScale="70" zoomScaleNormal="70" workbookViewId="0">
      <selection activeCell="L35" sqref="L35"/>
    </sheetView>
  </sheetViews>
  <sheetFormatPr baseColWidth="10" defaultColWidth="10.6640625" defaultRowHeight="16" x14ac:dyDescent="0.2"/>
  <cols>
    <col min="2" max="2" width="13.33203125" customWidth="1"/>
    <col min="3" max="3" width="12.33203125" customWidth="1"/>
    <col min="5" max="5" width="10.1640625" customWidth="1"/>
    <col min="6" max="6" width="12.6640625" customWidth="1"/>
    <col min="7" max="7" width="11.6640625" hidden="1" customWidth="1"/>
    <col min="10" max="10" width="11.6640625" customWidth="1"/>
    <col min="12" max="12" width="11.83203125" customWidth="1"/>
    <col min="13" max="13" width="12.332031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x14ac:dyDescent="0.2">
      <c r="A2" s="93" t="s">
        <v>56</v>
      </c>
      <c r="B2" s="216" t="s">
        <v>57</v>
      </c>
      <c r="C2" s="166"/>
      <c r="D2" s="168"/>
      <c r="E2" s="151">
        <v>0.02</v>
      </c>
      <c r="F2" s="152">
        <f t="shared" ref="F2:F31" si="0">D2+E2</f>
        <v>0.02</v>
      </c>
      <c r="G2" s="89">
        <f t="shared" ref="G2:G31" si="1">C2*D2</f>
        <v>0</v>
      </c>
      <c r="H2" s="12">
        <f t="shared" ref="H2:H31" si="2">C2*F2</f>
        <v>0</v>
      </c>
      <c r="I2" s="89"/>
      <c r="J2" s="12">
        <f t="shared" ref="J2:J31" si="3">H2+I2</f>
        <v>0</v>
      </c>
      <c r="K2" s="120"/>
      <c r="L2" s="12">
        <f t="shared" ref="L2:L31" si="4">J2-K2</f>
        <v>0</v>
      </c>
      <c r="M2" s="3">
        <f t="shared" ref="M2:M31" si="5">G2+I2-K2</f>
        <v>0</v>
      </c>
    </row>
    <row r="3" spans="1:13" ht="17" x14ac:dyDescent="0.2">
      <c r="A3" s="93" t="s">
        <v>102</v>
      </c>
      <c r="B3" s="159" t="s">
        <v>103</v>
      </c>
      <c r="C3" s="105">
        <v>6608</v>
      </c>
      <c r="D3" s="78">
        <v>0.38</v>
      </c>
      <c r="E3" s="151">
        <v>0.03</v>
      </c>
      <c r="F3" s="152">
        <f t="shared" ref="F3" si="6">D3+E3</f>
        <v>0.41000000000000003</v>
      </c>
      <c r="G3" s="89">
        <f t="shared" ref="G3" si="7">C3*D3</f>
        <v>2511.04</v>
      </c>
      <c r="H3" s="12">
        <f t="shared" ref="H3" si="8">C3*F3</f>
        <v>2709.28</v>
      </c>
      <c r="I3" s="89"/>
      <c r="J3" s="12">
        <f t="shared" ref="J3" si="9">H3+I3</f>
        <v>2709.28</v>
      </c>
      <c r="K3" s="120">
        <v>110</v>
      </c>
      <c r="L3" s="12">
        <f t="shared" ref="L3" si="10">J3-K3</f>
        <v>2599.2800000000002</v>
      </c>
      <c r="M3" s="3">
        <f t="shared" ref="M3" si="11">G3+I3-K3</f>
        <v>2401.04</v>
      </c>
    </row>
    <row r="4" spans="1:13" ht="17" x14ac:dyDescent="0.2">
      <c r="A4" s="179" t="s">
        <v>72</v>
      </c>
      <c r="B4" s="159" t="s">
        <v>73</v>
      </c>
      <c r="C4" s="111"/>
      <c r="D4" s="113"/>
      <c r="E4" s="157">
        <v>0.03</v>
      </c>
      <c r="F4" s="152">
        <f t="shared" si="0"/>
        <v>0.03</v>
      </c>
      <c r="G4" s="89">
        <f>C4*D4</f>
        <v>0</v>
      </c>
      <c r="H4" s="12">
        <f>C4*F4</f>
        <v>0</v>
      </c>
      <c r="I4" s="89"/>
      <c r="J4" s="12">
        <f t="shared" si="3"/>
        <v>0</v>
      </c>
      <c r="K4" s="120"/>
      <c r="L4" s="12">
        <f t="shared" si="4"/>
        <v>0</v>
      </c>
      <c r="M4" s="118">
        <f t="shared" si="5"/>
        <v>0</v>
      </c>
    </row>
    <row r="5" spans="1:13" ht="17" x14ac:dyDescent="0.2">
      <c r="A5" s="160" t="s">
        <v>67</v>
      </c>
      <c r="B5" s="159" t="s">
        <v>68</v>
      </c>
      <c r="C5" s="105"/>
      <c r="D5" s="78"/>
      <c r="E5" s="151">
        <v>0.04</v>
      </c>
      <c r="F5" s="152">
        <f>D5+E5</f>
        <v>0.04</v>
      </c>
      <c r="G5" s="89">
        <f>C5*D5</f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ht="17" x14ac:dyDescent="0.2">
      <c r="A6" s="160" t="s">
        <v>65</v>
      </c>
      <c r="B6" s="159" t="s">
        <v>93</v>
      </c>
      <c r="C6" s="111">
        <v>4228</v>
      </c>
      <c r="D6" s="113">
        <v>0.25</v>
      </c>
      <c r="E6" s="157">
        <v>2.5000000000000001E-2</v>
      </c>
      <c r="F6" s="152">
        <f>D6+E6</f>
        <v>0.27500000000000002</v>
      </c>
      <c r="G6" s="89">
        <f>C6*D6</f>
        <v>1057</v>
      </c>
      <c r="H6" s="12">
        <f t="shared" si="2"/>
        <v>1162.7</v>
      </c>
      <c r="I6" s="89"/>
      <c r="J6" s="12">
        <f t="shared" si="3"/>
        <v>1162.7</v>
      </c>
      <c r="K6" s="120">
        <v>110</v>
      </c>
      <c r="L6" s="12">
        <f t="shared" si="4"/>
        <v>1052.7</v>
      </c>
      <c r="M6" s="118">
        <f t="shared" si="5"/>
        <v>947</v>
      </c>
    </row>
    <row r="7" spans="1:13" x14ac:dyDescent="0.2">
      <c r="A7" s="149" t="s">
        <v>65</v>
      </c>
      <c r="B7" s="218" t="s">
        <v>66</v>
      </c>
      <c r="C7" s="176"/>
      <c r="D7" s="170"/>
      <c r="E7" s="157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118">
        <f t="shared" si="5"/>
        <v>0</v>
      </c>
    </row>
    <row r="8" spans="1:13" ht="17" x14ac:dyDescent="0.2">
      <c r="A8" s="179" t="s">
        <v>81</v>
      </c>
      <c r="B8" s="193" t="s">
        <v>82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ht="17" x14ac:dyDescent="0.2">
      <c r="A9" s="179" t="s">
        <v>76</v>
      </c>
      <c r="B9" s="180" t="s">
        <v>77</v>
      </c>
      <c r="C9" s="147"/>
      <c r="D9" s="170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x14ac:dyDescent="0.2">
      <c r="A10" s="191" t="s">
        <v>96</v>
      </c>
      <c r="B10" s="222" t="s">
        <v>97</v>
      </c>
      <c r="C10" s="147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x14ac:dyDescent="0.2">
      <c r="A11" s="191" t="s">
        <v>44</v>
      </c>
      <c r="B11" s="146" t="s">
        <v>45</v>
      </c>
      <c r="C11" s="186"/>
      <c r="D11" s="170"/>
      <c r="E11" s="157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"/>
      <c r="J11" s="12">
        <f t="shared" si="3"/>
        <v>0</v>
      </c>
      <c r="K11" s="12"/>
      <c r="L11" s="12">
        <f t="shared" si="4"/>
        <v>0</v>
      </c>
      <c r="M11" s="118">
        <f t="shared" si="5"/>
        <v>0</v>
      </c>
    </row>
    <row r="12" spans="1:13" x14ac:dyDescent="0.2">
      <c r="A12" s="208" t="s">
        <v>89</v>
      </c>
      <c r="B12" s="185" t="s">
        <v>45</v>
      </c>
      <c r="C12" s="186"/>
      <c r="D12" s="170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12"/>
      <c r="J12" s="12">
        <f t="shared" si="3"/>
        <v>0</v>
      </c>
      <c r="K12" s="12"/>
      <c r="L12" s="12">
        <f t="shared" si="4"/>
        <v>0</v>
      </c>
      <c r="M12" s="118">
        <f t="shared" si="5"/>
        <v>0</v>
      </c>
    </row>
    <row r="13" spans="1:13" ht="17" x14ac:dyDescent="0.2">
      <c r="A13" s="179" t="s">
        <v>98</v>
      </c>
      <c r="B13" s="224" t="s">
        <v>45</v>
      </c>
      <c r="C13" s="186">
        <v>4506</v>
      </c>
      <c r="D13" s="170">
        <v>0.2</v>
      </c>
      <c r="E13" s="157">
        <v>0.02</v>
      </c>
      <c r="F13" s="152">
        <f t="shared" si="0"/>
        <v>0.22</v>
      </c>
      <c r="G13" s="89">
        <f t="shared" si="1"/>
        <v>901.2</v>
      </c>
      <c r="H13" s="12">
        <f t="shared" si="2"/>
        <v>991.32</v>
      </c>
      <c r="I13" s="12">
        <v>63</v>
      </c>
      <c r="J13" s="12">
        <f t="shared" si="3"/>
        <v>1054.3200000000002</v>
      </c>
      <c r="K13" s="12">
        <v>60</v>
      </c>
      <c r="L13" s="12">
        <f t="shared" si="4"/>
        <v>994.32000000000016</v>
      </c>
      <c r="M13" s="118">
        <f t="shared" si="5"/>
        <v>904.2</v>
      </c>
    </row>
    <row r="14" spans="1:13" ht="17" x14ac:dyDescent="0.2">
      <c r="A14" s="160" t="s">
        <v>94</v>
      </c>
      <c r="B14" s="219" t="s">
        <v>95</v>
      </c>
      <c r="C14" s="186">
        <v>4228</v>
      </c>
      <c r="D14" s="170">
        <v>0.25</v>
      </c>
      <c r="E14" s="157">
        <v>2.5000000000000001E-2</v>
      </c>
      <c r="F14" s="152">
        <f t="shared" si="0"/>
        <v>0.27500000000000002</v>
      </c>
      <c r="G14" s="89">
        <f t="shared" si="1"/>
        <v>1057</v>
      </c>
      <c r="H14" s="12">
        <f t="shared" si="2"/>
        <v>1162.7</v>
      </c>
      <c r="I14" s="12"/>
      <c r="J14" s="12">
        <f t="shared" si="3"/>
        <v>1162.7</v>
      </c>
      <c r="K14" s="12">
        <v>110</v>
      </c>
      <c r="L14" s="12">
        <f t="shared" si="4"/>
        <v>1052.7</v>
      </c>
      <c r="M14" s="118">
        <f t="shared" si="5"/>
        <v>947</v>
      </c>
    </row>
    <row r="15" spans="1:13" x14ac:dyDescent="0.2">
      <c r="A15" s="139" t="s">
        <v>69</v>
      </c>
      <c r="B15" s="187" t="s">
        <v>70</v>
      </c>
      <c r="C15" s="186">
        <v>2375</v>
      </c>
      <c r="D15" s="170">
        <v>0.37</v>
      </c>
      <c r="E15" s="151">
        <v>0.04</v>
      </c>
      <c r="F15" s="152">
        <f t="shared" si="0"/>
        <v>0.41</v>
      </c>
      <c r="G15" s="89">
        <f t="shared" si="1"/>
        <v>878.75</v>
      </c>
      <c r="H15" s="12">
        <f t="shared" si="2"/>
        <v>973.74999999999989</v>
      </c>
      <c r="I15" s="123"/>
      <c r="J15" s="12">
        <f t="shared" si="3"/>
        <v>973.74999999999989</v>
      </c>
      <c r="K15" s="123"/>
      <c r="L15" s="12">
        <f t="shared" si="4"/>
        <v>973.74999999999989</v>
      </c>
      <c r="M15" s="118">
        <f t="shared" si="5"/>
        <v>878.75</v>
      </c>
    </row>
    <row r="16" spans="1:13" x14ac:dyDescent="0.2">
      <c r="A16" s="124" t="s">
        <v>60</v>
      </c>
      <c r="B16" s="188" t="s">
        <v>61</v>
      </c>
      <c r="C16" s="189"/>
      <c r="D16" s="172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x14ac:dyDescent="0.2">
      <c r="A17" s="139" t="s">
        <v>46</v>
      </c>
      <c r="B17" s="146" t="s">
        <v>29</v>
      </c>
      <c r="C17" s="186"/>
      <c r="D17" s="170"/>
      <c r="E17" s="151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2">
      <c r="A18" s="90" t="s">
        <v>52</v>
      </c>
      <c r="B18" s="119" t="s">
        <v>53</v>
      </c>
      <c r="C18" s="190">
        <v>1773</v>
      </c>
      <c r="D18" s="170">
        <v>0.36</v>
      </c>
      <c r="E18" s="151">
        <v>0.03</v>
      </c>
      <c r="F18" s="152">
        <f t="shared" si="0"/>
        <v>0.39</v>
      </c>
      <c r="G18" s="89">
        <f t="shared" si="1"/>
        <v>638.28</v>
      </c>
      <c r="H18" s="12">
        <f t="shared" si="2"/>
        <v>691.47</v>
      </c>
      <c r="I18" s="123">
        <v>32.99</v>
      </c>
      <c r="J18" s="12">
        <f t="shared" si="3"/>
        <v>724.46</v>
      </c>
      <c r="K18" s="123"/>
      <c r="L18" s="12">
        <f t="shared" si="4"/>
        <v>724.46</v>
      </c>
      <c r="M18" s="118">
        <f t="shared" si="5"/>
        <v>671.27</v>
      </c>
    </row>
    <row r="19" spans="1:15" x14ac:dyDescent="0.2">
      <c r="A19" s="208" t="s">
        <v>90</v>
      </c>
      <c r="B19" s="185" t="s">
        <v>79</v>
      </c>
      <c r="C19" s="190">
        <v>2672</v>
      </c>
      <c r="D19" s="170">
        <v>0.38</v>
      </c>
      <c r="E19" s="151">
        <v>0.04</v>
      </c>
      <c r="F19" s="152">
        <f t="shared" si="0"/>
        <v>0.42</v>
      </c>
      <c r="G19" s="89">
        <f t="shared" si="1"/>
        <v>1015.36</v>
      </c>
      <c r="H19" s="12">
        <f t="shared" si="2"/>
        <v>1122.24</v>
      </c>
      <c r="I19" s="123"/>
      <c r="J19" s="12">
        <f t="shared" si="3"/>
        <v>1122.24</v>
      </c>
      <c r="K19" s="123">
        <v>220</v>
      </c>
      <c r="L19" s="12">
        <f t="shared" si="4"/>
        <v>902.24</v>
      </c>
      <c r="M19" s="118">
        <f t="shared" si="5"/>
        <v>795.36</v>
      </c>
    </row>
    <row r="20" spans="1:15" x14ac:dyDescent="0.2">
      <c r="A20" s="90" t="s">
        <v>104</v>
      </c>
      <c r="B20" s="229" t="s">
        <v>105</v>
      </c>
      <c r="C20" s="183">
        <v>4286</v>
      </c>
      <c r="D20" s="177">
        <v>0.35</v>
      </c>
      <c r="E20" s="151">
        <v>0.03</v>
      </c>
      <c r="F20" s="152">
        <f t="shared" ref="F20" si="12">D20+E20</f>
        <v>0.38</v>
      </c>
      <c r="G20" s="89">
        <f t="shared" ref="G20" si="13">C20*D20</f>
        <v>1500.1</v>
      </c>
      <c r="H20" s="12">
        <f t="shared" ref="H20" si="14">C20*F20</f>
        <v>1628.68</v>
      </c>
      <c r="I20" s="123">
        <v>93.98</v>
      </c>
      <c r="J20" s="12">
        <f t="shared" ref="J20" si="15">H20+I20</f>
        <v>1722.66</v>
      </c>
      <c r="K20" s="123">
        <v>200</v>
      </c>
      <c r="L20" s="12">
        <f t="shared" ref="L20" si="16">J20-K20</f>
        <v>1522.66</v>
      </c>
      <c r="M20" s="118">
        <f t="shared" ref="M20" si="17">G20+I20-K20</f>
        <v>1394.08</v>
      </c>
    </row>
    <row r="21" spans="1:15" x14ac:dyDescent="0.2">
      <c r="A21" s="194" t="s">
        <v>85</v>
      </c>
      <c r="B21" s="206" t="s">
        <v>86</v>
      </c>
      <c r="C21" s="190">
        <v>5829</v>
      </c>
      <c r="D21" s="170">
        <v>0.23</v>
      </c>
      <c r="E21" s="151">
        <v>2.5000000000000001E-2</v>
      </c>
      <c r="F21" s="152">
        <f t="shared" si="0"/>
        <v>0.255</v>
      </c>
      <c r="G21" s="89">
        <f t="shared" si="1"/>
        <v>1340.67</v>
      </c>
      <c r="H21" s="12">
        <f t="shared" si="2"/>
        <v>1486.395</v>
      </c>
      <c r="I21" s="123"/>
      <c r="J21" s="12">
        <f t="shared" si="3"/>
        <v>1486.395</v>
      </c>
      <c r="K21" s="123">
        <v>110</v>
      </c>
      <c r="L21" s="12">
        <f t="shared" si="4"/>
        <v>1376.395</v>
      </c>
      <c r="M21" s="118">
        <f t="shared" si="5"/>
        <v>1230.67</v>
      </c>
    </row>
    <row r="22" spans="1:15" x14ac:dyDescent="0.2">
      <c r="A22" s="194" t="s">
        <v>85</v>
      </c>
      <c r="B22" s="206" t="s">
        <v>86</v>
      </c>
      <c r="C22" s="190"/>
      <c r="D22" s="170"/>
      <c r="E22" s="151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118">
        <f t="shared" si="5"/>
        <v>0</v>
      </c>
    </row>
    <row r="23" spans="1:15" x14ac:dyDescent="0.2">
      <c r="A23" s="90" t="s">
        <v>100</v>
      </c>
      <c r="B23" s="228" t="s">
        <v>101</v>
      </c>
      <c r="C23" s="190">
        <v>1935</v>
      </c>
      <c r="D23" s="170">
        <v>0.38</v>
      </c>
      <c r="E23" s="157">
        <v>0.03</v>
      </c>
      <c r="F23" s="152">
        <f t="shared" si="0"/>
        <v>0.41000000000000003</v>
      </c>
      <c r="G23" s="89">
        <f t="shared" si="1"/>
        <v>735.3</v>
      </c>
      <c r="H23" s="12">
        <f t="shared" si="2"/>
        <v>793.35</v>
      </c>
      <c r="I23" s="123">
        <v>24.13</v>
      </c>
      <c r="J23" s="12">
        <f t="shared" si="3"/>
        <v>817.48</v>
      </c>
      <c r="K23" s="123">
        <v>250</v>
      </c>
      <c r="L23" s="12">
        <f t="shared" si="4"/>
        <v>567.48</v>
      </c>
      <c r="M23" s="118">
        <f t="shared" si="5"/>
        <v>509.42999999999995</v>
      </c>
    </row>
    <row r="24" spans="1:15" x14ac:dyDescent="0.2">
      <c r="A24" s="194" t="s">
        <v>83</v>
      </c>
      <c r="B24" s="206" t="s">
        <v>84</v>
      </c>
      <c r="C24" s="190"/>
      <c r="D24" s="170"/>
      <c r="E24" s="151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5" x14ac:dyDescent="0.2">
      <c r="A25" s="90" t="s">
        <v>106</v>
      </c>
      <c r="B25" s="229" t="s">
        <v>107</v>
      </c>
      <c r="C25" s="230">
        <v>4399</v>
      </c>
      <c r="D25" s="177">
        <v>0.38</v>
      </c>
      <c r="E25" s="151">
        <v>0.03</v>
      </c>
      <c r="F25" s="152">
        <f t="shared" ref="F25" si="18">D25+E25</f>
        <v>0.41000000000000003</v>
      </c>
      <c r="G25" s="89">
        <f t="shared" ref="G25" si="19">C25*D25</f>
        <v>1671.6200000000001</v>
      </c>
      <c r="H25" s="12">
        <f t="shared" ref="H25" si="20">C25*F25</f>
        <v>1803.5900000000001</v>
      </c>
      <c r="I25" s="123">
        <v>36.75</v>
      </c>
      <c r="J25" s="12">
        <f t="shared" ref="J25" si="21">H25+I25</f>
        <v>1840.3400000000001</v>
      </c>
      <c r="K25" s="123">
        <v>330</v>
      </c>
      <c r="L25" s="12">
        <f t="shared" ref="L25" si="22">J25-K25</f>
        <v>1510.3400000000001</v>
      </c>
      <c r="M25" s="118">
        <f t="shared" ref="M25" si="23">G25+I25-K25</f>
        <v>1378.3700000000001</v>
      </c>
    </row>
    <row r="26" spans="1:15" x14ac:dyDescent="0.2">
      <c r="A26" s="94" t="s">
        <v>58</v>
      </c>
      <c r="B26" s="110" t="s">
        <v>59</v>
      </c>
      <c r="C26" s="111"/>
      <c r="D26" s="171"/>
      <c r="E26" s="157">
        <v>2.5000000000000001E-2</v>
      </c>
      <c r="F26" s="152">
        <f t="shared" si="0"/>
        <v>2.5000000000000001E-2</v>
      </c>
      <c r="G26" s="89">
        <f t="shared" si="1"/>
        <v>0</v>
      </c>
      <c r="H26" s="12">
        <f t="shared" si="2"/>
        <v>0</v>
      </c>
      <c r="I26" s="116"/>
      <c r="J26" s="12">
        <f t="shared" si="3"/>
        <v>0</v>
      </c>
      <c r="K26" s="116"/>
      <c r="L26" s="12">
        <f t="shared" si="4"/>
        <v>0</v>
      </c>
      <c r="M26" s="118">
        <f t="shared" si="5"/>
        <v>0</v>
      </c>
    </row>
    <row r="27" spans="1:15" x14ac:dyDescent="0.2">
      <c r="A27" s="90" t="s">
        <v>63</v>
      </c>
      <c r="B27" s="146" t="s">
        <v>64</v>
      </c>
      <c r="C27" s="176"/>
      <c r="D27" s="170"/>
      <c r="E27" s="151">
        <v>0.02</v>
      </c>
      <c r="F27" s="152">
        <f t="shared" si="0"/>
        <v>0.02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x14ac:dyDescent="0.2">
      <c r="A28" s="90" t="s">
        <v>74</v>
      </c>
      <c r="B28" s="175" t="s">
        <v>75</v>
      </c>
      <c r="C28" s="111"/>
      <c r="D28" s="171"/>
      <c r="E28" s="157">
        <v>0.03</v>
      </c>
      <c r="F28" s="152">
        <f t="shared" si="0"/>
        <v>0.03</v>
      </c>
      <c r="G28" s="89">
        <f t="shared" si="1"/>
        <v>0</v>
      </c>
      <c r="H28" s="12">
        <f t="shared" si="2"/>
        <v>0</v>
      </c>
      <c r="I28" s="116"/>
      <c r="J28" s="12">
        <f t="shared" si="3"/>
        <v>0</v>
      </c>
      <c r="K28" s="116"/>
      <c r="L28" s="12">
        <f t="shared" si="4"/>
        <v>0</v>
      </c>
      <c r="M28" s="118">
        <f t="shared" si="5"/>
        <v>0</v>
      </c>
    </row>
    <row r="29" spans="1:15" x14ac:dyDescent="0.2">
      <c r="A29" s="209" t="s">
        <v>91</v>
      </c>
      <c r="B29" s="213" t="s">
        <v>92</v>
      </c>
      <c r="C29" s="214"/>
      <c r="D29" s="215"/>
      <c r="E29" s="199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16"/>
      <c r="J29" s="12">
        <f t="shared" si="3"/>
        <v>0</v>
      </c>
      <c r="K29" s="116"/>
      <c r="L29" s="12">
        <f t="shared" si="4"/>
        <v>0</v>
      </c>
      <c r="M29" s="118">
        <f t="shared" si="5"/>
        <v>0</v>
      </c>
    </row>
    <row r="30" spans="1:15" x14ac:dyDescent="0.2">
      <c r="A30" s="92" t="s">
        <v>54</v>
      </c>
      <c r="B30" s="196" t="s">
        <v>55</v>
      </c>
      <c r="C30" s="197"/>
      <c r="D30" s="198"/>
      <c r="E30" s="199">
        <v>0.04</v>
      </c>
      <c r="F30" s="200">
        <f t="shared" si="0"/>
        <v>0.04</v>
      </c>
      <c r="G30" s="201">
        <f t="shared" si="1"/>
        <v>0</v>
      </c>
      <c r="H30" s="202">
        <f t="shared" si="2"/>
        <v>0</v>
      </c>
      <c r="I30" s="203"/>
      <c r="J30" s="202">
        <f t="shared" si="3"/>
        <v>0</v>
      </c>
      <c r="K30" s="203"/>
      <c r="L30" s="202">
        <f t="shared" si="4"/>
        <v>0</v>
      </c>
      <c r="M30" s="118">
        <f t="shared" si="5"/>
        <v>0</v>
      </c>
    </row>
    <row r="31" spans="1:15" x14ac:dyDescent="0.2">
      <c r="A31" s="90" t="s">
        <v>87</v>
      </c>
      <c r="B31" s="206" t="s">
        <v>88</v>
      </c>
      <c r="C31" s="114">
        <v>5829</v>
      </c>
      <c r="D31" s="172">
        <v>0.23</v>
      </c>
      <c r="E31" s="157">
        <v>0.03</v>
      </c>
      <c r="F31" s="152">
        <f t="shared" si="0"/>
        <v>0.26</v>
      </c>
      <c r="G31" s="89">
        <f t="shared" si="1"/>
        <v>1340.67</v>
      </c>
      <c r="H31" s="12">
        <f t="shared" si="2"/>
        <v>1515.54</v>
      </c>
      <c r="I31" s="116"/>
      <c r="J31" s="12">
        <f t="shared" si="3"/>
        <v>1515.54</v>
      </c>
      <c r="K31" s="116">
        <v>110</v>
      </c>
      <c r="L31" s="12">
        <f t="shared" si="4"/>
        <v>1405.54</v>
      </c>
      <c r="M31" s="118">
        <f t="shared" si="5"/>
        <v>1230.67</v>
      </c>
    </row>
    <row r="32" spans="1:15" ht="16" customHeight="1" x14ac:dyDescent="0.2">
      <c r="A32" s="75"/>
      <c r="C32" s="79">
        <f>SUM(C2:C31)</f>
        <v>48668</v>
      </c>
      <c r="D32" s="79"/>
      <c r="E32" s="79"/>
      <c r="F32" s="79">
        <f t="shared" ref="F32:M32" si="24">SUM(F2:F31)</f>
        <v>4.71</v>
      </c>
      <c r="G32" s="80">
        <f t="shared" si="24"/>
        <v>14646.99</v>
      </c>
      <c r="H32" s="80">
        <f t="shared" si="24"/>
        <v>16041.015000000003</v>
      </c>
      <c r="I32" s="80">
        <f t="shared" si="24"/>
        <v>250.85000000000002</v>
      </c>
      <c r="J32" s="80">
        <f t="shared" si="24"/>
        <v>16291.865000000002</v>
      </c>
      <c r="K32" s="80">
        <f t="shared" si="24"/>
        <v>1610</v>
      </c>
      <c r="L32" s="80">
        <f t="shared" si="24"/>
        <v>14681.865000000002</v>
      </c>
      <c r="M32" s="80">
        <f t="shared" si="24"/>
        <v>13287.840000000002</v>
      </c>
      <c r="O32" s="3"/>
    </row>
    <row r="33" spans="1:14" x14ac:dyDescent="0.2">
      <c r="D33" s="81"/>
      <c r="E33" s="81"/>
      <c r="F33" s="81"/>
      <c r="G33" s="81"/>
      <c r="L33" s="162"/>
      <c r="N33" s="165"/>
    </row>
    <row r="34" spans="1:14" x14ac:dyDescent="0.2">
      <c r="D34" s="13"/>
      <c r="E34" s="13"/>
      <c r="F34" s="13"/>
      <c r="G34" s="13"/>
      <c r="I34" s="13"/>
      <c r="J34" s="13"/>
      <c r="K34" t="s">
        <v>10</v>
      </c>
      <c r="L34" s="12">
        <f>H38</f>
        <v>0</v>
      </c>
    </row>
    <row r="35" spans="1:14" x14ac:dyDescent="0.2">
      <c r="D35" s="14"/>
      <c r="E35" s="14"/>
      <c r="F35" s="14"/>
      <c r="G35" s="14"/>
      <c r="I35" s="13"/>
      <c r="J35" s="13"/>
      <c r="K35" t="s">
        <v>12</v>
      </c>
      <c r="L35" s="207">
        <f>L32</f>
        <v>14681.865000000002</v>
      </c>
    </row>
    <row r="36" spans="1:14" x14ac:dyDescent="0.2">
      <c r="D36" s="14"/>
      <c r="E36" s="14"/>
      <c r="F36" s="14"/>
      <c r="G36" s="14"/>
      <c r="H36" s="15"/>
    </row>
    <row r="37" spans="1:14" x14ac:dyDescent="0.2">
      <c r="A37" s="82" t="s">
        <v>48</v>
      </c>
      <c r="B37" s="82" t="s">
        <v>49</v>
      </c>
      <c r="D37" s="14"/>
      <c r="E37" s="14"/>
      <c r="F37" s="14"/>
      <c r="G37" s="14"/>
      <c r="H37" s="15"/>
      <c r="I37" s="3"/>
    </row>
    <row r="38" spans="1:14" x14ac:dyDescent="0.2">
      <c r="A38" s="83">
        <v>0.03</v>
      </c>
      <c r="B38" s="84">
        <v>0.02</v>
      </c>
      <c r="C38" t="s">
        <v>50</v>
      </c>
      <c r="D38" s="14"/>
      <c r="E38" s="14"/>
      <c r="F38" s="14"/>
      <c r="G38" s="14"/>
      <c r="H38" s="15"/>
    </row>
    <row r="39" spans="1:14" x14ac:dyDescent="0.2">
      <c r="A39" s="85">
        <v>0.04</v>
      </c>
      <c r="B39" s="85">
        <v>2.5000000000000001E-2</v>
      </c>
      <c r="C39" t="s">
        <v>51</v>
      </c>
    </row>
    <row r="41" spans="1:14" x14ac:dyDescent="0.2">
      <c r="K41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43"/>
  <sheetViews>
    <sheetView topLeftCell="A3" zoomScale="60" zoomScaleNormal="60" workbookViewId="0">
      <selection activeCell="L37" sqref="L37"/>
    </sheetView>
  </sheetViews>
  <sheetFormatPr baseColWidth="10" defaultColWidth="10.6640625" defaultRowHeight="16" x14ac:dyDescent="0.2"/>
  <cols>
    <col min="2" max="2" width="13.33203125" customWidth="1"/>
    <col min="3" max="3" width="12.33203125" customWidth="1"/>
    <col min="5" max="5" width="10.1640625" customWidth="1"/>
    <col min="6" max="6" width="12.1640625" customWidth="1"/>
    <col min="7" max="7" width="11.1640625" hidden="1" customWidth="1"/>
    <col min="10" max="10" width="11.6640625" customWidth="1"/>
    <col min="12" max="12" width="11.33203125" customWidth="1"/>
    <col min="13" max="13" width="14.6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33" si="0">D2+E2</f>
        <v>0.02</v>
      </c>
      <c r="G2" s="89">
        <f t="shared" ref="G2:G33" si="1">C2*D2</f>
        <v>0</v>
      </c>
      <c r="H2" s="12">
        <f t="shared" ref="H2:H33" si="2">C2*F2</f>
        <v>0</v>
      </c>
      <c r="I2" s="89"/>
      <c r="J2" s="12">
        <f t="shared" ref="J2:J33" si="3">H2+I2</f>
        <v>0</v>
      </c>
      <c r="K2" s="120"/>
      <c r="L2" s="12">
        <f t="shared" ref="L2:L33" si="4">J2-K2</f>
        <v>0</v>
      </c>
      <c r="M2" s="3">
        <f t="shared" ref="M2:M33" si="5">G2+I2-K2</f>
        <v>0</v>
      </c>
    </row>
    <row r="3" spans="1:13" ht="17" x14ac:dyDescent="0.2">
      <c r="A3" s="93" t="s">
        <v>102</v>
      </c>
      <c r="B3" s="159" t="s">
        <v>103</v>
      </c>
      <c r="C3" s="111">
        <v>4374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1662.1200000000001</v>
      </c>
      <c r="H3" s="12">
        <f t="shared" si="2"/>
        <v>1793.3400000000001</v>
      </c>
      <c r="I3" s="89">
        <v>50</v>
      </c>
      <c r="J3" s="12">
        <f t="shared" si="3"/>
        <v>1843.3400000000001</v>
      </c>
      <c r="K3" s="120">
        <v>550</v>
      </c>
      <c r="L3" s="12">
        <f t="shared" si="4"/>
        <v>1293.3400000000001</v>
      </c>
      <c r="M3" s="3">
        <f t="shared" si="5"/>
        <v>1162.1200000000001</v>
      </c>
    </row>
    <row r="4" spans="1:13" ht="17" x14ac:dyDescent="0.2">
      <c r="A4" s="179" t="s">
        <v>72</v>
      </c>
      <c r="B4" s="159" t="s">
        <v>73</v>
      </c>
      <c r="C4" s="111"/>
      <c r="D4" s="113"/>
      <c r="E4" s="157">
        <v>0.03</v>
      </c>
      <c r="F4" s="152">
        <f t="shared" si="0"/>
        <v>0.03</v>
      </c>
      <c r="G4" s="89">
        <f>C4*D4</f>
        <v>0</v>
      </c>
      <c r="H4" s="12">
        <f>C4*F4</f>
        <v>0</v>
      </c>
      <c r="I4" s="89"/>
      <c r="J4" s="12">
        <f t="shared" si="3"/>
        <v>0</v>
      </c>
      <c r="K4" s="120"/>
      <c r="L4" s="12">
        <f t="shared" si="4"/>
        <v>0</v>
      </c>
      <c r="M4" s="118">
        <f t="shared" si="5"/>
        <v>0</v>
      </c>
    </row>
    <row r="5" spans="1:13" ht="17" x14ac:dyDescent="0.2">
      <c r="A5" s="160" t="s">
        <v>67</v>
      </c>
      <c r="B5" s="159" t="s">
        <v>68</v>
      </c>
      <c r="C5" s="111"/>
      <c r="D5" s="113"/>
      <c r="E5" s="151">
        <v>0.04</v>
      </c>
      <c r="F5" s="152">
        <f>D5+E5</f>
        <v>0.04</v>
      </c>
      <c r="G5" s="89">
        <f>C5*D5</f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ht="17" x14ac:dyDescent="0.2">
      <c r="A6" s="160" t="s">
        <v>65</v>
      </c>
      <c r="B6" s="159" t="s">
        <v>93</v>
      </c>
      <c r="C6" s="111"/>
      <c r="D6" s="113"/>
      <c r="E6" s="157">
        <v>2.5000000000000001E-2</v>
      </c>
      <c r="F6" s="152">
        <f>D6+E6</f>
        <v>2.5000000000000001E-2</v>
      </c>
      <c r="G6" s="89">
        <f>C6*D6</f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x14ac:dyDescent="0.2">
      <c r="A7" s="149" t="s">
        <v>65</v>
      </c>
      <c r="B7" s="218" t="s">
        <v>66</v>
      </c>
      <c r="C7" s="176"/>
      <c r="D7" s="170"/>
      <c r="E7" s="157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118">
        <f t="shared" si="5"/>
        <v>0</v>
      </c>
    </row>
    <row r="8" spans="1:13" ht="17" x14ac:dyDescent="0.2">
      <c r="A8" s="179" t="s">
        <v>81</v>
      </c>
      <c r="B8" s="193" t="s">
        <v>82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ht="17" x14ac:dyDescent="0.2">
      <c r="A9" s="179" t="s">
        <v>76</v>
      </c>
      <c r="B9" s="180" t="s">
        <v>77</v>
      </c>
      <c r="C9" s="147"/>
      <c r="D9" s="170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x14ac:dyDescent="0.2">
      <c r="A10" s="191" t="s">
        <v>96</v>
      </c>
      <c r="B10" s="222" t="s">
        <v>97</v>
      </c>
      <c r="C10" s="147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x14ac:dyDescent="0.2">
      <c r="A11" s="191" t="s">
        <v>44</v>
      </c>
      <c r="B11" s="146" t="s">
        <v>45</v>
      </c>
      <c r="C11" s="186"/>
      <c r="D11" s="170"/>
      <c r="E11" s="157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"/>
      <c r="J11" s="12">
        <f t="shared" si="3"/>
        <v>0</v>
      </c>
      <c r="K11" s="12"/>
      <c r="L11" s="12">
        <f t="shared" si="4"/>
        <v>0</v>
      </c>
      <c r="M11" s="118">
        <f t="shared" si="5"/>
        <v>0</v>
      </c>
    </row>
    <row r="12" spans="1:13" x14ac:dyDescent="0.2">
      <c r="A12" s="208" t="s">
        <v>89</v>
      </c>
      <c r="B12" s="185" t="s">
        <v>45</v>
      </c>
      <c r="C12" s="186"/>
      <c r="D12" s="170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12"/>
      <c r="J12" s="12">
        <f t="shared" si="3"/>
        <v>0</v>
      </c>
      <c r="K12" s="12"/>
      <c r="L12" s="12">
        <f t="shared" si="4"/>
        <v>0</v>
      </c>
      <c r="M12" s="118">
        <f t="shared" si="5"/>
        <v>0</v>
      </c>
    </row>
    <row r="13" spans="1:13" ht="17" x14ac:dyDescent="0.2">
      <c r="A13" s="179" t="s">
        <v>98</v>
      </c>
      <c r="B13" s="224" t="s">
        <v>45</v>
      </c>
      <c r="C13" s="186">
        <v>3361</v>
      </c>
      <c r="D13" s="170">
        <v>0.2</v>
      </c>
      <c r="E13" s="157">
        <v>0.02</v>
      </c>
      <c r="F13" s="152">
        <f t="shared" si="0"/>
        <v>0.22</v>
      </c>
      <c r="G13" s="89">
        <f t="shared" si="1"/>
        <v>672.2</v>
      </c>
      <c r="H13" s="12">
        <f t="shared" si="2"/>
        <v>739.42</v>
      </c>
      <c r="I13" s="12"/>
      <c r="J13" s="12">
        <f t="shared" si="3"/>
        <v>739.42</v>
      </c>
      <c r="K13" s="12"/>
      <c r="L13" s="12">
        <f t="shared" si="4"/>
        <v>739.42</v>
      </c>
      <c r="M13" s="118">
        <f t="shared" si="5"/>
        <v>672.2</v>
      </c>
    </row>
    <row r="14" spans="1:13" ht="17" x14ac:dyDescent="0.2">
      <c r="A14" s="160" t="s">
        <v>94</v>
      </c>
      <c r="B14" s="219" t="s">
        <v>95</v>
      </c>
      <c r="C14" s="186"/>
      <c r="D14" s="170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"/>
      <c r="J14" s="12">
        <f t="shared" si="3"/>
        <v>0</v>
      </c>
      <c r="K14" s="12"/>
      <c r="L14" s="12">
        <f t="shared" si="4"/>
        <v>0</v>
      </c>
      <c r="M14" s="118">
        <f t="shared" si="5"/>
        <v>0</v>
      </c>
    </row>
    <row r="15" spans="1:13" x14ac:dyDescent="0.2">
      <c r="A15" s="139" t="s">
        <v>69</v>
      </c>
      <c r="B15" s="187" t="s">
        <v>70</v>
      </c>
      <c r="C15" s="186"/>
      <c r="D15" s="170"/>
      <c r="E15" s="151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x14ac:dyDescent="0.2">
      <c r="A16" s="124" t="s">
        <v>60</v>
      </c>
      <c r="B16" s="188" t="s">
        <v>61</v>
      </c>
      <c r="C16" s="189"/>
      <c r="D16" s="172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3" x14ac:dyDescent="0.2">
      <c r="A17" s="139" t="s">
        <v>46</v>
      </c>
      <c r="B17" s="146" t="s">
        <v>29</v>
      </c>
      <c r="C17" s="186"/>
      <c r="D17" s="170"/>
      <c r="E17" s="151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3" x14ac:dyDescent="0.2">
      <c r="A18" s="90" t="s">
        <v>108</v>
      </c>
      <c r="B18" s="232" t="s">
        <v>111</v>
      </c>
      <c r="C18" s="184">
        <v>4019</v>
      </c>
      <c r="D18" s="177">
        <v>0.32</v>
      </c>
      <c r="E18" s="167">
        <v>0.03</v>
      </c>
      <c r="F18" s="152">
        <f t="shared" ref="F18" si="6">D18+E18</f>
        <v>0.35</v>
      </c>
      <c r="G18" s="89">
        <f t="shared" ref="G18" si="7">C18*D18</f>
        <v>1286.08</v>
      </c>
      <c r="H18" s="12">
        <f t="shared" ref="H18" si="8">C18*F18</f>
        <v>1406.6499999999999</v>
      </c>
      <c r="I18" s="123">
        <v>40</v>
      </c>
      <c r="J18" s="12">
        <f t="shared" ref="J18" si="9">H18+I18</f>
        <v>1446.6499999999999</v>
      </c>
      <c r="K18" s="123"/>
      <c r="L18" s="12">
        <f t="shared" ref="L18" si="10">J18-K18</f>
        <v>1446.6499999999999</v>
      </c>
      <c r="M18" s="118">
        <f t="shared" ref="M18" si="11">G18+I18-K18</f>
        <v>1326.08</v>
      </c>
    </row>
    <row r="19" spans="1:13" x14ac:dyDescent="0.2">
      <c r="A19" s="90" t="s">
        <v>52</v>
      </c>
      <c r="B19" s="119" t="s">
        <v>53</v>
      </c>
      <c r="C19" s="190">
        <v>1599</v>
      </c>
      <c r="D19" s="170">
        <v>0.36</v>
      </c>
      <c r="E19" s="151">
        <v>0.03</v>
      </c>
      <c r="F19" s="152">
        <f t="shared" si="0"/>
        <v>0.39</v>
      </c>
      <c r="G19" s="89">
        <f t="shared" si="1"/>
        <v>575.64</v>
      </c>
      <c r="H19" s="12">
        <f t="shared" si="2"/>
        <v>623.61</v>
      </c>
      <c r="I19" s="123"/>
      <c r="J19" s="12">
        <f t="shared" si="3"/>
        <v>623.61</v>
      </c>
      <c r="K19" s="123"/>
      <c r="L19" s="12">
        <f t="shared" si="4"/>
        <v>623.61</v>
      </c>
      <c r="M19" s="118">
        <f t="shared" si="5"/>
        <v>575.64</v>
      </c>
    </row>
    <row r="20" spans="1:13" x14ac:dyDescent="0.2">
      <c r="A20" s="208" t="s">
        <v>90</v>
      </c>
      <c r="B20" s="185" t="s">
        <v>79</v>
      </c>
      <c r="C20" s="190">
        <v>4606</v>
      </c>
      <c r="D20" s="170">
        <v>0.38</v>
      </c>
      <c r="E20" s="151">
        <v>0.04</v>
      </c>
      <c r="F20" s="152">
        <f t="shared" si="0"/>
        <v>0.42</v>
      </c>
      <c r="G20" s="89">
        <f t="shared" si="1"/>
        <v>1750.28</v>
      </c>
      <c r="H20" s="12">
        <f t="shared" si="2"/>
        <v>1934.52</v>
      </c>
      <c r="I20" s="123">
        <v>18.38</v>
      </c>
      <c r="J20" s="12">
        <f t="shared" si="3"/>
        <v>1952.9</v>
      </c>
      <c r="K20" s="123">
        <v>110</v>
      </c>
      <c r="L20" s="12">
        <f t="shared" si="4"/>
        <v>1842.9</v>
      </c>
      <c r="M20" s="118">
        <f t="shared" si="5"/>
        <v>1658.66</v>
      </c>
    </row>
    <row r="21" spans="1:13" x14ac:dyDescent="0.2">
      <c r="A21" s="90" t="s">
        <v>104</v>
      </c>
      <c r="B21" s="231" t="s">
        <v>105</v>
      </c>
      <c r="C21" s="190">
        <v>2334</v>
      </c>
      <c r="D21" s="170">
        <v>0.35</v>
      </c>
      <c r="E21" s="151">
        <v>0.03</v>
      </c>
      <c r="F21" s="152">
        <f t="shared" si="0"/>
        <v>0.38</v>
      </c>
      <c r="G21" s="89">
        <f t="shared" si="1"/>
        <v>816.9</v>
      </c>
      <c r="H21" s="12">
        <f t="shared" si="2"/>
        <v>886.92</v>
      </c>
      <c r="I21" s="123">
        <v>42.18</v>
      </c>
      <c r="J21" s="12">
        <f t="shared" si="3"/>
        <v>929.09999999999991</v>
      </c>
      <c r="K21" s="123">
        <v>100</v>
      </c>
      <c r="L21" s="12">
        <f t="shared" si="4"/>
        <v>829.09999999999991</v>
      </c>
      <c r="M21" s="118">
        <f t="shared" si="5"/>
        <v>759.07999999999993</v>
      </c>
    </row>
    <row r="22" spans="1:13" x14ac:dyDescent="0.2">
      <c r="A22" s="194" t="s">
        <v>85</v>
      </c>
      <c r="B22" s="206" t="s">
        <v>86</v>
      </c>
      <c r="C22" s="190">
        <v>7201</v>
      </c>
      <c r="D22" s="170">
        <v>0.23</v>
      </c>
      <c r="E22" s="151">
        <v>2.5000000000000001E-2</v>
      </c>
      <c r="F22" s="152">
        <f t="shared" si="0"/>
        <v>0.255</v>
      </c>
      <c r="G22" s="89">
        <f t="shared" si="1"/>
        <v>1656.23</v>
      </c>
      <c r="H22" s="12">
        <f t="shared" si="2"/>
        <v>1836.2550000000001</v>
      </c>
      <c r="I22" s="123">
        <v>10</v>
      </c>
      <c r="J22" s="12">
        <f t="shared" si="3"/>
        <v>1846.2550000000001</v>
      </c>
      <c r="K22" s="123">
        <v>110</v>
      </c>
      <c r="L22" s="12">
        <f t="shared" si="4"/>
        <v>1736.2550000000001</v>
      </c>
      <c r="M22" s="118">
        <f t="shared" si="5"/>
        <v>1556.23</v>
      </c>
    </row>
    <row r="23" spans="1:13" x14ac:dyDescent="0.2">
      <c r="A23" s="194" t="s">
        <v>85</v>
      </c>
      <c r="B23" s="206" t="s">
        <v>86</v>
      </c>
      <c r="C23" s="190"/>
      <c r="D23" s="170"/>
      <c r="E23" s="151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x14ac:dyDescent="0.2">
      <c r="A24" s="90" t="s">
        <v>100</v>
      </c>
      <c r="B24" s="228" t="s">
        <v>101</v>
      </c>
      <c r="C24" s="190">
        <v>3096</v>
      </c>
      <c r="D24" s="170">
        <v>0.38</v>
      </c>
      <c r="E24" s="157">
        <v>0.03</v>
      </c>
      <c r="F24" s="152">
        <f t="shared" si="0"/>
        <v>0.41000000000000003</v>
      </c>
      <c r="G24" s="89">
        <f t="shared" si="1"/>
        <v>1176.48</v>
      </c>
      <c r="H24" s="12">
        <f t="shared" si="2"/>
        <v>1269.3600000000001</v>
      </c>
      <c r="I24" s="123">
        <v>15.16</v>
      </c>
      <c r="J24" s="12">
        <f t="shared" si="3"/>
        <v>1284.5200000000002</v>
      </c>
      <c r="K24" s="123">
        <v>110</v>
      </c>
      <c r="L24" s="12">
        <f t="shared" si="4"/>
        <v>1174.5200000000002</v>
      </c>
      <c r="M24" s="118">
        <f t="shared" si="5"/>
        <v>1081.6400000000001</v>
      </c>
    </row>
    <row r="25" spans="1:13" x14ac:dyDescent="0.2">
      <c r="A25" s="194" t="s">
        <v>83</v>
      </c>
      <c r="B25" s="206" t="s">
        <v>84</v>
      </c>
      <c r="C25" s="190"/>
      <c r="D25" s="170"/>
      <c r="E25" s="151">
        <v>0.04</v>
      </c>
      <c r="F25" s="152">
        <f t="shared" si="0"/>
        <v>0.04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x14ac:dyDescent="0.2">
      <c r="A26" s="90" t="s">
        <v>106</v>
      </c>
      <c r="B26" s="231" t="s">
        <v>107</v>
      </c>
      <c r="C26" s="176">
        <v>4770</v>
      </c>
      <c r="D26" s="170">
        <v>0.38</v>
      </c>
      <c r="E26" s="151">
        <v>0.03</v>
      </c>
      <c r="F26" s="152">
        <f t="shared" si="0"/>
        <v>0.41000000000000003</v>
      </c>
      <c r="G26" s="89">
        <f t="shared" si="1"/>
        <v>1812.6</v>
      </c>
      <c r="H26" s="12">
        <f t="shared" si="2"/>
        <v>1955.7</v>
      </c>
      <c r="I26" s="123">
        <v>240.68</v>
      </c>
      <c r="J26" s="12">
        <f t="shared" si="3"/>
        <v>2196.38</v>
      </c>
      <c r="K26" s="123">
        <v>210</v>
      </c>
      <c r="L26" s="12">
        <f t="shared" si="4"/>
        <v>1986.38</v>
      </c>
      <c r="M26" s="118">
        <f t="shared" si="5"/>
        <v>1843.2799999999997</v>
      </c>
    </row>
    <row r="27" spans="1:13" x14ac:dyDescent="0.2">
      <c r="A27" s="94" t="s">
        <v>58</v>
      </c>
      <c r="B27" s="110" t="s">
        <v>59</v>
      </c>
      <c r="C27" s="111"/>
      <c r="D27" s="171"/>
      <c r="E27" s="157">
        <v>2.5000000000000001E-2</v>
      </c>
      <c r="F27" s="152">
        <f t="shared" si="0"/>
        <v>2.5000000000000001E-2</v>
      </c>
      <c r="G27" s="89">
        <f t="shared" si="1"/>
        <v>0</v>
      </c>
      <c r="H27" s="12">
        <f t="shared" si="2"/>
        <v>0</v>
      </c>
      <c r="I27" s="116"/>
      <c r="J27" s="12">
        <f t="shared" si="3"/>
        <v>0</v>
      </c>
      <c r="K27" s="116"/>
      <c r="L27" s="12">
        <f t="shared" si="4"/>
        <v>0</v>
      </c>
      <c r="M27" s="118">
        <f t="shared" si="5"/>
        <v>0</v>
      </c>
    </row>
    <row r="28" spans="1:13" x14ac:dyDescent="0.2">
      <c r="A28" s="90" t="s">
        <v>63</v>
      </c>
      <c r="B28" s="146" t="s">
        <v>64</v>
      </c>
      <c r="C28" s="176"/>
      <c r="D28" s="170"/>
      <c r="E28" s="151">
        <v>0.02</v>
      </c>
      <c r="F28" s="152">
        <f t="shared" si="0"/>
        <v>0.02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x14ac:dyDescent="0.2">
      <c r="A29" s="90" t="s">
        <v>109</v>
      </c>
      <c r="B29" s="232" t="s">
        <v>110</v>
      </c>
      <c r="C29" s="230">
        <v>4905</v>
      </c>
      <c r="D29" s="177">
        <v>0.32</v>
      </c>
      <c r="E29" s="167">
        <v>0.03</v>
      </c>
      <c r="F29" s="152">
        <f t="shared" ref="F29" si="12">D29+E29</f>
        <v>0.35</v>
      </c>
      <c r="G29" s="89">
        <f t="shared" ref="G29" si="13">C29*D29</f>
        <v>1569.6000000000001</v>
      </c>
      <c r="H29" s="12">
        <f t="shared" ref="H29" si="14">C29*F29</f>
        <v>1716.75</v>
      </c>
      <c r="I29" s="123"/>
      <c r="J29" s="12">
        <f t="shared" ref="J29" si="15">H29+I29</f>
        <v>1716.75</v>
      </c>
      <c r="K29" s="123">
        <v>110</v>
      </c>
      <c r="L29" s="12">
        <f t="shared" ref="L29" si="16">J29-K29</f>
        <v>1606.75</v>
      </c>
      <c r="M29" s="118">
        <f t="shared" ref="M29" si="17">G29+I29-K29</f>
        <v>1459.6000000000001</v>
      </c>
    </row>
    <row r="30" spans="1:13" x14ac:dyDescent="0.2">
      <c r="A30" s="90" t="s">
        <v>74</v>
      </c>
      <c r="B30" s="175" t="s">
        <v>75</v>
      </c>
      <c r="C30" s="111"/>
      <c r="D30" s="171"/>
      <c r="E30" s="157">
        <v>0.03</v>
      </c>
      <c r="F30" s="152">
        <f t="shared" si="0"/>
        <v>0.03</v>
      </c>
      <c r="G30" s="89">
        <f t="shared" si="1"/>
        <v>0</v>
      </c>
      <c r="H30" s="12">
        <f t="shared" si="2"/>
        <v>0</v>
      </c>
      <c r="I30" s="116"/>
      <c r="J30" s="12">
        <f t="shared" si="3"/>
        <v>0</v>
      </c>
      <c r="K30" s="116"/>
      <c r="L30" s="12">
        <f t="shared" si="4"/>
        <v>0</v>
      </c>
      <c r="M30" s="118">
        <f t="shared" si="5"/>
        <v>0</v>
      </c>
    </row>
    <row r="31" spans="1:13" x14ac:dyDescent="0.2">
      <c r="A31" s="209" t="s">
        <v>91</v>
      </c>
      <c r="B31" s="213" t="s">
        <v>92</v>
      </c>
      <c r="C31" s="214"/>
      <c r="D31" s="215"/>
      <c r="E31" s="199">
        <v>0.04</v>
      </c>
      <c r="F31" s="152">
        <f t="shared" si="0"/>
        <v>0.04</v>
      </c>
      <c r="G31" s="89">
        <f t="shared" si="1"/>
        <v>0</v>
      </c>
      <c r="H31" s="12">
        <f t="shared" si="2"/>
        <v>0</v>
      </c>
      <c r="I31" s="116"/>
      <c r="J31" s="12">
        <f t="shared" si="3"/>
        <v>0</v>
      </c>
      <c r="K31" s="116"/>
      <c r="L31" s="12">
        <f t="shared" si="4"/>
        <v>0</v>
      </c>
      <c r="M31" s="118">
        <f t="shared" si="5"/>
        <v>0</v>
      </c>
    </row>
    <row r="32" spans="1:13" x14ac:dyDescent="0.2">
      <c r="A32" s="92" t="s">
        <v>54</v>
      </c>
      <c r="B32" s="196" t="s">
        <v>55</v>
      </c>
      <c r="C32" s="197"/>
      <c r="D32" s="198"/>
      <c r="E32" s="199">
        <v>0.04</v>
      </c>
      <c r="F32" s="200">
        <f t="shared" si="0"/>
        <v>0.04</v>
      </c>
      <c r="G32" s="201">
        <f t="shared" si="1"/>
        <v>0</v>
      </c>
      <c r="H32" s="202">
        <f t="shared" si="2"/>
        <v>0</v>
      </c>
      <c r="I32" s="203"/>
      <c r="J32" s="202">
        <f t="shared" si="3"/>
        <v>0</v>
      </c>
      <c r="K32" s="203"/>
      <c r="L32" s="202">
        <f t="shared" si="4"/>
        <v>0</v>
      </c>
      <c r="M32" s="118">
        <f t="shared" si="5"/>
        <v>0</v>
      </c>
    </row>
    <row r="33" spans="1:15" x14ac:dyDescent="0.2">
      <c r="A33" s="90" t="s">
        <v>87</v>
      </c>
      <c r="B33" s="206" t="s">
        <v>88</v>
      </c>
      <c r="C33" s="114">
        <v>7201</v>
      </c>
      <c r="D33" s="172">
        <v>0.23</v>
      </c>
      <c r="E33" s="157">
        <v>0.02</v>
      </c>
      <c r="F33" s="152">
        <f t="shared" si="0"/>
        <v>0.25</v>
      </c>
      <c r="G33" s="89">
        <f t="shared" si="1"/>
        <v>1656.23</v>
      </c>
      <c r="H33" s="12">
        <f t="shared" si="2"/>
        <v>1800.25</v>
      </c>
      <c r="I33" s="116">
        <v>10</v>
      </c>
      <c r="J33" s="12">
        <f t="shared" si="3"/>
        <v>1810.25</v>
      </c>
      <c r="K33" s="116">
        <v>110</v>
      </c>
      <c r="L33" s="12">
        <f t="shared" si="4"/>
        <v>1700.25</v>
      </c>
      <c r="M33" s="118">
        <f t="shared" si="5"/>
        <v>1556.23</v>
      </c>
    </row>
    <row r="34" spans="1:15" ht="16" customHeight="1" x14ac:dyDescent="0.2">
      <c r="A34" s="75"/>
      <c r="C34" s="79">
        <f>SUM(C2:C33)</f>
        <v>47466</v>
      </c>
      <c r="D34" s="79"/>
      <c r="E34" s="79"/>
      <c r="F34" s="79">
        <f t="shared" ref="F34:M34" si="18">SUM(F2:F33)</f>
        <v>4.53</v>
      </c>
      <c r="G34" s="80">
        <f t="shared" si="18"/>
        <v>14634.359999999999</v>
      </c>
      <c r="H34" s="80">
        <f t="shared" si="18"/>
        <v>15962.775000000001</v>
      </c>
      <c r="I34" s="80">
        <f t="shared" si="18"/>
        <v>426.4</v>
      </c>
      <c r="J34" s="80">
        <f t="shared" si="18"/>
        <v>16389.175000000003</v>
      </c>
      <c r="K34" s="80">
        <f t="shared" si="18"/>
        <v>1410</v>
      </c>
      <c r="L34" s="80">
        <f t="shared" si="18"/>
        <v>14979.175000000003</v>
      </c>
      <c r="M34" s="80">
        <f t="shared" si="18"/>
        <v>13650.76</v>
      </c>
      <c r="O34" s="3"/>
    </row>
    <row r="35" spans="1:15" x14ac:dyDescent="0.2">
      <c r="D35" s="81"/>
      <c r="E35" s="81"/>
      <c r="F35" s="81"/>
      <c r="G35" s="81"/>
      <c r="L35" s="162"/>
      <c r="N35" s="165"/>
    </row>
    <row r="36" spans="1:15" x14ac:dyDescent="0.2">
      <c r="D36" s="13"/>
      <c r="E36" s="13"/>
      <c r="F36" s="13"/>
      <c r="G36" s="13"/>
      <c r="I36" s="13"/>
      <c r="J36" s="13"/>
      <c r="K36" t="s">
        <v>10</v>
      </c>
      <c r="L36" s="12">
        <f>H40</f>
        <v>0</v>
      </c>
    </row>
    <row r="37" spans="1:15" x14ac:dyDescent="0.2">
      <c r="D37" s="14"/>
      <c r="E37" s="14"/>
      <c r="F37" s="14"/>
      <c r="G37" s="14"/>
      <c r="I37" s="13"/>
      <c r="J37" s="13"/>
      <c r="K37" t="s">
        <v>12</v>
      </c>
      <c r="L37" s="207">
        <f>L34</f>
        <v>14979.175000000003</v>
      </c>
    </row>
    <row r="38" spans="1:15" x14ac:dyDescent="0.2">
      <c r="D38" s="14"/>
      <c r="E38" s="14"/>
      <c r="F38" s="14"/>
      <c r="G38" s="14"/>
      <c r="H38" s="15"/>
    </row>
    <row r="39" spans="1:15" x14ac:dyDescent="0.2">
      <c r="A39" s="82" t="s">
        <v>48</v>
      </c>
      <c r="B39" s="82" t="s">
        <v>49</v>
      </c>
      <c r="D39" s="14"/>
      <c r="E39" s="14"/>
      <c r="F39" s="14"/>
      <c r="G39" s="14"/>
      <c r="H39" s="15"/>
      <c r="I39" s="3"/>
    </row>
    <row r="40" spans="1:15" x14ac:dyDescent="0.2">
      <c r="A40" s="83">
        <v>0.03</v>
      </c>
      <c r="B40" s="84">
        <v>0.02</v>
      </c>
      <c r="C40" t="s">
        <v>50</v>
      </c>
      <c r="D40" s="14"/>
      <c r="E40" s="14"/>
      <c r="F40" s="14"/>
      <c r="G40" s="14"/>
      <c r="H40" s="15"/>
    </row>
    <row r="41" spans="1:15" x14ac:dyDescent="0.2">
      <c r="A41" s="85">
        <v>0.04</v>
      </c>
      <c r="B41" s="85">
        <v>2.5000000000000001E-2</v>
      </c>
      <c r="C41" t="s">
        <v>51</v>
      </c>
    </row>
    <row r="43" spans="1:15" x14ac:dyDescent="0.2">
      <c r="K43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filterMode="1"/>
  <dimension ref="A1:O44"/>
  <sheetViews>
    <sheetView zoomScale="86" zoomScaleNormal="60" workbookViewId="0">
      <selection activeCell="L38" sqref="L38"/>
    </sheetView>
  </sheetViews>
  <sheetFormatPr baseColWidth="10" defaultColWidth="10.6640625" defaultRowHeight="16" x14ac:dyDescent="0.2"/>
  <cols>
    <col min="2" max="2" width="13.33203125" customWidth="1"/>
    <col min="3" max="3" width="12.33203125" customWidth="1"/>
    <col min="5" max="5" width="10.1640625" customWidth="1"/>
    <col min="6" max="6" width="11.6640625" customWidth="1"/>
    <col min="7" max="7" width="15.33203125" hidden="1" customWidth="1"/>
    <col min="10" max="10" width="11.6640625" customWidth="1"/>
    <col min="12" max="12" width="10.33203125" customWidth="1"/>
    <col min="13" max="13" width="15.6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34" si="0">D2+E2</f>
        <v>0.02</v>
      </c>
      <c r="G2" s="89">
        <f t="shared" ref="G2:G34" si="1">C2*D2</f>
        <v>0</v>
      </c>
      <c r="H2" s="12">
        <f t="shared" ref="H2:H34" si="2">C2*F2</f>
        <v>0</v>
      </c>
      <c r="I2" s="89"/>
      <c r="J2" s="12">
        <f t="shared" ref="J2:J34" si="3">H2+I2</f>
        <v>0</v>
      </c>
      <c r="K2" s="120"/>
      <c r="L2" s="12">
        <f t="shared" ref="L2:L34" si="4">J2-K2</f>
        <v>0</v>
      </c>
      <c r="M2" s="3">
        <f t="shared" ref="M2:M34" si="5">G2+I2-K2</f>
        <v>0</v>
      </c>
    </row>
    <row r="3" spans="1:13" ht="17" x14ac:dyDescent="0.2">
      <c r="A3" s="93" t="s">
        <v>102</v>
      </c>
      <c r="B3" s="159" t="s">
        <v>103</v>
      </c>
      <c r="C3" s="111">
        <v>4528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1720.64</v>
      </c>
      <c r="H3" s="12">
        <f t="shared" si="2"/>
        <v>1856.4800000000002</v>
      </c>
      <c r="I3" s="89">
        <v>96.79</v>
      </c>
      <c r="J3" s="12">
        <f t="shared" si="3"/>
        <v>1953.2700000000002</v>
      </c>
      <c r="K3" s="120">
        <v>200</v>
      </c>
      <c r="L3" s="12">
        <f t="shared" si="4"/>
        <v>1753.2700000000002</v>
      </c>
      <c r="M3" s="3">
        <f t="shared" si="5"/>
        <v>1617.43</v>
      </c>
    </row>
    <row r="4" spans="1:13" ht="17" hidden="1" x14ac:dyDescent="0.2">
      <c r="A4" s="179" t="s">
        <v>72</v>
      </c>
      <c r="B4" s="159" t="s">
        <v>73</v>
      </c>
      <c r="C4" s="111"/>
      <c r="D4" s="113"/>
      <c r="E4" s="157">
        <v>0.03</v>
      </c>
      <c r="F4" s="152">
        <f t="shared" si="0"/>
        <v>0.03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118">
        <f t="shared" si="5"/>
        <v>0</v>
      </c>
    </row>
    <row r="5" spans="1:13" ht="17" hidden="1" x14ac:dyDescent="0.2">
      <c r="A5" s="160" t="s">
        <v>67</v>
      </c>
      <c r="B5" s="159" t="s">
        <v>68</v>
      </c>
      <c r="C5" s="111"/>
      <c r="D5" s="113"/>
      <c r="E5" s="151">
        <v>0.04</v>
      </c>
      <c r="F5" s="152">
        <f t="shared" si="0"/>
        <v>0.04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ht="17" x14ac:dyDescent="0.2">
      <c r="A6" s="160" t="s">
        <v>65</v>
      </c>
      <c r="B6" s="159" t="s">
        <v>93</v>
      </c>
      <c r="C6" s="111">
        <v>4608</v>
      </c>
      <c r="D6" s="113">
        <v>0.25</v>
      </c>
      <c r="E6" s="157">
        <v>2.5000000000000001E-2</v>
      </c>
      <c r="F6" s="152">
        <f t="shared" si="0"/>
        <v>0.27500000000000002</v>
      </c>
      <c r="G6" s="89">
        <f t="shared" si="1"/>
        <v>1152</v>
      </c>
      <c r="H6" s="12">
        <f t="shared" si="2"/>
        <v>1267.2</v>
      </c>
      <c r="I6" s="89">
        <v>12</v>
      </c>
      <c r="J6" s="12">
        <f t="shared" si="3"/>
        <v>1279.2</v>
      </c>
      <c r="K6" s="120">
        <v>110</v>
      </c>
      <c r="L6" s="12">
        <f t="shared" si="4"/>
        <v>1169.2</v>
      </c>
      <c r="M6" s="118">
        <f t="shared" si="5"/>
        <v>1054</v>
      </c>
    </row>
    <row r="7" spans="1:13" hidden="1" x14ac:dyDescent="0.2">
      <c r="A7" s="149" t="s">
        <v>65</v>
      </c>
      <c r="B7" s="218" t="s">
        <v>66</v>
      </c>
      <c r="C7" s="176"/>
      <c r="D7" s="170"/>
      <c r="E7" s="157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118">
        <f t="shared" si="5"/>
        <v>0</v>
      </c>
    </row>
    <row r="8" spans="1:13" ht="17" hidden="1" x14ac:dyDescent="0.2">
      <c r="A8" s="179" t="s">
        <v>81</v>
      </c>
      <c r="B8" s="193" t="s">
        <v>82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ht="17" hidden="1" x14ac:dyDescent="0.2">
      <c r="A9" s="179" t="s">
        <v>76</v>
      </c>
      <c r="B9" s="180" t="s">
        <v>77</v>
      </c>
      <c r="C9" s="147"/>
      <c r="D9" s="170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hidden="1" x14ac:dyDescent="0.2">
      <c r="A10" s="191" t="s">
        <v>96</v>
      </c>
      <c r="B10" s="222" t="s">
        <v>97</v>
      </c>
      <c r="C10" s="147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hidden="1" x14ac:dyDescent="0.2">
      <c r="A11" s="191" t="s">
        <v>44</v>
      </c>
      <c r="B11" s="146" t="s">
        <v>45</v>
      </c>
      <c r="C11" s="186"/>
      <c r="D11" s="170"/>
      <c r="E11" s="157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"/>
      <c r="J11" s="12">
        <f t="shared" si="3"/>
        <v>0</v>
      </c>
      <c r="K11" s="12"/>
      <c r="L11" s="12">
        <f t="shared" si="4"/>
        <v>0</v>
      </c>
      <c r="M11" s="118">
        <f t="shared" si="5"/>
        <v>0</v>
      </c>
    </row>
    <row r="12" spans="1:13" hidden="1" x14ac:dyDescent="0.2">
      <c r="A12" s="208" t="s">
        <v>89</v>
      </c>
      <c r="B12" s="185" t="s">
        <v>45</v>
      </c>
      <c r="C12" s="186"/>
      <c r="D12" s="170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12"/>
      <c r="J12" s="12">
        <f t="shared" si="3"/>
        <v>0</v>
      </c>
      <c r="K12" s="12"/>
      <c r="L12" s="12">
        <f t="shared" si="4"/>
        <v>0</v>
      </c>
      <c r="M12" s="118">
        <f t="shared" si="5"/>
        <v>0</v>
      </c>
    </row>
    <row r="13" spans="1:13" ht="17" x14ac:dyDescent="0.2">
      <c r="A13" s="179" t="s">
        <v>98</v>
      </c>
      <c r="B13" s="224" t="s">
        <v>45</v>
      </c>
      <c r="C13" s="186">
        <v>4105</v>
      </c>
      <c r="D13" s="170">
        <v>0.2</v>
      </c>
      <c r="E13" s="157">
        <v>0.02</v>
      </c>
      <c r="F13" s="152">
        <f t="shared" si="0"/>
        <v>0.22</v>
      </c>
      <c r="G13" s="89">
        <f t="shared" si="1"/>
        <v>821</v>
      </c>
      <c r="H13" s="12">
        <f t="shared" si="2"/>
        <v>903.1</v>
      </c>
      <c r="I13" s="12">
        <v>36</v>
      </c>
      <c r="J13" s="12">
        <f t="shared" si="3"/>
        <v>939.1</v>
      </c>
      <c r="K13" s="12">
        <v>40</v>
      </c>
      <c r="L13" s="12">
        <f t="shared" si="4"/>
        <v>899.1</v>
      </c>
      <c r="M13" s="118">
        <f t="shared" si="5"/>
        <v>817</v>
      </c>
    </row>
    <row r="14" spans="1:13" ht="17" x14ac:dyDescent="0.2">
      <c r="A14" s="160" t="s">
        <v>94</v>
      </c>
      <c r="B14" s="219" t="s">
        <v>95</v>
      </c>
      <c r="C14" s="186">
        <v>4608</v>
      </c>
      <c r="D14" s="170">
        <v>0.25</v>
      </c>
      <c r="E14" s="157">
        <v>2.5000000000000001E-2</v>
      </c>
      <c r="F14" s="152">
        <f t="shared" si="0"/>
        <v>0.27500000000000002</v>
      </c>
      <c r="G14" s="89">
        <f t="shared" si="1"/>
        <v>1152</v>
      </c>
      <c r="H14" s="12">
        <f t="shared" si="2"/>
        <v>1267.2</v>
      </c>
      <c r="I14" s="12"/>
      <c r="J14" s="12">
        <f t="shared" si="3"/>
        <v>1267.2</v>
      </c>
      <c r="K14" s="12">
        <v>110</v>
      </c>
      <c r="L14" s="12">
        <f t="shared" si="4"/>
        <v>1157.2</v>
      </c>
      <c r="M14" s="118">
        <f t="shared" si="5"/>
        <v>1042</v>
      </c>
    </row>
    <row r="15" spans="1:13" hidden="1" x14ac:dyDescent="0.2">
      <c r="A15" s="139" t="s">
        <v>69</v>
      </c>
      <c r="B15" s="187" t="s">
        <v>70</v>
      </c>
      <c r="C15" s="186"/>
      <c r="D15" s="170"/>
      <c r="E15" s="151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hidden="1" x14ac:dyDescent="0.2">
      <c r="A16" s="124" t="s">
        <v>60</v>
      </c>
      <c r="B16" s="188" t="s">
        <v>61</v>
      </c>
      <c r="C16" s="189"/>
      <c r="D16" s="172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3" hidden="1" x14ac:dyDescent="0.2">
      <c r="A17" s="139" t="s">
        <v>46</v>
      </c>
      <c r="B17" s="146" t="s">
        <v>29</v>
      </c>
      <c r="C17" s="186"/>
      <c r="D17" s="170"/>
      <c r="E17" s="151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3" x14ac:dyDescent="0.2">
      <c r="A18" s="90" t="s">
        <v>108</v>
      </c>
      <c r="B18" s="233" t="s">
        <v>111</v>
      </c>
      <c r="C18" s="186">
        <v>3094</v>
      </c>
      <c r="D18" s="170">
        <v>0.38</v>
      </c>
      <c r="E18" s="157">
        <v>0.03</v>
      </c>
      <c r="F18" s="152">
        <f t="shared" si="0"/>
        <v>0.41000000000000003</v>
      </c>
      <c r="G18" s="89">
        <f t="shared" si="1"/>
        <v>1175.72</v>
      </c>
      <c r="H18" s="12">
        <f t="shared" si="2"/>
        <v>1268.5400000000002</v>
      </c>
      <c r="I18" s="123">
        <v>241.14</v>
      </c>
      <c r="J18" s="12">
        <f t="shared" si="3"/>
        <v>1509.6800000000003</v>
      </c>
      <c r="K18" s="123"/>
      <c r="L18" s="12">
        <f t="shared" si="4"/>
        <v>1509.6800000000003</v>
      </c>
      <c r="M18" s="118">
        <f t="shared" si="5"/>
        <v>1416.8600000000001</v>
      </c>
    </row>
    <row r="19" spans="1:13" x14ac:dyDescent="0.2">
      <c r="A19" s="90" t="s">
        <v>52</v>
      </c>
      <c r="B19" s="119" t="s">
        <v>53</v>
      </c>
      <c r="C19" s="190">
        <v>4288</v>
      </c>
      <c r="D19" s="170">
        <v>0.38</v>
      </c>
      <c r="E19" s="151">
        <v>0.03</v>
      </c>
      <c r="F19" s="152">
        <f t="shared" si="0"/>
        <v>0.41000000000000003</v>
      </c>
      <c r="G19" s="89">
        <f t="shared" si="1"/>
        <v>1629.44</v>
      </c>
      <c r="H19" s="12">
        <f t="shared" si="2"/>
        <v>1758.0800000000002</v>
      </c>
      <c r="I19" s="123">
        <v>67.44</v>
      </c>
      <c r="J19" s="12">
        <f t="shared" si="3"/>
        <v>1825.5200000000002</v>
      </c>
      <c r="K19" s="123">
        <v>610</v>
      </c>
      <c r="L19" s="12">
        <f t="shared" si="4"/>
        <v>1215.5200000000002</v>
      </c>
      <c r="M19" s="118">
        <f t="shared" si="5"/>
        <v>1086.8800000000001</v>
      </c>
    </row>
    <row r="20" spans="1:13" x14ac:dyDescent="0.2">
      <c r="A20" s="208" t="s">
        <v>90</v>
      </c>
      <c r="B20" s="185" t="s">
        <v>79</v>
      </c>
      <c r="C20" s="190">
        <v>2430</v>
      </c>
      <c r="D20" s="170">
        <v>0.38</v>
      </c>
      <c r="E20" s="151">
        <v>0.04</v>
      </c>
      <c r="F20" s="152">
        <f t="shared" si="0"/>
        <v>0.42</v>
      </c>
      <c r="G20" s="89">
        <f t="shared" si="1"/>
        <v>923.4</v>
      </c>
      <c r="H20" s="12">
        <f t="shared" si="2"/>
        <v>1020.5999999999999</v>
      </c>
      <c r="I20" s="123">
        <v>20.78</v>
      </c>
      <c r="J20" s="12">
        <f t="shared" si="3"/>
        <v>1041.3799999999999</v>
      </c>
      <c r="K20" s="123">
        <v>110</v>
      </c>
      <c r="L20" s="12">
        <f t="shared" si="4"/>
        <v>931.37999999999988</v>
      </c>
      <c r="M20" s="118">
        <f t="shared" si="5"/>
        <v>834.18</v>
      </c>
    </row>
    <row r="21" spans="1:13" hidden="1" x14ac:dyDescent="0.2">
      <c r="A21" s="90" t="s">
        <v>104</v>
      </c>
      <c r="B21" s="231" t="s">
        <v>105</v>
      </c>
      <c r="C21" s="190"/>
      <c r="D21" s="170"/>
      <c r="E21" s="151">
        <v>0.03</v>
      </c>
      <c r="F21" s="152">
        <f t="shared" si="0"/>
        <v>0.03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3" x14ac:dyDescent="0.2">
      <c r="A22" s="90" t="s">
        <v>100</v>
      </c>
      <c r="B22" s="228" t="s">
        <v>101</v>
      </c>
      <c r="C22" s="190">
        <v>2065</v>
      </c>
      <c r="D22" s="170">
        <v>0.38</v>
      </c>
      <c r="E22" s="157">
        <v>0.03</v>
      </c>
      <c r="F22" s="152">
        <f t="shared" si="0"/>
        <v>0.41000000000000003</v>
      </c>
      <c r="G22" s="89">
        <f t="shared" si="1"/>
        <v>784.7</v>
      </c>
      <c r="H22" s="12">
        <f t="shared" si="2"/>
        <v>846.65000000000009</v>
      </c>
      <c r="I22" s="123">
        <v>100</v>
      </c>
      <c r="J22" s="12">
        <f t="shared" si="3"/>
        <v>946.65000000000009</v>
      </c>
      <c r="K22" s="123">
        <v>110</v>
      </c>
      <c r="L22" s="12">
        <f t="shared" si="4"/>
        <v>836.65000000000009</v>
      </c>
      <c r="M22" s="118">
        <f t="shared" si="5"/>
        <v>774.7</v>
      </c>
    </row>
    <row r="23" spans="1:13" x14ac:dyDescent="0.2">
      <c r="A23" s="194" t="s">
        <v>85</v>
      </c>
      <c r="B23" s="206" t="s">
        <v>86</v>
      </c>
      <c r="C23" s="190">
        <v>2565</v>
      </c>
      <c r="D23" s="170">
        <v>0.23</v>
      </c>
      <c r="E23" s="151">
        <v>2.5000000000000001E-2</v>
      </c>
      <c r="F23" s="152">
        <f t="shared" si="0"/>
        <v>0.255</v>
      </c>
      <c r="G23" s="89">
        <f t="shared" si="1"/>
        <v>589.95000000000005</v>
      </c>
      <c r="H23" s="12">
        <f t="shared" si="2"/>
        <v>654.07500000000005</v>
      </c>
      <c r="I23" s="123"/>
      <c r="J23" s="12">
        <f t="shared" si="3"/>
        <v>654.07500000000005</v>
      </c>
      <c r="K23" s="123">
        <v>110</v>
      </c>
      <c r="L23" s="12">
        <f t="shared" si="4"/>
        <v>544.07500000000005</v>
      </c>
      <c r="M23" s="118">
        <f t="shared" si="5"/>
        <v>479.95000000000005</v>
      </c>
    </row>
    <row r="24" spans="1:13" hidden="1" x14ac:dyDescent="0.2">
      <c r="A24" s="194" t="s">
        <v>85</v>
      </c>
      <c r="B24" s="206" t="s">
        <v>86</v>
      </c>
      <c r="C24" s="190"/>
      <c r="D24" s="170"/>
      <c r="E24" s="151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2">
      <c r="A25" s="194" t="s">
        <v>83</v>
      </c>
      <c r="B25" s="206" t="s">
        <v>84</v>
      </c>
      <c r="C25" s="190"/>
      <c r="D25" s="170"/>
      <c r="E25" s="151">
        <v>0.04</v>
      </c>
      <c r="F25" s="152">
        <f t="shared" si="0"/>
        <v>0.04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x14ac:dyDescent="0.2">
      <c r="A26" s="90" t="s">
        <v>106</v>
      </c>
      <c r="B26" s="231" t="s">
        <v>107</v>
      </c>
      <c r="C26" s="176">
        <v>2096</v>
      </c>
      <c r="D26" s="170">
        <v>0.38</v>
      </c>
      <c r="E26" s="151">
        <v>0.03</v>
      </c>
      <c r="F26" s="152">
        <f t="shared" si="0"/>
        <v>0.41000000000000003</v>
      </c>
      <c r="G26" s="89">
        <f t="shared" si="1"/>
        <v>796.48</v>
      </c>
      <c r="H26" s="12">
        <f t="shared" si="2"/>
        <v>859.36</v>
      </c>
      <c r="I26" s="123"/>
      <c r="J26" s="12">
        <f t="shared" si="3"/>
        <v>859.36</v>
      </c>
      <c r="K26" s="123">
        <v>410</v>
      </c>
      <c r="L26" s="12">
        <f t="shared" si="4"/>
        <v>449.36</v>
      </c>
      <c r="M26" s="118">
        <f t="shared" si="5"/>
        <v>386.48</v>
      </c>
    </row>
    <row r="27" spans="1:13" x14ac:dyDescent="0.2">
      <c r="A27" s="90" t="s">
        <v>106</v>
      </c>
      <c r="B27" s="231" t="s">
        <v>107</v>
      </c>
      <c r="C27" s="176">
        <v>2258</v>
      </c>
      <c r="D27" s="170">
        <v>0.25</v>
      </c>
      <c r="E27" s="151">
        <v>0.02</v>
      </c>
      <c r="F27" s="152">
        <f t="shared" si="0"/>
        <v>0.27</v>
      </c>
      <c r="G27" s="89">
        <f t="shared" si="1"/>
        <v>564.5</v>
      </c>
      <c r="H27" s="12">
        <f t="shared" si="2"/>
        <v>609.66000000000008</v>
      </c>
      <c r="I27" s="123"/>
      <c r="J27" s="12">
        <f t="shared" si="3"/>
        <v>609.66000000000008</v>
      </c>
      <c r="K27" s="123">
        <v>110</v>
      </c>
      <c r="L27" s="12">
        <f t="shared" si="4"/>
        <v>499.66000000000008</v>
      </c>
      <c r="M27" s="118">
        <f t="shared" si="5"/>
        <v>454.5</v>
      </c>
    </row>
    <row r="28" spans="1:13" hidden="1" x14ac:dyDescent="0.2">
      <c r="A28" s="94" t="s">
        <v>58</v>
      </c>
      <c r="B28" s="110" t="s">
        <v>59</v>
      </c>
      <c r="C28" s="111"/>
      <c r="D28" s="171"/>
      <c r="E28" s="157">
        <v>2.5000000000000001E-2</v>
      </c>
      <c r="F28" s="152">
        <f t="shared" si="0"/>
        <v>2.5000000000000001E-2</v>
      </c>
      <c r="G28" s="89">
        <f t="shared" si="1"/>
        <v>0</v>
      </c>
      <c r="H28" s="12">
        <f t="shared" si="2"/>
        <v>0</v>
      </c>
      <c r="I28" s="116"/>
      <c r="J28" s="12">
        <f t="shared" si="3"/>
        <v>0</v>
      </c>
      <c r="K28" s="116"/>
      <c r="L28" s="12">
        <f t="shared" si="4"/>
        <v>0</v>
      </c>
      <c r="M28" s="118">
        <f t="shared" si="5"/>
        <v>0</v>
      </c>
    </row>
    <row r="29" spans="1:13" hidden="1" x14ac:dyDescent="0.2">
      <c r="A29" s="90" t="s">
        <v>63</v>
      </c>
      <c r="B29" s="146" t="s">
        <v>64</v>
      </c>
      <c r="C29" s="176"/>
      <c r="D29" s="170"/>
      <c r="E29" s="151">
        <v>0.02</v>
      </c>
      <c r="F29" s="152">
        <f t="shared" si="0"/>
        <v>0.02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x14ac:dyDescent="0.2">
      <c r="A30" s="90" t="s">
        <v>109</v>
      </c>
      <c r="B30" s="233" t="s">
        <v>110</v>
      </c>
      <c r="C30" s="176">
        <v>2800</v>
      </c>
      <c r="D30" s="170">
        <v>0.38</v>
      </c>
      <c r="E30" s="157">
        <v>0.03</v>
      </c>
      <c r="F30" s="152">
        <f t="shared" si="0"/>
        <v>0.41000000000000003</v>
      </c>
      <c r="G30" s="89">
        <f t="shared" si="1"/>
        <v>1064</v>
      </c>
      <c r="H30" s="12">
        <f t="shared" si="2"/>
        <v>1148</v>
      </c>
      <c r="I30" s="123">
        <v>317.61</v>
      </c>
      <c r="J30" s="12">
        <f t="shared" si="3"/>
        <v>1465.6100000000001</v>
      </c>
      <c r="K30" s="123">
        <v>828</v>
      </c>
      <c r="L30" s="12">
        <f t="shared" si="4"/>
        <v>637.61000000000013</v>
      </c>
      <c r="M30" s="118">
        <f t="shared" si="5"/>
        <v>553.61000000000013</v>
      </c>
    </row>
    <row r="31" spans="1:13" hidden="1" x14ac:dyDescent="0.2">
      <c r="A31" s="90" t="s">
        <v>74</v>
      </c>
      <c r="B31" s="175" t="s">
        <v>75</v>
      </c>
      <c r="C31" s="111"/>
      <c r="D31" s="171"/>
      <c r="E31" s="157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16"/>
      <c r="J31" s="12">
        <f t="shared" si="3"/>
        <v>0</v>
      </c>
      <c r="K31" s="116"/>
      <c r="L31" s="12">
        <f t="shared" si="4"/>
        <v>0</v>
      </c>
      <c r="M31" s="118">
        <f t="shared" si="5"/>
        <v>0</v>
      </c>
    </row>
    <row r="32" spans="1:13" hidden="1" x14ac:dyDescent="0.2">
      <c r="A32" s="209" t="s">
        <v>91</v>
      </c>
      <c r="B32" s="213" t="s">
        <v>92</v>
      </c>
      <c r="C32" s="214"/>
      <c r="D32" s="215"/>
      <c r="E32" s="199">
        <v>0.04</v>
      </c>
      <c r="F32" s="152">
        <f t="shared" si="0"/>
        <v>0.04</v>
      </c>
      <c r="G32" s="89">
        <f t="shared" si="1"/>
        <v>0</v>
      </c>
      <c r="H32" s="12">
        <f t="shared" si="2"/>
        <v>0</v>
      </c>
      <c r="I32" s="116"/>
      <c r="J32" s="12">
        <f t="shared" si="3"/>
        <v>0</v>
      </c>
      <c r="K32" s="116"/>
      <c r="L32" s="12">
        <f t="shared" si="4"/>
        <v>0</v>
      </c>
      <c r="M32" s="118">
        <f t="shared" si="5"/>
        <v>0</v>
      </c>
    </row>
    <row r="33" spans="1:15" hidden="1" x14ac:dyDescent="0.2">
      <c r="A33" s="92" t="s">
        <v>54</v>
      </c>
      <c r="B33" s="196" t="s">
        <v>55</v>
      </c>
      <c r="C33" s="197"/>
      <c r="D33" s="198"/>
      <c r="E33" s="199">
        <v>0.04</v>
      </c>
      <c r="F33" s="200">
        <f t="shared" si="0"/>
        <v>0.04</v>
      </c>
      <c r="G33" s="201">
        <f t="shared" si="1"/>
        <v>0</v>
      </c>
      <c r="H33" s="202">
        <f t="shared" si="2"/>
        <v>0</v>
      </c>
      <c r="I33" s="203"/>
      <c r="J33" s="202">
        <f t="shared" si="3"/>
        <v>0</v>
      </c>
      <c r="K33" s="203"/>
      <c r="L33" s="202">
        <f t="shared" si="4"/>
        <v>0</v>
      </c>
      <c r="M33" s="118">
        <f t="shared" si="5"/>
        <v>0</v>
      </c>
    </row>
    <row r="34" spans="1:15" x14ac:dyDescent="0.2">
      <c r="A34" s="90" t="s">
        <v>87</v>
      </c>
      <c r="B34" s="206" t="s">
        <v>88</v>
      </c>
      <c r="C34" s="114">
        <v>2565</v>
      </c>
      <c r="D34" s="172">
        <v>0.23</v>
      </c>
      <c r="E34" s="157">
        <v>0.02</v>
      </c>
      <c r="F34" s="152">
        <f t="shared" si="0"/>
        <v>0.25</v>
      </c>
      <c r="G34" s="89">
        <f t="shared" si="1"/>
        <v>589.95000000000005</v>
      </c>
      <c r="H34" s="12">
        <f t="shared" si="2"/>
        <v>641.25</v>
      </c>
      <c r="I34" s="116"/>
      <c r="J34" s="12">
        <f t="shared" si="3"/>
        <v>641.25</v>
      </c>
      <c r="K34" s="116">
        <v>110</v>
      </c>
      <c r="L34" s="12">
        <f t="shared" si="4"/>
        <v>531.25</v>
      </c>
      <c r="M34" s="118">
        <f t="shared" si="5"/>
        <v>479.95000000000005</v>
      </c>
    </row>
    <row r="35" spans="1:15" ht="16" customHeight="1" x14ac:dyDescent="0.2">
      <c r="A35" s="75"/>
      <c r="C35" s="79">
        <f>SUM(C2:C34)</f>
        <v>42010</v>
      </c>
      <c r="D35" s="79"/>
      <c r="E35" s="79"/>
      <c r="F35" s="79">
        <f t="shared" ref="F35:M35" si="6">SUM(F2:F34)</f>
        <v>5.0900000000000007</v>
      </c>
      <c r="G35" s="80">
        <f t="shared" si="6"/>
        <v>12963.780000000002</v>
      </c>
      <c r="H35" s="80">
        <f t="shared" si="6"/>
        <v>14100.195000000002</v>
      </c>
      <c r="I35" s="80">
        <f t="shared" si="6"/>
        <v>891.76</v>
      </c>
      <c r="J35" s="80">
        <f t="shared" si="6"/>
        <v>14991.955000000002</v>
      </c>
      <c r="K35" s="80">
        <f t="shared" si="6"/>
        <v>2858</v>
      </c>
      <c r="L35" s="80">
        <f t="shared" si="6"/>
        <v>12133.955000000002</v>
      </c>
      <c r="M35" s="80">
        <f t="shared" si="6"/>
        <v>10997.540000000003</v>
      </c>
      <c r="O35" s="3"/>
    </row>
    <row r="36" spans="1:15" x14ac:dyDescent="0.2">
      <c r="D36" s="81"/>
      <c r="E36" s="81"/>
      <c r="F36" s="81"/>
      <c r="G36" s="81"/>
      <c r="L36" s="162"/>
      <c r="N36" s="165"/>
    </row>
    <row r="37" spans="1:15" x14ac:dyDescent="0.2">
      <c r="D37" s="13"/>
      <c r="E37" s="13"/>
      <c r="F37" s="13"/>
      <c r="G37" s="13"/>
      <c r="I37" s="13"/>
      <c r="J37" s="13"/>
      <c r="K37" t="s">
        <v>10</v>
      </c>
      <c r="L37" s="12">
        <f>H41</f>
        <v>0</v>
      </c>
    </row>
    <row r="38" spans="1:15" x14ac:dyDescent="0.2">
      <c r="D38" s="14"/>
      <c r="E38" s="14"/>
      <c r="F38" s="14"/>
      <c r="G38" s="14"/>
      <c r="I38" s="13"/>
      <c r="J38" s="13"/>
      <c r="K38" t="s">
        <v>12</v>
      </c>
      <c r="L38" s="207">
        <f>L35</f>
        <v>12133.955000000002</v>
      </c>
    </row>
    <row r="39" spans="1:15" x14ac:dyDescent="0.2">
      <c r="D39" s="14"/>
      <c r="E39" s="14"/>
      <c r="F39" s="14"/>
      <c r="G39" s="14"/>
      <c r="H39" s="15"/>
    </row>
    <row r="40" spans="1:15" x14ac:dyDescent="0.2">
      <c r="A40" s="82" t="s">
        <v>48</v>
      </c>
      <c r="B40" s="82" t="s">
        <v>49</v>
      </c>
      <c r="D40" s="14"/>
      <c r="E40" s="14"/>
      <c r="F40" s="14"/>
      <c r="G40" s="14"/>
      <c r="H40" s="15"/>
      <c r="I40" s="3"/>
    </row>
    <row r="41" spans="1:15" x14ac:dyDescent="0.2">
      <c r="A41" s="83">
        <v>0.03</v>
      </c>
      <c r="B41" s="84">
        <v>0.02</v>
      </c>
      <c r="C41" t="s">
        <v>50</v>
      </c>
      <c r="D41" s="14"/>
      <c r="E41" s="14"/>
      <c r="F41" s="14"/>
      <c r="G41" s="14"/>
      <c r="H41" s="15"/>
    </row>
    <row r="42" spans="1:15" x14ac:dyDescent="0.2">
      <c r="A42" s="85">
        <v>0.04</v>
      </c>
      <c r="B42" s="85">
        <v>2.5000000000000001E-2</v>
      </c>
      <c r="C42" t="s">
        <v>51</v>
      </c>
    </row>
    <row r="44" spans="1:15" x14ac:dyDescent="0.2">
      <c r="K44" s="3"/>
    </row>
  </sheetData>
  <autoFilter ref="A1:M35" xr:uid="{00000000-0009-0000-0000-000043000000}">
    <filterColumn colId="11">
      <filters>
        <filter val="1,157.20"/>
        <filter val="1,169.20"/>
        <filter val="1,215.52"/>
        <filter val="1,509.68"/>
        <filter val="1,753.27"/>
        <filter val="12,133.96"/>
        <filter val="449.36"/>
        <filter val="499.66"/>
        <filter val="531.25"/>
        <filter val="544.08"/>
        <filter val="637.61"/>
        <filter val="836.65"/>
        <filter val="899.10"/>
        <filter val="931.38"/>
      </filters>
    </filterColumn>
  </autoFilter>
  <sortState xmlns:xlrd2="http://schemas.microsoft.com/office/spreadsheetml/2017/richdata2" ref="A2:M34">
    <sortCondition ref="B2:B34"/>
  </sortState>
  <pageMargins left="0.7" right="0.7" top="0.75" bottom="0.75" header="0.3" footer="0.3"/>
  <pageSetup orientation="portrait" horizontalDpi="4294967295" verticalDpi="4294967295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filterMode="1"/>
  <dimension ref="A1:O45"/>
  <sheetViews>
    <sheetView zoomScale="86" zoomScaleNormal="60" workbookViewId="0">
      <selection activeCell="B3" sqref="B3:B35"/>
    </sheetView>
  </sheetViews>
  <sheetFormatPr baseColWidth="10" defaultColWidth="10.6640625" defaultRowHeight="16" x14ac:dyDescent="0.2"/>
  <cols>
    <col min="2" max="2" width="13.33203125" customWidth="1"/>
    <col min="3" max="3" width="12.33203125" customWidth="1"/>
    <col min="5" max="5" width="10.1640625" customWidth="1"/>
    <col min="6" max="6" width="11" customWidth="1"/>
    <col min="7" max="7" width="18.83203125" hidden="1" customWidth="1"/>
    <col min="10" max="10" width="11.6640625" customWidth="1"/>
    <col min="12" max="12" width="11.1640625" customWidth="1"/>
    <col min="13" max="13" width="13.6640625" hidden="1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35" si="0">D2+E2</f>
        <v>0.02</v>
      </c>
      <c r="G2" s="89">
        <f t="shared" ref="G2:G35" si="1">C2*D2</f>
        <v>0</v>
      </c>
      <c r="H2" s="12">
        <f t="shared" ref="H2:H35" si="2">C2*F2</f>
        <v>0</v>
      </c>
      <c r="I2" s="89"/>
      <c r="J2" s="12">
        <f t="shared" ref="J2:J35" si="3">H2+I2</f>
        <v>0</v>
      </c>
      <c r="K2" s="120"/>
      <c r="L2" s="12">
        <f t="shared" ref="L2:L35" si="4">J2-K2</f>
        <v>0</v>
      </c>
      <c r="M2" s="3">
        <f t="shared" ref="M2:M35" si="5">G2+I2-K2</f>
        <v>0</v>
      </c>
    </row>
    <row r="3" spans="1:13" ht="17" x14ac:dyDescent="0.2">
      <c r="A3" s="93" t="s">
        <v>102</v>
      </c>
      <c r="B3" s="159" t="s">
        <v>103</v>
      </c>
      <c r="C3" s="111">
        <v>4228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1606.64</v>
      </c>
      <c r="H3" s="12">
        <f t="shared" si="2"/>
        <v>1733.48</v>
      </c>
      <c r="I3" s="89">
        <v>150</v>
      </c>
      <c r="J3" s="12">
        <f t="shared" si="3"/>
        <v>1883.48</v>
      </c>
      <c r="K3" s="120">
        <v>165</v>
      </c>
      <c r="L3" s="12">
        <f t="shared" si="4"/>
        <v>1718.48</v>
      </c>
      <c r="M3" s="3">
        <f t="shared" si="5"/>
        <v>1591.64</v>
      </c>
    </row>
    <row r="4" spans="1:13" ht="17" hidden="1" x14ac:dyDescent="0.2">
      <c r="A4" s="179" t="s">
        <v>72</v>
      </c>
      <c r="B4" s="159" t="s">
        <v>73</v>
      </c>
      <c r="C4" s="111"/>
      <c r="D4" s="113"/>
      <c r="E4" s="157">
        <v>0.03</v>
      </c>
      <c r="F4" s="152">
        <f t="shared" si="0"/>
        <v>0.03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118">
        <f t="shared" si="5"/>
        <v>0</v>
      </c>
    </row>
    <row r="5" spans="1:13" ht="17" hidden="1" x14ac:dyDescent="0.2">
      <c r="A5" s="160" t="s">
        <v>67</v>
      </c>
      <c r="B5" s="159" t="s">
        <v>68</v>
      </c>
      <c r="C5" s="111"/>
      <c r="D5" s="113"/>
      <c r="E5" s="151">
        <v>0.04</v>
      </c>
      <c r="F5" s="152">
        <f t="shared" si="0"/>
        <v>0.04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ht="17" x14ac:dyDescent="0.2">
      <c r="A6" s="160" t="s">
        <v>65</v>
      </c>
      <c r="B6" s="159" t="s">
        <v>93</v>
      </c>
      <c r="C6" s="111">
        <v>8280</v>
      </c>
      <c r="D6" s="113">
        <v>0.25</v>
      </c>
      <c r="E6" s="157">
        <v>2.5000000000000001E-2</v>
      </c>
      <c r="F6" s="152">
        <f t="shared" si="0"/>
        <v>0.27500000000000002</v>
      </c>
      <c r="G6" s="89">
        <f t="shared" si="1"/>
        <v>2070</v>
      </c>
      <c r="H6" s="12">
        <f t="shared" si="2"/>
        <v>2277</v>
      </c>
      <c r="I6" s="89"/>
      <c r="J6" s="12">
        <f t="shared" si="3"/>
        <v>2277</v>
      </c>
      <c r="K6" s="120">
        <v>110</v>
      </c>
      <c r="L6" s="12">
        <f t="shared" si="4"/>
        <v>2167</v>
      </c>
      <c r="M6" s="118">
        <f t="shared" si="5"/>
        <v>1960</v>
      </c>
    </row>
    <row r="7" spans="1:13" hidden="1" x14ac:dyDescent="0.2">
      <c r="A7" s="149" t="s">
        <v>65</v>
      </c>
      <c r="B7" s="218" t="s">
        <v>66</v>
      </c>
      <c r="C7" s="176"/>
      <c r="D7" s="170"/>
      <c r="E7" s="157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118">
        <f t="shared" si="5"/>
        <v>0</v>
      </c>
    </row>
    <row r="8" spans="1:13" ht="17" hidden="1" x14ac:dyDescent="0.2">
      <c r="A8" s="179" t="s">
        <v>81</v>
      </c>
      <c r="B8" s="193" t="s">
        <v>82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ht="17" hidden="1" x14ac:dyDescent="0.2">
      <c r="A9" s="179" t="s">
        <v>76</v>
      </c>
      <c r="B9" s="180" t="s">
        <v>77</v>
      </c>
      <c r="C9" s="147"/>
      <c r="D9" s="170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hidden="1" x14ac:dyDescent="0.2">
      <c r="A10" s="191" t="s">
        <v>96</v>
      </c>
      <c r="B10" s="222" t="s">
        <v>97</v>
      </c>
      <c r="C10" s="147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hidden="1" x14ac:dyDescent="0.2">
      <c r="A11" s="191" t="s">
        <v>44</v>
      </c>
      <c r="B11" s="146" t="s">
        <v>45</v>
      </c>
      <c r="C11" s="186"/>
      <c r="D11" s="170"/>
      <c r="E11" s="157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"/>
      <c r="J11" s="12">
        <f t="shared" si="3"/>
        <v>0</v>
      </c>
      <c r="K11" s="12"/>
      <c r="L11" s="12">
        <f t="shared" si="4"/>
        <v>0</v>
      </c>
      <c r="M11" s="118">
        <f t="shared" si="5"/>
        <v>0</v>
      </c>
    </row>
    <row r="12" spans="1:13" hidden="1" x14ac:dyDescent="0.2">
      <c r="A12" s="208" t="s">
        <v>89</v>
      </c>
      <c r="B12" s="185" t="s">
        <v>45</v>
      </c>
      <c r="C12" s="186"/>
      <c r="D12" s="170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12"/>
      <c r="J12" s="12">
        <f t="shared" si="3"/>
        <v>0</v>
      </c>
      <c r="K12" s="12"/>
      <c r="L12" s="12">
        <f t="shared" si="4"/>
        <v>0</v>
      </c>
      <c r="M12" s="118">
        <f t="shared" si="5"/>
        <v>0</v>
      </c>
    </row>
    <row r="13" spans="1:13" ht="17" x14ac:dyDescent="0.2">
      <c r="A13" s="179" t="s">
        <v>98</v>
      </c>
      <c r="B13" s="224" t="s">
        <v>45</v>
      </c>
      <c r="C13" s="186">
        <v>3316</v>
      </c>
      <c r="D13" s="170">
        <v>0.2</v>
      </c>
      <c r="E13" s="157">
        <v>0.02</v>
      </c>
      <c r="F13" s="152">
        <f t="shared" si="0"/>
        <v>0.22</v>
      </c>
      <c r="G13" s="89">
        <f t="shared" si="1"/>
        <v>663.2</v>
      </c>
      <c r="H13" s="12">
        <f t="shared" si="2"/>
        <v>729.52</v>
      </c>
      <c r="I13" s="12"/>
      <c r="J13" s="12">
        <f t="shared" si="3"/>
        <v>729.52</v>
      </c>
      <c r="K13" s="12"/>
      <c r="L13" s="12">
        <f t="shared" si="4"/>
        <v>729.52</v>
      </c>
      <c r="M13" s="118">
        <f t="shared" si="5"/>
        <v>663.2</v>
      </c>
    </row>
    <row r="14" spans="1:13" ht="17" x14ac:dyDescent="0.2">
      <c r="A14" s="160" t="s">
        <v>94</v>
      </c>
      <c r="B14" s="219" t="s">
        <v>95</v>
      </c>
      <c r="C14" s="186">
        <v>8280</v>
      </c>
      <c r="D14" s="170">
        <v>0.25</v>
      </c>
      <c r="E14" s="157">
        <v>2.5000000000000001E-2</v>
      </c>
      <c r="F14" s="152">
        <f t="shared" si="0"/>
        <v>0.27500000000000002</v>
      </c>
      <c r="G14" s="89">
        <f t="shared" si="1"/>
        <v>2070</v>
      </c>
      <c r="H14" s="12">
        <f t="shared" si="2"/>
        <v>2277</v>
      </c>
      <c r="I14" s="12"/>
      <c r="J14" s="12">
        <f t="shared" si="3"/>
        <v>2277</v>
      </c>
      <c r="K14" s="12">
        <v>220</v>
      </c>
      <c r="L14" s="12">
        <f t="shared" si="4"/>
        <v>2057</v>
      </c>
      <c r="M14" s="118">
        <f t="shared" si="5"/>
        <v>1850</v>
      </c>
    </row>
    <row r="15" spans="1:13" hidden="1" x14ac:dyDescent="0.2">
      <c r="A15" s="139" t="s">
        <v>69</v>
      </c>
      <c r="B15" s="187" t="s">
        <v>70</v>
      </c>
      <c r="C15" s="186"/>
      <c r="D15" s="170"/>
      <c r="E15" s="151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hidden="1" x14ac:dyDescent="0.2">
      <c r="A16" s="124" t="s">
        <v>60</v>
      </c>
      <c r="B16" s="188" t="s">
        <v>61</v>
      </c>
      <c r="C16" s="189"/>
      <c r="D16" s="172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3" hidden="1" x14ac:dyDescent="0.2">
      <c r="A17" s="139" t="s">
        <v>46</v>
      </c>
      <c r="B17" s="146" t="s">
        <v>29</v>
      </c>
      <c r="C17" s="186"/>
      <c r="D17" s="170"/>
      <c r="E17" s="151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3" x14ac:dyDescent="0.2">
      <c r="A18" s="90" t="s">
        <v>108</v>
      </c>
      <c r="B18" s="233" t="s">
        <v>111</v>
      </c>
      <c r="C18" s="186">
        <v>2308</v>
      </c>
      <c r="D18" s="170">
        <v>0.38</v>
      </c>
      <c r="E18" s="157">
        <v>0.03</v>
      </c>
      <c r="F18" s="152">
        <f t="shared" si="0"/>
        <v>0.41000000000000003</v>
      </c>
      <c r="G18" s="89">
        <f t="shared" si="1"/>
        <v>877.04</v>
      </c>
      <c r="H18" s="12">
        <f t="shared" si="2"/>
        <v>946.28000000000009</v>
      </c>
      <c r="I18" s="123"/>
      <c r="J18" s="12">
        <f t="shared" si="3"/>
        <v>946.28000000000009</v>
      </c>
      <c r="K18" s="123">
        <v>110</v>
      </c>
      <c r="L18" s="12">
        <f t="shared" si="4"/>
        <v>836.28000000000009</v>
      </c>
      <c r="M18" s="118">
        <f t="shared" si="5"/>
        <v>767.04</v>
      </c>
    </row>
    <row r="19" spans="1:13" x14ac:dyDescent="0.2">
      <c r="A19" s="90" t="s">
        <v>52</v>
      </c>
      <c r="B19" s="119" t="s">
        <v>53</v>
      </c>
      <c r="C19" s="190">
        <v>2528</v>
      </c>
      <c r="D19" s="170">
        <v>0.38</v>
      </c>
      <c r="E19" s="151">
        <v>0.03</v>
      </c>
      <c r="F19" s="152">
        <f t="shared" si="0"/>
        <v>0.41000000000000003</v>
      </c>
      <c r="G19" s="89">
        <f t="shared" si="1"/>
        <v>960.64</v>
      </c>
      <c r="H19" s="12">
        <f t="shared" si="2"/>
        <v>1036.48</v>
      </c>
      <c r="I19" s="123">
        <v>10</v>
      </c>
      <c r="J19" s="12">
        <f t="shared" si="3"/>
        <v>1046.48</v>
      </c>
      <c r="K19" s="123">
        <v>610</v>
      </c>
      <c r="L19" s="12">
        <f t="shared" si="4"/>
        <v>436.48</v>
      </c>
      <c r="M19" s="118">
        <f t="shared" si="5"/>
        <v>360.64</v>
      </c>
    </row>
    <row r="20" spans="1:13" x14ac:dyDescent="0.2">
      <c r="A20" s="90" t="s">
        <v>52</v>
      </c>
      <c r="B20" s="119" t="s">
        <v>53</v>
      </c>
      <c r="C20" s="190">
        <v>1490</v>
      </c>
      <c r="D20" s="170">
        <v>0.25</v>
      </c>
      <c r="E20" s="151">
        <v>0.02</v>
      </c>
      <c r="F20" s="152">
        <f t="shared" ref="F20" si="6">D20+E20</f>
        <v>0.27</v>
      </c>
      <c r="G20" s="89">
        <f t="shared" ref="G20" si="7">C20*D20</f>
        <v>372.5</v>
      </c>
      <c r="H20" s="12">
        <f t="shared" ref="H20" si="8">C20*F20</f>
        <v>402.3</v>
      </c>
      <c r="I20" s="123"/>
      <c r="J20" s="12">
        <f t="shared" ref="J20" si="9">H20+I20</f>
        <v>402.3</v>
      </c>
      <c r="K20" s="123"/>
      <c r="L20" s="12">
        <f t="shared" ref="L20" si="10">J20-K20</f>
        <v>402.3</v>
      </c>
      <c r="M20" s="118">
        <f t="shared" ref="M20" si="11">G20+I20-K20</f>
        <v>372.5</v>
      </c>
    </row>
    <row r="21" spans="1:13" x14ac:dyDescent="0.2">
      <c r="A21" s="208" t="s">
        <v>90</v>
      </c>
      <c r="B21" s="185" t="s">
        <v>79</v>
      </c>
      <c r="C21" s="190">
        <v>5047</v>
      </c>
      <c r="D21" s="170">
        <v>0.38</v>
      </c>
      <c r="E21" s="151">
        <v>0.04</v>
      </c>
      <c r="F21" s="152">
        <f t="shared" si="0"/>
        <v>0.42</v>
      </c>
      <c r="G21" s="89">
        <f t="shared" si="1"/>
        <v>1917.8600000000001</v>
      </c>
      <c r="H21" s="12">
        <f t="shared" si="2"/>
        <v>2119.7399999999998</v>
      </c>
      <c r="I21" s="123"/>
      <c r="J21" s="12">
        <f t="shared" si="3"/>
        <v>2119.7399999999998</v>
      </c>
      <c r="K21" s="123">
        <v>220</v>
      </c>
      <c r="L21" s="12">
        <f t="shared" si="4"/>
        <v>1899.7399999999998</v>
      </c>
      <c r="M21" s="118">
        <f t="shared" si="5"/>
        <v>1697.8600000000001</v>
      </c>
    </row>
    <row r="22" spans="1:13" hidden="1" x14ac:dyDescent="0.2">
      <c r="A22" s="90" t="s">
        <v>104</v>
      </c>
      <c r="B22" s="231" t="s">
        <v>105</v>
      </c>
      <c r="C22" s="190"/>
      <c r="D22" s="170"/>
      <c r="E22" s="151">
        <v>0.03</v>
      </c>
      <c r="F22" s="152">
        <f t="shared" si="0"/>
        <v>0.03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118">
        <f t="shared" si="5"/>
        <v>0</v>
      </c>
    </row>
    <row r="23" spans="1:13" x14ac:dyDescent="0.2">
      <c r="A23" s="90" t="s">
        <v>100</v>
      </c>
      <c r="B23" s="228" t="s">
        <v>101</v>
      </c>
      <c r="C23" s="190">
        <v>3363</v>
      </c>
      <c r="D23" s="170">
        <v>0.38</v>
      </c>
      <c r="E23" s="157">
        <v>0.03</v>
      </c>
      <c r="F23" s="152">
        <f t="shared" si="0"/>
        <v>0.41000000000000003</v>
      </c>
      <c r="G23" s="89">
        <f t="shared" si="1"/>
        <v>1277.94</v>
      </c>
      <c r="H23" s="12">
        <f t="shared" si="2"/>
        <v>1378.8300000000002</v>
      </c>
      <c r="I23" s="123">
        <v>91.2</v>
      </c>
      <c r="J23" s="12">
        <f t="shared" si="3"/>
        <v>1470.0300000000002</v>
      </c>
      <c r="K23" s="123">
        <v>320</v>
      </c>
      <c r="L23" s="12">
        <f t="shared" si="4"/>
        <v>1150.0300000000002</v>
      </c>
      <c r="M23" s="118">
        <f t="shared" si="5"/>
        <v>1049.1400000000001</v>
      </c>
    </row>
    <row r="24" spans="1:13" x14ac:dyDescent="0.2">
      <c r="A24" s="194" t="s">
        <v>85</v>
      </c>
      <c r="B24" s="206" t="s">
        <v>86</v>
      </c>
      <c r="C24" s="190">
        <v>4457</v>
      </c>
      <c r="D24" s="170">
        <v>0.23</v>
      </c>
      <c r="E24" s="151">
        <v>2.5000000000000001E-2</v>
      </c>
      <c r="F24" s="152">
        <f t="shared" si="0"/>
        <v>0.255</v>
      </c>
      <c r="G24" s="89">
        <f t="shared" si="1"/>
        <v>1025.1100000000001</v>
      </c>
      <c r="H24" s="12">
        <f t="shared" si="2"/>
        <v>1136.5350000000001</v>
      </c>
      <c r="I24" s="123">
        <v>89.14</v>
      </c>
      <c r="J24" s="12">
        <f t="shared" si="3"/>
        <v>1225.6750000000002</v>
      </c>
      <c r="K24" s="123">
        <v>110</v>
      </c>
      <c r="L24" s="12">
        <f t="shared" si="4"/>
        <v>1115.6750000000002</v>
      </c>
      <c r="M24" s="118">
        <f t="shared" si="5"/>
        <v>1004.2500000000002</v>
      </c>
    </row>
    <row r="25" spans="1:13" hidden="1" x14ac:dyDescent="0.2">
      <c r="A25" s="194" t="s">
        <v>85</v>
      </c>
      <c r="B25" s="206" t="s">
        <v>86</v>
      </c>
      <c r="C25" s="190"/>
      <c r="D25" s="170"/>
      <c r="E25" s="151">
        <v>0.04</v>
      </c>
      <c r="F25" s="152">
        <f t="shared" si="0"/>
        <v>0.04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2">
      <c r="A26" s="194" t="s">
        <v>83</v>
      </c>
      <c r="B26" s="206" t="s">
        <v>84</v>
      </c>
      <c r="C26" s="190"/>
      <c r="D26" s="170"/>
      <c r="E26" s="151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x14ac:dyDescent="0.2">
      <c r="A27" s="90" t="s">
        <v>106</v>
      </c>
      <c r="B27" s="231" t="s">
        <v>107</v>
      </c>
      <c r="C27" s="176">
        <v>3587</v>
      </c>
      <c r="D27" s="170">
        <v>0.38</v>
      </c>
      <c r="E27" s="151">
        <v>0.03</v>
      </c>
      <c r="F27" s="152">
        <f t="shared" si="0"/>
        <v>0.41000000000000003</v>
      </c>
      <c r="G27" s="89">
        <f t="shared" si="1"/>
        <v>1363.06</v>
      </c>
      <c r="H27" s="12">
        <f t="shared" si="2"/>
        <v>1470.67</v>
      </c>
      <c r="I27" s="123">
        <v>229.69</v>
      </c>
      <c r="J27" s="12">
        <f t="shared" si="3"/>
        <v>1700.3600000000001</v>
      </c>
      <c r="K27" s="123">
        <v>220</v>
      </c>
      <c r="L27" s="12">
        <f t="shared" si="4"/>
        <v>1480.3600000000001</v>
      </c>
      <c r="M27" s="118">
        <f t="shared" si="5"/>
        <v>1372.75</v>
      </c>
    </row>
    <row r="28" spans="1:13" x14ac:dyDescent="0.2">
      <c r="A28" s="90" t="s">
        <v>106</v>
      </c>
      <c r="B28" s="231" t="s">
        <v>107</v>
      </c>
      <c r="C28" s="176">
        <v>1490</v>
      </c>
      <c r="D28" s="170">
        <v>0.25</v>
      </c>
      <c r="E28" s="151">
        <v>0.02</v>
      </c>
      <c r="F28" s="152">
        <f t="shared" si="0"/>
        <v>0.27</v>
      </c>
      <c r="G28" s="89">
        <f t="shared" si="1"/>
        <v>372.5</v>
      </c>
      <c r="H28" s="12">
        <f t="shared" si="2"/>
        <v>402.3</v>
      </c>
      <c r="I28" s="123"/>
      <c r="J28" s="12">
        <f t="shared" si="3"/>
        <v>402.3</v>
      </c>
      <c r="K28" s="123"/>
      <c r="L28" s="12">
        <f t="shared" si="4"/>
        <v>402.3</v>
      </c>
      <c r="M28" s="118">
        <f t="shared" si="5"/>
        <v>372.5</v>
      </c>
    </row>
    <row r="29" spans="1:13" hidden="1" x14ac:dyDescent="0.2">
      <c r="A29" s="94" t="s">
        <v>58</v>
      </c>
      <c r="B29" s="110" t="s">
        <v>59</v>
      </c>
      <c r="C29" s="111"/>
      <c r="D29" s="171"/>
      <c r="E29" s="157">
        <v>2.5000000000000001E-2</v>
      </c>
      <c r="F29" s="152">
        <f t="shared" si="0"/>
        <v>2.5000000000000001E-2</v>
      </c>
      <c r="G29" s="89">
        <f t="shared" si="1"/>
        <v>0</v>
      </c>
      <c r="H29" s="12">
        <f t="shared" si="2"/>
        <v>0</v>
      </c>
      <c r="I29" s="116"/>
      <c r="J29" s="12">
        <f t="shared" si="3"/>
        <v>0</v>
      </c>
      <c r="K29" s="116"/>
      <c r="L29" s="12">
        <f t="shared" si="4"/>
        <v>0</v>
      </c>
      <c r="M29" s="118">
        <f t="shared" si="5"/>
        <v>0</v>
      </c>
    </row>
    <row r="30" spans="1:13" hidden="1" x14ac:dyDescent="0.2">
      <c r="A30" s="90" t="s">
        <v>63</v>
      </c>
      <c r="B30" s="146" t="s">
        <v>64</v>
      </c>
      <c r="C30" s="176"/>
      <c r="D30" s="170"/>
      <c r="E30" s="151">
        <v>0.02</v>
      </c>
      <c r="F30" s="152">
        <f t="shared" si="0"/>
        <v>0.02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x14ac:dyDescent="0.2">
      <c r="A31" s="90" t="s">
        <v>109</v>
      </c>
      <c r="B31" s="233" t="s">
        <v>110</v>
      </c>
      <c r="C31" s="176">
        <v>4473</v>
      </c>
      <c r="D31" s="170">
        <v>0.38</v>
      </c>
      <c r="E31" s="157">
        <v>0.03</v>
      </c>
      <c r="F31" s="152">
        <f t="shared" si="0"/>
        <v>0.41000000000000003</v>
      </c>
      <c r="G31" s="89">
        <f t="shared" si="1"/>
        <v>1699.74</v>
      </c>
      <c r="H31" s="12">
        <f t="shared" si="2"/>
        <v>1833.93</v>
      </c>
      <c r="I31" s="123"/>
      <c r="J31" s="12">
        <f t="shared" si="3"/>
        <v>1833.93</v>
      </c>
      <c r="K31" s="123">
        <v>110</v>
      </c>
      <c r="L31" s="12">
        <f t="shared" si="4"/>
        <v>1723.93</v>
      </c>
      <c r="M31" s="118">
        <f t="shared" si="5"/>
        <v>1589.74</v>
      </c>
    </row>
    <row r="32" spans="1:13" hidden="1" x14ac:dyDescent="0.2">
      <c r="A32" s="90" t="s">
        <v>74</v>
      </c>
      <c r="B32" s="175" t="s">
        <v>75</v>
      </c>
      <c r="C32" s="111"/>
      <c r="D32" s="171"/>
      <c r="E32" s="157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16"/>
      <c r="J32" s="12">
        <f t="shared" si="3"/>
        <v>0</v>
      </c>
      <c r="K32" s="116"/>
      <c r="L32" s="12">
        <f t="shared" si="4"/>
        <v>0</v>
      </c>
      <c r="M32" s="118">
        <f t="shared" si="5"/>
        <v>0</v>
      </c>
    </row>
    <row r="33" spans="1:15" hidden="1" x14ac:dyDescent="0.2">
      <c r="A33" s="209" t="s">
        <v>91</v>
      </c>
      <c r="B33" s="213" t="s">
        <v>92</v>
      </c>
      <c r="C33" s="214"/>
      <c r="D33" s="215"/>
      <c r="E33" s="199">
        <v>0.04</v>
      </c>
      <c r="F33" s="152">
        <f t="shared" si="0"/>
        <v>0.04</v>
      </c>
      <c r="G33" s="89">
        <f t="shared" si="1"/>
        <v>0</v>
      </c>
      <c r="H33" s="12">
        <f t="shared" si="2"/>
        <v>0</v>
      </c>
      <c r="I33" s="116"/>
      <c r="J33" s="12">
        <f t="shared" si="3"/>
        <v>0</v>
      </c>
      <c r="K33" s="116"/>
      <c r="L33" s="12">
        <f t="shared" si="4"/>
        <v>0</v>
      </c>
      <c r="M33" s="118">
        <f t="shared" si="5"/>
        <v>0</v>
      </c>
    </row>
    <row r="34" spans="1:15" hidden="1" x14ac:dyDescent="0.2">
      <c r="A34" s="92" t="s">
        <v>54</v>
      </c>
      <c r="B34" s="196" t="s">
        <v>55</v>
      </c>
      <c r="C34" s="197"/>
      <c r="D34" s="198"/>
      <c r="E34" s="199">
        <v>0.04</v>
      </c>
      <c r="F34" s="200">
        <f t="shared" si="0"/>
        <v>0.04</v>
      </c>
      <c r="G34" s="201">
        <f t="shared" si="1"/>
        <v>0</v>
      </c>
      <c r="H34" s="202">
        <f t="shared" si="2"/>
        <v>0</v>
      </c>
      <c r="I34" s="203"/>
      <c r="J34" s="202">
        <f t="shared" si="3"/>
        <v>0</v>
      </c>
      <c r="K34" s="203"/>
      <c r="L34" s="202">
        <f t="shared" si="4"/>
        <v>0</v>
      </c>
      <c r="M34" s="118">
        <f t="shared" si="5"/>
        <v>0</v>
      </c>
    </row>
    <row r="35" spans="1:15" x14ac:dyDescent="0.2">
      <c r="A35" s="90" t="s">
        <v>87</v>
      </c>
      <c r="B35" s="206" t="s">
        <v>88</v>
      </c>
      <c r="C35" s="114">
        <v>4457</v>
      </c>
      <c r="D35" s="172">
        <v>0.23</v>
      </c>
      <c r="E35" s="157">
        <v>0.02</v>
      </c>
      <c r="F35" s="152">
        <f t="shared" si="0"/>
        <v>0.25</v>
      </c>
      <c r="G35" s="89">
        <f t="shared" si="1"/>
        <v>1025.1100000000001</v>
      </c>
      <c r="H35" s="12">
        <f t="shared" si="2"/>
        <v>1114.25</v>
      </c>
      <c r="I35" s="116">
        <v>120.79</v>
      </c>
      <c r="J35" s="12">
        <f t="shared" si="3"/>
        <v>1235.04</v>
      </c>
      <c r="K35" s="116">
        <v>100</v>
      </c>
      <c r="L35" s="12">
        <f t="shared" si="4"/>
        <v>1135.04</v>
      </c>
      <c r="M35" s="118">
        <f t="shared" si="5"/>
        <v>1045.9000000000001</v>
      </c>
    </row>
    <row r="36" spans="1:15" ht="16" customHeight="1" x14ac:dyDescent="0.2">
      <c r="A36" s="75"/>
      <c r="C36" s="79">
        <f>SUM(C2:C35)</f>
        <v>57304</v>
      </c>
      <c r="D36" s="79"/>
      <c r="E36" s="79"/>
      <c r="F36" s="79">
        <f t="shared" ref="F36:M36" si="12">SUM(F2:F35)</f>
        <v>5.36</v>
      </c>
      <c r="G36" s="80">
        <f t="shared" si="12"/>
        <v>17301.34</v>
      </c>
      <c r="H36" s="80">
        <f t="shared" si="12"/>
        <v>18858.314999999999</v>
      </c>
      <c r="I36" s="80">
        <f t="shared" si="12"/>
        <v>690.81999999999994</v>
      </c>
      <c r="J36" s="80">
        <f t="shared" si="12"/>
        <v>19549.135000000002</v>
      </c>
      <c r="K36" s="80">
        <f t="shared" si="12"/>
        <v>2295</v>
      </c>
      <c r="L36" s="80">
        <f t="shared" si="12"/>
        <v>17254.135000000002</v>
      </c>
      <c r="M36" s="80">
        <f t="shared" si="12"/>
        <v>15697.16</v>
      </c>
      <c r="O36" s="3"/>
    </row>
    <row r="37" spans="1:15" x14ac:dyDescent="0.2">
      <c r="D37" s="81"/>
      <c r="E37" s="81"/>
      <c r="F37" s="81"/>
      <c r="G37" s="81"/>
      <c r="L37" s="162"/>
      <c r="N37" s="165"/>
    </row>
    <row r="38" spans="1:15" x14ac:dyDescent="0.2">
      <c r="D38" s="13"/>
      <c r="E38" s="13"/>
      <c r="F38" s="13"/>
      <c r="G38" s="13"/>
      <c r="I38" s="13"/>
      <c r="J38" s="13"/>
      <c r="K38" t="s">
        <v>10</v>
      </c>
      <c r="L38" s="12">
        <f>H42</f>
        <v>0</v>
      </c>
    </row>
    <row r="39" spans="1:15" x14ac:dyDescent="0.2">
      <c r="D39" s="14"/>
      <c r="E39" s="14"/>
      <c r="F39" s="14"/>
      <c r="G39" s="14"/>
      <c r="I39" s="13"/>
      <c r="J39" s="13"/>
      <c r="K39" t="s">
        <v>12</v>
      </c>
      <c r="L39" s="207">
        <f>L36</f>
        <v>17254.135000000002</v>
      </c>
    </row>
    <row r="40" spans="1:15" x14ac:dyDescent="0.2">
      <c r="D40" s="14"/>
      <c r="E40" s="14"/>
      <c r="F40" s="14"/>
      <c r="G40" s="14"/>
      <c r="H40" s="15"/>
    </row>
    <row r="41" spans="1:15" x14ac:dyDescent="0.2">
      <c r="A41" s="82" t="s">
        <v>48</v>
      </c>
      <c r="B41" s="82" t="s">
        <v>49</v>
      </c>
      <c r="D41" s="14"/>
      <c r="E41" s="14"/>
      <c r="F41" s="14"/>
      <c r="G41" s="14"/>
      <c r="H41" s="15"/>
      <c r="I41" s="3"/>
    </row>
    <row r="42" spans="1:15" x14ac:dyDescent="0.2">
      <c r="A42" s="83">
        <v>0.03</v>
      </c>
      <c r="B42" s="84">
        <v>0.02</v>
      </c>
      <c r="C42" t="s">
        <v>50</v>
      </c>
      <c r="D42" s="14"/>
      <c r="E42" s="14"/>
      <c r="F42" s="14"/>
      <c r="G42" s="14"/>
      <c r="H42" s="15"/>
    </row>
    <row r="43" spans="1:15" x14ac:dyDescent="0.2">
      <c r="A43" s="85">
        <v>0.04</v>
      </c>
      <c r="B43" s="85">
        <v>2.5000000000000001E-2</v>
      </c>
      <c r="C43" t="s">
        <v>51</v>
      </c>
    </row>
    <row r="45" spans="1:15" x14ac:dyDescent="0.2">
      <c r="K45" s="3"/>
    </row>
  </sheetData>
  <autoFilter ref="A1:M36" xr:uid="{00000000-0009-0000-0000-000044000000}">
    <filterColumn colId="11">
      <filters>
        <filter val="1,115.68"/>
        <filter val="1,135.04"/>
        <filter val="1,150.03"/>
        <filter val="1,480.36"/>
        <filter val="1,718.48"/>
        <filter val="1,723.93"/>
        <filter val="1,899.74"/>
        <filter val="17,269.04"/>
        <filter val="2,057.00"/>
        <filter val="2,167.00"/>
        <filter val="402.30"/>
        <filter val="417.20"/>
        <filter val="436.48"/>
        <filter val="729.52"/>
        <filter val="836.2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8"/>
  <sheetViews>
    <sheetView workbookViewId="0">
      <selection sqref="A1:I1"/>
    </sheetView>
  </sheetViews>
  <sheetFormatPr baseColWidth="10" defaultColWidth="10.6640625" defaultRowHeight="16" x14ac:dyDescent="0.2"/>
  <cols>
    <col min="1" max="1" width="10.5" customWidth="1"/>
    <col min="2" max="2" width="11.1640625" customWidth="1"/>
    <col min="4" max="4" width="9.6640625" customWidth="1"/>
    <col min="8" max="8" width="12.6640625" customWidth="1"/>
  </cols>
  <sheetData>
    <row r="1" spans="1:1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2">
      <c r="A2" s="35" t="s">
        <v>30</v>
      </c>
      <c r="B2" s="35" t="s">
        <v>29</v>
      </c>
      <c r="C2" s="36">
        <v>3864</v>
      </c>
      <c r="D2" s="10">
        <v>0.37</v>
      </c>
      <c r="E2" s="12">
        <f>C2*D2</f>
        <v>1429.68</v>
      </c>
      <c r="F2" s="12">
        <v>77</v>
      </c>
      <c r="G2" s="12">
        <f t="shared" ref="G2:G3" si="0">E2+F2</f>
        <v>1506.68</v>
      </c>
      <c r="H2" s="12">
        <v>110</v>
      </c>
      <c r="I2" s="20">
        <f>G2-H2</f>
        <v>1396.68</v>
      </c>
    </row>
    <row r="3" spans="1:11" x14ac:dyDescent="0.2">
      <c r="A3" s="37" t="s">
        <v>31</v>
      </c>
      <c r="B3" s="37" t="s">
        <v>32</v>
      </c>
      <c r="C3" s="21">
        <v>3617</v>
      </c>
      <c r="D3" s="21">
        <v>0.33</v>
      </c>
      <c r="E3" s="12">
        <f t="shared" ref="E3" si="1">C3*D3</f>
        <v>1193.6100000000001</v>
      </c>
      <c r="F3" s="12">
        <v>120</v>
      </c>
      <c r="G3" s="12">
        <f t="shared" si="0"/>
        <v>1313.6100000000001</v>
      </c>
      <c r="H3" s="12"/>
      <c r="I3" s="20">
        <f>G3-H3</f>
        <v>1313.6100000000001</v>
      </c>
    </row>
    <row r="4" spans="1:11" x14ac:dyDescent="0.2">
      <c r="A4" s="23"/>
      <c r="B4" s="23"/>
      <c r="C4" s="10"/>
      <c r="D4" s="10">
        <v>0</v>
      </c>
      <c r="E4" s="12">
        <f t="shared" ref="E4:E5" si="2">C4*D4</f>
        <v>0</v>
      </c>
      <c r="F4" s="12"/>
      <c r="G4" s="12">
        <f t="shared" ref="G4:G5" si="3">E4+F4</f>
        <v>0</v>
      </c>
      <c r="H4" s="12"/>
      <c r="I4" s="20">
        <f t="shared" ref="I4:I5" si="4">G4-H4</f>
        <v>0</v>
      </c>
    </row>
    <row r="5" spans="1:11" x14ac:dyDescent="0.2">
      <c r="A5" s="23"/>
      <c r="B5" s="23"/>
      <c r="C5" s="10"/>
      <c r="D5" s="10">
        <v>0</v>
      </c>
      <c r="E5" s="12">
        <f t="shared" si="2"/>
        <v>0</v>
      </c>
      <c r="F5" s="12"/>
      <c r="G5" s="12">
        <f t="shared" si="3"/>
        <v>0</v>
      </c>
      <c r="H5" s="12"/>
      <c r="I5" s="20">
        <f t="shared" si="4"/>
        <v>0</v>
      </c>
    </row>
    <row r="6" spans="1:11" x14ac:dyDescent="0.2">
      <c r="A6" s="11"/>
      <c r="C6" s="18">
        <f>SUM(C2:C5)</f>
        <v>7481</v>
      </c>
      <c r="D6" s="10">
        <v>0</v>
      </c>
      <c r="E6" s="19">
        <f>SUM(E2:E5)</f>
        <v>2623.29</v>
      </c>
      <c r="F6" s="19">
        <f>SUM(F2:F5)</f>
        <v>197</v>
      </c>
      <c r="G6" s="19">
        <f>SUM(G2:G5)</f>
        <v>2820.29</v>
      </c>
      <c r="H6" s="19">
        <f>SUM(H2:H5)</f>
        <v>110</v>
      </c>
      <c r="I6" s="19">
        <f>SUM(I2:I5)</f>
        <v>2710.29</v>
      </c>
      <c r="K6" s="3"/>
    </row>
    <row r="7" spans="1:11" x14ac:dyDescent="0.2">
      <c r="D7" s="10">
        <v>0</v>
      </c>
    </row>
    <row r="8" spans="1:11" x14ac:dyDescent="0.2">
      <c r="D8" s="13"/>
      <c r="F8" s="13"/>
      <c r="G8" s="13"/>
      <c r="H8" t="s">
        <v>10</v>
      </c>
      <c r="I8" s="12">
        <f>E12</f>
        <v>367.26060000000001</v>
      </c>
      <c r="K8" s="3"/>
    </row>
    <row r="9" spans="1:11" x14ac:dyDescent="0.2">
      <c r="D9" s="14" t="s">
        <v>9</v>
      </c>
      <c r="E9">
        <v>2</v>
      </c>
      <c r="F9" s="13"/>
      <c r="G9" s="13"/>
      <c r="H9" t="s">
        <v>12</v>
      </c>
      <c r="I9" s="16">
        <f>I6+I8</f>
        <v>3077.5506</v>
      </c>
    </row>
    <row r="10" spans="1:11" x14ac:dyDescent="0.2">
      <c r="D10" s="14" t="s">
        <v>11</v>
      </c>
      <c r="E10" s="15">
        <v>91</v>
      </c>
    </row>
    <row r="11" spans="1:11" x14ac:dyDescent="0.2">
      <c r="D11" s="14" t="s">
        <v>13</v>
      </c>
      <c r="E11" s="15">
        <f>E9*E10</f>
        <v>182</v>
      </c>
    </row>
    <row r="12" spans="1:11" x14ac:dyDescent="0.2">
      <c r="D12" s="14" t="s">
        <v>14</v>
      </c>
      <c r="E12" s="15">
        <f>E6*0.14</f>
        <v>367.26060000000001</v>
      </c>
    </row>
    <row r="14" spans="1:11" x14ac:dyDescent="0.2">
      <c r="A14" s="17" t="s">
        <v>15</v>
      </c>
    </row>
    <row r="16" spans="1:11" x14ac:dyDescent="0.2">
      <c r="A16" t="s">
        <v>16</v>
      </c>
    </row>
    <row r="17" spans="1:8" x14ac:dyDescent="0.2">
      <c r="A17" t="s">
        <v>17</v>
      </c>
    </row>
    <row r="22" spans="1:8" x14ac:dyDescent="0.2">
      <c r="H22" s="3"/>
    </row>
    <row r="38" spans="2:2" x14ac:dyDescent="0.2">
      <c r="B38" s="14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filterMode="1"/>
  <dimension ref="A1:O46"/>
  <sheetViews>
    <sheetView zoomScale="86" zoomScaleNormal="60" workbookViewId="0">
      <selection activeCell="L40" sqref="L40"/>
    </sheetView>
  </sheetViews>
  <sheetFormatPr baseColWidth="10" defaultColWidth="10.6640625" defaultRowHeight="16" x14ac:dyDescent="0.2"/>
  <cols>
    <col min="2" max="2" width="13.33203125" customWidth="1"/>
    <col min="3" max="3" width="11.1640625" customWidth="1"/>
    <col min="4" max="4" width="9.33203125" customWidth="1"/>
    <col min="5" max="5" width="9.6640625" customWidth="1"/>
    <col min="6" max="6" width="10.83203125" customWidth="1"/>
    <col min="7" max="7" width="11.33203125" customWidth="1"/>
    <col min="10" max="10" width="11.6640625" customWidth="1"/>
    <col min="12" max="12" width="11.1640625" customWidth="1"/>
    <col min="13" max="13" width="14.332031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36" si="0">D2+E2</f>
        <v>0.02</v>
      </c>
      <c r="G2" s="89">
        <f t="shared" ref="G2:G36" si="1">C2*D2</f>
        <v>0</v>
      </c>
      <c r="H2" s="12">
        <f t="shared" ref="H2:H36" si="2">C2*F2</f>
        <v>0</v>
      </c>
      <c r="I2" s="89"/>
      <c r="J2" s="12">
        <f t="shared" ref="J2:J36" si="3">H2+I2</f>
        <v>0</v>
      </c>
      <c r="K2" s="120"/>
      <c r="L2" s="12">
        <f t="shared" ref="L2:L36" si="4">J2-K2</f>
        <v>0</v>
      </c>
      <c r="M2" s="3">
        <f t="shared" ref="M2:M36" si="5">G2+I2-K2</f>
        <v>0</v>
      </c>
    </row>
    <row r="3" spans="1:13" ht="17" x14ac:dyDescent="0.2">
      <c r="A3" s="179" t="s">
        <v>112</v>
      </c>
      <c r="B3" s="216" t="s">
        <v>113</v>
      </c>
      <c r="C3" s="166">
        <v>1583</v>
      </c>
      <c r="D3" s="168">
        <v>0.38</v>
      </c>
      <c r="E3" s="151">
        <v>0.03</v>
      </c>
      <c r="F3" s="152">
        <f t="shared" ref="F3" si="6">D3+E3</f>
        <v>0.41000000000000003</v>
      </c>
      <c r="G3" s="89">
        <f t="shared" ref="G3" si="7">C3*D3</f>
        <v>601.54</v>
      </c>
      <c r="H3" s="12">
        <f t="shared" ref="H3" si="8">C3*F3</f>
        <v>649.03000000000009</v>
      </c>
      <c r="I3" s="89"/>
      <c r="J3" s="12">
        <f t="shared" ref="J3" si="9">H3+I3</f>
        <v>649.03000000000009</v>
      </c>
      <c r="K3" s="120">
        <v>85</v>
      </c>
      <c r="L3" s="12">
        <f t="shared" ref="L3" si="10">J3-K3</f>
        <v>564.03000000000009</v>
      </c>
      <c r="M3" s="3">
        <f t="shared" ref="M3" si="11">G3+I3-K3</f>
        <v>516.54</v>
      </c>
    </row>
    <row r="4" spans="1:13" ht="17" x14ac:dyDescent="0.2">
      <c r="A4" s="93" t="s">
        <v>102</v>
      </c>
      <c r="B4" s="159" t="s">
        <v>103</v>
      </c>
      <c r="C4" s="111">
        <v>3928</v>
      </c>
      <c r="D4" s="113">
        <v>0.38</v>
      </c>
      <c r="E4" s="151">
        <v>0.03</v>
      </c>
      <c r="F4" s="152">
        <f t="shared" si="0"/>
        <v>0.41000000000000003</v>
      </c>
      <c r="G4" s="89">
        <f t="shared" si="1"/>
        <v>1492.64</v>
      </c>
      <c r="H4" s="12">
        <f t="shared" si="2"/>
        <v>1610.48</v>
      </c>
      <c r="I4" s="89"/>
      <c r="J4" s="12">
        <f t="shared" si="3"/>
        <v>1610.48</v>
      </c>
      <c r="K4" s="120">
        <v>110</v>
      </c>
      <c r="L4" s="12">
        <f t="shared" si="4"/>
        <v>1500.48</v>
      </c>
      <c r="M4" s="3">
        <f t="shared" si="5"/>
        <v>1382.64</v>
      </c>
    </row>
    <row r="5" spans="1:13" ht="17" hidden="1" x14ac:dyDescent="0.2">
      <c r="A5" s="179" t="s">
        <v>72</v>
      </c>
      <c r="B5" s="159" t="s">
        <v>73</v>
      </c>
      <c r="C5" s="111"/>
      <c r="D5" s="113"/>
      <c r="E5" s="157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ht="17" hidden="1" x14ac:dyDescent="0.2">
      <c r="A6" s="160" t="s">
        <v>67</v>
      </c>
      <c r="B6" s="159" t="s">
        <v>68</v>
      </c>
      <c r="C6" s="111"/>
      <c r="D6" s="113"/>
      <c r="E6" s="151">
        <v>0.04</v>
      </c>
      <c r="F6" s="152">
        <f t="shared" si="0"/>
        <v>0.04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t="17" x14ac:dyDescent="0.2">
      <c r="A7" s="160" t="s">
        <v>65</v>
      </c>
      <c r="B7" s="159" t="s">
        <v>93</v>
      </c>
      <c r="C7" s="111">
        <v>3249</v>
      </c>
      <c r="D7" s="113">
        <v>0.25</v>
      </c>
      <c r="E7" s="157">
        <v>2.5000000000000001E-2</v>
      </c>
      <c r="F7" s="152">
        <f t="shared" si="0"/>
        <v>0.27500000000000002</v>
      </c>
      <c r="G7" s="89">
        <f t="shared" si="1"/>
        <v>812.25</v>
      </c>
      <c r="H7" s="12">
        <f t="shared" si="2"/>
        <v>893.47500000000002</v>
      </c>
      <c r="I7" s="89">
        <v>75</v>
      </c>
      <c r="J7" s="12">
        <f t="shared" si="3"/>
        <v>968.47500000000002</v>
      </c>
      <c r="K7" s="120">
        <v>220</v>
      </c>
      <c r="L7" s="12">
        <f t="shared" si="4"/>
        <v>748.47500000000002</v>
      </c>
      <c r="M7" s="118">
        <f t="shared" si="5"/>
        <v>667.25</v>
      </c>
    </row>
    <row r="8" spans="1:13" hidden="1" x14ac:dyDescent="0.2">
      <c r="A8" s="149" t="s">
        <v>65</v>
      </c>
      <c r="B8" s="218" t="s">
        <v>66</v>
      </c>
      <c r="C8" s="176"/>
      <c r="D8" s="170"/>
      <c r="E8" s="157">
        <v>2.5000000000000001E-2</v>
      </c>
      <c r="F8" s="152">
        <f t="shared" si="0"/>
        <v>2.5000000000000001E-2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ht="17" hidden="1" x14ac:dyDescent="0.2">
      <c r="A9" s="179" t="s">
        <v>81</v>
      </c>
      <c r="B9" s="193" t="s">
        <v>82</v>
      </c>
      <c r="C9" s="147"/>
      <c r="D9" s="170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ht="17" hidden="1" x14ac:dyDescent="0.2">
      <c r="A10" s="179" t="s">
        <v>76</v>
      </c>
      <c r="B10" s="180" t="s">
        <v>77</v>
      </c>
      <c r="C10" s="147"/>
      <c r="D10" s="170"/>
      <c r="E10" s="157">
        <v>0.03</v>
      </c>
      <c r="F10" s="152">
        <f t="shared" si="0"/>
        <v>0.03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x14ac:dyDescent="0.2">
      <c r="A11" s="191" t="s">
        <v>96</v>
      </c>
      <c r="B11" s="222" t="s">
        <v>97</v>
      </c>
      <c r="C11" s="147">
        <v>1992</v>
      </c>
      <c r="D11" s="170">
        <v>0.35</v>
      </c>
      <c r="E11" s="157">
        <v>0.04</v>
      </c>
      <c r="F11" s="152">
        <f t="shared" si="0"/>
        <v>0.38999999999999996</v>
      </c>
      <c r="G11" s="89">
        <f t="shared" si="1"/>
        <v>697.19999999999993</v>
      </c>
      <c r="H11" s="12">
        <f t="shared" si="2"/>
        <v>776.87999999999988</v>
      </c>
      <c r="I11" s="123">
        <v>144</v>
      </c>
      <c r="J11" s="12">
        <f t="shared" si="3"/>
        <v>920.87999999999988</v>
      </c>
      <c r="K11" s="123">
        <v>460</v>
      </c>
      <c r="L11" s="12">
        <f t="shared" si="4"/>
        <v>460.87999999999988</v>
      </c>
      <c r="M11" s="118">
        <f t="shared" si="5"/>
        <v>381.19999999999993</v>
      </c>
    </row>
    <row r="12" spans="1:13" hidden="1" x14ac:dyDescent="0.2">
      <c r="A12" s="191" t="s">
        <v>44</v>
      </c>
      <c r="B12" s="146" t="s">
        <v>45</v>
      </c>
      <c r="C12" s="186"/>
      <c r="D12" s="170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12"/>
      <c r="J12" s="12">
        <f t="shared" si="3"/>
        <v>0</v>
      </c>
      <c r="K12" s="12"/>
      <c r="L12" s="12">
        <f t="shared" si="4"/>
        <v>0</v>
      </c>
      <c r="M12" s="118">
        <f t="shared" si="5"/>
        <v>0</v>
      </c>
    </row>
    <row r="13" spans="1:13" hidden="1" x14ac:dyDescent="0.2">
      <c r="A13" s="208" t="s">
        <v>89</v>
      </c>
      <c r="B13" s="185" t="s">
        <v>45</v>
      </c>
      <c r="C13" s="186"/>
      <c r="D13" s="170"/>
      <c r="E13" s="157">
        <v>0.04</v>
      </c>
      <c r="F13" s="152">
        <f t="shared" si="0"/>
        <v>0.04</v>
      </c>
      <c r="G13" s="89">
        <f t="shared" si="1"/>
        <v>0</v>
      </c>
      <c r="H13" s="12">
        <f t="shared" si="2"/>
        <v>0</v>
      </c>
      <c r="I13" s="12"/>
      <c r="J13" s="12">
        <f t="shared" si="3"/>
        <v>0</v>
      </c>
      <c r="K13" s="12"/>
      <c r="L13" s="12">
        <f t="shared" si="4"/>
        <v>0</v>
      </c>
      <c r="M13" s="118">
        <f t="shared" si="5"/>
        <v>0</v>
      </c>
    </row>
    <row r="14" spans="1:13" ht="17" hidden="1" x14ac:dyDescent="0.2">
      <c r="A14" s="179" t="s">
        <v>98</v>
      </c>
      <c r="B14" s="224" t="s">
        <v>45</v>
      </c>
      <c r="C14" s="186"/>
      <c r="D14" s="170"/>
      <c r="E14" s="157">
        <v>0.02</v>
      </c>
      <c r="F14" s="152">
        <f t="shared" si="0"/>
        <v>0.02</v>
      </c>
      <c r="G14" s="89">
        <f t="shared" si="1"/>
        <v>0</v>
      </c>
      <c r="H14" s="12">
        <f t="shared" si="2"/>
        <v>0</v>
      </c>
      <c r="I14" s="12"/>
      <c r="J14" s="12">
        <f t="shared" si="3"/>
        <v>0</v>
      </c>
      <c r="K14" s="12"/>
      <c r="L14" s="12">
        <f t="shared" si="4"/>
        <v>0</v>
      </c>
      <c r="M14" s="118">
        <f t="shared" si="5"/>
        <v>0</v>
      </c>
    </row>
    <row r="15" spans="1:13" ht="17" x14ac:dyDescent="0.2">
      <c r="A15" s="160" t="s">
        <v>94</v>
      </c>
      <c r="B15" s="219" t="s">
        <v>95</v>
      </c>
      <c r="C15" s="186">
        <v>3249</v>
      </c>
      <c r="D15" s="170">
        <v>0.25</v>
      </c>
      <c r="E15" s="157">
        <v>2.5000000000000001E-2</v>
      </c>
      <c r="F15" s="152">
        <f t="shared" si="0"/>
        <v>0.27500000000000002</v>
      </c>
      <c r="G15" s="89">
        <f t="shared" si="1"/>
        <v>812.25</v>
      </c>
      <c r="H15" s="12">
        <f t="shared" si="2"/>
        <v>893.47500000000002</v>
      </c>
      <c r="I15" s="12">
        <v>31.97</v>
      </c>
      <c r="J15" s="12">
        <f t="shared" si="3"/>
        <v>925.44500000000005</v>
      </c>
      <c r="K15" s="12">
        <v>140</v>
      </c>
      <c r="L15" s="12">
        <f t="shared" si="4"/>
        <v>785.44500000000005</v>
      </c>
      <c r="M15" s="118">
        <f t="shared" si="5"/>
        <v>704.22</v>
      </c>
    </row>
    <row r="16" spans="1:13" x14ac:dyDescent="0.2">
      <c r="A16" s="139" t="s">
        <v>69</v>
      </c>
      <c r="B16" s="187" t="s">
        <v>70</v>
      </c>
      <c r="C16" s="186">
        <v>4563</v>
      </c>
      <c r="D16" s="170">
        <v>0.37</v>
      </c>
      <c r="E16" s="151">
        <v>0.04</v>
      </c>
      <c r="F16" s="152">
        <f t="shared" si="0"/>
        <v>0.41</v>
      </c>
      <c r="G16" s="89">
        <f t="shared" si="1"/>
        <v>1688.31</v>
      </c>
      <c r="H16" s="12">
        <f t="shared" si="2"/>
        <v>1870.83</v>
      </c>
      <c r="I16" s="123"/>
      <c r="J16" s="12">
        <f t="shared" si="3"/>
        <v>1870.83</v>
      </c>
      <c r="K16" s="123"/>
      <c r="L16" s="12">
        <f t="shared" si="4"/>
        <v>1870.83</v>
      </c>
      <c r="M16" s="118">
        <f t="shared" si="5"/>
        <v>1688.31</v>
      </c>
    </row>
    <row r="17" spans="1:13" hidden="1" x14ac:dyDescent="0.2">
      <c r="A17" s="124" t="s">
        <v>60</v>
      </c>
      <c r="B17" s="188" t="s">
        <v>61</v>
      </c>
      <c r="C17" s="189"/>
      <c r="D17" s="172"/>
      <c r="E17" s="151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3" hidden="1" x14ac:dyDescent="0.2">
      <c r="A18" s="139" t="s">
        <v>46</v>
      </c>
      <c r="B18" s="146" t="s">
        <v>29</v>
      </c>
      <c r="C18" s="186"/>
      <c r="D18" s="170"/>
      <c r="E18" s="151">
        <v>2.5000000000000001E-2</v>
      </c>
      <c r="F18" s="152">
        <f t="shared" si="0"/>
        <v>2.5000000000000001E-2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3" x14ac:dyDescent="0.2">
      <c r="A19" s="90" t="s">
        <v>108</v>
      </c>
      <c r="B19" s="233" t="s">
        <v>111</v>
      </c>
      <c r="C19" s="186">
        <v>3218</v>
      </c>
      <c r="D19" s="170">
        <v>0.38</v>
      </c>
      <c r="E19" s="157">
        <v>0.03</v>
      </c>
      <c r="F19" s="152">
        <f t="shared" si="0"/>
        <v>0.41000000000000003</v>
      </c>
      <c r="G19" s="89">
        <f t="shared" si="1"/>
        <v>1222.8399999999999</v>
      </c>
      <c r="H19" s="12">
        <f t="shared" si="2"/>
        <v>1319.38</v>
      </c>
      <c r="I19" s="123"/>
      <c r="J19" s="12">
        <f t="shared" si="3"/>
        <v>1319.38</v>
      </c>
      <c r="K19" s="123"/>
      <c r="L19" s="12">
        <f t="shared" si="4"/>
        <v>1319.38</v>
      </c>
      <c r="M19" s="118">
        <f t="shared" si="5"/>
        <v>1222.8399999999999</v>
      </c>
    </row>
    <row r="20" spans="1:13" x14ac:dyDescent="0.2">
      <c r="A20" s="90" t="s">
        <v>52</v>
      </c>
      <c r="B20" s="119" t="s">
        <v>53</v>
      </c>
      <c r="C20" s="190">
        <v>5039</v>
      </c>
      <c r="D20" s="170">
        <v>0.25</v>
      </c>
      <c r="E20" s="151">
        <v>0.02</v>
      </c>
      <c r="F20" s="152">
        <f t="shared" si="0"/>
        <v>0.27</v>
      </c>
      <c r="G20" s="89">
        <f t="shared" si="1"/>
        <v>1259.75</v>
      </c>
      <c r="H20" s="12">
        <f t="shared" si="2"/>
        <v>1360.5300000000002</v>
      </c>
      <c r="I20" s="123"/>
      <c r="J20" s="12">
        <f t="shared" si="3"/>
        <v>1360.5300000000002</v>
      </c>
      <c r="K20" s="123">
        <v>670</v>
      </c>
      <c r="L20" s="12">
        <f t="shared" si="4"/>
        <v>690.5300000000002</v>
      </c>
      <c r="M20" s="118">
        <f t="shared" si="5"/>
        <v>589.75</v>
      </c>
    </row>
    <row r="21" spans="1:13" hidden="1" x14ac:dyDescent="0.2">
      <c r="A21" s="90" t="s">
        <v>52</v>
      </c>
      <c r="B21" s="119" t="s">
        <v>53</v>
      </c>
      <c r="C21" s="190"/>
      <c r="D21" s="170"/>
      <c r="E21" s="151">
        <v>0.02</v>
      </c>
      <c r="F21" s="152">
        <f t="shared" si="0"/>
        <v>0.02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3" x14ac:dyDescent="0.2">
      <c r="A22" s="208" t="s">
        <v>90</v>
      </c>
      <c r="B22" s="185" t="s">
        <v>79</v>
      </c>
      <c r="C22" s="190">
        <v>654</v>
      </c>
      <c r="D22" s="170">
        <v>0.38</v>
      </c>
      <c r="E22" s="151">
        <v>0.04</v>
      </c>
      <c r="F22" s="152">
        <f t="shared" si="0"/>
        <v>0.42</v>
      </c>
      <c r="G22" s="89">
        <f t="shared" si="1"/>
        <v>248.52</v>
      </c>
      <c r="H22" s="12">
        <f t="shared" si="2"/>
        <v>274.68</v>
      </c>
      <c r="I22" s="123"/>
      <c r="J22" s="12">
        <f t="shared" si="3"/>
        <v>274.68</v>
      </c>
      <c r="K22" s="123"/>
      <c r="L22" s="12">
        <f t="shared" si="4"/>
        <v>274.68</v>
      </c>
      <c r="M22" s="118">
        <f t="shared" si="5"/>
        <v>248.52</v>
      </c>
    </row>
    <row r="23" spans="1:13" hidden="1" x14ac:dyDescent="0.2">
      <c r="A23" s="90" t="s">
        <v>104</v>
      </c>
      <c r="B23" s="231" t="s">
        <v>105</v>
      </c>
      <c r="C23" s="190"/>
      <c r="D23" s="170"/>
      <c r="E23" s="151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2">
      <c r="A24" s="90" t="s">
        <v>100</v>
      </c>
      <c r="B24" s="228" t="s">
        <v>101</v>
      </c>
      <c r="C24" s="190"/>
      <c r="D24" s="170"/>
      <c r="E24" s="157">
        <v>0.03</v>
      </c>
      <c r="F24" s="152">
        <f t="shared" si="0"/>
        <v>0.03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2">
      <c r="A25" s="194" t="s">
        <v>85</v>
      </c>
      <c r="B25" s="206" t="s">
        <v>86</v>
      </c>
      <c r="C25" s="190"/>
      <c r="D25" s="170"/>
      <c r="E25" s="151">
        <v>2.5000000000000001E-2</v>
      </c>
      <c r="F25" s="152">
        <f t="shared" si="0"/>
        <v>2.5000000000000001E-2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2">
      <c r="A26" s="194" t="s">
        <v>85</v>
      </c>
      <c r="B26" s="206" t="s">
        <v>86</v>
      </c>
      <c r="C26" s="190"/>
      <c r="D26" s="170"/>
      <c r="E26" s="151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2">
      <c r="A27" s="194" t="s">
        <v>83</v>
      </c>
      <c r="B27" s="206" t="s">
        <v>84</v>
      </c>
      <c r="C27" s="190"/>
      <c r="D27" s="170"/>
      <c r="E27" s="151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x14ac:dyDescent="0.2">
      <c r="A28" s="90" t="s">
        <v>106</v>
      </c>
      <c r="B28" s="231" t="s">
        <v>107</v>
      </c>
      <c r="C28" s="176">
        <v>5039</v>
      </c>
      <c r="D28" s="170">
        <v>0.25</v>
      </c>
      <c r="E28" s="151">
        <v>0.02</v>
      </c>
      <c r="F28" s="152">
        <f t="shared" si="0"/>
        <v>0.27</v>
      </c>
      <c r="G28" s="89">
        <f t="shared" si="1"/>
        <v>1259.75</v>
      </c>
      <c r="H28" s="12">
        <f t="shared" si="2"/>
        <v>1360.5300000000002</v>
      </c>
      <c r="I28" s="123"/>
      <c r="J28" s="12">
        <f t="shared" si="3"/>
        <v>1360.5300000000002</v>
      </c>
      <c r="K28" s="123">
        <v>110</v>
      </c>
      <c r="L28" s="12">
        <f t="shared" si="4"/>
        <v>1250.5300000000002</v>
      </c>
      <c r="M28" s="118">
        <f t="shared" si="5"/>
        <v>1149.75</v>
      </c>
    </row>
    <row r="29" spans="1:13" hidden="1" x14ac:dyDescent="0.2">
      <c r="A29" s="90" t="s">
        <v>106</v>
      </c>
      <c r="B29" s="231" t="s">
        <v>107</v>
      </c>
      <c r="C29" s="176"/>
      <c r="D29" s="170"/>
      <c r="E29" s="151">
        <v>0.02</v>
      </c>
      <c r="F29" s="152">
        <f t="shared" si="0"/>
        <v>0.02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hidden="1" x14ac:dyDescent="0.2">
      <c r="A30" s="94" t="s">
        <v>58</v>
      </c>
      <c r="B30" s="110" t="s">
        <v>59</v>
      </c>
      <c r="C30" s="111"/>
      <c r="D30" s="171"/>
      <c r="E30" s="157">
        <v>2.5000000000000001E-2</v>
      </c>
      <c r="F30" s="152">
        <f t="shared" si="0"/>
        <v>2.5000000000000001E-2</v>
      </c>
      <c r="G30" s="89">
        <f t="shared" si="1"/>
        <v>0</v>
      </c>
      <c r="H30" s="12">
        <f t="shared" si="2"/>
        <v>0</v>
      </c>
      <c r="I30" s="116"/>
      <c r="J30" s="12">
        <f t="shared" si="3"/>
        <v>0</v>
      </c>
      <c r="K30" s="116"/>
      <c r="L30" s="12">
        <f t="shared" si="4"/>
        <v>0</v>
      </c>
      <c r="M30" s="118">
        <f t="shared" si="5"/>
        <v>0</v>
      </c>
    </row>
    <row r="31" spans="1:13" hidden="1" x14ac:dyDescent="0.2">
      <c r="A31" s="90" t="s">
        <v>63</v>
      </c>
      <c r="B31" s="146" t="s">
        <v>64</v>
      </c>
      <c r="C31" s="176"/>
      <c r="D31" s="170"/>
      <c r="E31" s="151">
        <v>0.02</v>
      </c>
      <c r="F31" s="152">
        <f t="shared" si="0"/>
        <v>0.02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x14ac:dyDescent="0.2">
      <c r="A32" s="90" t="s">
        <v>109</v>
      </c>
      <c r="B32" s="233" t="s">
        <v>110</v>
      </c>
      <c r="C32" s="176">
        <v>5680</v>
      </c>
      <c r="D32" s="170">
        <v>0.38</v>
      </c>
      <c r="E32" s="157">
        <v>0.03</v>
      </c>
      <c r="F32" s="152">
        <f t="shared" si="0"/>
        <v>0.41000000000000003</v>
      </c>
      <c r="G32" s="89">
        <f t="shared" si="1"/>
        <v>2158.4</v>
      </c>
      <c r="H32" s="12">
        <f t="shared" si="2"/>
        <v>2328.8000000000002</v>
      </c>
      <c r="I32" s="123">
        <v>156.69999999999999</v>
      </c>
      <c r="J32" s="12">
        <f t="shared" si="3"/>
        <v>2485.5</v>
      </c>
      <c r="K32" s="123">
        <v>370</v>
      </c>
      <c r="L32" s="12">
        <f t="shared" si="4"/>
        <v>2115.5</v>
      </c>
      <c r="M32" s="118">
        <f t="shared" si="5"/>
        <v>1945.1</v>
      </c>
    </row>
    <row r="33" spans="1:15" hidden="1" x14ac:dyDescent="0.2">
      <c r="A33" s="90" t="s">
        <v>74</v>
      </c>
      <c r="B33" s="175" t="s">
        <v>75</v>
      </c>
      <c r="C33" s="111"/>
      <c r="D33" s="171"/>
      <c r="E33" s="157">
        <v>0.03</v>
      </c>
      <c r="F33" s="152">
        <f t="shared" si="0"/>
        <v>0.03</v>
      </c>
      <c r="G33" s="89">
        <f t="shared" si="1"/>
        <v>0</v>
      </c>
      <c r="H33" s="12">
        <f t="shared" si="2"/>
        <v>0</v>
      </c>
      <c r="I33" s="116"/>
      <c r="J33" s="12">
        <f t="shared" si="3"/>
        <v>0</v>
      </c>
      <c r="K33" s="116"/>
      <c r="L33" s="12">
        <f t="shared" si="4"/>
        <v>0</v>
      </c>
      <c r="M33" s="118">
        <f t="shared" si="5"/>
        <v>0</v>
      </c>
    </row>
    <row r="34" spans="1:15" hidden="1" x14ac:dyDescent="0.2">
      <c r="A34" s="209" t="s">
        <v>91</v>
      </c>
      <c r="B34" s="213" t="s">
        <v>92</v>
      </c>
      <c r="C34" s="214"/>
      <c r="D34" s="215"/>
      <c r="E34" s="199">
        <v>0.04</v>
      </c>
      <c r="F34" s="152">
        <f t="shared" si="0"/>
        <v>0.04</v>
      </c>
      <c r="G34" s="89">
        <f t="shared" si="1"/>
        <v>0</v>
      </c>
      <c r="H34" s="12">
        <f t="shared" si="2"/>
        <v>0</v>
      </c>
      <c r="I34" s="116"/>
      <c r="J34" s="12">
        <f t="shared" si="3"/>
        <v>0</v>
      </c>
      <c r="K34" s="116"/>
      <c r="L34" s="12">
        <f t="shared" si="4"/>
        <v>0</v>
      </c>
      <c r="M34" s="118">
        <f t="shared" si="5"/>
        <v>0</v>
      </c>
    </row>
    <row r="35" spans="1:15" hidden="1" x14ac:dyDescent="0.2">
      <c r="A35" s="92" t="s">
        <v>54</v>
      </c>
      <c r="B35" s="196" t="s">
        <v>55</v>
      </c>
      <c r="C35" s="197"/>
      <c r="D35" s="198"/>
      <c r="E35" s="199">
        <v>0.04</v>
      </c>
      <c r="F35" s="200">
        <f t="shared" si="0"/>
        <v>0.04</v>
      </c>
      <c r="G35" s="201">
        <f t="shared" si="1"/>
        <v>0</v>
      </c>
      <c r="H35" s="202">
        <f t="shared" si="2"/>
        <v>0</v>
      </c>
      <c r="I35" s="203"/>
      <c r="J35" s="202">
        <f t="shared" si="3"/>
        <v>0</v>
      </c>
      <c r="K35" s="203"/>
      <c r="L35" s="202">
        <f t="shared" si="4"/>
        <v>0</v>
      </c>
      <c r="M35" s="118">
        <f t="shared" si="5"/>
        <v>0</v>
      </c>
    </row>
    <row r="36" spans="1:15" hidden="1" x14ac:dyDescent="0.2">
      <c r="A36" s="90" t="s">
        <v>87</v>
      </c>
      <c r="B36" s="206" t="s">
        <v>88</v>
      </c>
      <c r="C36" s="114"/>
      <c r="D36" s="172"/>
      <c r="E36" s="157">
        <v>0.02</v>
      </c>
      <c r="F36" s="152">
        <f t="shared" si="0"/>
        <v>0.02</v>
      </c>
      <c r="G36" s="89">
        <f t="shared" si="1"/>
        <v>0</v>
      </c>
      <c r="H36" s="12">
        <f t="shared" si="2"/>
        <v>0</v>
      </c>
      <c r="I36" s="116"/>
      <c r="J36" s="12">
        <f t="shared" si="3"/>
        <v>0</v>
      </c>
      <c r="K36" s="116"/>
      <c r="L36" s="12">
        <f t="shared" si="4"/>
        <v>0</v>
      </c>
      <c r="M36" s="118">
        <f t="shared" si="5"/>
        <v>0</v>
      </c>
    </row>
    <row r="37" spans="1:15" ht="16" customHeight="1" x14ac:dyDescent="0.2">
      <c r="A37" s="75"/>
      <c r="C37" s="79">
        <f>SUM(C2:C36)</f>
        <v>38194</v>
      </c>
      <c r="D37" s="79"/>
      <c r="E37" s="79"/>
      <c r="F37" s="79">
        <f t="shared" ref="F37:M37" si="12">SUM(F2:F36)</f>
        <v>4.669999999999999</v>
      </c>
      <c r="G37" s="80">
        <f t="shared" si="12"/>
        <v>12253.45</v>
      </c>
      <c r="H37" s="80">
        <f t="shared" si="12"/>
        <v>13338.09</v>
      </c>
      <c r="I37" s="80">
        <f t="shared" si="12"/>
        <v>407.66999999999996</v>
      </c>
      <c r="J37" s="80">
        <f t="shared" si="12"/>
        <v>13745.760000000002</v>
      </c>
      <c r="K37" s="80">
        <f t="shared" si="12"/>
        <v>2165</v>
      </c>
      <c r="L37" s="80">
        <f t="shared" si="12"/>
        <v>11580.76</v>
      </c>
      <c r="M37" s="80">
        <f t="shared" si="12"/>
        <v>10496.12</v>
      </c>
      <c r="O37" s="3"/>
    </row>
    <row r="38" spans="1:15" x14ac:dyDescent="0.2">
      <c r="D38" s="81"/>
      <c r="E38" s="81"/>
      <c r="F38" s="81"/>
      <c r="G38" s="81"/>
      <c r="L38" s="162"/>
      <c r="N38" s="165"/>
    </row>
    <row r="39" spans="1:15" x14ac:dyDescent="0.2">
      <c r="D39" s="13"/>
      <c r="E39" s="13"/>
      <c r="F39" s="13"/>
      <c r="G39" s="13"/>
      <c r="I39" s="13"/>
      <c r="J39" s="13"/>
      <c r="K39" t="s">
        <v>10</v>
      </c>
      <c r="L39" s="12">
        <f>H43</f>
        <v>0</v>
      </c>
    </row>
    <row r="40" spans="1:15" x14ac:dyDescent="0.2">
      <c r="D40" s="14"/>
      <c r="E40" s="14"/>
      <c r="F40" s="14"/>
      <c r="G40" s="14"/>
      <c r="I40" s="13"/>
      <c r="J40" s="13"/>
      <c r="K40" t="s">
        <v>12</v>
      </c>
      <c r="L40" s="207">
        <f>L37</f>
        <v>11580.76</v>
      </c>
    </row>
    <row r="41" spans="1:15" x14ac:dyDescent="0.2">
      <c r="D41" s="14"/>
      <c r="E41" s="14"/>
      <c r="F41" s="14"/>
      <c r="G41" s="14"/>
      <c r="H41" s="15"/>
    </row>
    <row r="42" spans="1:15" x14ac:dyDescent="0.2">
      <c r="A42" s="82" t="s">
        <v>48</v>
      </c>
      <c r="B42" s="82" t="s">
        <v>49</v>
      </c>
      <c r="D42" s="14"/>
      <c r="E42" s="14"/>
      <c r="F42" s="14"/>
      <c r="G42" s="14"/>
      <c r="H42" s="15"/>
      <c r="I42" s="3"/>
    </row>
    <row r="43" spans="1:15" x14ac:dyDescent="0.2">
      <c r="A43" s="83">
        <v>0.03</v>
      </c>
      <c r="B43" s="84">
        <v>0.02</v>
      </c>
      <c r="C43" t="s">
        <v>50</v>
      </c>
      <c r="D43" s="14"/>
      <c r="E43" s="14"/>
      <c r="F43" s="14"/>
      <c r="G43" s="14"/>
      <c r="H43" s="15"/>
      <c r="L43" s="3"/>
    </row>
    <row r="44" spans="1:15" x14ac:dyDescent="0.2">
      <c r="A44" s="85">
        <v>0.04</v>
      </c>
      <c r="B44" s="85">
        <v>2.5000000000000001E-2</v>
      </c>
      <c r="C44" t="s">
        <v>51</v>
      </c>
    </row>
    <row r="46" spans="1:15" x14ac:dyDescent="0.2">
      <c r="K46" s="3"/>
    </row>
  </sheetData>
  <autoFilter ref="A1:M37" xr:uid="{00000000-0009-0000-0000-000045000000}">
    <filterColumn colId="11">
      <filters>
        <filter val="1,300.92"/>
        <filter val="1,319.38"/>
        <filter val="1,500.48"/>
        <filter val="1,870.83"/>
        <filter val="11,681.54"/>
        <filter val="2,115.50"/>
        <filter val="274.68"/>
        <filter val="460.88"/>
        <filter val="564.03"/>
        <filter val="740.92"/>
        <filter val="748.48"/>
        <filter val="785.45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filterMode="1"/>
  <dimension ref="A1:O49"/>
  <sheetViews>
    <sheetView zoomScale="86" zoomScaleNormal="60" workbookViewId="0">
      <selection activeCell="L43" sqref="L43"/>
    </sheetView>
  </sheetViews>
  <sheetFormatPr baseColWidth="10" defaultColWidth="10.6640625" defaultRowHeight="16" x14ac:dyDescent="0.2"/>
  <cols>
    <col min="2" max="2" width="13.33203125" customWidth="1"/>
    <col min="3" max="3" width="11.1640625" customWidth="1"/>
    <col min="4" max="4" width="9.33203125" customWidth="1"/>
    <col min="5" max="5" width="9.6640625" customWidth="1"/>
    <col min="6" max="6" width="10.83203125" customWidth="1"/>
    <col min="7" max="7" width="13" customWidth="1"/>
    <col min="10" max="10" width="11.6640625" customWidth="1"/>
    <col min="12" max="12" width="10.6640625" customWidth="1"/>
    <col min="13" max="13" width="12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39" si="0">D2+E2</f>
        <v>0.02</v>
      </c>
      <c r="G2" s="89">
        <f t="shared" ref="G2:G39" si="1">C2*D2</f>
        <v>0</v>
      </c>
      <c r="H2" s="12">
        <f t="shared" ref="H2:H39" si="2">C2*F2</f>
        <v>0</v>
      </c>
      <c r="I2" s="89"/>
      <c r="J2" s="12">
        <f t="shared" ref="J2:J39" si="3">H2+I2</f>
        <v>0</v>
      </c>
      <c r="K2" s="120"/>
      <c r="L2" s="12">
        <f t="shared" ref="L2:L39" si="4">J2-K2</f>
        <v>0</v>
      </c>
      <c r="M2" s="3">
        <f t="shared" ref="M2:M39" si="5">G2+I2-K2</f>
        <v>0</v>
      </c>
    </row>
    <row r="3" spans="1:13" ht="17" x14ac:dyDescent="0.2">
      <c r="A3" s="179" t="s">
        <v>112</v>
      </c>
      <c r="B3" s="159" t="s">
        <v>113</v>
      </c>
      <c r="C3" s="111">
        <v>3123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1186.74</v>
      </c>
      <c r="H3" s="12">
        <f t="shared" si="2"/>
        <v>1280.43</v>
      </c>
      <c r="I3" s="89">
        <v>109.4</v>
      </c>
      <c r="J3" s="12">
        <f t="shared" si="3"/>
        <v>1389.8300000000002</v>
      </c>
      <c r="K3" s="120">
        <v>210</v>
      </c>
      <c r="L3" s="12">
        <f t="shared" si="4"/>
        <v>1179.8300000000002</v>
      </c>
      <c r="M3" s="3">
        <f t="shared" si="5"/>
        <v>1086.1400000000001</v>
      </c>
    </row>
    <row r="4" spans="1:13" ht="17" x14ac:dyDescent="0.2">
      <c r="A4" s="93" t="s">
        <v>102</v>
      </c>
      <c r="B4" s="159" t="s">
        <v>103</v>
      </c>
      <c r="C4" s="111">
        <v>4620</v>
      </c>
      <c r="D4" s="113">
        <v>0.38</v>
      </c>
      <c r="E4" s="151">
        <v>0.03</v>
      </c>
      <c r="F4" s="152">
        <f t="shared" si="0"/>
        <v>0.41000000000000003</v>
      </c>
      <c r="G4" s="89">
        <f t="shared" si="1"/>
        <v>1755.6</v>
      </c>
      <c r="H4" s="12">
        <f t="shared" si="2"/>
        <v>1894.2</v>
      </c>
      <c r="I4" s="89"/>
      <c r="J4" s="12">
        <f t="shared" si="3"/>
        <v>1894.2</v>
      </c>
      <c r="K4" s="120">
        <v>110</v>
      </c>
      <c r="L4" s="12">
        <f t="shared" si="4"/>
        <v>1784.2</v>
      </c>
      <c r="M4" s="3">
        <f t="shared" si="5"/>
        <v>1645.6</v>
      </c>
    </row>
    <row r="5" spans="1:13" ht="17" hidden="1" x14ac:dyDescent="0.2">
      <c r="A5" s="179" t="s">
        <v>72</v>
      </c>
      <c r="B5" s="159" t="s">
        <v>73</v>
      </c>
      <c r="C5" s="111"/>
      <c r="D5" s="113"/>
      <c r="E5" s="157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ht="17" hidden="1" x14ac:dyDescent="0.2">
      <c r="A6" s="160" t="s">
        <v>67</v>
      </c>
      <c r="B6" s="159" t="s">
        <v>68</v>
      </c>
      <c r="C6" s="111"/>
      <c r="D6" s="113"/>
      <c r="E6" s="151">
        <v>0.04</v>
      </c>
      <c r="F6" s="152">
        <f t="shared" si="0"/>
        <v>0.04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t="17" x14ac:dyDescent="0.2">
      <c r="A7" s="160" t="s">
        <v>65</v>
      </c>
      <c r="B7" s="159" t="s">
        <v>93</v>
      </c>
      <c r="C7" s="111">
        <v>5194</v>
      </c>
      <c r="D7" s="113">
        <v>0.25</v>
      </c>
      <c r="E7" s="157">
        <v>2.5000000000000001E-2</v>
      </c>
      <c r="F7" s="152">
        <f t="shared" si="0"/>
        <v>0.27500000000000002</v>
      </c>
      <c r="G7" s="89">
        <f t="shared" si="1"/>
        <v>1298.5</v>
      </c>
      <c r="H7" s="12">
        <f t="shared" si="2"/>
        <v>1428.3500000000001</v>
      </c>
      <c r="I7" s="89"/>
      <c r="J7" s="12">
        <f t="shared" si="3"/>
        <v>1428.3500000000001</v>
      </c>
      <c r="K7" s="120">
        <v>220</v>
      </c>
      <c r="L7" s="12">
        <f t="shared" si="4"/>
        <v>1208.3500000000001</v>
      </c>
      <c r="M7" s="118">
        <f t="shared" si="5"/>
        <v>1078.5</v>
      </c>
    </row>
    <row r="8" spans="1:13" ht="17" x14ac:dyDescent="0.2">
      <c r="A8" s="160" t="s">
        <v>65</v>
      </c>
      <c r="B8" s="159" t="s">
        <v>93</v>
      </c>
      <c r="C8" s="111">
        <v>1819</v>
      </c>
      <c r="D8" s="113">
        <v>0.38</v>
      </c>
      <c r="E8" s="157">
        <v>0.04</v>
      </c>
      <c r="F8" s="152">
        <f t="shared" ref="F8" si="6">D8+E8</f>
        <v>0.42</v>
      </c>
      <c r="G8" s="89">
        <f t="shared" ref="G8" si="7">C8*D8</f>
        <v>691.22</v>
      </c>
      <c r="H8" s="12">
        <f t="shared" ref="H8" si="8">C8*F8</f>
        <v>763.98</v>
      </c>
      <c r="I8" s="89"/>
      <c r="J8" s="12">
        <f t="shared" ref="J8" si="9">H8+I8</f>
        <v>763.98</v>
      </c>
      <c r="K8" s="120"/>
      <c r="L8" s="12">
        <f t="shared" ref="L8" si="10">J8-K8</f>
        <v>763.98</v>
      </c>
      <c r="M8" s="118">
        <f t="shared" ref="M8" si="11">G8+I8-K8</f>
        <v>691.22</v>
      </c>
    </row>
    <row r="9" spans="1:13" hidden="1" x14ac:dyDescent="0.2">
      <c r="A9" s="149" t="s">
        <v>65</v>
      </c>
      <c r="B9" s="218" t="s">
        <v>66</v>
      </c>
      <c r="C9" s="176"/>
      <c r="D9" s="170"/>
      <c r="E9" s="157">
        <v>2.5000000000000001E-2</v>
      </c>
      <c r="F9" s="152">
        <f t="shared" si="0"/>
        <v>2.5000000000000001E-2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ht="17" hidden="1" x14ac:dyDescent="0.2">
      <c r="A10" s="179" t="s">
        <v>81</v>
      </c>
      <c r="B10" s="193" t="s">
        <v>82</v>
      </c>
      <c r="C10" s="147"/>
      <c r="D10" s="170"/>
      <c r="E10" s="157">
        <v>0.03</v>
      </c>
      <c r="F10" s="152">
        <f t="shared" si="0"/>
        <v>0.03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ht="17" hidden="1" x14ac:dyDescent="0.2">
      <c r="A11" s="179" t="s">
        <v>76</v>
      </c>
      <c r="B11" s="180" t="s">
        <v>77</v>
      </c>
      <c r="C11" s="147"/>
      <c r="D11" s="170"/>
      <c r="E11" s="157">
        <v>0.03</v>
      </c>
      <c r="F11" s="152">
        <f t="shared" si="0"/>
        <v>0.03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118">
        <f t="shared" si="5"/>
        <v>0</v>
      </c>
    </row>
    <row r="12" spans="1:13" x14ac:dyDescent="0.2">
      <c r="A12" s="191" t="s">
        <v>96</v>
      </c>
      <c r="B12" s="222" t="s">
        <v>97</v>
      </c>
      <c r="C12" s="147">
        <v>1941</v>
      </c>
      <c r="D12" s="170">
        <v>0.35</v>
      </c>
      <c r="E12" s="157">
        <v>0.04</v>
      </c>
      <c r="F12" s="152">
        <f t="shared" si="0"/>
        <v>0.38999999999999996</v>
      </c>
      <c r="G12" s="89">
        <f t="shared" si="1"/>
        <v>679.34999999999991</v>
      </c>
      <c r="H12" s="12">
        <f t="shared" si="2"/>
        <v>756.9899999999999</v>
      </c>
      <c r="I12" s="123"/>
      <c r="J12" s="12">
        <f t="shared" si="3"/>
        <v>756.9899999999999</v>
      </c>
      <c r="K12" s="123">
        <v>410</v>
      </c>
      <c r="L12" s="12">
        <f t="shared" si="4"/>
        <v>346.9899999999999</v>
      </c>
      <c r="M12" s="118">
        <f t="shared" si="5"/>
        <v>269.34999999999991</v>
      </c>
    </row>
    <row r="13" spans="1:13" hidden="1" x14ac:dyDescent="0.2">
      <c r="A13" s="191" t="s">
        <v>44</v>
      </c>
      <c r="B13" s="146" t="s">
        <v>45</v>
      </c>
      <c r="C13" s="186"/>
      <c r="D13" s="170"/>
      <c r="E13" s="157">
        <v>0.04</v>
      </c>
      <c r="F13" s="152">
        <f t="shared" si="0"/>
        <v>0.04</v>
      </c>
      <c r="G13" s="89">
        <f t="shared" si="1"/>
        <v>0</v>
      </c>
      <c r="H13" s="12">
        <f t="shared" si="2"/>
        <v>0</v>
      </c>
      <c r="I13" s="12"/>
      <c r="J13" s="12">
        <f t="shared" si="3"/>
        <v>0</v>
      </c>
      <c r="K13" s="12"/>
      <c r="L13" s="12">
        <f t="shared" si="4"/>
        <v>0</v>
      </c>
      <c r="M13" s="118">
        <f t="shared" si="5"/>
        <v>0</v>
      </c>
    </row>
    <row r="14" spans="1:13" hidden="1" x14ac:dyDescent="0.2">
      <c r="A14" s="208" t="s">
        <v>89</v>
      </c>
      <c r="B14" s="185" t="s">
        <v>45</v>
      </c>
      <c r="C14" s="186"/>
      <c r="D14" s="170"/>
      <c r="E14" s="157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12"/>
      <c r="J14" s="12">
        <f t="shared" si="3"/>
        <v>0</v>
      </c>
      <c r="K14" s="12"/>
      <c r="L14" s="12">
        <f t="shared" si="4"/>
        <v>0</v>
      </c>
      <c r="M14" s="118">
        <f t="shared" si="5"/>
        <v>0</v>
      </c>
    </row>
    <row r="15" spans="1:13" ht="17" hidden="1" x14ac:dyDescent="0.2">
      <c r="A15" s="179" t="s">
        <v>98</v>
      </c>
      <c r="B15" s="224" t="s">
        <v>45</v>
      </c>
      <c r="C15" s="186"/>
      <c r="D15" s="170"/>
      <c r="E15" s="157">
        <v>0.02</v>
      </c>
      <c r="F15" s="152">
        <f t="shared" si="0"/>
        <v>0.02</v>
      </c>
      <c r="G15" s="89">
        <f t="shared" si="1"/>
        <v>0</v>
      </c>
      <c r="H15" s="12">
        <f t="shared" si="2"/>
        <v>0</v>
      </c>
      <c r="I15" s="12"/>
      <c r="J15" s="12">
        <f t="shared" si="3"/>
        <v>0</v>
      </c>
      <c r="K15" s="12"/>
      <c r="L15" s="12">
        <f t="shared" si="4"/>
        <v>0</v>
      </c>
      <c r="M15" s="118">
        <f t="shared" si="5"/>
        <v>0</v>
      </c>
    </row>
    <row r="16" spans="1:13" ht="17" x14ac:dyDescent="0.2">
      <c r="A16" s="160" t="s">
        <v>94</v>
      </c>
      <c r="B16" s="219" t="s">
        <v>95</v>
      </c>
      <c r="C16" s="186">
        <v>5194</v>
      </c>
      <c r="D16" s="170">
        <v>0.25</v>
      </c>
      <c r="E16" s="157">
        <v>2.5000000000000001E-2</v>
      </c>
      <c r="F16" s="152">
        <f t="shared" si="0"/>
        <v>0.27500000000000002</v>
      </c>
      <c r="G16" s="89">
        <f t="shared" si="1"/>
        <v>1298.5</v>
      </c>
      <c r="H16" s="12">
        <f t="shared" si="2"/>
        <v>1428.3500000000001</v>
      </c>
      <c r="I16" s="12"/>
      <c r="J16" s="12">
        <f t="shared" si="3"/>
        <v>1428.3500000000001</v>
      </c>
      <c r="K16" s="12">
        <v>110</v>
      </c>
      <c r="L16" s="12">
        <f t="shared" si="4"/>
        <v>1318.3500000000001</v>
      </c>
      <c r="M16" s="118">
        <f t="shared" si="5"/>
        <v>1188.5</v>
      </c>
    </row>
    <row r="17" spans="1:13" x14ac:dyDescent="0.2">
      <c r="A17" s="139" t="s">
        <v>69</v>
      </c>
      <c r="B17" s="187" t="s">
        <v>70</v>
      </c>
      <c r="C17" s="186">
        <v>4256</v>
      </c>
      <c r="D17" s="170">
        <v>0.37</v>
      </c>
      <c r="E17" s="151">
        <v>0.04</v>
      </c>
      <c r="F17" s="152">
        <f t="shared" si="0"/>
        <v>0.41</v>
      </c>
      <c r="G17" s="89">
        <f t="shared" si="1"/>
        <v>1574.72</v>
      </c>
      <c r="H17" s="12">
        <f t="shared" si="2"/>
        <v>1744.9599999999998</v>
      </c>
      <c r="I17" s="123"/>
      <c r="J17" s="12">
        <f t="shared" si="3"/>
        <v>1744.9599999999998</v>
      </c>
      <c r="K17" s="123"/>
      <c r="L17" s="12">
        <f t="shared" si="4"/>
        <v>1744.9599999999998</v>
      </c>
      <c r="M17" s="118">
        <f t="shared" si="5"/>
        <v>1574.72</v>
      </c>
    </row>
    <row r="18" spans="1:13" hidden="1" x14ac:dyDescent="0.2">
      <c r="A18" s="124" t="s">
        <v>60</v>
      </c>
      <c r="B18" s="188" t="s">
        <v>61</v>
      </c>
      <c r="C18" s="189"/>
      <c r="D18" s="172"/>
      <c r="E18" s="151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3" hidden="1" x14ac:dyDescent="0.2">
      <c r="A19" s="139" t="s">
        <v>46</v>
      </c>
      <c r="B19" s="146" t="s">
        <v>29</v>
      </c>
      <c r="C19" s="186"/>
      <c r="D19" s="170"/>
      <c r="E19" s="151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3" x14ac:dyDescent="0.2">
      <c r="A20" s="90" t="s">
        <v>108</v>
      </c>
      <c r="B20" s="233" t="s">
        <v>111</v>
      </c>
      <c r="C20" s="186">
        <v>5000</v>
      </c>
      <c r="D20" s="170">
        <v>0.38</v>
      </c>
      <c r="E20" s="157">
        <v>0.03</v>
      </c>
      <c r="F20" s="152">
        <f t="shared" si="0"/>
        <v>0.41000000000000003</v>
      </c>
      <c r="G20" s="89">
        <f t="shared" si="1"/>
        <v>1900</v>
      </c>
      <c r="H20" s="12">
        <f t="shared" si="2"/>
        <v>2050</v>
      </c>
      <c r="I20" s="123">
        <v>20</v>
      </c>
      <c r="J20" s="12">
        <f t="shared" si="3"/>
        <v>2070</v>
      </c>
      <c r="K20" s="123">
        <v>110</v>
      </c>
      <c r="L20" s="12">
        <f t="shared" si="4"/>
        <v>1960</v>
      </c>
      <c r="M20" s="118">
        <f t="shared" si="5"/>
        <v>1810</v>
      </c>
    </row>
    <row r="21" spans="1:13" x14ac:dyDescent="0.2">
      <c r="A21" s="90" t="s">
        <v>52</v>
      </c>
      <c r="B21" s="119" t="s">
        <v>53</v>
      </c>
      <c r="C21" s="190">
        <v>3649</v>
      </c>
      <c r="D21" s="170">
        <v>0.25</v>
      </c>
      <c r="E21" s="151">
        <v>0.02</v>
      </c>
      <c r="F21" s="152">
        <f t="shared" si="0"/>
        <v>0.27</v>
      </c>
      <c r="G21" s="89">
        <f t="shared" si="1"/>
        <v>912.25</v>
      </c>
      <c r="H21" s="12">
        <f t="shared" si="2"/>
        <v>985.23</v>
      </c>
      <c r="I21" s="123">
        <v>46.69</v>
      </c>
      <c r="J21" s="12">
        <f t="shared" si="3"/>
        <v>1031.92</v>
      </c>
      <c r="K21" s="123">
        <v>770</v>
      </c>
      <c r="L21" s="12">
        <f t="shared" si="4"/>
        <v>261.92000000000007</v>
      </c>
      <c r="M21" s="118">
        <f t="shared" si="5"/>
        <v>188.94000000000005</v>
      </c>
    </row>
    <row r="22" spans="1:13" x14ac:dyDescent="0.2">
      <c r="A22" s="90" t="s">
        <v>52</v>
      </c>
      <c r="B22" s="119" t="s">
        <v>53</v>
      </c>
      <c r="C22" s="190">
        <v>224</v>
      </c>
      <c r="D22" s="170">
        <v>0.38</v>
      </c>
      <c r="E22" s="151">
        <v>0.03</v>
      </c>
      <c r="F22" s="152">
        <f t="shared" si="0"/>
        <v>0.41000000000000003</v>
      </c>
      <c r="G22" s="89">
        <f t="shared" si="1"/>
        <v>85.12</v>
      </c>
      <c r="H22" s="12">
        <f t="shared" si="2"/>
        <v>91.84</v>
      </c>
      <c r="I22" s="123">
        <v>60</v>
      </c>
      <c r="J22" s="12">
        <f t="shared" si="3"/>
        <v>151.84</v>
      </c>
      <c r="K22" s="123"/>
      <c r="L22" s="12">
        <f t="shared" si="4"/>
        <v>151.84</v>
      </c>
      <c r="M22" s="118">
        <f t="shared" si="5"/>
        <v>145.12</v>
      </c>
    </row>
    <row r="23" spans="1:13" hidden="1" x14ac:dyDescent="0.2">
      <c r="A23" s="208" t="s">
        <v>90</v>
      </c>
      <c r="B23" s="185" t="s">
        <v>79</v>
      </c>
      <c r="C23" s="190"/>
      <c r="D23" s="170"/>
      <c r="E23" s="151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2">
      <c r="A24" s="90" t="s">
        <v>104</v>
      </c>
      <c r="B24" s="231" t="s">
        <v>105</v>
      </c>
      <c r="C24" s="190"/>
      <c r="D24" s="170"/>
      <c r="E24" s="151">
        <v>0.03</v>
      </c>
      <c r="F24" s="152">
        <f t="shared" si="0"/>
        <v>0.03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2">
      <c r="A25" s="90" t="s">
        <v>100</v>
      </c>
      <c r="B25" s="228" t="s">
        <v>101</v>
      </c>
      <c r="C25" s="190"/>
      <c r="D25" s="170"/>
      <c r="E25" s="157">
        <v>0.03</v>
      </c>
      <c r="F25" s="152">
        <f t="shared" si="0"/>
        <v>0.03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2">
      <c r="A26" s="194" t="s">
        <v>85</v>
      </c>
      <c r="B26" s="206" t="s">
        <v>86</v>
      </c>
      <c r="C26" s="190"/>
      <c r="D26" s="170"/>
      <c r="E26" s="151">
        <v>2.5000000000000001E-2</v>
      </c>
      <c r="F26" s="152">
        <f t="shared" si="0"/>
        <v>2.5000000000000001E-2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2">
      <c r="A27" s="194" t="s">
        <v>85</v>
      </c>
      <c r="B27" s="206" t="s">
        <v>86</v>
      </c>
      <c r="C27" s="190"/>
      <c r="D27" s="170"/>
      <c r="E27" s="151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hidden="1" x14ac:dyDescent="0.2">
      <c r="A28" s="194" t="s">
        <v>83</v>
      </c>
      <c r="B28" s="206" t="s">
        <v>84</v>
      </c>
      <c r="C28" s="190"/>
      <c r="D28" s="170"/>
      <c r="E28" s="151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x14ac:dyDescent="0.2">
      <c r="A29" s="90" t="s">
        <v>106</v>
      </c>
      <c r="B29" s="231" t="s">
        <v>107</v>
      </c>
      <c r="C29" s="176">
        <v>3649</v>
      </c>
      <c r="D29" s="170">
        <v>0.25</v>
      </c>
      <c r="E29" s="151">
        <v>0.02</v>
      </c>
      <c r="F29" s="152">
        <f t="shared" si="0"/>
        <v>0.27</v>
      </c>
      <c r="G29" s="89">
        <f t="shared" si="1"/>
        <v>912.25</v>
      </c>
      <c r="H29" s="12">
        <f t="shared" si="2"/>
        <v>985.23</v>
      </c>
      <c r="I29" s="123">
        <v>52.77</v>
      </c>
      <c r="J29" s="12">
        <f t="shared" si="3"/>
        <v>1038</v>
      </c>
      <c r="K29" s="123">
        <v>100</v>
      </c>
      <c r="L29" s="12">
        <f t="shared" si="4"/>
        <v>938</v>
      </c>
      <c r="M29" s="118">
        <f t="shared" si="5"/>
        <v>865.02</v>
      </c>
    </row>
    <row r="30" spans="1:13" hidden="1" x14ac:dyDescent="0.2">
      <c r="A30" s="90" t="s">
        <v>106</v>
      </c>
      <c r="B30" s="231" t="s">
        <v>107</v>
      </c>
      <c r="C30" s="176"/>
      <c r="D30" s="170"/>
      <c r="E30" s="151">
        <v>0.02</v>
      </c>
      <c r="F30" s="152">
        <f t="shared" si="0"/>
        <v>0.02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hidden="1" x14ac:dyDescent="0.2">
      <c r="A31" s="94" t="s">
        <v>58</v>
      </c>
      <c r="B31" s="110" t="s">
        <v>59</v>
      </c>
      <c r="C31" s="111"/>
      <c r="D31" s="171"/>
      <c r="E31" s="157">
        <v>2.5000000000000001E-2</v>
      </c>
      <c r="F31" s="152">
        <f t="shared" si="0"/>
        <v>2.5000000000000001E-2</v>
      </c>
      <c r="G31" s="89">
        <f t="shared" si="1"/>
        <v>0</v>
      </c>
      <c r="H31" s="12">
        <f t="shared" si="2"/>
        <v>0</v>
      </c>
      <c r="I31" s="116"/>
      <c r="J31" s="12">
        <f t="shared" si="3"/>
        <v>0</v>
      </c>
      <c r="K31" s="116"/>
      <c r="L31" s="12">
        <f t="shared" si="4"/>
        <v>0</v>
      </c>
      <c r="M31" s="118">
        <f t="shared" si="5"/>
        <v>0</v>
      </c>
    </row>
    <row r="32" spans="1:13" hidden="1" x14ac:dyDescent="0.2">
      <c r="A32" s="90" t="s">
        <v>63</v>
      </c>
      <c r="B32" s="146" t="s">
        <v>64</v>
      </c>
      <c r="C32" s="176"/>
      <c r="D32" s="170"/>
      <c r="E32" s="151">
        <v>0.02</v>
      </c>
      <c r="F32" s="152">
        <f t="shared" si="0"/>
        <v>0.02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5" x14ac:dyDescent="0.2">
      <c r="A33" s="90" t="s">
        <v>114</v>
      </c>
      <c r="B33" s="235" t="s">
        <v>115</v>
      </c>
      <c r="C33" s="230">
        <v>3063</v>
      </c>
      <c r="D33" s="177">
        <v>0.38</v>
      </c>
      <c r="E33" s="157">
        <v>0.03</v>
      </c>
      <c r="F33" s="152">
        <f t="shared" ref="F33" si="12">D33+E33</f>
        <v>0.41000000000000003</v>
      </c>
      <c r="G33" s="89">
        <f t="shared" ref="G33" si="13">C33*D33</f>
        <v>1163.94</v>
      </c>
      <c r="H33" s="12">
        <f t="shared" ref="H33" si="14">C33*F33</f>
        <v>1255.8300000000002</v>
      </c>
      <c r="I33" s="123"/>
      <c r="J33" s="12">
        <f t="shared" ref="J33" si="15">H33+I33</f>
        <v>1255.8300000000002</v>
      </c>
      <c r="K33" s="123">
        <v>110</v>
      </c>
      <c r="L33" s="12">
        <f t="shared" ref="L33" si="16">J33-K33</f>
        <v>1145.8300000000002</v>
      </c>
      <c r="M33" s="118">
        <f t="shared" ref="M33" si="17">G33+I33-K33</f>
        <v>1053.94</v>
      </c>
    </row>
    <row r="34" spans="1:15" x14ac:dyDescent="0.2">
      <c r="A34" s="90" t="s">
        <v>109</v>
      </c>
      <c r="B34" s="233" t="s">
        <v>110</v>
      </c>
      <c r="C34" s="176">
        <v>2573</v>
      </c>
      <c r="D34" s="170">
        <v>0.38</v>
      </c>
      <c r="E34" s="157">
        <v>0.03</v>
      </c>
      <c r="F34" s="152">
        <f t="shared" si="0"/>
        <v>0.41000000000000003</v>
      </c>
      <c r="G34" s="89">
        <f t="shared" si="1"/>
        <v>977.74</v>
      </c>
      <c r="H34" s="12">
        <f t="shared" si="2"/>
        <v>1054.93</v>
      </c>
      <c r="I34" s="123"/>
      <c r="J34" s="12">
        <f t="shared" si="3"/>
        <v>1054.93</v>
      </c>
      <c r="K34" s="123">
        <v>110</v>
      </c>
      <c r="L34" s="12">
        <f t="shared" si="4"/>
        <v>944.93000000000006</v>
      </c>
      <c r="M34" s="118">
        <f t="shared" si="5"/>
        <v>867.74</v>
      </c>
    </row>
    <row r="35" spans="1:15" hidden="1" x14ac:dyDescent="0.2">
      <c r="A35" s="90" t="s">
        <v>74</v>
      </c>
      <c r="B35" s="175" t="s">
        <v>75</v>
      </c>
      <c r="C35" s="111"/>
      <c r="D35" s="171"/>
      <c r="E35" s="157">
        <v>0.03</v>
      </c>
      <c r="F35" s="152">
        <f t="shared" si="0"/>
        <v>0.03</v>
      </c>
      <c r="G35" s="89">
        <f t="shared" si="1"/>
        <v>0</v>
      </c>
      <c r="H35" s="12">
        <f t="shared" si="2"/>
        <v>0</v>
      </c>
      <c r="I35" s="116"/>
      <c r="J35" s="12">
        <f t="shared" si="3"/>
        <v>0</v>
      </c>
      <c r="K35" s="116"/>
      <c r="L35" s="12">
        <f t="shared" si="4"/>
        <v>0</v>
      </c>
      <c r="M35" s="118">
        <f t="shared" si="5"/>
        <v>0</v>
      </c>
    </row>
    <row r="36" spans="1:15" hidden="1" x14ac:dyDescent="0.2">
      <c r="A36" s="209" t="s">
        <v>91</v>
      </c>
      <c r="B36" s="213" t="s">
        <v>92</v>
      </c>
      <c r="C36" s="214"/>
      <c r="D36" s="215"/>
      <c r="E36" s="199">
        <v>0.04</v>
      </c>
      <c r="F36" s="152">
        <f t="shared" si="0"/>
        <v>0.04</v>
      </c>
      <c r="G36" s="89">
        <f t="shared" si="1"/>
        <v>0</v>
      </c>
      <c r="H36" s="12">
        <f t="shared" si="2"/>
        <v>0</v>
      </c>
      <c r="I36" s="116"/>
      <c r="J36" s="12">
        <f t="shared" si="3"/>
        <v>0</v>
      </c>
      <c r="K36" s="116"/>
      <c r="L36" s="12">
        <f t="shared" si="4"/>
        <v>0</v>
      </c>
      <c r="M36" s="118">
        <f t="shared" si="5"/>
        <v>0</v>
      </c>
    </row>
    <row r="37" spans="1:15" x14ac:dyDescent="0.2">
      <c r="A37" s="90" t="s">
        <v>109</v>
      </c>
      <c r="B37" s="232" t="s">
        <v>110</v>
      </c>
      <c r="C37" s="230">
        <v>4905</v>
      </c>
      <c r="D37" s="177">
        <v>0.38</v>
      </c>
      <c r="E37" s="157">
        <v>0.03</v>
      </c>
      <c r="F37" s="152">
        <f t="shared" ref="F37" si="18">D37+E37</f>
        <v>0.41000000000000003</v>
      </c>
      <c r="G37" s="89">
        <f t="shared" ref="G37" si="19">C37*D37</f>
        <v>1863.9</v>
      </c>
      <c r="H37" s="12">
        <f t="shared" ref="H37" si="20">C37*F37</f>
        <v>2011.0500000000002</v>
      </c>
      <c r="I37" s="123"/>
      <c r="J37" s="12">
        <f t="shared" ref="J37" si="21">H37+I37</f>
        <v>2011.0500000000002</v>
      </c>
      <c r="K37" s="123">
        <v>275</v>
      </c>
      <c r="L37" s="12">
        <f t="shared" ref="L37" si="22">J37-K37</f>
        <v>1736.0500000000002</v>
      </c>
      <c r="M37" s="118">
        <f t="shared" ref="M37" si="23">G37+I37-K37</f>
        <v>1588.9</v>
      </c>
    </row>
    <row r="38" spans="1:15" hidden="1" x14ac:dyDescent="0.2">
      <c r="A38" s="92" t="s">
        <v>54</v>
      </c>
      <c r="B38" s="196" t="s">
        <v>55</v>
      </c>
      <c r="C38" s="197"/>
      <c r="D38" s="198"/>
      <c r="E38" s="199">
        <v>0.04</v>
      </c>
      <c r="F38" s="200">
        <f t="shared" si="0"/>
        <v>0.04</v>
      </c>
      <c r="G38" s="201">
        <f t="shared" si="1"/>
        <v>0</v>
      </c>
      <c r="H38" s="202">
        <f t="shared" si="2"/>
        <v>0</v>
      </c>
      <c r="I38" s="203"/>
      <c r="J38" s="202">
        <f t="shared" si="3"/>
        <v>0</v>
      </c>
      <c r="K38" s="203"/>
      <c r="L38" s="202">
        <f t="shared" si="4"/>
        <v>0</v>
      </c>
      <c r="M38" s="118">
        <f t="shared" si="5"/>
        <v>0</v>
      </c>
    </row>
    <row r="39" spans="1:15" hidden="1" x14ac:dyDescent="0.2">
      <c r="A39" s="90" t="s">
        <v>87</v>
      </c>
      <c r="B39" s="234" t="s">
        <v>88</v>
      </c>
      <c r="C39" s="114"/>
      <c r="D39" s="172"/>
      <c r="E39" s="157">
        <v>0.02</v>
      </c>
      <c r="F39" s="152">
        <f t="shared" si="0"/>
        <v>0.02</v>
      </c>
      <c r="G39" s="89">
        <f t="shared" si="1"/>
        <v>0</v>
      </c>
      <c r="H39" s="12">
        <f t="shared" si="2"/>
        <v>0</v>
      </c>
      <c r="I39" s="116"/>
      <c r="J39" s="12">
        <f t="shared" si="3"/>
        <v>0</v>
      </c>
      <c r="K39" s="116"/>
      <c r="L39" s="12">
        <f t="shared" si="4"/>
        <v>0</v>
      </c>
      <c r="M39" s="118">
        <f t="shared" si="5"/>
        <v>0</v>
      </c>
    </row>
    <row r="40" spans="1:15" ht="16" customHeight="1" x14ac:dyDescent="0.2">
      <c r="A40" s="75"/>
      <c r="C40" s="79">
        <f>SUM(C2:C39)</f>
        <v>49210</v>
      </c>
      <c r="D40" s="79"/>
      <c r="E40" s="79"/>
      <c r="F40" s="79">
        <f t="shared" ref="F40:M40" si="24">SUM(F2:F39)</f>
        <v>5.9200000000000008</v>
      </c>
      <c r="G40" s="80">
        <f t="shared" si="24"/>
        <v>16299.83</v>
      </c>
      <c r="H40" s="80">
        <f t="shared" si="24"/>
        <v>17731.37</v>
      </c>
      <c r="I40" s="80">
        <f t="shared" si="24"/>
        <v>288.86</v>
      </c>
      <c r="J40" s="80">
        <f t="shared" si="24"/>
        <v>18020.23</v>
      </c>
      <c r="K40" s="80">
        <f t="shared" si="24"/>
        <v>2535</v>
      </c>
      <c r="L40" s="80">
        <f t="shared" si="24"/>
        <v>15485.23</v>
      </c>
      <c r="M40" s="80">
        <f t="shared" si="24"/>
        <v>14053.69</v>
      </c>
      <c r="O40" s="3"/>
    </row>
    <row r="41" spans="1:15" x14ac:dyDescent="0.2">
      <c r="D41" s="81"/>
      <c r="E41" s="81"/>
      <c r="F41" s="81"/>
      <c r="G41" s="81"/>
      <c r="L41" s="162"/>
      <c r="N41" s="165"/>
    </row>
    <row r="42" spans="1:15" x14ac:dyDescent="0.2">
      <c r="D42" s="13"/>
      <c r="E42" s="13"/>
      <c r="F42" s="13"/>
      <c r="G42" s="13"/>
      <c r="I42" s="13"/>
      <c r="J42" s="13"/>
      <c r="K42" t="s">
        <v>10</v>
      </c>
      <c r="L42" s="12">
        <f>H46</f>
        <v>0</v>
      </c>
    </row>
    <row r="43" spans="1:15" x14ac:dyDescent="0.2">
      <c r="D43" s="14"/>
      <c r="E43" s="14"/>
      <c r="F43" s="14"/>
      <c r="G43" s="14"/>
      <c r="I43" s="13"/>
      <c r="J43" s="13"/>
      <c r="K43" t="s">
        <v>12</v>
      </c>
      <c r="L43" s="207">
        <f>L40</f>
        <v>15485.23</v>
      </c>
    </row>
    <row r="44" spans="1:15" x14ac:dyDescent="0.2">
      <c r="D44" s="14"/>
      <c r="E44" s="14"/>
      <c r="F44" s="14"/>
      <c r="G44" s="14"/>
      <c r="H44" s="15"/>
    </row>
    <row r="45" spans="1:15" x14ac:dyDescent="0.2">
      <c r="A45" s="82" t="s">
        <v>48</v>
      </c>
      <c r="B45" s="82" t="s">
        <v>49</v>
      </c>
      <c r="D45" s="14"/>
      <c r="E45" s="14"/>
      <c r="F45" s="14"/>
      <c r="G45" s="14"/>
      <c r="H45" s="15"/>
      <c r="I45" s="3"/>
    </row>
    <row r="46" spans="1:15" x14ac:dyDescent="0.2">
      <c r="A46" s="83">
        <v>0.03</v>
      </c>
      <c r="B46" s="84">
        <v>0.02</v>
      </c>
      <c r="C46" t="s">
        <v>50</v>
      </c>
      <c r="D46" s="14"/>
      <c r="E46" s="14"/>
      <c r="F46" s="14"/>
      <c r="G46" s="14"/>
      <c r="H46" s="15"/>
      <c r="L46" s="3"/>
    </row>
    <row r="47" spans="1:15" x14ac:dyDescent="0.2">
      <c r="A47" s="85">
        <v>0.04</v>
      </c>
      <c r="B47" s="85">
        <v>2.5000000000000001E-2</v>
      </c>
      <c r="C47" t="s">
        <v>51</v>
      </c>
    </row>
    <row r="49" spans="11:11" x14ac:dyDescent="0.2">
      <c r="K49" s="3"/>
    </row>
  </sheetData>
  <autoFilter ref="A1:M40" xr:uid="{00000000-0009-0000-0000-000046000000}">
    <filterColumn colId="11">
      <filters>
        <filter val="1,145.83"/>
        <filter val="1,179.83"/>
        <filter val="1,208.35"/>
        <filter val="1,318.35"/>
        <filter val="1,736.05"/>
        <filter val="1,744.96"/>
        <filter val="1,784.20"/>
        <filter val="1,960.00"/>
        <filter val="149.60"/>
        <filter val="15,455.71"/>
        <filter val="261.92"/>
        <filter val="346.99"/>
        <filter val="736.70"/>
        <filter val="938.00"/>
        <filter val="944.93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filterMode="1"/>
  <dimension ref="A1:O52"/>
  <sheetViews>
    <sheetView zoomScale="86" zoomScaleNormal="60" workbookViewId="0">
      <selection activeCell="L46" sqref="L46"/>
    </sheetView>
  </sheetViews>
  <sheetFormatPr baseColWidth="10" defaultColWidth="10.6640625" defaultRowHeight="16" x14ac:dyDescent="0.2"/>
  <cols>
    <col min="2" max="2" width="13.33203125" customWidth="1"/>
    <col min="3" max="3" width="11.1640625" customWidth="1"/>
    <col min="4" max="4" width="9.33203125" customWidth="1"/>
    <col min="5" max="5" width="9.6640625" customWidth="1"/>
    <col min="6" max="6" width="10.6640625" customWidth="1"/>
    <col min="7" max="7" width="13" hidden="1" customWidth="1"/>
    <col min="10" max="10" width="11.6640625" customWidth="1"/>
    <col min="12" max="12" width="12.1640625" customWidth="1"/>
    <col min="13" max="13" width="10.832031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2" si="0">D2+E2</f>
        <v>0.02</v>
      </c>
      <c r="G2" s="89">
        <f t="shared" ref="G2:G42" si="1">C2*D2</f>
        <v>0</v>
      </c>
      <c r="H2" s="12">
        <f t="shared" ref="H2:H42" si="2">C2*F2</f>
        <v>0</v>
      </c>
      <c r="I2" s="89"/>
      <c r="J2" s="12">
        <f t="shared" ref="J2:J42" si="3">H2+I2</f>
        <v>0</v>
      </c>
      <c r="K2" s="120"/>
      <c r="L2" s="12">
        <f t="shared" ref="L2:L42" si="4">J2-K2</f>
        <v>0</v>
      </c>
      <c r="M2" s="3">
        <f t="shared" ref="M2:M42" si="5">G2+I2-K2</f>
        <v>0</v>
      </c>
    </row>
    <row r="3" spans="1:13" ht="17" x14ac:dyDescent="0.2">
      <c r="A3" s="179" t="s">
        <v>112</v>
      </c>
      <c r="B3" s="159" t="s">
        <v>113</v>
      </c>
      <c r="C3" s="111">
        <v>1977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751.26</v>
      </c>
      <c r="H3" s="12">
        <f t="shared" si="2"/>
        <v>810.57</v>
      </c>
      <c r="I3" s="89">
        <v>12</v>
      </c>
      <c r="J3" s="12">
        <f t="shared" si="3"/>
        <v>822.57</v>
      </c>
      <c r="K3" s="120">
        <v>430</v>
      </c>
      <c r="L3" s="12">
        <f t="shared" si="4"/>
        <v>392.57000000000005</v>
      </c>
      <c r="M3" s="3">
        <f t="shared" si="5"/>
        <v>333.26</v>
      </c>
    </row>
    <row r="4" spans="1:13" ht="17" x14ac:dyDescent="0.2">
      <c r="A4" s="93" t="s">
        <v>102</v>
      </c>
      <c r="B4" s="159" t="s">
        <v>103</v>
      </c>
      <c r="C4" s="111">
        <v>4963</v>
      </c>
      <c r="D4" s="236">
        <v>0.4</v>
      </c>
      <c r="E4" s="151">
        <v>0.03</v>
      </c>
      <c r="F4" s="152">
        <f t="shared" si="0"/>
        <v>0.43000000000000005</v>
      </c>
      <c r="G4" s="89">
        <f t="shared" si="1"/>
        <v>1985.2</v>
      </c>
      <c r="H4" s="12">
        <f t="shared" si="2"/>
        <v>2134.09</v>
      </c>
      <c r="I4" s="89"/>
      <c r="J4" s="12">
        <f t="shared" si="3"/>
        <v>2134.09</v>
      </c>
      <c r="K4" s="120">
        <v>110</v>
      </c>
      <c r="L4" s="12">
        <f t="shared" si="4"/>
        <v>2024.0900000000001</v>
      </c>
      <c r="M4" s="3">
        <f t="shared" si="5"/>
        <v>1875.2</v>
      </c>
    </row>
    <row r="5" spans="1:13" ht="17" hidden="1" x14ac:dyDescent="0.2">
      <c r="A5" s="179" t="s">
        <v>72</v>
      </c>
      <c r="B5" s="159" t="s">
        <v>73</v>
      </c>
      <c r="C5" s="111"/>
      <c r="D5" s="113"/>
      <c r="E5" s="157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ht="17" hidden="1" x14ac:dyDescent="0.2">
      <c r="A6" s="160" t="s">
        <v>67</v>
      </c>
      <c r="B6" s="159" t="s">
        <v>68</v>
      </c>
      <c r="C6" s="111"/>
      <c r="D6" s="113"/>
      <c r="E6" s="151">
        <v>0.04</v>
      </c>
      <c r="F6" s="152">
        <f t="shared" si="0"/>
        <v>0.04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t="17" x14ac:dyDescent="0.2">
      <c r="A7" s="160" t="s">
        <v>65</v>
      </c>
      <c r="B7" s="159" t="s">
        <v>93</v>
      </c>
      <c r="C7" s="111">
        <v>1647</v>
      </c>
      <c r="D7" s="113">
        <v>0.25</v>
      </c>
      <c r="E7" s="157">
        <v>2.5000000000000001E-2</v>
      </c>
      <c r="F7" s="152">
        <f t="shared" si="0"/>
        <v>0.27500000000000002</v>
      </c>
      <c r="G7" s="89">
        <f t="shared" si="1"/>
        <v>411.75</v>
      </c>
      <c r="H7" s="12">
        <f t="shared" si="2"/>
        <v>452.92500000000001</v>
      </c>
      <c r="I7" s="89"/>
      <c r="J7" s="12">
        <f t="shared" si="3"/>
        <v>452.92500000000001</v>
      </c>
      <c r="K7" s="120">
        <v>110</v>
      </c>
      <c r="L7" s="12">
        <f t="shared" si="4"/>
        <v>342.92500000000001</v>
      </c>
      <c r="M7" s="118">
        <f t="shared" si="5"/>
        <v>301.75</v>
      </c>
    </row>
    <row r="8" spans="1:13" ht="17" x14ac:dyDescent="0.2">
      <c r="A8" s="160" t="s">
        <v>65</v>
      </c>
      <c r="B8" s="159" t="s">
        <v>93</v>
      </c>
      <c r="C8" s="111">
        <v>2057</v>
      </c>
      <c r="D8" s="113">
        <v>0.38</v>
      </c>
      <c r="E8" s="157">
        <v>0.04</v>
      </c>
      <c r="F8" s="152">
        <f t="shared" si="0"/>
        <v>0.42</v>
      </c>
      <c r="G8" s="89">
        <f t="shared" si="1"/>
        <v>781.66</v>
      </c>
      <c r="H8" s="12">
        <f t="shared" si="2"/>
        <v>863.93999999999994</v>
      </c>
      <c r="I8" s="89">
        <v>154</v>
      </c>
      <c r="J8" s="12">
        <f t="shared" si="3"/>
        <v>1017.9399999999999</v>
      </c>
      <c r="K8" s="120"/>
      <c r="L8" s="12">
        <f t="shared" si="4"/>
        <v>1017.9399999999999</v>
      </c>
      <c r="M8" s="118">
        <f t="shared" si="5"/>
        <v>935.66</v>
      </c>
    </row>
    <row r="9" spans="1:13" ht="17" x14ac:dyDescent="0.2">
      <c r="A9" s="160" t="s">
        <v>116</v>
      </c>
      <c r="B9" s="216" t="s">
        <v>117</v>
      </c>
      <c r="C9" s="166">
        <v>3785</v>
      </c>
      <c r="D9" s="168">
        <v>0.37</v>
      </c>
      <c r="E9" s="157">
        <v>0.04</v>
      </c>
      <c r="F9" s="152">
        <f t="shared" si="0"/>
        <v>0.41</v>
      </c>
      <c r="G9" s="89">
        <f t="shared" si="1"/>
        <v>1400.45</v>
      </c>
      <c r="H9" s="12">
        <f t="shared" si="2"/>
        <v>1551.85</v>
      </c>
      <c r="I9" s="89">
        <v>12</v>
      </c>
      <c r="J9" s="12">
        <f t="shared" si="3"/>
        <v>1563.85</v>
      </c>
      <c r="K9" s="120">
        <v>110</v>
      </c>
      <c r="L9" s="12">
        <f t="shared" si="4"/>
        <v>1453.85</v>
      </c>
      <c r="M9" s="118">
        <f t="shared" si="5"/>
        <v>1302.45</v>
      </c>
    </row>
    <row r="10" spans="1:13" hidden="1" x14ac:dyDescent="0.2">
      <c r="A10" s="149" t="s">
        <v>65</v>
      </c>
      <c r="B10" s="218" t="s">
        <v>66</v>
      </c>
      <c r="C10" s="176"/>
      <c r="D10" s="170"/>
      <c r="E10" s="157">
        <v>2.5000000000000001E-2</v>
      </c>
      <c r="F10" s="152">
        <f t="shared" si="0"/>
        <v>2.5000000000000001E-2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ht="17" hidden="1" x14ac:dyDescent="0.2">
      <c r="A11" s="179" t="s">
        <v>81</v>
      </c>
      <c r="B11" s="193" t="s">
        <v>82</v>
      </c>
      <c r="C11" s="147"/>
      <c r="D11" s="170"/>
      <c r="E11" s="157">
        <v>0.03</v>
      </c>
      <c r="F11" s="152">
        <f t="shared" si="0"/>
        <v>0.03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118">
        <f t="shared" si="5"/>
        <v>0</v>
      </c>
    </row>
    <row r="12" spans="1:13" ht="17" hidden="1" x14ac:dyDescent="0.2">
      <c r="A12" s="179" t="s">
        <v>76</v>
      </c>
      <c r="B12" s="180" t="s">
        <v>77</v>
      </c>
      <c r="C12" s="147"/>
      <c r="D12" s="170"/>
      <c r="E12" s="157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118">
        <f t="shared" si="5"/>
        <v>0</v>
      </c>
    </row>
    <row r="13" spans="1:13" x14ac:dyDescent="0.2">
      <c r="A13" s="191" t="s">
        <v>96</v>
      </c>
      <c r="B13" s="222" t="s">
        <v>97</v>
      </c>
      <c r="C13" s="147">
        <v>4926</v>
      </c>
      <c r="D13" s="170">
        <v>0.35</v>
      </c>
      <c r="E13" s="157">
        <v>0.04</v>
      </c>
      <c r="F13" s="152">
        <f t="shared" si="0"/>
        <v>0.38999999999999996</v>
      </c>
      <c r="G13" s="89">
        <f t="shared" si="1"/>
        <v>1724.1</v>
      </c>
      <c r="H13" s="12">
        <f t="shared" si="2"/>
        <v>1921.1399999999999</v>
      </c>
      <c r="I13" s="123">
        <v>22.21</v>
      </c>
      <c r="J13" s="12">
        <f t="shared" si="3"/>
        <v>1943.35</v>
      </c>
      <c r="K13" s="123">
        <v>220</v>
      </c>
      <c r="L13" s="12">
        <f t="shared" si="4"/>
        <v>1723.35</v>
      </c>
      <c r="M13" s="118">
        <f t="shared" si="5"/>
        <v>1526.31</v>
      </c>
    </row>
    <row r="14" spans="1:13" hidden="1" x14ac:dyDescent="0.2">
      <c r="A14" s="191" t="s">
        <v>44</v>
      </c>
      <c r="B14" s="146" t="s">
        <v>45</v>
      </c>
      <c r="C14" s="186"/>
      <c r="D14" s="170"/>
      <c r="E14" s="157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12"/>
      <c r="J14" s="12">
        <f t="shared" si="3"/>
        <v>0</v>
      </c>
      <c r="K14" s="12"/>
      <c r="L14" s="12">
        <f t="shared" si="4"/>
        <v>0</v>
      </c>
      <c r="M14" s="118">
        <f t="shared" si="5"/>
        <v>0</v>
      </c>
    </row>
    <row r="15" spans="1:13" hidden="1" x14ac:dyDescent="0.2">
      <c r="A15" s="208" t="s">
        <v>89</v>
      </c>
      <c r="B15" s="185" t="s">
        <v>45</v>
      </c>
      <c r="C15" s="186"/>
      <c r="D15" s="170"/>
      <c r="E15" s="157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"/>
      <c r="J15" s="12">
        <f t="shared" si="3"/>
        <v>0</v>
      </c>
      <c r="K15" s="12"/>
      <c r="L15" s="12">
        <f t="shared" si="4"/>
        <v>0</v>
      </c>
      <c r="M15" s="118">
        <f t="shared" si="5"/>
        <v>0</v>
      </c>
    </row>
    <row r="16" spans="1:13" ht="17" x14ac:dyDescent="0.2">
      <c r="A16" s="179" t="s">
        <v>98</v>
      </c>
      <c r="B16" s="224" t="s">
        <v>45</v>
      </c>
      <c r="C16" s="186">
        <v>3500</v>
      </c>
      <c r="D16" s="170">
        <v>0.2</v>
      </c>
      <c r="E16" s="157">
        <v>0.02</v>
      </c>
      <c r="F16" s="152">
        <f t="shared" si="0"/>
        <v>0.22</v>
      </c>
      <c r="G16" s="89">
        <f t="shared" si="1"/>
        <v>700</v>
      </c>
      <c r="H16" s="12">
        <f t="shared" si="2"/>
        <v>770</v>
      </c>
      <c r="I16" s="12">
        <v>12</v>
      </c>
      <c r="J16" s="12">
        <f t="shared" si="3"/>
        <v>782</v>
      </c>
      <c r="K16" s="12"/>
      <c r="L16" s="12">
        <f t="shared" si="4"/>
        <v>782</v>
      </c>
      <c r="M16" s="118">
        <f t="shared" si="5"/>
        <v>712</v>
      </c>
    </row>
    <row r="17" spans="1:13" ht="17" x14ac:dyDescent="0.2">
      <c r="A17" s="160" t="s">
        <v>94</v>
      </c>
      <c r="B17" s="219" t="s">
        <v>95</v>
      </c>
      <c r="C17" s="186">
        <v>1647</v>
      </c>
      <c r="D17" s="170">
        <v>0.25</v>
      </c>
      <c r="E17" s="157">
        <v>2.5000000000000001E-2</v>
      </c>
      <c r="F17" s="152">
        <f t="shared" si="0"/>
        <v>0.27500000000000002</v>
      </c>
      <c r="G17" s="89">
        <f t="shared" si="1"/>
        <v>411.75</v>
      </c>
      <c r="H17" s="12">
        <f t="shared" si="2"/>
        <v>452.92500000000001</v>
      </c>
      <c r="I17" s="12"/>
      <c r="J17" s="12">
        <f t="shared" si="3"/>
        <v>452.92500000000001</v>
      </c>
      <c r="K17" s="12">
        <v>110</v>
      </c>
      <c r="L17" s="12">
        <f t="shared" si="4"/>
        <v>342.92500000000001</v>
      </c>
      <c r="M17" s="118">
        <f t="shared" si="5"/>
        <v>301.75</v>
      </c>
    </row>
    <row r="18" spans="1:13" x14ac:dyDescent="0.2">
      <c r="A18" s="139" t="s">
        <v>69</v>
      </c>
      <c r="B18" s="187" t="s">
        <v>70</v>
      </c>
      <c r="C18" s="186">
        <v>4378</v>
      </c>
      <c r="D18" s="170">
        <v>0.37</v>
      </c>
      <c r="E18" s="151">
        <v>0.04</v>
      </c>
      <c r="F18" s="152">
        <f t="shared" si="0"/>
        <v>0.41</v>
      </c>
      <c r="G18" s="89">
        <f t="shared" si="1"/>
        <v>1619.86</v>
      </c>
      <c r="H18" s="12">
        <f t="shared" si="2"/>
        <v>1794.9799999999998</v>
      </c>
      <c r="I18" s="123"/>
      <c r="J18" s="12">
        <f t="shared" si="3"/>
        <v>1794.9799999999998</v>
      </c>
      <c r="K18" s="123"/>
      <c r="L18" s="12">
        <f t="shared" si="4"/>
        <v>1794.9799999999998</v>
      </c>
      <c r="M18" s="118">
        <f t="shared" si="5"/>
        <v>1619.86</v>
      </c>
    </row>
    <row r="19" spans="1:13" hidden="1" x14ac:dyDescent="0.2">
      <c r="A19" s="124" t="s">
        <v>60</v>
      </c>
      <c r="B19" s="188" t="s">
        <v>61</v>
      </c>
      <c r="C19" s="189"/>
      <c r="D19" s="172"/>
      <c r="E19" s="151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3" hidden="1" x14ac:dyDescent="0.2">
      <c r="A20" s="139" t="s">
        <v>46</v>
      </c>
      <c r="B20" s="146" t="s">
        <v>29</v>
      </c>
      <c r="C20" s="186"/>
      <c r="D20" s="170"/>
      <c r="E20" s="151">
        <v>2.5000000000000001E-2</v>
      </c>
      <c r="F20" s="152">
        <f t="shared" si="0"/>
        <v>2.5000000000000001E-2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3" x14ac:dyDescent="0.2">
      <c r="A21" s="90" t="s">
        <v>108</v>
      </c>
      <c r="B21" s="233" t="s">
        <v>111</v>
      </c>
      <c r="C21" s="186">
        <v>3248</v>
      </c>
      <c r="D21" s="170">
        <v>0.38</v>
      </c>
      <c r="E21" s="157">
        <v>0.03</v>
      </c>
      <c r="F21" s="152">
        <f t="shared" si="0"/>
        <v>0.41000000000000003</v>
      </c>
      <c r="G21" s="89">
        <f t="shared" si="1"/>
        <v>1234.24</v>
      </c>
      <c r="H21" s="12">
        <f t="shared" si="2"/>
        <v>1331.68</v>
      </c>
      <c r="I21" s="123"/>
      <c r="J21" s="12">
        <f t="shared" si="3"/>
        <v>1331.68</v>
      </c>
      <c r="K21" s="123">
        <v>20</v>
      </c>
      <c r="L21" s="12">
        <f t="shared" si="4"/>
        <v>1311.68</v>
      </c>
      <c r="M21" s="118">
        <f t="shared" si="5"/>
        <v>1214.24</v>
      </c>
    </row>
    <row r="22" spans="1:13" hidden="1" x14ac:dyDescent="0.2">
      <c r="A22" s="90" t="s">
        <v>52</v>
      </c>
      <c r="B22" s="119" t="s">
        <v>53</v>
      </c>
      <c r="C22" s="190"/>
      <c r="D22" s="170"/>
      <c r="E22" s="151">
        <v>0.02</v>
      </c>
      <c r="F22" s="152">
        <f t="shared" si="0"/>
        <v>0.02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118">
        <f t="shared" si="5"/>
        <v>0</v>
      </c>
    </row>
    <row r="23" spans="1:13" hidden="1" x14ac:dyDescent="0.2">
      <c r="A23" s="90" t="s">
        <v>52</v>
      </c>
      <c r="B23" s="119" t="s">
        <v>53</v>
      </c>
      <c r="C23" s="190"/>
      <c r="D23" s="170"/>
      <c r="E23" s="151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2">
      <c r="A24" s="208" t="s">
        <v>90</v>
      </c>
      <c r="B24" s="185" t="s">
        <v>79</v>
      </c>
      <c r="C24" s="190"/>
      <c r="D24" s="170"/>
      <c r="E24" s="151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2">
      <c r="A25" s="90" t="s">
        <v>104</v>
      </c>
      <c r="B25" s="231" t="s">
        <v>105</v>
      </c>
      <c r="C25" s="190"/>
      <c r="D25" s="170"/>
      <c r="E25" s="151">
        <v>0.03</v>
      </c>
      <c r="F25" s="152">
        <f t="shared" si="0"/>
        <v>0.03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2">
      <c r="A26" s="90" t="s">
        <v>100</v>
      </c>
      <c r="B26" s="228" t="s">
        <v>101</v>
      </c>
      <c r="C26" s="190"/>
      <c r="D26" s="170"/>
      <c r="E26" s="157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2">
      <c r="A27" s="194" t="s">
        <v>85</v>
      </c>
      <c r="B27" s="206" t="s">
        <v>86</v>
      </c>
      <c r="C27" s="190"/>
      <c r="D27" s="170"/>
      <c r="E27" s="151">
        <v>2.5000000000000001E-2</v>
      </c>
      <c r="F27" s="152">
        <f t="shared" si="0"/>
        <v>2.5000000000000001E-2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hidden="1" x14ac:dyDescent="0.2">
      <c r="A28" s="194" t="s">
        <v>85</v>
      </c>
      <c r="B28" s="206" t="s">
        <v>86</v>
      </c>
      <c r="C28" s="190"/>
      <c r="D28" s="170"/>
      <c r="E28" s="151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hidden="1" x14ac:dyDescent="0.2">
      <c r="A29" s="194" t="s">
        <v>83</v>
      </c>
      <c r="B29" s="206" t="s">
        <v>84</v>
      </c>
      <c r="C29" s="190"/>
      <c r="D29" s="170"/>
      <c r="E29" s="151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x14ac:dyDescent="0.2">
      <c r="A30" s="90" t="s">
        <v>106</v>
      </c>
      <c r="B30" s="231" t="s">
        <v>107</v>
      </c>
      <c r="C30" s="176">
        <v>5504</v>
      </c>
      <c r="D30" s="170">
        <v>0.38</v>
      </c>
      <c r="E30" s="151">
        <v>0.03</v>
      </c>
      <c r="F30" s="152">
        <f t="shared" si="0"/>
        <v>0.41000000000000003</v>
      </c>
      <c r="G30" s="89">
        <f t="shared" si="1"/>
        <v>2091.52</v>
      </c>
      <c r="H30" s="12">
        <f t="shared" si="2"/>
        <v>2256.6400000000003</v>
      </c>
      <c r="I30" s="123">
        <v>33.94</v>
      </c>
      <c r="J30" s="12">
        <f t="shared" si="3"/>
        <v>2290.5800000000004</v>
      </c>
      <c r="K30" s="123">
        <v>100</v>
      </c>
      <c r="L30" s="12">
        <f t="shared" si="4"/>
        <v>2190.5800000000004</v>
      </c>
      <c r="M30" s="118">
        <f t="shared" si="5"/>
        <v>2025.46</v>
      </c>
    </row>
    <row r="31" spans="1:13" hidden="1" x14ac:dyDescent="0.2">
      <c r="A31" s="90" t="s">
        <v>106</v>
      </c>
      <c r="B31" s="231" t="s">
        <v>107</v>
      </c>
      <c r="C31" s="176"/>
      <c r="D31" s="170"/>
      <c r="E31" s="151">
        <v>0.02</v>
      </c>
      <c r="F31" s="152">
        <f t="shared" si="0"/>
        <v>0.02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hidden="1" x14ac:dyDescent="0.2">
      <c r="A32" s="94" t="s">
        <v>58</v>
      </c>
      <c r="B32" s="110" t="s">
        <v>59</v>
      </c>
      <c r="C32" s="111"/>
      <c r="D32" s="171"/>
      <c r="E32" s="157">
        <v>2.5000000000000001E-2</v>
      </c>
      <c r="F32" s="152">
        <f t="shared" si="0"/>
        <v>2.5000000000000001E-2</v>
      </c>
      <c r="G32" s="89">
        <f t="shared" si="1"/>
        <v>0</v>
      </c>
      <c r="H32" s="12">
        <f t="shared" si="2"/>
        <v>0</v>
      </c>
      <c r="I32" s="116"/>
      <c r="J32" s="12">
        <f t="shared" si="3"/>
        <v>0</v>
      </c>
      <c r="K32" s="116"/>
      <c r="L32" s="12">
        <f t="shared" si="4"/>
        <v>0</v>
      </c>
      <c r="M32" s="118">
        <f t="shared" si="5"/>
        <v>0</v>
      </c>
    </row>
    <row r="33" spans="1:15" ht="17" x14ac:dyDescent="0.2">
      <c r="A33" s="160" t="s">
        <v>65</v>
      </c>
      <c r="B33" s="237" t="s">
        <v>59</v>
      </c>
      <c r="C33" s="166">
        <v>4171</v>
      </c>
      <c r="D33" s="174">
        <v>0.38</v>
      </c>
      <c r="E33" s="157">
        <v>0.04</v>
      </c>
      <c r="F33" s="152">
        <f t="shared" si="0"/>
        <v>0.42</v>
      </c>
      <c r="G33" s="89">
        <f t="shared" ref="G33" si="6">C33*D33</f>
        <v>1584.98</v>
      </c>
      <c r="H33" s="12">
        <f t="shared" ref="H33" si="7">C33*F33</f>
        <v>1751.82</v>
      </c>
      <c r="I33" s="116">
        <v>176.83</v>
      </c>
      <c r="J33" s="12">
        <f t="shared" ref="J33" si="8">H33+I33</f>
        <v>1928.6499999999999</v>
      </c>
      <c r="K33" s="116"/>
      <c r="L33" s="12">
        <f t="shared" ref="L33" si="9">J33-K33</f>
        <v>1928.6499999999999</v>
      </c>
      <c r="M33" s="118">
        <f t="shared" ref="M33" si="10">G33+I33-K33</f>
        <v>1761.81</v>
      </c>
    </row>
    <row r="34" spans="1:15" hidden="1" x14ac:dyDescent="0.2">
      <c r="A34" s="90" t="s">
        <v>63</v>
      </c>
      <c r="B34" s="146" t="s">
        <v>64</v>
      </c>
      <c r="C34" s="176"/>
      <c r="D34" s="170"/>
      <c r="E34" s="151">
        <v>0.02</v>
      </c>
      <c r="F34" s="152">
        <f t="shared" si="0"/>
        <v>0.02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5" x14ac:dyDescent="0.2">
      <c r="A35" s="90" t="s">
        <v>114</v>
      </c>
      <c r="B35" s="234" t="s">
        <v>115</v>
      </c>
      <c r="C35" s="176">
        <v>5887</v>
      </c>
      <c r="D35" s="170">
        <v>0.26</v>
      </c>
      <c r="E35" s="157">
        <v>0.02</v>
      </c>
      <c r="F35" s="152">
        <f t="shared" si="0"/>
        <v>0.28000000000000003</v>
      </c>
      <c r="G35" s="89">
        <f t="shared" si="1"/>
        <v>1530.6200000000001</v>
      </c>
      <c r="H35" s="12">
        <f t="shared" si="2"/>
        <v>1648.3600000000001</v>
      </c>
      <c r="I35" s="123">
        <v>33.24</v>
      </c>
      <c r="J35" s="12">
        <f t="shared" si="3"/>
        <v>1681.6000000000001</v>
      </c>
      <c r="K35" s="123">
        <v>660</v>
      </c>
      <c r="L35" s="12">
        <f t="shared" si="4"/>
        <v>1021.6000000000001</v>
      </c>
      <c r="M35" s="118">
        <f t="shared" si="5"/>
        <v>903.86000000000013</v>
      </c>
    </row>
    <row r="36" spans="1:15" x14ac:dyDescent="0.2">
      <c r="A36" s="90" t="s">
        <v>109</v>
      </c>
      <c r="B36" s="233" t="s">
        <v>110</v>
      </c>
      <c r="C36" s="176">
        <v>6186</v>
      </c>
      <c r="D36" s="170">
        <v>0.38</v>
      </c>
      <c r="E36" s="157">
        <v>0.03</v>
      </c>
      <c r="F36" s="152">
        <f t="shared" si="0"/>
        <v>0.41000000000000003</v>
      </c>
      <c r="G36" s="89">
        <f t="shared" si="1"/>
        <v>2350.6799999999998</v>
      </c>
      <c r="H36" s="12">
        <f t="shared" si="2"/>
        <v>2536.2600000000002</v>
      </c>
      <c r="I36" s="123"/>
      <c r="J36" s="12">
        <f t="shared" si="3"/>
        <v>2536.2600000000002</v>
      </c>
      <c r="K36" s="123">
        <v>220</v>
      </c>
      <c r="L36" s="12">
        <f t="shared" si="4"/>
        <v>2316.2600000000002</v>
      </c>
      <c r="M36" s="118">
        <f t="shared" si="5"/>
        <v>2130.6799999999998</v>
      </c>
    </row>
    <row r="37" spans="1:15" hidden="1" x14ac:dyDescent="0.2">
      <c r="A37" s="90" t="s">
        <v>74</v>
      </c>
      <c r="B37" s="175" t="s">
        <v>75</v>
      </c>
      <c r="C37" s="111"/>
      <c r="D37" s="171"/>
      <c r="E37" s="157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16"/>
      <c r="J37" s="12">
        <f t="shared" si="3"/>
        <v>0</v>
      </c>
      <c r="K37" s="116"/>
      <c r="L37" s="12">
        <f t="shared" si="4"/>
        <v>0</v>
      </c>
      <c r="M37" s="118">
        <f t="shared" si="5"/>
        <v>0</v>
      </c>
    </row>
    <row r="38" spans="1:15" hidden="1" x14ac:dyDescent="0.2">
      <c r="A38" s="209" t="s">
        <v>91</v>
      </c>
      <c r="B38" s="213" t="s">
        <v>92</v>
      </c>
      <c r="C38" s="214"/>
      <c r="D38" s="215"/>
      <c r="E38" s="199">
        <v>0.04</v>
      </c>
      <c r="F38" s="152">
        <f t="shared" si="0"/>
        <v>0.04</v>
      </c>
      <c r="G38" s="89">
        <f t="shared" si="1"/>
        <v>0</v>
      </c>
      <c r="H38" s="12">
        <f t="shared" si="2"/>
        <v>0</v>
      </c>
      <c r="I38" s="116"/>
      <c r="J38" s="12">
        <f t="shared" si="3"/>
        <v>0</v>
      </c>
      <c r="K38" s="116"/>
      <c r="L38" s="12">
        <f t="shared" si="4"/>
        <v>0</v>
      </c>
      <c r="M38" s="118">
        <f t="shared" si="5"/>
        <v>0</v>
      </c>
    </row>
    <row r="39" spans="1:15" hidden="1" x14ac:dyDescent="0.2">
      <c r="A39" s="90" t="s">
        <v>109</v>
      </c>
      <c r="B39" s="233" t="s">
        <v>110</v>
      </c>
      <c r="C39" s="176"/>
      <c r="D39" s="170"/>
      <c r="E39" s="157">
        <v>0.03</v>
      </c>
      <c r="F39" s="152">
        <f t="shared" si="0"/>
        <v>0.03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5" x14ac:dyDescent="0.2">
      <c r="A40" s="90" t="s">
        <v>118</v>
      </c>
      <c r="B40" s="237" t="s">
        <v>119</v>
      </c>
      <c r="C40" s="230">
        <v>3300</v>
      </c>
      <c r="D40" s="177">
        <v>0.38</v>
      </c>
      <c r="E40" s="157">
        <v>0.03</v>
      </c>
      <c r="F40" s="152">
        <f t="shared" ref="F40" si="11">D40+E40</f>
        <v>0.41000000000000003</v>
      </c>
      <c r="G40" s="89">
        <f t="shared" ref="G40" si="12">C40*D40</f>
        <v>1254</v>
      </c>
      <c r="H40" s="12">
        <f t="shared" ref="H40" si="13">C40*F40</f>
        <v>1353</v>
      </c>
      <c r="I40" s="123">
        <v>85.12</v>
      </c>
      <c r="J40" s="12">
        <f t="shared" ref="J40" si="14">H40+I40</f>
        <v>1438.12</v>
      </c>
      <c r="K40" s="123">
        <v>640</v>
      </c>
      <c r="L40" s="12">
        <f t="shared" ref="L40" si="15">J40-K40</f>
        <v>798.11999999999989</v>
      </c>
      <c r="M40" s="118">
        <f t="shared" ref="M40" si="16">G40+I40-K40</f>
        <v>699.11999999999989</v>
      </c>
    </row>
    <row r="41" spans="1:15" hidden="1" x14ac:dyDescent="0.2">
      <c r="A41" s="92" t="s">
        <v>54</v>
      </c>
      <c r="B41" s="196" t="s">
        <v>55</v>
      </c>
      <c r="C41" s="197"/>
      <c r="D41" s="198"/>
      <c r="E41" s="199">
        <v>0.04</v>
      </c>
      <c r="F41" s="200">
        <f t="shared" si="0"/>
        <v>0.04</v>
      </c>
      <c r="G41" s="201">
        <f t="shared" si="1"/>
        <v>0</v>
      </c>
      <c r="H41" s="202">
        <f t="shared" si="2"/>
        <v>0</v>
      </c>
      <c r="I41" s="203"/>
      <c r="J41" s="202">
        <f t="shared" si="3"/>
        <v>0</v>
      </c>
      <c r="K41" s="203"/>
      <c r="L41" s="202">
        <f t="shared" si="4"/>
        <v>0</v>
      </c>
      <c r="M41" s="118">
        <f t="shared" si="5"/>
        <v>0</v>
      </c>
    </row>
    <row r="42" spans="1:15" hidden="1" x14ac:dyDescent="0.2">
      <c r="A42" s="90" t="s">
        <v>87</v>
      </c>
      <c r="B42" s="234" t="s">
        <v>88</v>
      </c>
      <c r="C42" s="114"/>
      <c r="D42" s="172"/>
      <c r="E42" s="157">
        <v>0.02</v>
      </c>
      <c r="F42" s="152">
        <f t="shared" si="0"/>
        <v>0.02</v>
      </c>
      <c r="G42" s="89">
        <f t="shared" si="1"/>
        <v>0</v>
      </c>
      <c r="H42" s="12">
        <f t="shared" si="2"/>
        <v>0</v>
      </c>
      <c r="I42" s="116"/>
      <c r="J42" s="12">
        <f t="shared" si="3"/>
        <v>0</v>
      </c>
      <c r="K42" s="116"/>
      <c r="L42" s="12">
        <f t="shared" si="4"/>
        <v>0</v>
      </c>
      <c r="M42" s="118">
        <f t="shared" si="5"/>
        <v>0</v>
      </c>
    </row>
    <row r="43" spans="1:15" ht="16" customHeight="1" x14ac:dyDescent="0.2">
      <c r="A43" s="75"/>
      <c r="C43" s="79">
        <f>SUM(C2:C42)</f>
        <v>57176</v>
      </c>
      <c r="D43" s="79"/>
      <c r="E43" s="79"/>
      <c r="F43" s="79">
        <f t="shared" ref="F43:M43" si="17">SUM(F2:F42)</f>
        <v>6.3800000000000017</v>
      </c>
      <c r="G43" s="80">
        <f t="shared" si="17"/>
        <v>19832.07</v>
      </c>
      <c r="H43" s="80">
        <f t="shared" si="17"/>
        <v>21630.18</v>
      </c>
      <c r="I43" s="80">
        <f t="shared" si="17"/>
        <v>541.34</v>
      </c>
      <c r="J43" s="80">
        <f t="shared" si="17"/>
        <v>22171.52</v>
      </c>
      <c r="K43" s="80">
        <f t="shared" si="17"/>
        <v>2730</v>
      </c>
      <c r="L43" s="80">
        <f t="shared" si="17"/>
        <v>19441.52</v>
      </c>
      <c r="M43" s="80">
        <f t="shared" si="17"/>
        <v>17643.409999999996</v>
      </c>
      <c r="O43" s="3"/>
    </row>
    <row r="44" spans="1:15" x14ac:dyDescent="0.2">
      <c r="D44" s="81"/>
      <c r="E44" s="81"/>
      <c r="F44" s="81"/>
      <c r="G44" s="81"/>
      <c r="L44" s="162"/>
      <c r="N44" s="165"/>
    </row>
    <row r="45" spans="1:15" x14ac:dyDescent="0.2">
      <c r="D45" s="13"/>
      <c r="E45" s="13"/>
      <c r="F45" s="13"/>
      <c r="G45" s="13"/>
      <c r="I45" s="13"/>
      <c r="J45" s="13"/>
      <c r="K45" t="s">
        <v>10</v>
      </c>
      <c r="L45" s="12">
        <f>H49</f>
        <v>0</v>
      </c>
    </row>
    <row r="46" spans="1:15" x14ac:dyDescent="0.2">
      <c r="D46" s="14"/>
      <c r="E46" s="14"/>
      <c r="F46" s="14"/>
      <c r="G46" s="14"/>
      <c r="I46" s="13"/>
      <c r="J46" s="13"/>
      <c r="K46" t="s">
        <v>12</v>
      </c>
      <c r="L46" s="207">
        <f>L43</f>
        <v>19441.52</v>
      </c>
    </row>
    <row r="47" spans="1:15" x14ac:dyDescent="0.2">
      <c r="D47" s="14"/>
      <c r="E47" s="14"/>
      <c r="F47" s="14"/>
      <c r="G47" s="14"/>
      <c r="H47" s="15"/>
    </row>
    <row r="48" spans="1:15" x14ac:dyDescent="0.2">
      <c r="A48" s="82" t="s">
        <v>48</v>
      </c>
      <c r="B48" s="82" t="s">
        <v>49</v>
      </c>
      <c r="D48" s="14"/>
      <c r="E48" s="14"/>
      <c r="F48" s="14"/>
      <c r="G48" s="14"/>
      <c r="H48" s="15"/>
      <c r="I48" s="3"/>
    </row>
    <row r="49" spans="1:12" x14ac:dyDescent="0.2">
      <c r="A49" s="83">
        <v>0.03</v>
      </c>
      <c r="B49" s="84">
        <v>0.02</v>
      </c>
      <c r="C49" t="s">
        <v>50</v>
      </c>
      <c r="D49" s="14"/>
      <c r="E49" s="14"/>
      <c r="F49" s="14"/>
      <c r="G49" s="14"/>
      <c r="H49" s="15"/>
      <c r="L49" s="3"/>
    </row>
    <row r="50" spans="1:12" x14ac:dyDescent="0.2">
      <c r="A50" s="85">
        <v>0.04</v>
      </c>
      <c r="B50" s="85">
        <v>2.5000000000000001E-2</v>
      </c>
      <c r="C50" t="s">
        <v>51</v>
      </c>
    </row>
    <row r="52" spans="1:12" x14ac:dyDescent="0.2">
      <c r="K52" s="3"/>
    </row>
  </sheetData>
  <autoFilter ref="A1:M43" xr:uid="{00000000-0009-0000-0000-000047000000}">
    <filterColumn colId="11">
      <filters>
        <filter val="1,017.94"/>
        <filter val="1,080.47"/>
        <filter val="1,311.68"/>
        <filter val="1,416.00"/>
        <filter val="1,723.35"/>
        <filter val="1,794.98"/>
        <filter val="1,886.94"/>
        <filter val="19,365.79"/>
        <filter val="2,024.09"/>
        <filter val="2,135.54"/>
        <filter val="2,316.26"/>
        <filter val="342.93"/>
        <filter val="392.57"/>
        <filter val="782.00"/>
        <filter val="798.1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filterMode="1"/>
  <dimension ref="A1:O53"/>
  <sheetViews>
    <sheetView zoomScale="86" zoomScaleNormal="60" workbookViewId="0">
      <selection activeCell="N51" sqref="N51"/>
    </sheetView>
  </sheetViews>
  <sheetFormatPr baseColWidth="10" defaultColWidth="10.6640625" defaultRowHeight="16" x14ac:dyDescent="0.2"/>
  <cols>
    <col min="2" max="2" width="13.33203125" customWidth="1"/>
    <col min="3" max="3" width="11.1640625" customWidth="1"/>
    <col min="4" max="4" width="9.33203125" customWidth="1"/>
    <col min="5" max="5" width="9.6640625" customWidth="1"/>
    <col min="6" max="6" width="10.6640625" customWidth="1"/>
    <col min="7" max="7" width="11.33203125" hidden="1" customWidth="1"/>
    <col min="10" max="10" width="11.6640625" customWidth="1"/>
    <col min="12" max="12" width="12.1640625" customWidth="1"/>
    <col min="13" max="13" width="12.16406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3" si="0">D2+E2</f>
        <v>0.02</v>
      </c>
      <c r="G2" s="89">
        <f t="shared" ref="G2:G43" si="1">C2*D2</f>
        <v>0</v>
      </c>
      <c r="H2" s="12">
        <f t="shared" ref="H2:H43" si="2">C2*F2</f>
        <v>0</v>
      </c>
      <c r="I2" s="89"/>
      <c r="J2" s="12">
        <f t="shared" ref="J2:J43" si="3">H2+I2</f>
        <v>0</v>
      </c>
      <c r="K2" s="120"/>
      <c r="L2" s="12">
        <f t="shared" ref="L2:L43" si="4">J2-K2</f>
        <v>0</v>
      </c>
      <c r="M2" s="3">
        <f t="shared" ref="M2:M43" si="5">G2+I2-K2</f>
        <v>0</v>
      </c>
    </row>
    <row r="3" spans="1:13" ht="17" x14ac:dyDescent="0.2">
      <c r="A3" s="179" t="s">
        <v>112</v>
      </c>
      <c r="B3" s="159" t="s">
        <v>113</v>
      </c>
      <c r="C3" s="111">
        <v>2126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807.88</v>
      </c>
      <c r="H3" s="12">
        <f t="shared" si="2"/>
        <v>871.66000000000008</v>
      </c>
      <c r="I3" s="89"/>
      <c r="J3" s="12">
        <f t="shared" si="3"/>
        <v>871.66000000000008</v>
      </c>
      <c r="K3" s="239"/>
      <c r="L3" s="12">
        <f t="shared" si="4"/>
        <v>871.66000000000008</v>
      </c>
      <c r="M3" s="3">
        <f t="shared" si="5"/>
        <v>807.88</v>
      </c>
    </row>
    <row r="4" spans="1:13" ht="17" x14ac:dyDescent="0.2">
      <c r="A4" s="160" t="s">
        <v>120</v>
      </c>
      <c r="B4" s="216" t="s">
        <v>121</v>
      </c>
      <c r="C4" s="166">
        <v>3410</v>
      </c>
      <c r="D4" s="168">
        <v>0.38</v>
      </c>
      <c r="E4" s="151">
        <v>0.04</v>
      </c>
      <c r="F4" s="152">
        <f t="shared" ref="F4" si="6">D4+E4</f>
        <v>0.42</v>
      </c>
      <c r="G4" s="89">
        <f t="shared" ref="G4" si="7">C4*D4</f>
        <v>1295.8</v>
      </c>
      <c r="H4" s="12">
        <f t="shared" ref="H4" si="8">C4*F4</f>
        <v>1432.2</v>
      </c>
      <c r="I4" s="89"/>
      <c r="J4" s="12">
        <f t="shared" ref="J4" si="9">H4+I4</f>
        <v>1432.2</v>
      </c>
      <c r="K4" s="239"/>
      <c r="L4" s="12">
        <f t="shared" ref="L4" si="10">J4-K4</f>
        <v>1432.2</v>
      </c>
      <c r="M4" s="3">
        <f t="shared" ref="M4" si="11">G4+I4-K4</f>
        <v>1295.8</v>
      </c>
    </row>
    <row r="5" spans="1:13" ht="17" x14ac:dyDescent="0.2">
      <c r="A5" s="93" t="s">
        <v>102</v>
      </c>
      <c r="B5" s="159" t="s">
        <v>103</v>
      </c>
      <c r="C5" s="111">
        <v>4046</v>
      </c>
      <c r="D5" s="113">
        <v>0.4</v>
      </c>
      <c r="E5" s="151">
        <v>0.03</v>
      </c>
      <c r="F5" s="152">
        <f t="shared" si="0"/>
        <v>0.43000000000000005</v>
      </c>
      <c r="G5" s="89">
        <f t="shared" si="1"/>
        <v>1618.4</v>
      </c>
      <c r="H5" s="12">
        <f t="shared" si="2"/>
        <v>1739.7800000000002</v>
      </c>
      <c r="I5" s="89">
        <v>89.6</v>
      </c>
      <c r="J5" s="12">
        <f t="shared" si="3"/>
        <v>1829.38</v>
      </c>
      <c r="K5" s="239">
        <v>110</v>
      </c>
      <c r="L5" s="12">
        <f t="shared" si="4"/>
        <v>1719.38</v>
      </c>
      <c r="M5" s="3">
        <f t="shared" si="5"/>
        <v>1598</v>
      </c>
    </row>
    <row r="6" spans="1:13" ht="17" hidden="1" x14ac:dyDescent="0.2">
      <c r="A6" s="179" t="s">
        <v>72</v>
      </c>
      <c r="B6" s="159" t="s">
        <v>73</v>
      </c>
      <c r="C6" s="111"/>
      <c r="D6" s="113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t="17" hidden="1" x14ac:dyDescent="0.2">
      <c r="A7" s="160" t="s">
        <v>67</v>
      </c>
      <c r="B7" s="159" t="s">
        <v>68</v>
      </c>
      <c r="C7" s="111"/>
      <c r="D7" s="113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ht="17" x14ac:dyDescent="0.2">
      <c r="A8" s="160" t="s">
        <v>65</v>
      </c>
      <c r="B8" s="159" t="s">
        <v>93</v>
      </c>
      <c r="C8" s="111">
        <v>6520</v>
      </c>
      <c r="D8" s="113">
        <v>0.25</v>
      </c>
      <c r="E8" s="157">
        <v>2.5000000000000001E-2</v>
      </c>
      <c r="F8" s="152">
        <f t="shared" si="0"/>
        <v>0.27500000000000002</v>
      </c>
      <c r="G8" s="89">
        <f t="shared" si="1"/>
        <v>1630</v>
      </c>
      <c r="H8" s="12">
        <f t="shared" si="2"/>
        <v>1793.0000000000002</v>
      </c>
      <c r="I8" s="89"/>
      <c r="J8" s="12">
        <f t="shared" si="3"/>
        <v>1793.0000000000002</v>
      </c>
      <c r="K8" s="239">
        <v>110</v>
      </c>
      <c r="L8" s="12">
        <f t="shared" si="4"/>
        <v>1683.0000000000002</v>
      </c>
      <c r="M8" s="118">
        <f t="shared" si="5"/>
        <v>1520</v>
      </c>
    </row>
    <row r="9" spans="1:13" ht="17" hidden="1" x14ac:dyDescent="0.2">
      <c r="A9" s="160" t="s">
        <v>65</v>
      </c>
      <c r="B9" s="159" t="s">
        <v>93</v>
      </c>
      <c r="C9" s="111"/>
      <c r="D9" s="113"/>
      <c r="E9" s="157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t="17" x14ac:dyDescent="0.2">
      <c r="A10" s="160" t="s">
        <v>116</v>
      </c>
      <c r="B10" s="159" t="s">
        <v>117</v>
      </c>
      <c r="C10" s="111">
        <v>2666</v>
      </c>
      <c r="D10" s="113">
        <v>0.37</v>
      </c>
      <c r="E10" s="157">
        <v>0.04</v>
      </c>
      <c r="F10" s="152">
        <f t="shared" si="0"/>
        <v>0.41</v>
      </c>
      <c r="G10" s="89">
        <f t="shared" si="1"/>
        <v>986.42</v>
      </c>
      <c r="H10" s="12">
        <f t="shared" si="2"/>
        <v>1093.06</v>
      </c>
      <c r="I10" s="89"/>
      <c r="J10" s="12">
        <f t="shared" si="3"/>
        <v>1093.06</v>
      </c>
      <c r="K10" s="239">
        <v>220</v>
      </c>
      <c r="L10" s="12">
        <f t="shared" si="4"/>
        <v>873.06</v>
      </c>
      <c r="M10" s="118">
        <f t="shared" si="5"/>
        <v>766.42</v>
      </c>
    </row>
    <row r="11" spans="1:13" hidden="1" x14ac:dyDescent="0.2">
      <c r="A11" s="149" t="s">
        <v>65</v>
      </c>
      <c r="B11" s="218" t="s">
        <v>66</v>
      </c>
      <c r="C11" s="176"/>
      <c r="D11" s="170"/>
      <c r="E11" s="157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118">
        <f t="shared" si="5"/>
        <v>0</v>
      </c>
    </row>
    <row r="12" spans="1:13" ht="17" hidden="1" x14ac:dyDescent="0.2">
      <c r="A12" s="179" t="s">
        <v>81</v>
      </c>
      <c r="B12" s="193" t="s">
        <v>82</v>
      </c>
      <c r="C12" s="147"/>
      <c r="D12" s="170"/>
      <c r="E12" s="157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118">
        <f t="shared" si="5"/>
        <v>0</v>
      </c>
    </row>
    <row r="13" spans="1:13" ht="17" hidden="1" x14ac:dyDescent="0.2">
      <c r="A13" s="179" t="s">
        <v>76</v>
      </c>
      <c r="B13" s="180" t="s">
        <v>77</v>
      </c>
      <c r="C13" s="147"/>
      <c r="D13" s="170"/>
      <c r="E13" s="157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118">
        <f t="shared" si="5"/>
        <v>0</v>
      </c>
    </row>
    <row r="14" spans="1:13" x14ac:dyDescent="0.2">
      <c r="A14" s="191" t="s">
        <v>96</v>
      </c>
      <c r="B14" s="222" t="s">
        <v>97</v>
      </c>
      <c r="C14" s="147">
        <v>4033</v>
      </c>
      <c r="D14" s="170">
        <v>0.35</v>
      </c>
      <c r="E14" s="157">
        <v>0.04</v>
      </c>
      <c r="F14" s="152">
        <f t="shared" si="0"/>
        <v>0.38999999999999996</v>
      </c>
      <c r="G14" s="89">
        <f t="shared" si="1"/>
        <v>1411.55</v>
      </c>
      <c r="H14" s="12">
        <f t="shared" si="2"/>
        <v>1572.87</v>
      </c>
      <c r="I14" s="123"/>
      <c r="J14" s="12">
        <f t="shared" si="3"/>
        <v>1572.87</v>
      </c>
      <c r="K14" s="123">
        <v>410</v>
      </c>
      <c r="L14" s="12">
        <f t="shared" si="4"/>
        <v>1162.8699999999999</v>
      </c>
      <c r="M14" s="118">
        <f t="shared" si="5"/>
        <v>1001.55</v>
      </c>
    </row>
    <row r="15" spans="1:13" hidden="1" x14ac:dyDescent="0.2">
      <c r="A15" s="191" t="s">
        <v>44</v>
      </c>
      <c r="B15" s="146" t="s">
        <v>45</v>
      </c>
      <c r="C15" s="186"/>
      <c r="D15" s="170"/>
      <c r="E15" s="157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"/>
      <c r="J15" s="12">
        <f t="shared" si="3"/>
        <v>0</v>
      </c>
      <c r="K15" s="12"/>
      <c r="L15" s="12">
        <f t="shared" si="4"/>
        <v>0</v>
      </c>
      <c r="M15" s="118">
        <f t="shared" si="5"/>
        <v>0</v>
      </c>
    </row>
    <row r="16" spans="1:13" hidden="1" x14ac:dyDescent="0.2">
      <c r="A16" s="208" t="s">
        <v>89</v>
      </c>
      <c r="B16" s="185" t="s">
        <v>45</v>
      </c>
      <c r="C16" s="186"/>
      <c r="D16" s="170"/>
      <c r="E16" s="157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"/>
      <c r="J16" s="12">
        <f t="shared" si="3"/>
        <v>0</v>
      </c>
      <c r="K16" s="12"/>
      <c r="L16" s="12">
        <f t="shared" si="4"/>
        <v>0</v>
      </c>
      <c r="M16" s="118">
        <f t="shared" si="5"/>
        <v>0</v>
      </c>
    </row>
    <row r="17" spans="1:13" ht="17" x14ac:dyDescent="0.2">
      <c r="A17" s="179" t="s">
        <v>98</v>
      </c>
      <c r="B17" s="224" t="s">
        <v>45</v>
      </c>
      <c r="C17" s="186">
        <v>3051</v>
      </c>
      <c r="D17" s="170">
        <v>0.2</v>
      </c>
      <c r="E17" s="157">
        <v>0.02</v>
      </c>
      <c r="F17" s="152">
        <f t="shared" si="0"/>
        <v>0.22</v>
      </c>
      <c r="G17" s="89">
        <f t="shared" si="1"/>
        <v>610.20000000000005</v>
      </c>
      <c r="H17" s="12">
        <f t="shared" si="2"/>
        <v>671.22</v>
      </c>
      <c r="I17" s="12"/>
      <c r="J17" s="12">
        <f t="shared" si="3"/>
        <v>671.22</v>
      </c>
      <c r="K17" s="12"/>
      <c r="L17" s="12">
        <f t="shared" si="4"/>
        <v>671.22</v>
      </c>
      <c r="M17" s="118">
        <f t="shared" si="5"/>
        <v>610.20000000000005</v>
      </c>
    </row>
    <row r="18" spans="1:13" ht="17" x14ac:dyDescent="0.2">
      <c r="A18" s="160" t="s">
        <v>94</v>
      </c>
      <c r="B18" s="219" t="s">
        <v>95</v>
      </c>
      <c r="C18" s="186">
        <v>6520</v>
      </c>
      <c r="D18" s="170">
        <v>0.25</v>
      </c>
      <c r="E18" s="157">
        <v>2.5000000000000001E-2</v>
      </c>
      <c r="F18" s="152">
        <f t="shared" si="0"/>
        <v>0.27500000000000002</v>
      </c>
      <c r="G18" s="89">
        <f t="shared" si="1"/>
        <v>1630</v>
      </c>
      <c r="H18" s="12">
        <f t="shared" si="2"/>
        <v>1793.0000000000002</v>
      </c>
      <c r="I18" s="12"/>
      <c r="J18" s="12">
        <f t="shared" si="3"/>
        <v>1793.0000000000002</v>
      </c>
      <c r="K18" s="12">
        <v>165</v>
      </c>
      <c r="L18" s="12">
        <f t="shared" si="4"/>
        <v>1628.0000000000002</v>
      </c>
      <c r="M18" s="118">
        <f t="shared" si="5"/>
        <v>1465</v>
      </c>
    </row>
    <row r="19" spans="1:13" x14ac:dyDescent="0.2">
      <c r="A19" s="139" t="s">
        <v>69</v>
      </c>
      <c r="B19" s="187" t="s">
        <v>70</v>
      </c>
      <c r="C19" s="186">
        <v>4576</v>
      </c>
      <c r="D19" s="170">
        <v>0.37</v>
      </c>
      <c r="E19" s="151">
        <v>0.04</v>
      </c>
      <c r="F19" s="152">
        <f t="shared" si="0"/>
        <v>0.41</v>
      </c>
      <c r="G19" s="89">
        <f t="shared" si="1"/>
        <v>1693.12</v>
      </c>
      <c r="H19" s="12">
        <f t="shared" si="2"/>
        <v>1876.1599999999999</v>
      </c>
      <c r="I19" s="123"/>
      <c r="J19" s="12">
        <f t="shared" si="3"/>
        <v>1876.1599999999999</v>
      </c>
      <c r="K19" s="123"/>
      <c r="L19" s="12">
        <f t="shared" si="4"/>
        <v>1876.1599999999999</v>
      </c>
      <c r="M19" s="118">
        <f t="shared" si="5"/>
        <v>1693.12</v>
      </c>
    </row>
    <row r="20" spans="1:13" hidden="1" x14ac:dyDescent="0.2">
      <c r="A20" s="124" t="s">
        <v>60</v>
      </c>
      <c r="B20" s="188" t="s">
        <v>61</v>
      </c>
      <c r="C20" s="189"/>
      <c r="D20" s="172"/>
      <c r="E20" s="151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3" hidden="1" x14ac:dyDescent="0.2">
      <c r="A21" s="139" t="s">
        <v>46</v>
      </c>
      <c r="B21" s="146" t="s">
        <v>29</v>
      </c>
      <c r="C21" s="186"/>
      <c r="D21" s="170"/>
      <c r="E21" s="151">
        <v>2.5000000000000001E-2</v>
      </c>
      <c r="F21" s="152">
        <f t="shared" si="0"/>
        <v>2.5000000000000001E-2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3" hidden="1" x14ac:dyDescent="0.2">
      <c r="A22" s="90" t="s">
        <v>108</v>
      </c>
      <c r="B22" s="233" t="s">
        <v>111</v>
      </c>
      <c r="C22" s="186"/>
      <c r="D22" s="170"/>
      <c r="E22" s="157">
        <v>0.03</v>
      </c>
      <c r="F22" s="152">
        <f t="shared" si="0"/>
        <v>0.03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118">
        <f t="shared" si="5"/>
        <v>0</v>
      </c>
    </row>
    <row r="23" spans="1:13" x14ac:dyDescent="0.2">
      <c r="A23" s="90" t="s">
        <v>52</v>
      </c>
      <c r="B23" s="119" t="s">
        <v>53</v>
      </c>
      <c r="C23" s="190">
        <v>4683</v>
      </c>
      <c r="D23" s="170">
        <v>0.25</v>
      </c>
      <c r="E23" s="151">
        <v>0.02</v>
      </c>
      <c r="F23" s="152">
        <f t="shared" si="0"/>
        <v>0.27</v>
      </c>
      <c r="G23" s="89">
        <f t="shared" si="1"/>
        <v>1170.75</v>
      </c>
      <c r="H23" s="12">
        <f t="shared" si="2"/>
        <v>1264.4100000000001</v>
      </c>
      <c r="I23" s="123"/>
      <c r="J23" s="12">
        <f t="shared" si="3"/>
        <v>1264.4100000000001</v>
      </c>
      <c r="K23" s="123">
        <v>330</v>
      </c>
      <c r="L23" s="12">
        <f t="shared" si="4"/>
        <v>934.41000000000008</v>
      </c>
      <c r="M23" s="118">
        <f t="shared" si="5"/>
        <v>840.75</v>
      </c>
    </row>
    <row r="24" spans="1:13" hidden="1" x14ac:dyDescent="0.2">
      <c r="A24" s="90" t="s">
        <v>52</v>
      </c>
      <c r="B24" s="119" t="s">
        <v>53</v>
      </c>
      <c r="C24" s="190"/>
      <c r="D24" s="170"/>
      <c r="E24" s="151">
        <v>0.03</v>
      </c>
      <c r="F24" s="152">
        <f t="shared" si="0"/>
        <v>0.03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2">
      <c r="A25" s="208" t="s">
        <v>90</v>
      </c>
      <c r="B25" s="185" t="s">
        <v>79</v>
      </c>
      <c r="C25" s="190"/>
      <c r="D25" s="170"/>
      <c r="E25" s="151">
        <v>0.04</v>
      </c>
      <c r="F25" s="152">
        <f t="shared" si="0"/>
        <v>0.04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2">
      <c r="A26" s="90" t="s">
        <v>104</v>
      </c>
      <c r="B26" s="231" t="s">
        <v>105</v>
      </c>
      <c r="C26" s="190"/>
      <c r="D26" s="170"/>
      <c r="E26" s="151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2">
      <c r="A27" s="90" t="s">
        <v>100</v>
      </c>
      <c r="B27" s="228" t="s">
        <v>101</v>
      </c>
      <c r="C27" s="190"/>
      <c r="D27" s="170"/>
      <c r="E27" s="157">
        <v>0.03</v>
      </c>
      <c r="F27" s="152">
        <f t="shared" si="0"/>
        <v>0.03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hidden="1" x14ac:dyDescent="0.2">
      <c r="A28" s="194" t="s">
        <v>85</v>
      </c>
      <c r="B28" s="206" t="s">
        <v>86</v>
      </c>
      <c r="C28" s="190"/>
      <c r="D28" s="170"/>
      <c r="E28" s="151">
        <v>2.5000000000000001E-2</v>
      </c>
      <c r="F28" s="152">
        <f t="shared" si="0"/>
        <v>2.5000000000000001E-2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hidden="1" x14ac:dyDescent="0.2">
      <c r="A29" s="194" t="s">
        <v>85</v>
      </c>
      <c r="B29" s="206" t="s">
        <v>86</v>
      </c>
      <c r="C29" s="190"/>
      <c r="D29" s="170"/>
      <c r="E29" s="151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hidden="1" x14ac:dyDescent="0.2">
      <c r="A30" s="194" t="s">
        <v>83</v>
      </c>
      <c r="B30" s="206" t="s">
        <v>84</v>
      </c>
      <c r="C30" s="190"/>
      <c r="D30" s="170"/>
      <c r="E30" s="151">
        <v>0.04</v>
      </c>
      <c r="F30" s="152">
        <f t="shared" si="0"/>
        <v>0.04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x14ac:dyDescent="0.2">
      <c r="A31" s="90" t="s">
        <v>106</v>
      </c>
      <c r="B31" s="231" t="s">
        <v>107</v>
      </c>
      <c r="C31" s="176">
        <v>4683</v>
      </c>
      <c r="D31" s="170">
        <v>0.25</v>
      </c>
      <c r="E31" s="151">
        <v>0.02</v>
      </c>
      <c r="F31" s="152">
        <f t="shared" si="0"/>
        <v>0.27</v>
      </c>
      <c r="G31" s="89">
        <f t="shared" si="1"/>
        <v>1170.75</v>
      </c>
      <c r="H31" s="12">
        <f t="shared" si="2"/>
        <v>1264.4100000000001</v>
      </c>
      <c r="I31" s="123"/>
      <c r="J31" s="12">
        <f t="shared" si="3"/>
        <v>1264.4100000000001</v>
      </c>
      <c r="K31" s="123">
        <v>220</v>
      </c>
      <c r="L31" s="12">
        <f t="shared" si="4"/>
        <v>1044.4100000000001</v>
      </c>
      <c r="M31" s="118">
        <f t="shared" si="5"/>
        <v>950.75</v>
      </c>
    </row>
    <row r="32" spans="1:13" x14ac:dyDescent="0.2">
      <c r="A32" s="90" t="s">
        <v>106</v>
      </c>
      <c r="B32" s="231" t="s">
        <v>107</v>
      </c>
      <c r="C32" s="176">
        <v>1294</v>
      </c>
      <c r="D32" s="170">
        <v>0.38</v>
      </c>
      <c r="E32" s="151">
        <v>0.03</v>
      </c>
      <c r="F32" s="152">
        <f t="shared" si="0"/>
        <v>0.41000000000000003</v>
      </c>
      <c r="G32" s="89">
        <f t="shared" si="1"/>
        <v>491.72</v>
      </c>
      <c r="H32" s="12">
        <f t="shared" si="2"/>
        <v>530.54000000000008</v>
      </c>
      <c r="I32" s="123">
        <v>38.85</v>
      </c>
      <c r="J32" s="12">
        <f t="shared" si="3"/>
        <v>569.3900000000001</v>
      </c>
      <c r="K32" s="123"/>
      <c r="L32" s="12">
        <f t="shared" si="4"/>
        <v>569.3900000000001</v>
      </c>
      <c r="M32" s="118">
        <f t="shared" si="5"/>
        <v>530.57000000000005</v>
      </c>
    </row>
    <row r="33" spans="1:15" hidden="1" x14ac:dyDescent="0.2">
      <c r="A33" s="94" t="s">
        <v>58</v>
      </c>
      <c r="B33" s="110" t="s">
        <v>59</v>
      </c>
      <c r="C33" s="111"/>
      <c r="D33" s="171"/>
      <c r="E33" s="157">
        <v>2.5000000000000001E-2</v>
      </c>
      <c r="F33" s="152">
        <f t="shared" si="0"/>
        <v>2.5000000000000001E-2</v>
      </c>
      <c r="G33" s="89">
        <f t="shared" si="1"/>
        <v>0</v>
      </c>
      <c r="H33" s="12">
        <f t="shared" si="2"/>
        <v>0</v>
      </c>
      <c r="I33" s="116"/>
      <c r="J33" s="12">
        <f t="shared" si="3"/>
        <v>0</v>
      </c>
      <c r="K33" s="116"/>
      <c r="L33" s="12">
        <f t="shared" si="4"/>
        <v>0</v>
      </c>
      <c r="M33" s="118">
        <f t="shared" si="5"/>
        <v>0</v>
      </c>
    </row>
    <row r="34" spans="1:15" ht="17" x14ac:dyDescent="0.2">
      <c r="A34" s="160" t="s">
        <v>65</v>
      </c>
      <c r="B34" s="238" t="s">
        <v>59</v>
      </c>
      <c r="C34" s="111">
        <v>4566</v>
      </c>
      <c r="D34" s="171">
        <v>0.38</v>
      </c>
      <c r="E34" s="157">
        <v>0.04</v>
      </c>
      <c r="F34" s="152">
        <f t="shared" si="0"/>
        <v>0.42</v>
      </c>
      <c r="G34" s="89">
        <f t="shared" si="1"/>
        <v>1735.08</v>
      </c>
      <c r="H34" s="12">
        <f t="shared" si="2"/>
        <v>1917.72</v>
      </c>
      <c r="I34" s="116"/>
      <c r="J34" s="12">
        <f t="shared" si="3"/>
        <v>1917.72</v>
      </c>
      <c r="K34" s="116">
        <v>110</v>
      </c>
      <c r="L34" s="12">
        <f t="shared" si="4"/>
        <v>1807.72</v>
      </c>
      <c r="M34" s="118">
        <f t="shared" si="5"/>
        <v>1625.08</v>
      </c>
    </row>
    <row r="35" spans="1:15" hidden="1" x14ac:dyDescent="0.2">
      <c r="A35" s="90" t="s">
        <v>63</v>
      </c>
      <c r="B35" s="146" t="s">
        <v>64</v>
      </c>
      <c r="C35" s="176"/>
      <c r="D35" s="170"/>
      <c r="E35" s="151">
        <v>0.02</v>
      </c>
      <c r="F35" s="152">
        <f t="shared" si="0"/>
        <v>0.02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5" x14ac:dyDescent="0.2">
      <c r="A36" s="90" t="s">
        <v>114</v>
      </c>
      <c r="B36" s="234" t="s">
        <v>115</v>
      </c>
      <c r="C36" s="176">
        <v>5201</v>
      </c>
      <c r="D36" s="170">
        <v>0.26</v>
      </c>
      <c r="E36" s="157">
        <v>0.02</v>
      </c>
      <c r="F36" s="152">
        <f t="shared" si="0"/>
        <v>0.28000000000000003</v>
      </c>
      <c r="G36" s="89">
        <f t="shared" si="1"/>
        <v>1352.26</v>
      </c>
      <c r="H36" s="12">
        <f t="shared" si="2"/>
        <v>1456.2800000000002</v>
      </c>
      <c r="I36" s="123"/>
      <c r="J36" s="12">
        <f t="shared" si="3"/>
        <v>1456.2800000000002</v>
      </c>
      <c r="K36" s="123">
        <v>500</v>
      </c>
      <c r="L36" s="12">
        <f t="shared" si="4"/>
        <v>956.2800000000002</v>
      </c>
      <c r="M36" s="118">
        <f t="shared" si="5"/>
        <v>852.26</v>
      </c>
    </row>
    <row r="37" spans="1:15" hidden="1" x14ac:dyDescent="0.2">
      <c r="A37" s="90" t="s">
        <v>109</v>
      </c>
      <c r="B37" s="233" t="s">
        <v>110</v>
      </c>
      <c r="C37" s="176"/>
      <c r="D37" s="170"/>
      <c r="E37" s="157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5" hidden="1" x14ac:dyDescent="0.2">
      <c r="A38" s="90" t="s">
        <v>74</v>
      </c>
      <c r="B38" s="175" t="s">
        <v>75</v>
      </c>
      <c r="C38" s="111"/>
      <c r="D38" s="171"/>
      <c r="E38" s="157">
        <v>0.03</v>
      </c>
      <c r="F38" s="152">
        <f t="shared" si="0"/>
        <v>0.03</v>
      </c>
      <c r="G38" s="89">
        <f t="shared" si="1"/>
        <v>0</v>
      </c>
      <c r="H38" s="12">
        <f t="shared" si="2"/>
        <v>0</v>
      </c>
      <c r="I38" s="116"/>
      <c r="J38" s="12">
        <f t="shared" si="3"/>
        <v>0</v>
      </c>
      <c r="K38" s="116"/>
      <c r="L38" s="12">
        <f t="shared" si="4"/>
        <v>0</v>
      </c>
      <c r="M38" s="118">
        <f t="shared" si="5"/>
        <v>0</v>
      </c>
    </row>
    <row r="39" spans="1:15" hidden="1" x14ac:dyDescent="0.2">
      <c r="A39" s="209" t="s">
        <v>91</v>
      </c>
      <c r="B39" s="213" t="s">
        <v>92</v>
      </c>
      <c r="C39" s="214"/>
      <c r="D39" s="215"/>
      <c r="E39" s="199">
        <v>0.04</v>
      </c>
      <c r="F39" s="152">
        <f t="shared" si="0"/>
        <v>0.04</v>
      </c>
      <c r="G39" s="89">
        <f t="shared" si="1"/>
        <v>0</v>
      </c>
      <c r="H39" s="12">
        <f t="shared" si="2"/>
        <v>0</v>
      </c>
      <c r="I39" s="116"/>
      <c r="J39" s="12">
        <f t="shared" si="3"/>
        <v>0</v>
      </c>
      <c r="K39" s="116"/>
      <c r="L39" s="12">
        <f t="shared" si="4"/>
        <v>0</v>
      </c>
      <c r="M39" s="118">
        <f t="shared" si="5"/>
        <v>0</v>
      </c>
    </row>
    <row r="40" spans="1:15" hidden="1" x14ac:dyDescent="0.2">
      <c r="A40" s="90" t="s">
        <v>109</v>
      </c>
      <c r="B40" s="233" t="s">
        <v>110</v>
      </c>
      <c r="C40" s="176"/>
      <c r="D40" s="170"/>
      <c r="E40" s="157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5" hidden="1" x14ac:dyDescent="0.2">
      <c r="A41" s="90" t="s">
        <v>118</v>
      </c>
      <c r="B41" s="238" t="s">
        <v>119</v>
      </c>
      <c r="C41" s="176"/>
      <c r="D41" s="170"/>
      <c r="E41" s="157">
        <v>0.03</v>
      </c>
      <c r="F41" s="152">
        <f t="shared" si="0"/>
        <v>0.03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5" hidden="1" x14ac:dyDescent="0.2">
      <c r="A42" s="92" t="s">
        <v>54</v>
      </c>
      <c r="B42" s="196" t="s">
        <v>55</v>
      </c>
      <c r="C42" s="197"/>
      <c r="D42" s="198"/>
      <c r="E42" s="199">
        <v>0.04</v>
      </c>
      <c r="F42" s="200">
        <f t="shared" si="0"/>
        <v>0.04</v>
      </c>
      <c r="G42" s="201">
        <f t="shared" si="1"/>
        <v>0</v>
      </c>
      <c r="H42" s="202">
        <f t="shared" si="2"/>
        <v>0</v>
      </c>
      <c r="I42" s="203"/>
      <c r="J42" s="202">
        <f t="shared" si="3"/>
        <v>0</v>
      </c>
      <c r="K42" s="203"/>
      <c r="L42" s="202">
        <f t="shared" si="4"/>
        <v>0</v>
      </c>
      <c r="M42" s="118">
        <f t="shared" si="5"/>
        <v>0</v>
      </c>
    </row>
    <row r="43" spans="1:15" hidden="1" x14ac:dyDescent="0.2">
      <c r="A43" s="90" t="s">
        <v>87</v>
      </c>
      <c r="B43" s="234" t="s">
        <v>88</v>
      </c>
      <c r="C43" s="114"/>
      <c r="D43" s="172"/>
      <c r="E43" s="157">
        <v>0.02</v>
      </c>
      <c r="F43" s="152">
        <f t="shared" si="0"/>
        <v>0.02</v>
      </c>
      <c r="G43" s="89">
        <f t="shared" si="1"/>
        <v>0</v>
      </c>
      <c r="H43" s="12">
        <f t="shared" si="2"/>
        <v>0</v>
      </c>
      <c r="I43" s="116"/>
      <c r="J43" s="12">
        <f t="shared" si="3"/>
        <v>0</v>
      </c>
      <c r="K43" s="116"/>
      <c r="L43" s="12">
        <f t="shared" si="4"/>
        <v>0</v>
      </c>
      <c r="M43" s="118">
        <f t="shared" si="5"/>
        <v>0</v>
      </c>
    </row>
    <row r="44" spans="1:15" ht="16" customHeight="1" x14ac:dyDescent="0.2">
      <c r="A44" s="75"/>
      <c r="C44" s="79">
        <f>SUM(C2:C43)</f>
        <v>57375</v>
      </c>
      <c r="D44" s="79"/>
      <c r="E44" s="79"/>
      <c r="F44" s="79">
        <f t="shared" ref="F44:M44" si="12">SUM(F2:F43)</f>
        <v>5.780000000000002</v>
      </c>
      <c r="G44" s="80">
        <f t="shared" si="12"/>
        <v>17603.929999999997</v>
      </c>
      <c r="H44" s="80">
        <f t="shared" si="12"/>
        <v>19276.309999999998</v>
      </c>
      <c r="I44" s="80">
        <f t="shared" si="12"/>
        <v>128.44999999999999</v>
      </c>
      <c r="J44" s="80">
        <f t="shared" si="12"/>
        <v>19404.759999999995</v>
      </c>
      <c r="K44" s="80">
        <f t="shared" si="12"/>
        <v>2175</v>
      </c>
      <c r="L44" s="80">
        <f t="shared" si="12"/>
        <v>17229.759999999998</v>
      </c>
      <c r="M44" s="80">
        <f t="shared" si="12"/>
        <v>15557.380000000001</v>
      </c>
      <c r="O44" s="3"/>
    </row>
    <row r="45" spans="1:15" x14ac:dyDescent="0.2">
      <c r="D45" s="81"/>
      <c r="E45" s="81"/>
      <c r="F45" s="81"/>
      <c r="G45" s="81"/>
      <c r="L45" s="162"/>
      <c r="N45" s="165"/>
    </row>
    <row r="46" spans="1:15" x14ac:dyDescent="0.2">
      <c r="D46" s="13"/>
      <c r="E46" s="13"/>
      <c r="F46" s="13"/>
      <c r="G46" s="13"/>
      <c r="I46" s="13"/>
      <c r="J46" s="13"/>
      <c r="K46" t="s">
        <v>10</v>
      </c>
      <c r="L46" s="12">
        <f>H50</f>
        <v>0</v>
      </c>
    </row>
    <row r="47" spans="1:15" x14ac:dyDescent="0.2">
      <c r="D47" s="14"/>
      <c r="E47" s="14"/>
      <c r="F47" s="14"/>
      <c r="G47" s="14"/>
      <c r="I47" s="13"/>
      <c r="J47" s="13"/>
      <c r="K47" t="s">
        <v>12</v>
      </c>
      <c r="L47" s="207">
        <f>L44</f>
        <v>17229.759999999998</v>
      </c>
    </row>
    <row r="48" spans="1:15" x14ac:dyDescent="0.2">
      <c r="D48" s="14"/>
      <c r="E48" s="14"/>
      <c r="F48" s="14"/>
      <c r="G48" s="14"/>
      <c r="H48" s="15"/>
    </row>
    <row r="49" spans="1:12" x14ac:dyDescent="0.2">
      <c r="A49" s="82" t="s">
        <v>48</v>
      </c>
      <c r="B49" s="82" t="s">
        <v>49</v>
      </c>
      <c r="D49" s="14"/>
      <c r="E49" s="14"/>
      <c r="F49" s="14"/>
      <c r="G49" s="14"/>
      <c r="H49" s="15"/>
      <c r="I49" s="3"/>
    </row>
    <row r="50" spans="1:12" x14ac:dyDescent="0.2">
      <c r="A50" s="83">
        <v>0.03</v>
      </c>
      <c r="B50" s="84">
        <v>0.02</v>
      </c>
      <c r="C50" t="s">
        <v>50</v>
      </c>
      <c r="D50" s="14"/>
      <c r="E50" s="14"/>
      <c r="F50" s="14"/>
      <c r="G50" s="14"/>
      <c r="H50" s="15"/>
      <c r="L50" s="3"/>
    </row>
    <row r="51" spans="1:12" x14ac:dyDescent="0.2">
      <c r="A51" s="85">
        <v>0.04</v>
      </c>
      <c r="B51" s="85">
        <v>2.5000000000000001E-2</v>
      </c>
      <c r="C51" t="s">
        <v>51</v>
      </c>
    </row>
    <row r="53" spans="1:12" x14ac:dyDescent="0.2">
      <c r="K53" s="3"/>
    </row>
  </sheetData>
  <autoFilter ref="A1:M44" xr:uid="{00000000-0009-0000-0000-000048000000}">
    <filterColumn colId="11">
      <filters>
        <filter val="1,091.24"/>
        <filter val="1,162.87"/>
        <filter val="1,398.10"/>
        <filter val="1,628.00"/>
        <filter val="1,683.00"/>
        <filter val="1,719.38"/>
        <filter val="1,807.72"/>
        <filter val="1,876.16"/>
        <filter val="17,229.55"/>
        <filter val="556.45"/>
        <filter val="671.22"/>
        <filter val="871.66"/>
        <filter val="873.06"/>
        <filter val="934.41"/>
        <filter val="956.2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filterMode="1"/>
  <dimension ref="A1:O55"/>
  <sheetViews>
    <sheetView zoomScale="86" zoomScaleNormal="60" workbookViewId="0">
      <selection activeCell="L49" sqref="L49"/>
    </sheetView>
  </sheetViews>
  <sheetFormatPr baseColWidth="10" defaultColWidth="10.6640625" defaultRowHeight="16" x14ac:dyDescent="0.2"/>
  <cols>
    <col min="2" max="2" width="13.33203125" customWidth="1"/>
    <col min="3" max="3" width="11.1640625" customWidth="1"/>
    <col min="4" max="4" width="9.33203125" customWidth="1"/>
    <col min="5" max="5" width="9.6640625" customWidth="1"/>
    <col min="6" max="6" width="10.1640625" customWidth="1"/>
    <col min="7" max="7" width="19.6640625" hidden="1" customWidth="1"/>
    <col min="10" max="10" width="11.6640625" customWidth="1"/>
    <col min="12" max="12" width="12.1640625" customWidth="1"/>
    <col min="13" max="13" width="17.332031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5" si="0">D2+E2</f>
        <v>0.02</v>
      </c>
      <c r="G2" s="89">
        <f t="shared" ref="G2:G45" si="1">C2*D2</f>
        <v>0</v>
      </c>
      <c r="H2" s="12">
        <f t="shared" ref="H2:H45" si="2">C2*F2</f>
        <v>0</v>
      </c>
      <c r="I2" s="89"/>
      <c r="J2" s="12">
        <f t="shared" ref="J2:J45" si="3">H2+I2</f>
        <v>0</v>
      </c>
      <c r="K2" s="120"/>
      <c r="L2" s="12">
        <f t="shared" ref="L2:L45" si="4">J2-K2</f>
        <v>0</v>
      </c>
      <c r="M2" s="3">
        <f t="shared" ref="M2:M45" si="5">G2+I2-K2</f>
        <v>0</v>
      </c>
    </row>
    <row r="3" spans="1:13" ht="17" hidden="1" x14ac:dyDescent="0.2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120</v>
      </c>
      <c r="B4" s="159" t="s">
        <v>121</v>
      </c>
      <c r="C4" s="111">
        <v>4383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1665.54</v>
      </c>
      <c r="H4" s="12">
        <f t="shared" si="2"/>
        <v>1840.86</v>
      </c>
      <c r="I4" s="89"/>
      <c r="J4" s="12">
        <f t="shared" si="3"/>
        <v>1840.86</v>
      </c>
      <c r="K4" s="239">
        <v>180</v>
      </c>
      <c r="L4" s="12">
        <f t="shared" si="4"/>
        <v>1660.86</v>
      </c>
      <c r="M4" s="3">
        <f t="shared" si="5"/>
        <v>1485.54</v>
      </c>
    </row>
    <row r="5" spans="1:13" ht="17" hidden="1" x14ac:dyDescent="0.2">
      <c r="A5" s="93" t="s">
        <v>102</v>
      </c>
      <c r="B5" s="159" t="s">
        <v>103</v>
      </c>
      <c r="C5" s="111"/>
      <c r="D5" s="113"/>
      <c r="E5" s="151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3" ht="17" hidden="1" x14ac:dyDescent="0.2">
      <c r="A6" s="179" t="s">
        <v>72</v>
      </c>
      <c r="B6" s="159" t="s">
        <v>73</v>
      </c>
      <c r="C6" s="111"/>
      <c r="D6" s="113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t="17" hidden="1" x14ac:dyDescent="0.2">
      <c r="A7" s="160" t="s">
        <v>67</v>
      </c>
      <c r="B7" s="159" t="s">
        <v>68</v>
      </c>
      <c r="C7" s="111"/>
      <c r="D7" s="113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ht="17" x14ac:dyDescent="0.2">
      <c r="A8" s="160" t="s">
        <v>65</v>
      </c>
      <c r="B8" s="159" t="s">
        <v>93</v>
      </c>
      <c r="C8" s="111">
        <v>6413</v>
      </c>
      <c r="D8" s="113">
        <v>0.25</v>
      </c>
      <c r="E8" s="157">
        <v>2.5000000000000001E-2</v>
      </c>
      <c r="F8" s="152">
        <f t="shared" si="0"/>
        <v>0.27500000000000002</v>
      </c>
      <c r="G8" s="89">
        <f t="shared" si="1"/>
        <v>1603.25</v>
      </c>
      <c r="H8" s="12">
        <f t="shared" si="2"/>
        <v>1763.575</v>
      </c>
      <c r="I8" s="89">
        <v>12</v>
      </c>
      <c r="J8" s="12">
        <f t="shared" si="3"/>
        <v>1775.575</v>
      </c>
      <c r="K8" s="239">
        <v>155</v>
      </c>
      <c r="L8" s="12">
        <f t="shared" si="4"/>
        <v>1620.575</v>
      </c>
      <c r="M8" s="118">
        <f t="shared" si="5"/>
        <v>1460.25</v>
      </c>
    </row>
    <row r="9" spans="1:13" ht="17" hidden="1" x14ac:dyDescent="0.2">
      <c r="A9" s="160" t="s">
        <v>65</v>
      </c>
      <c r="B9" s="159" t="s">
        <v>93</v>
      </c>
      <c r="C9" s="111"/>
      <c r="D9" s="113"/>
      <c r="E9" s="157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t="17" hidden="1" x14ac:dyDescent="0.2">
      <c r="A10" s="160" t="s">
        <v>116</v>
      </c>
      <c r="B10" s="159" t="s">
        <v>117</v>
      </c>
      <c r="C10" s="111"/>
      <c r="D10" s="113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239"/>
      <c r="L10" s="12">
        <f t="shared" si="4"/>
        <v>0</v>
      </c>
      <c r="M10" s="118">
        <f t="shared" si="5"/>
        <v>0</v>
      </c>
    </row>
    <row r="11" spans="1:13" ht="17" x14ac:dyDescent="0.2">
      <c r="A11" s="160" t="s">
        <v>122</v>
      </c>
      <c r="B11" s="216" t="s">
        <v>123</v>
      </c>
      <c r="C11" s="166">
        <v>1561</v>
      </c>
      <c r="D11" s="168">
        <v>0.39</v>
      </c>
      <c r="E11" s="157">
        <v>0.04</v>
      </c>
      <c r="F11" s="152">
        <f t="shared" ref="F11:F12" si="6">D11+E11</f>
        <v>0.43</v>
      </c>
      <c r="G11" s="89">
        <f t="shared" ref="G11:G12" si="7">C11*D11</f>
        <v>608.79000000000008</v>
      </c>
      <c r="H11" s="12">
        <f t="shared" ref="H11:H12" si="8">C11*F11</f>
        <v>671.23</v>
      </c>
      <c r="I11" s="89"/>
      <c r="J11" s="12">
        <f t="shared" ref="J11:J12" si="9">H11+I11</f>
        <v>671.23</v>
      </c>
      <c r="K11" s="239">
        <v>500</v>
      </c>
      <c r="L11" s="12">
        <f t="shared" ref="L11:L12" si="10">J11-K11</f>
        <v>171.23000000000002</v>
      </c>
      <c r="M11" s="118">
        <f t="shared" ref="M11:M12" si="11">G11+I11-K11</f>
        <v>108.79000000000008</v>
      </c>
    </row>
    <row r="12" spans="1:13" ht="17" x14ac:dyDescent="0.2">
      <c r="A12" s="160" t="s">
        <v>124</v>
      </c>
      <c r="B12" s="216" t="s">
        <v>123</v>
      </c>
      <c r="C12" s="166">
        <v>2321</v>
      </c>
      <c r="D12" s="168">
        <v>0.26</v>
      </c>
      <c r="E12" s="157">
        <v>2.5000000000000001E-2</v>
      </c>
      <c r="F12" s="152">
        <f t="shared" si="6"/>
        <v>0.28500000000000003</v>
      </c>
      <c r="G12" s="89">
        <f t="shared" si="7"/>
        <v>603.46</v>
      </c>
      <c r="H12" s="12">
        <f t="shared" si="8"/>
        <v>661.48500000000013</v>
      </c>
      <c r="I12" s="89">
        <v>47.36</v>
      </c>
      <c r="J12" s="12">
        <f t="shared" si="9"/>
        <v>708.84500000000014</v>
      </c>
      <c r="K12" s="239">
        <v>50</v>
      </c>
      <c r="L12" s="12">
        <f t="shared" si="10"/>
        <v>658.84500000000014</v>
      </c>
      <c r="M12" s="118">
        <f t="shared" si="11"/>
        <v>600.82000000000005</v>
      </c>
    </row>
    <row r="13" spans="1:13" hidden="1" x14ac:dyDescent="0.2">
      <c r="A13" s="149" t="s">
        <v>65</v>
      </c>
      <c r="B13" s="218" t="s">
        <v>66</v>
      </c>
      <c r="C13" s="176"/>
      <c r="D13" s="170"/>
      <c r="E13" s="157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118">
        <f t="shared" si="5"/>
        <v>0</v>
      </c>
    </row>
    <row r="14" spans="1:13" ht="17" hidden="1" x14ac:dyDescent="0.2">
      <c r="A14" s="179" t="s">
        <v>81</v>
      </c>
      <c r="B14" s="193" t="s">
        <v>82</v>
      </c>
      <c r="C14" s="147"/>
      <c r="D14" s="170"/>
      <c r="E14" s="157">
        <v>0.03</v>
      </c>
      <c r="F14" s="152">
        <f t="shared" si="0"/>
        <v>0.03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118">
        <f t="shared" si="5"/>
        <v>0</v>
      </c>
    </row>
    <row r="15" spans="1:13" ht="17" hidden="1" x14ac:dyDescent="0.2">
      <c r="A15" s="179" t="s">
        <v>76</v>
      </c>
      <c r="B15" s="180" t="s">
        <v>77</v>
      </c>
      <c r="C15" s="147"/>
      <c r="D15" s="170"/>
      <c r="E15" s="157">
        <v>0.03</v>
      </c>
      <c r="F15" s="152">
        <f t="shared" si="0"/>
        <v>0.03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x14ac:dyDescent="0.2">
      <c r="A16" s="191" t="s">
        <v>96</v>
      </c>
      <c r="B16" s="222" t="s">
        <v>97</v>
      </c>
      <c r="C16" s="147">
        <v>4391</v>
      </c>
      <c r="D16" s="170">
        <v>0.35</v>
      </c>
      <c r="E16" s="157">
        <v>0.04</v>
      </c>
      <c r="F16" s="152">
        <f t="shared" si="0"/>
        <v>0.38999999999999996</v>
      </c>
      <c r="G16" s="89">
        <f t="shared" si="1"/>
        <v>1536.85</v>
      </c>
      <c r="H16" s="12">
        <f t="shared" si="2"/>
        <v>1712.4899999999998</v>
      </c>
      <c r="I16" s="123"/>
      <c r="J16" s="12">
        <f t="shared" si="3"/>
        <v>1712.4899999999998</v>
      </c>
      <c r="K16" s="123">
        <v>520</v>
      </c>
      <c r="L16" s="12">
        <f t="shared" si="4"/>
        <v>1192.4899999999998</v>
      </c>
      <c r="M16" s="118">
        <f t="shared" si="5"/>
        <v>1016.8499999999999</v>
      </c>
    </row>
    <row r="17" spans="1:13" hidden="1" x14ac:dyDescent="0.2">
      <c r="A17" s="191" t="s">
        <v>44</v>
      </c>
      <c r="B17" s="146" t="s">
        <v>45</v>
      </c>
      <c r="C17" s="186"/>
      <c r="D17" s="170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12"/>
      <c r="J17" s="12">
        <f t="shared" si="3"/>
        <v>0</v>
      </c>
      <c r="K17" s="12"/>
      <c r="L17" s="12">
        <f t="shared" si="4"/>
        <v>0</v>
      </c>
      <c r="M17" s="118">
        <f t="shared" si="5"/>
        <v>0</v>
      </c>
    </row>
    <row r="18" spans="1:13" hidden="1" x14ac:dyDescent="0.2">
      <c r="A18" s="208" t="s">
        <v>89</v>
      </c>
      <c r="B18" s="185" t="s">
        <v>45</v>
      </c>
      <c r="C18" s="186"/>
      <c r="D18" s="170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"/>
      <c r="J18" s="12">
        <f t="shared" si="3"/>
        <v>0</v>
      </c>
      <c r="K18" s="12"/>
      <c r="L18" s="12">
        <f t="shared" si="4"/>
        <v>0</v>
      </c>
      <c r="M18" s="118">
        <f t="shared" si="5"/>
        <v>0</v>
      </c>
    </row>
    <row r="19" spans="1:13" ht="17" x14ac:dyDescent="0.2">
      <c r="A19" s="179" t="s">
        <v>98</v>
      </c>
      <c r="B19" s="224" t="s">
        <v>45</v>
      </c>
      <c r="C19" s="186">
        <v>4885</v>
      </c>
      <c r="D19" s="170">
        <v>0.2</v>
      </c>
      <c r="E19" s="157">
        <v>0.02</v>
      </c>
      <c r="F19" s="152">
        <f t="shared" si="0"/>
        <v>0.22</v>
      </c>
      <c r="G19" s="89">
        <f t="shared" si="1"/>
        <v>977</v>
      </c>
      <c r="H19" s="12">
        <f t="shared" si="2"/>
        <v>1074.7</v>
      </c>
      <c r="I19" s="12"/>
      <c r="J19" s="12">
        <f t="shared" si="3"/>
        <v>1074.7</v>
      </c>
      <c r="K19" s="12"/>
      <c r="L19" s="12">
        <f t="shared" si="4"/>
        <v>1074.7</v>
      </c>
      <c r="M19" s="118">
        <f t="shared" si="5"/>
        <v>977</v>
      </c>
    </row>
    <row r="20" spans="1:13" ht="17" x14ac:dyDescent="0.2">
      <c r="A20" s="160" t="s">
        <v>94</v>
      </c>
      <c r="B20" s="219" t="s">
        <v>95</v>
      </c>
      <c r="C20" s="186">
        <v>6413</v>
      </c>
      <c r="D20" s="170">
        <v>0.25</v>
      </c>
      <c r="E20" s="157">
        <v>2.5000000000000001E-2</v>
      </c>
      <c r="F20" s="152">
        <f t="shared" si="0"/>
        <v>0.27500000000000002</v>
      </c>
      <c r="G20" s="89">
        <f t="shared" si="1"/>
        <v>1603.25</v>
      </c>
      <c r="H20" s="12">
        <f t="shared" si="2"/>
        <v>1763.575</v>
      </c>
      <c r="I20" s="12"/>
      <c r="J20" s="12">
        <f t="shared" si="3"/>
        <v>1763.575</v>
      </c>
      <c r="K20" s="12">
        <v>260</v>
      </c>
      <c r="L20" s="12">
        <f t="shared" si="4"/>
        <v>1503.575</v>
      </c>
      <c r="M20" s="118">
        <f t="shared" si="5"/>
        <v>1343.25</v>
      </c>
    </row>
    <row r="21" spans="1:13" x14ac:dyDescent="0.2">
      <c r="A21" s="139" t="s">
        <v>69</v>
      </c>
      <c r="B21" s="187" t="s">
        <v>70</v>
      </c>
      <c r="C21" s="186">
        <v>4355</v>
      </c>
      <c r="D21" s="170">
        <v>0.37</v>
      </c>
      <c r="E21" s="151">
        <v>0.04</v>
      </c>
      <c r="F21" s="152">
        <f t="shared" si="0"/>
        <v>0.41</v>
      </c>
      <c r="G21" s="89">
        <f t="shared" si="1"/>
        <v>1611.35</v>
      </c>
      <c r="H21" s="12">
        <f t="shared" si="2"/>
        <v>1785.55</v>
      </c>
      <c r="I21" s="123"/>
      <c r="J21" s="12">
        <f t="shared" si="3"/>
        <v>1785.55</v>
      </c>
      <c r="K21" s="123"/>
      <c r="L21" s="12">
        <f t="shared" si="4"/>
        <v>1785.55</v>
      </c>
      <c r="M21" s="118">
        <f t="shared" si="5"/>
        <v>1611.35</v>
      </c>
    </row>
    <row r="22" spans="1:13" hidden="1" x14ac:dyDescent="0.2">
      <c r="A22" s="124" t="s">
        <v>60</v>
      </c>
      <c r="B22" s="188" t="s">
        <v>61</v>
      </c>
      <c r="C22" s="189"/>
      <c r="D22" s="172"/>
      <c r="E22" s="151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118">
        <f t="shared" si="5"/>
        <v>0</v>
      </c>
    </row>
    <row r="23" spans="1:13" hidden="1" x14ac:dyDescent="0.2">
      <c r="A23" s="139" t="s">
        <v>46</v>
      </c>
      <c r="B23" s="146" t="s">
        <v>29</v>
      </c>
      <c r="C23" s="186"/>
      <c r="D23" s="170"/>
      <c r="E23" s="151">
        <v>2.5000000000000001E-2</v>
      </c>
      <c r="F23" s="152">
        <f t="shared" si="0"/>
        <v>2.5000000000000001E-2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2">
      <c r="A24" s="90" t="s">
        <v>108</v>
      </c>
      <c r="B24" s="233" t="s">
        <v>111</v>
      </c>
      <c r="C24" s="186"/>
      <c r="D24" s="170"/>
      <c r="E24" s="157">
        <v>0.03</v>
      </c>
      <c r="F24" s="152">
        <f t="shared" si="0"/>
        <v>0.03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x14ac:dyDescent="0.2">
      <c r="A25" s="90" t="s">
        <v>52</v>
      </c>
      <c r="B25" s="119" t="s">
        <v>53</v>
      </c>
      <c r="C25" s="190">
        <v>4428</v>
      </c>
      <c r="D25" s="170">
        <v>0.25</v>
      </c>
      <c r="E25" s="151">
        <v>0.02</v>
      </c>
      <c r="F25" s="152">
        <f t="shared" si="0"/>
        <v>0.27</v>
      </c>
      <c r="G25" s="89">
        <f t="shared" si="1"/>
        <v>1107</v>
      </c>
      <c r="H25" s="12">
        <f t="shared" si="2"/>
        <v>1195.5600000000002</v>
      </c>
      <c r="I25" s="123"/>
      <c r="J25" s="12">
        <f t="shared" si="3"/>
        <v>1195.5600000000002</v>
      </c>
      <c r="K25" s="123">
        <v>330</v>
      </c>
      <c r="L25" s="12">
        <f t="shared" si="4"/>
        <v>865.56000000000017</v>
      </c>
      <c r="M25" s="118">
        <f t="shared" si="5"/>
        <v>777</v>
      </c>
    </row>
    <row r="26" spans="1:13" hidden="1" x14ac:dyDescent="0.2">
      <c r="A26" s="90" t="s">
        <v>52</v>
      </c>
      <c r="B26" s="119" t="s">
        <v>53</v>
      </c>
      <c r="C26" s="190"/>
      <c r="D26" s="170"/>
      <c r="E26" s="151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2">
      <c r="A27" s="208" t="s">
        <v>90</v>
      </c>
      <c r="B27" s="185" t="s">
        <v>79</v>
      </c>
      <c r="C27" s="190"/>
      <c r="D27" s="170"/>
      <c r="E27" s="151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hidden="1" x14ac:dyDescent="0.2">
      <c r="A28" s="90" t="s">
        <v>104</v>
      </c>
      <c r="B28" s="231" t="s">
        <v>105</v>
      </c>
      <c r="C28" s="190"/>
      <c r="D28" s="170"/>
      <c r="E28" s="151">
        <v>0.03</v>
      </c>
      <c r="F28" s="152">
        <f t="shared" si="0"/>
        <v>0.03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hidden="1" x14ac:dyDescent="0.2">
      <c r="A29" s="90" t="s">
        <v>100</v>
      </c>
      <c r="B29" s="228" t="s">
        <v>101</v>
      </c>
      <c r="C29" s="190"/>
      <c r="D29" s="170"/>
      <c r="E29" s="157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hidden="1" x14ac:dyDescent="0.2">
      <c r="A30" s="194" t="s">
        <v>85</v>
      </c>
      <c r="B30" s="206" t="s">
        <v>86</v>
      </c>
      <c r="C30" s="190"/>
      <c r="D30" s="170"/>
      <c r="E30" s="151">
        <v>2.5000000000000001E-2</v>
      </c>
      <c r="F30" s="152">
        <f t="shared" si="0"/>
        <v>2.5000000000000001E-2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hidden="1" x14ac:dyDescent="0.2">
      <c r="A31" s="194" t="s">
        <v>85</v>
      </c>
      <c r="B31" s="206" t="s">
        <v>86</v>
      </c>
      <c r="C31" s="190"/>
      <c r="D31" s="170"/>
      <c r="E31" s="151">
        <v>0.04</v>
      </c>
      <c r="F31" s="152">
        <f t="shared" si="0"/>
        <v>0.04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hidden="1" x14ac:dyDescent="0.2">
      <c r="A32" s="194" t="s">
        <v>83</v>
      </c>
      <c r="B32" s="206" t="s">
        <v>84</v>
      </c>
      <c r="C32" s="190"/>
      <c r="D32" s="170"/>
      <c r="E32" s="151">
        <v>0.04</v>
      </c>
      <c r="F32" s="152">
        <f t="shared" si="0"/>
        <v>0.04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5" x14ac:dyDescent="0.2">
      <c r="A33" s="90" t="s">
        <v>106</v>
      </c>
      <c r="B33" s="231" t="s">
        <v>107</v>
      </c>
      <c r="C33" s="176">
        <v>4428</v>
      </c>
      <c r="D33" s="170">
        <v>0.25</v>
      </c>
      <c r="E33" s="151">
        <v>0.02</v>
      </c>
      <c r="F33" s="152">
        <f t="shared" si="0"/>
        <v>0.27</v>
      </c>
      <c r="G33" s="89">
        <f t="shared" si="1"/>
        <v>1107</v>
      </c>
      <c r="H33" s="12">
        <f t="shared" si="2"/>
        <v>1195.5600000000002</v>
      </c>
      <c r="I33" s="123"/>
      <c r="J33" s="12">
        <f t="shared" si="3"/>
        <v>1195.5600000000002</v>
      </c>
      <c r="K33" s="123">
        <v>220</v>
      </c>
      <c r="L33" s="12">
        <f t="shared" si="4"/>
        <v>975.56000000000017</v>
      </c>
      <c r="M33" s="118">
        <f t="shared" si="5"/>
        <v>887</v>
      </c>
    </row>
    <row r="34" spans="1:15" x14ac:dyDescent="0.2">
      <c r="A34" s="90" t="s">
        <v>106</v>
      </c>
      <c r="B34" s="231" t="s">
        <v>107</v>
      </c>
      <c r="C34" s="176">
        <v>2231</v>
      </c>
      <c r="D34" s="170">
        <v>0.38</v>
      </c>
      <c r="E34" s="151">
        <v>0.03</v>
      </c>
      <c r="F34" s="152">
        <f t="shared" si="0"/>
        <v>0.41000000000000003</v>
      </c>
      <c r="G34" s="89">
        <f t="shared" si="1"/>
        <v>847.78</v>
      </c>
      <c r="H34" s="12">
        <f t="shared" si="2"/>
        <v>914.71</v>
      </c>
      <c r="I34" s="123"/>
      <c r="J34" s="12">
        <f t="shared" si="3"/>
        <v>914.71</v>
      </c>
      <c r="K34" s="123"/>
      <c r="L34" s="12">
        <f t="shared" si="4"/>
        <v>914.71</v>
      </c>
      <c r="M34" s="118">
        <f t="shared" si="5"/>
        <v>847.78</v>
      </c>
    </row>
    <row r="35" spans="1:15" hidden="1" x14ac:dyDescent="0.2">
      <c r="A35" s="94" t="s">
        <v>58</v>
      </c>
      <c r="B35" s="110" t="s">
        <v>59</v>
      </c>
      <c r="C35" s="111"/>
      <c r="D35" s="171"/>
      <c r="E35" s="157">
        <v>2.5000000000000001E-2</v>
      </c>
      <c r="F35" s="152">
        <f t="shared" si="0"/>
        <v>2.5000000000000001E-2</v>
      </c>
      <c r="G35" s="89">
        <f t="shared" si="1"/>
        <v>0</v>
      </c>
      <c r="H35" s="12">
        <f t="shared" si="2"/>
        <v>0</v>
      </c>
      <c r="I35" s="116"/>
      <c r="J35" s="12">
        <f t="shared" si="3"/>
        <v>0</v>
      </c>
      <c r="K35" s="116"/>
      <c r="L35" s="12">
        <f t="shared" si="4"/>
        <v>0</v>
      </c>
      <c r="M35" s="118">
        <f t="shared" si="5"/>
        <v>0</v>
      </c>
    </row>
    <row r="36" spans="1:15" ht="17" x14ac:dyDescent="0.2">
      <c r="A36" s="160" t="s">
        <v>65</v>
      </c>
      <c r="B36" s="238" t="s">
        <v>59</v>
      </c>
      <c r="C36" s="111">
        <v>4786</v>
      </c>
      <c r="D36" s="171">
        <v>0.38</v>
      </c>
      <c r="E36" s="157">
        <v>0.04</v>
      </c>
      <c r="F36" s="152">
        <f t="shared" si="0"/>
        <v>0.42</v>
      </c>
      <c r="G36" s="89">
        <f t="shared" si="1"/>
        <v>1818.68</v>
      </c>
      <c r="H36" s="12">
        <f t="shared" si="2"/>
        <v>2010.12</v>
      </c>
      <c r="I36" s="116"/>
      <c r="J36" s="12">
        <f t="shared" si="3"/>
        <v>2010.12</v>
      </c>
      <c r="K36" s="116">
        <v>110</v>
      </c>
      <c r="L36" s="12">
        <f t="shared" si="4"/>
        <v>1900.12</v>
      </c>
      <c r="M36" s="118">
        <f t="shared" si="5"/>
        <v>1708.68</v>
      </c>
    </row>
    <row r="37" spans="1:15" hidden="1" x14ac:dyDescent="0.2">
      <c r="A37" s="90" t="s">
        <v>63</v>
      </c>
      <c r="B37" s="146" t="s">
        <v>64</v>
      </c>
      <c r="C37" s="176"/>
      <c r="D37" s="170"/>
      <c r="E37" s="151">
        <v>0.02</v>
      </c>
      <c r="F37" s="152">
        <f t="shared" si="0"/>
        <v>0.02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5" x14ac:dyDescent="0.2">
      <c r="A38" s="90" t="s">
        <v>114</v>
      </c>
      <c r="B38" s="234" t="s">
        <v>115</v>
      </c>
      <c r="C38" s="176">
        <v>1398</v>
      </c>
      <c r="D38" s="170">
        <v>0.39</v>
      </c>
      <c r="E38" s="157">
        <v>0.03</v>
      </c>
      <c r="F38" s="152">
        <f t="shared" si="0"/>
        <v>0.42000000000000004</v>
      </c>
      <c r="G38" s="89">
        <f t="shared" si="1"/>
        <v>545.22</v>
      </c>
      <c r="H38" s="12">
        <f t="shared" si="2"/>
        <v>587.16000000000008</v>
      </c>
      <c r="I38" s="123"/>
      <c r="J38" s="12">
        <f t="shared" si="3"/>
        <v>587.16000000000008</v>
      </c>
      <c r="K38" s="123">
        <v>61.54</v>
      </c>
      <c r="L38" s="12">
        <f t="shared" si="4"/>
        <v>525.62000000000012</v>
      </c>
      <c r="M38" s="118">
        <f t="shared" si="5"/>
        <v>483.68</v>
      </c>
    </row>
    <row r="39" spans="1:15" hidden="1" x14ac:dyDescent="0.2">
      <c r="A39" s="90" t="s">
        <v>109</v>
      </c>
      <c r="B39" s="233" t="s">
        <v>110</v>
      </c>
      <c r="C39" s="176"/>
      <c r="D39" s="170"/>
      <c r="E39" s="157">
        <v>0.03</v>
      </c>
      <c r="F39" s="152">
        <f t="shared" si="0"/>
        <v>0.03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5" hidden="1" x14ac:dyDescent="0.2">
      <c r="A40" s="90" t="s">
        <v>74</v>
      </c>
      <c r="B40" s="175" t="s">
        <v>75</v>
      </c>
      <c r="C40" s="111"/>
      <c r="D40" s="171"/>
      <c r="E40" s="157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16"/>
      <c r="J40" s="12">
        <f t="shared" si="3"/>
        <v>0</v>
      </c>
      <c r="K40" s="116"/>
      <c r="L40" s="12">
        <f t="shared" si="4"/>
        <v>0</v>
      </c>
      <c r="M40" s="118">
        <f t="shared" si="5"/>
        <v>0</v>
      </c>
    </row>
    <row r="41" spans="1:15" hidden="1" x14ac:dyDescent="0.2">
      <c r="A41" s="209" t="s">
        <v>91</v>
      </c>
      <c r="B41" s="213" t="s">
        <v>92</v>
      </c>
      <c r="C41" s="214"/>
      <c r="D41" s="215"/>
      <c r="E41" s="199">
        <v>0.04</v>
      </c>
      <c r="F41" s="152">
        <f t="shared" si="0"/>
        <v>0.04</v>
      </c>
      <c r="G41" s="89">
        <f t="shared" si="1"/>
        <v>0</v>
      </c>
      <c r="H41" s="12">
        <f t="shared" si="2"/>
        <v>0</v>
      </c>
      <c r="I41" s="116"/>
      <c r="J41" s="12">
        <f t="shared" si="3"/>
        <v>0</v>
      </c>
      <c r="K41" s="116"/>
      <c r="L41" s="12">
        <f t="shared" si="4"/>
        <v>0</v>
      </c>
      <c r="M41" s="118">
        <f t="shared" si="5"/>
        <v>0</v>
      </c>
    </row>
    <row r="42" spans="1:15" hidden="1" x14ac:dyDescent="0.2">
      <c r="A42" s="90" t="s">
        <v>109</v>
      </c>
      <c r="B42" s="233" t="s">
        <v>110</v>
      </c>
      <c r="C42" s="176"/>
      <c r="D42" s="170"/>
      <c r="E42" s="157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5" hidden="1" x14ac:dyDescent="0.2">
      <c r="A43" s="90" t="s">
        <v>118</v>
      </c>
      <c r="B43" s="238" t="s">
        <v>119</v>
      </c>
      <c r="C43" s="176"/>
      <c r="D43" s="170"/>
      <c r="E43" s="157">
        <v>0.03</v>
      </c>
      <c r="F43" s="152">
        <f t="shared" si="0"/>
        <v>0.03</v>
      </c>
      <c r="G43" s="89">
        <f t="shared" si="1"/>
        <v>0</v>
      </c>
      <c r="H43" s="12">
        <f t="shared" si="2"/>
        <v>0</v>
      </c>
      <c r="I43" s="123"/>
      <c r="J43" s="12">
        <f t="shared" si="3"/>
        <v>0</v>
      </c>
      <c r="K43" s="123"/>
      <c r="L43" s="12">
        <f t="shared" si="4"/>
        <v>0</v>
      </c>
      <c r="M43" s="118">
        <f t="shared" si="5"/>
        <v>0</v>
      </c>
    </row>
    <row r="44" spans="1:15" hidden="1" x14ac:dyDescent="0.2">
      <c r="A44" s="92" t="s">
        <v>54</v>
      </c>
      <c r="B44" s="196" t="s">
        <v>55</v>
      </c>
      <c r="C44" s="197"/>
      <c r="D44" s="198"/>
      <c r="E44" s="199">
        <v>0.04</v>
      </c>
      <c r="F44" s="200">
        <f t="shared" si="0"/>
        <v>0.04</v>
      </c>
      <c r="G44" s="201">
        <f t="shared" si="1"/>
        <v>0</v>
      </c>
      <c r="H44" s="202">
        <f t="shared" si="2"/>
        <v>0</v>
      </c>
      <c r="I44" s="203"/>
      <c r="J44" s="202">
        <f t="shared" si="3"/>
        <v>0</v>
      </c>
      <c r="K44" s="203"/>
      <c r="L44" s="202">
        <f t="shared" si="4"/>
        <v>0</v>
      </c>
      <c r="M44" s="118">
        <f t="shared" si="5"/>
        <v>0</v>
      </c>
    </row>
    <row r="45" spans="1:15" hidden="1" x14ac:dyDescent="0.2">
      <c r="A45" s="90" t="s">
        <v>87</v>
      </c>
      <c r="B45" s="234" t="s">
        <v>88</v>
      </c>
      <c r="C45" s="114"/>
      <c r="D45" s="172"/>
      <c r="E45" s="157">
        <v>0.02</v>
      </c>
      <c r="F45" s="152">
        <f t="shared" si="0"/>
        <v>0.02</v>
      </c>
      <c r="G45" s="89">
        <f t="shared" si="1"/>
        <v>0</v>
      </c>
      <c r="H45" s="12">
        <f t="shared" si="2"/>
        <v>0</v>
      </c>
      <c r="I45" s="116"/>
      <c r="J45" s="12">
        <f t="shared" si="3"/>
        <v>0</v>
      </c>
      <c r="K45" s="116"/>
      <c r="L45" s="12">
        <f t="shared" si="4"/>
        <v>0</v>
      </c>
      <c r="M45" s="118">
        <f t="shared" si="5"/>
        <v>0</v>
      </c>
    </row>
    <row r="46" spans="1:15" ht="16" customHeight="1" x14ac:dyDescent="0.2">
      <c r="A46" s="75"/>
      <c r="C46" s="79">
        <f>SUM(C2:C45)</f>
        <v>51993</v>
      </c>
      <c r="D46" s="79"/>
      <c r="E46" s="79"/>
      <c r="F46" s="79">
        <f t="shared" ref="F46:M46" si="12">SUM(F2:F45)</f>
        <v>5.4850000000000003</v>
      </c>
      <c r="G46" s="80">
        <f t="shared" si="12"/>
        <v>15635.17</v>
      </c>
      <c r="H46" s="80">
        <f t="shared" si="12"/>
        <v>17176.574999999997</v>
      </c>
      <c r="I46" s="80">
        <f t="shared" si="12"/>
        <v>59.36</v>
      </c>
      <c r="J46" s="80">
        <f t="shared" si="12"/>
        <v>17235.934999999998</v>
      </c>
      <c r="K46" s="80">
        <f t="shared" si="12"/>
        <v>2386.54</v>
      </c>
      <c r="L46" s="80">
        <f t="shared" si="12"/>
        <v>14849.394999999999</v>
      </c>
      <c r="M46" s="80">
        <f t="shared" si="12"/>
        <v>13307.990000000002</v>
      </c>
      <c r="O46" s="3"/>
    </row>
    <row r="47" spans="1:15" x14ac:dyDescent="0.2">
      <c r="D47" s="81"/>
      <c r="E47" s="81"/>
      <c r="F47" s="81"/>
      <c r="G47" s="81"/>
      <c r="L47" s="162"/>
      <c r="N47" s="165"/>
    </row>
    <row r="48" spans="1:15" x14ac:dyDescent="0.2">
      <c r="D48" s="13"/>
      <c r="E48" s="13"/>
      <c r="F48" s="13"/>
      <c r="G48" s="13"/>
      <c r="I48" s="13"/>
      <c r="J48" s="13"/>
      <c r="K48" t="s">
        <v>10</v>
      </c>
      <c r="L48" s="12">
        <f>H52</f>
        <v>0</v>
      </c>
    </row>
    <row r="49" spans="1:12" x14ac:dyDescent="0.2">
      <c r="D49" s="14"/>
      <c r="E49" s="14"/>
      <c r="F49" s="14"/>
      <c r="G49" s="14"/>
      <c r="I49" s="13"/>
      <c r="J49" s="13"/>
      <c r="K49" t="s">
        <v>12</v>
      </c>
      <c r="L49" s="207">
        <f>L46</f>
        <v>14849.394999999999</v>
      </c>
    </row>
    <row r="50" spans="1:12" x14ac:dyDescent="0.2">
      <c r="D50" s="14"/>
      <c r="E50" s="14"/>
      <c r="F50" s="14"/>
      <c r="G50" s="14"/>
      <c r="H50" s="15"/>
    </row>
    <row r="51" spans="1:12" x14ac:dyDescent="0.2">
      <c r="A51" s="82" t="s">
        <v>48</v>
      </c>
      <c r="B51" s="82" t="s">
        <v>49</v>
      </c>
      <c r="D51" s="14"/>
      <c r="E51" s="14"/>
      <c r="F51" s="14"/>
      <c r="G51" s="14"/>
      <c r="H51" s="15"/>
      <c r="I51" s="3"/>
    </row>
    <row r="52" spans="1:12" x14ac:dyDescent="0.2">
      <c r="A52" s="83">
        <v>0.03</v>
      </c>
      <c r="B52" s="84">
        <v>0.02</v>
      </c>
      <c r="C52" t="s">
        <v>50</v>
      </c>
      <c r="D52" s="14"/>
      <c r="E52" s="14"/>
      <c r="F52" s="14"/>
      <c r="G52" s="14"/>
      <c r="H52" s="15"/>
      <c r="L52" s="3"/>
    </row>
    <row r="53" spans="1:12" x14ac:dyDescent="0.2">
      <c r="A53" s="85">
        <v>0.04</v>
      </c>
      <c r="B53" s="85">
        <v>2.5000000000000001E-2</v>
      </c>
      <c r="C53" t="s">
        <v>51</v>
      </c>
    </row>
    <row r="55" spans="1:12" x14ac:dyDescent="0.2">
      <c r="K55" s="3"/>
    </row>
  </sheetData>
  <autoFilter ref="A1:M46" xr:uid="{00000000-0009-0000-0000-000049000000}">
    <filterColumn colId="11">
      <filters>
        <filter val="1,074.70"/>
        <filter val="1,192.49"/>
        <filter val="1,503.58"/>
        <filter val="1,620.58"/>
        <filter val="1,660.86"/>
        <filter val="1,785.55"/>
        <filter val="1,900.12"/>
        <filter val="14,870.23"/>
        <filter val="171.23"/>
        <filter val="511.64"/>
        <filter val="693.66"/>
        <filter val="865.56"/>
        <filter val="914.71"/>
        <filter val="975.5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filterMode="1"/>
  <dimension ref="A1:O57"/>
  <sheetViews>
    <sheetView zoomScale="86" zoomScaleNormal="60" workbookViewId="0">
      <selection activeCell="L51" sqref="L51"/>
    </sheetView>
  </sheetViews>
  <sheetFormatPr baseColWidth="10" defaultColWidth="10.6640625" defaultRowHeight="16" x14ac:dyDescent="0.2"/>
  <cols>
    <col min="2" max="2" width="13.33203125" customWidth="1"/>
    <col min="3" max="3" width="11.1640625" customWidth="1"/>
    <col min="4" max="4" width="9.33203125" customWidth="1"/>
    <col min="5" max="5" width="9.6640625" customWidth="1"/>
    <col min="6" max="6" width="9.33203125" customWidth="1"/>
    <col min="7" max="7" width="15.33203125" hidden="1" customWidth="1"/>
    <col min="10" max="10" width="11.6640625" customWidth="1"/>
    <col min="12" max="12" width="12.1640625" customWidth="1"/>
    <col min="13" max="13" width="12.66406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7" si="0">D2+E2</f>
        <v>0.02</v>
      </c>
      <c r="G2" s="89">
        <f t="shared" ref="G2:G47" si="1">C2*D2</f>
        <v>0</v>
      </c>
      <c r="H2" s="12">
        <f t="shared" ref="H2:H47" si="2">C2*F2</f>
        <v>0</v>
      </c>
      <c r="I2" s="89"/>
      <c r="J2" s="12">
        <f t="shared" ref="J2:J47" si="3">H2+I2</f>
        <v>0</v>
      </c>
      <c r="K2" s="120"/>
      <c r="L2" s="12">
        <f t="shared" ref="L2:L47" si="4">J2-K2</f>
        <v>0</v>
      </c>
      <c r="M2" s="3">
        <f t="shared" ref="M2:M47" si="5">G2+I2-K2</f>
        <v>0</v>
      </c>
    </row>
    <row r="3" spans="1:13" ht="17" hidden="1" x14ac:dyDescent="0.2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120</v>
      </c>
      <c r="B4" s="159" t="s">
        <v>121</v>
      </c>
      <c r="C4" s="111">
        <v>4350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1653</v>
      </c>
      <c r="H4" s="12">
        <f t="shared" si="2"/>
        <v>1827</v>
      </c>
      <c r="I4" s="89">
        <v>20</v>
      </c>
      <c r="J4" s="12">
        <f t="shared" si="3"/>
        <v>1847</v>
      </c>
      <c r="K4" s="239"/>
      <c r="L4" s="12">
        <f t="shared" si="4"/>
        <v>1847</v>
      </c>
      <c r="M4" s="3">
        <f t="shared" si="5"/>
        <v>1673</v>
      </c>
    </row>
    <row r="5" spans="1:13" ht="17" hidden="1" x14ac:dyDescent="0.2">
      <c r="A5" s="93" t="s">
        <v>102</v>
      </c>
      <c r="B5" s="159" t="s">
        <v>103</v>
      </c>
      <c r="C5" s="111"/>
      <c r="D5" s="113"/>
      <c r="E5" s="151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3" ht="17" hidden="1" x14ac:dyDescent="0.2">
      <c r="A6" s="179" t="s">
        <v>72</v>
      </c>
      <c r="B6" s="159" t="s">
        <v>73</v>
      </c>
      <c r="C6" s="111"/>
      <c r="D6" s="113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t="17" hidden="1" x14ac:dyDescent="0.2">
      <c r="A7" s="160" t="s">
        <v>67</v>
      </c>
      <c r="B7" s="159" t="s">
        <v>68</v>
      </c>
      <c r="C7" s="111"/>
      <c r="D7" s="113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ht="17" x14ac:dyDescent="0.2">
      <c r="A8" s="160" t="s">
        <v>65</v>
      </c>
      <c r="B8" s="159" t="s">
        <v>93</v>
      </c>
      <c r="C8" s="111">
        <v>4430</v>
      </c>
      <c r="D8" s="113">
        <v>0.25</v>
      </c>
      <c r="E8" s="157">
        <v>2.5000000000000001E-2</v>
      </c>
      <c r="F8" s="152">
        <f t="shared" si="0"/>
        <v>0.27500000000000002</v>
      </c>
      <c r="G8" s="89">
        <f t="shared" si="1"/>
        <v>1107.5</v>
      </c>
      <c r="H8" s="12">
        <f t="shared" si="2"/>
        <v>1218.25</v>
      </c>
      <c r="I8" s="89"/>
      <c r="J8" s="12">
        <f t="shared" si="3"/>
        <v>1218.25</v>
      </c>
      <c r="K8" s="239"/>
      <c r="L8" s="12">
        <f t="shared" si="4"/>
        <v>1218.25</v>
      </c>
      <c r="M8" s="118">
        <f t="shared" si="5"/>
        <v>1107.5</v>
      </c>
    </row>
    <row r="9" spans="1:13" ht="17" hidden="1" x14ac:dyDescent="0.2">
      <c r="A9" s="160" t="s">
        <v>65</v>
      </c>
      <c r="B9" s="159" t="s">
        <v>93</v>
      </c>
      <c r="C9" s="111"/>
      <c r="D9" s="113"/>
      <c r="E9" s="157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t="17" hidden="1" x14ac:dyDescent="0.2">
      <c r="A10" s="160" t="s">
        <v>116</v>
      </c>
      <c r="B10" s="159" t="s">
        <v>117</v>
      </c>
      <c r="C10" s="111"/>
      <c r="D10" s="113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239"/>
      <c r="L10" s="12">
        <f t="shared" si="4"/>
        <v>0</v>
      </c>
      <c r="M10" s="118">
        <f t="shared" si="5"/>
        <v>0</v>
      </c>
    </row>
    <row r="11" spans="1:13" ht="17" x14ac:dyDescent="0.2">
      <c r="A11" s="160" t="s">
        <v>122</v>
      </c>
      <c r="B11" s="159" t="s">
        <v>123</v>
      </c>
      <c r="C11" s="111">
        <v>1297</v>
      </c>
      <c r="D11" s="113">
        <v>0.39</v>
      </c>
      <c r="E11" s="157">
        <v>0.04</v>
      </c>
      <c r="F11" s="152">
        <f t="shared" si="0"/>
        <v>0.43</v>
      </c>
      <c r="G11" s="89">
        <f t="shared" si="1"/>
        <v>505.83000000000004</v>
      </c>
      <c r="H11" s="12">
        <f t="shared" si="2"/>
        <v>557.71</v>
      </c>
      <c r="I11" s="89"/>
      <c r="J11" s="12">
        <f t="shared" si="3"/>
        <v>557.71</v>
      </c>
      <c r="K11" s="239">
        <v>500</v>
      </c>
      <c r="L11" s="12">
        <f t="shared" si="4"/>
        <v>57.710000000000036</v>
      </c>
      <c r="M11" s="118">
        <f t="shared" si="5"/>
        <v>5.8300000000000409</v>
      </c>
    </row>
    <row r="12" spans="1:13" ht="17" x14ac:dyDescent="0.2">
      <c r="A12" s="160" t="s">
        <v>124</v>
      </c>
      <c r="B12" s="159" t="s">
        <v>123</v>
      </c>
      <c r="C12" s="111">
        <v>3887</v>
      </c>
      <c r="D12" s="113">
        <v>0.26</v>
      </c>
      <c r="E12" s="157">
        <v>2.5000000000000001E-2</v>
      </c>
      <c r="F12" s="152">
        <f t="shared" si="0"/>
        <v>0.28500000000000003</v>
      </c>
      <c r="G12" s="89">
        <f t="shared" si="1"/>
        <v>1010.62</v>
      </c>
      <c r="H12" s="12">
        <f t="shared" si="2"/>
        <v>1107.7950000000001</v>
      </c>
      <c r="I12" s="89"/>
      <c r="J12" s="12">
        <f t="shared" si="3"/>
        <v>1107.7950000000001</v>
      </c>
      <c r="K12" s="239"/>
      <c r="L12" s="12">
        <f t="shared" si="4"/>
        <v>1107.7950000000001</v>
      </c>
      <c r="M12" s="118">
        <f t="shared" si="5"/>
        <v>1010.62</v>
      </c>
    </row>
    <row r="13" spans="1:13" hidden="1" x14ac:dyDescent="0.2">
      <c r="A13" s="149" t="s">
        <v>65</v>
      </c>
      <c r="B13" s="218" t="s">
        <v>66</v>
      </c>
      <c r="C13" s="176"/>
      <c r="D13" s="170"/>
      <c r="E13" s="157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118">
        <f t="shared" si="5"/>
        <v>0</v>
      </c>
    </row>
    <row r="14" spans="1:13" ht="17" hidden="1" x14ac:dyDescent="0.2">
      <c r="A14" s="179" t="s">
        <v>81</v>
      </c>
      <c r="B14" s="193" t="s">
        <v>82</v>
      </c>
      <c r="C14" s="147"/>
      <c r="D14" s="170"/>
      <c r="E14" s="157">
        <v>0.03</v>
      </c>
      <c r="F14" s="152">
        <f t="shared" si="0"/>
        <v>0.03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118">
        <f t="shared" si="5"/>
        <v>0</v>
      </c>
    </row>
    <row r="15" spans="1:13" x14ac:dyDescent="0.2">
      <c r="A15" s="240" t="s">
        <v>125</v>
      </c>
      <c r="B15" s="241" t="s">
        <v>126</v>
      </c>
      <c r="C15" s="144">
        <v>2031</v>
      </c>
      <c r="D15" s="177">
        <v>0.24</v>
      </c>
      <c r="E15" s="157">
        <v>2.5000000000000001E-2</v>
      </c>
      <c r="F15" s="152">
        <f t="shared" ref="F15" si="6">D15+E15</f>
        <v>0.26500000000000001</v>
      </c>
      <c r="G15" s="89">
        <f t="shared" ref="G15" si="7">C15*D15</f>
        <v>487.44</v>
      </c>
      <c r="H15" s="12">
        <f t="shared" ref="H15" si="8">C15*F15</f>
        <v>538.21500000000003</v>
      </c>
      <c r="I15" s="123">
        <v>53.76</v>
      </c>
      <c r="J15" s="12">
        <f t="shared" ref="J15" si="9">H15+I15</f>
        <v>591.97500000000002</v>
      </c>
      <c r="K15" s="123"/>
      <c r="L15" s="12">
        <f t="shared" ref="L15" si="10">J15-K15</f>
        <v>591.97500000000002</v>
      </c>
      <c r="M15" s="118">
        <f t="shared" ref="M15" si="11">G15+I15-K15</f>
        <v>541.20000000000005</v>
      </c>
    </row>
    <row r="16" spans="1:13" ht="17" hidden="1" x14ac:dyDescent="0.2">
      <c r="A16" s="179" t="s">
        <v>76</v>
      </c>
      <c r="B16" s="180" t="s">
        <v>77</v>
      </c>
      <c r="C16" s="147"/>
      <c r="D16" s="170"/>
      <c r="E16" s="157">
        <v>0.03</v>
      </c>
      <c r="F16" s="152">
        <f t="shared" si="0"/>
        <v>0.03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3" x14ac:dyDescent="0.2">
      <c r="A17" s="191" t="s">
        <v>96</v>
      </c>
      <c r="B17" s="222" t="s">
        <v>97</v>
      </c>
      <c r="C17" s="147">
        <v>4260</v>
      </c>
      <c r="D17" s="170">
        <v>0.35</v>
      </c>
      <c r="E17" s="157">
        <v>0.04</v>
      </c>
      <c r="F17" s="152">
        <f t="shared" si="0"/>
        <v>0.38999999999999996</v>
      </c>
      <c r="G17" s="89">
        <f t="shared" si="1"/>
        <v>1491</v>
      </c>
      <c r="H17" s="12">
        <f t="shared" si="2"/>
        <v>1661.3999999999999</v>
      </c>
      <c r="I17" s="123"/>
      <c r="J17" s="12">
        <f t="shared" si="3"/>
        <v>1661.3999999999999</v>
      </c>
      <c r="K17" s="123">
        <v>220</v>
      </c>
      <c r="L17" s="12">
        <f t="shared" si="4"/>
        <v>1441.3999999999999</v>
      </c>
      <c r="M17" s="118">
        <f t="shared" si="5"/>
        <v>1271</v>
      </c>
    </row>
    <row r="18" spans="1:13" hidden="1" x14ac:dyDescent="0.2">
      <c r="A18" s="191" t="s">
        <v>44</v>
      </c>
      <c r="B18" s="146" t="s">
        <v>45</v>
      </c>
      <c r="C18" s="186"/>
      <c r="D18" s="170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"/>
      <c r="J18" s="12">
        <f t="shared" si="3"/>
        <v>0</v>
      </c>
      <c r="K18" s="12"/>
      <c r="L18" s="12">
        <f t="shared" si="4"/>
        <v>0</v>
      </c>
      <c r="M18" s="118">
        <f t="shared" si="5"/>
        <v>0</v>
      </c>
    </row>
    <row r="19" spans="1:13" hidden="1" x14ac:dyDescent="0.2">
      <c r="A19" s="208" t="s">
        <v>89</v>
      </c>
      <c r="B19" s="185" t="s">
        <v>45</v>
      </c>
      <c r="C19" s="186"/>
      <c r="D19" s="170"/>
      <c r="E19" s="157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"/>
      <c r="J19" s="12">
        <f t="shared" si="3"/>
        <v>0</v>
      </c>
      <c r="K19" s="12"/>
      <c r="L19" s="12">
        <f t="shared" si="4"/>
        <v>0</v>
      </c>
      <c r="M19" s="118">
        <f t="shared" si="5"/>
        <v>0</v>
      </c>
    </row>
    <row r="20" spans="1:13" ht="17" x14ac:dyDescent="0.2">
      <c r="A20" s="179" t="s">
        <v>98</v>
      </c>
      <c r="B20" s="224" t="s">
        <v>45</v>
      </c>
      <c r="C20" s="186">
        <v>3882</v>
      </c>
      <c r="D20" s="170">
        <v>0.2</v>
      </c>
      <c r="E20" s="157">
        <v>0.02</v>
      </c>
      <c r="F20" s="152">
        <f t="shared" si="0"/>
        <v>0.22</v>
      </c>
      <c r="G20" s="89">
        <f t="shared" si="1"/>
        <v>776.40000000000009</v>
      </c>
      <c r="H20" s="12">
        <f t="shared" si="2"/>
        <v>854.04</v>
      </c>
      <c r="I20" s="12"/>
      <c r="J20" s="12">
        <f t="shared" si="3"/>
        <v>854.04</v>
      </c>
      <c r="K20" s="12"/>
      <c r="L20" s="12">
        <f t="shared" si="4"/>
        <v>854.04</v>
      </c>
      <c r="M20" s="118">
        <f t="shared" si="5"/>
        <v>776.40000000000009</v>
      </c>
    </row>
    <row r="21" spans="1:13" ht="17" x14ac:dyDescent="0.2">
      <c r="A21" s="160" t="s">
        <v>94</v>
      </c>
      <c r="B21" s="219" t="s">
        <v>95</v>
      </c>
      <c r="C21" s="186">
        <v>4430</v>
      </c>
      <c r="D21" s="170">
        <v>0.25</v>
      </c>
      <c r="E21" s="157">
        <v>2.5000000000000001E-2</v>
      </c>
      <c r="F21" s="152">
        <f t="shared" si="0"/>
        <v>0.27500000000000002</v>
      </c>
      <c r="G21" s="89">
        <f t="shared" si="1"/>
        <v>1107.5</v>
      </c>
      <c r="H21" s="12">
        <f t="shared" si="2"/>
        <v>1218.25</v>
      </c>
      <c r="I21" s="12">
        <v>94.5</v>
      </c>
      <c r="J21" s="12">
        <f t="shared" si="3"/>
        <v>1312.75</v>
      </c>
      <c r="K21" s="12"/>
      <c r="L21" s="12">
        <f t="shared" si="4"/>
        <v>1312.75</v>
      </c>
      <c r="M21" s="118">
        <f t="shared" si="5"/>
        <v>1202</v>
      </c>
    </row>
    <row r="22" spans="1:13" x14ac:dyDescent="0.2">
      <c r="A22" s="139" t="s">
        <v>69</v>
      </c>
      <c r="B22" s="187" t="s">
        <v>70</v>
      </c>
      <c r="C22" s="186">
        <v>4691</v>
      </c>
      <c r="D22" s="170">
        <v>0.37</v>
      </c>
      <c r="E22" s="151">
        <v>0.04</v>
      </c>
      <c r="F22" s="152">
        <f t="shared" si="0"/>
        <v>0.41</v>
      </c>
      <c r="G22" s="89">
        <f t="shared" si="1"/>
        <v>1735.67</v>
      </c>
      <c r="H22" s="12">
        <f t="shared" si="2"/>
        <v>1923.31</v>
      </c>
      <c r="I22" s="123">
        <v>46.91</v>
      </c>
      <c r="J22" s="12">
        <f t="shared" si="3"/>
        <v>1970.22</v>
      </c>
      <c r="K22" s="123"/>
      <c r="L22" s="12">
        <f t="shared" si="4"/>
        <v>1970.22</v>
      </c>
      <c r="M22" s="118">
        <f t="shared" si="5"/>
        <v>1782.5800000000002</v>
      </c>
    </row>
    <row r="23" spans="1:13" hidden="1" x14ac:dyDescent="0.2">
      <c r="A23" s="124" t="s">
        <v>60</v>
      </c>
      <c r="B23" s="188" t="s">
        <v>61</v>
      </c>
      <c r="C23" s="189"/>
      <c r="D23" s="172"/>
      <c r="E23" s="151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2">
      <c r="A24" s="139" t="s">
        <v>46</v>
      </c>
      <c r="B24" s="146" t="s">
        <v>29</v>
      </c>
      <c r="C24" s="186"/>
      <c r="D24" s="170"/>
      <c r="E24" s="151">
        <v>2.5000000000000001E-2</v>
      </c>
      <c r="F24" s="152">
        <f t="shared" si="0"/>
        <v>2.5000000000000001E-2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2">
      <c r="A25" s="90" t="s">
        <v>108</v>
      </c>
      <c r="B25" s="233" t="s">
        <v>111</v>
      </c>
      <c r="C25" s="186"/>
      <c r="D25" s="170"/>
      <c r="E25" s="157">
        <v>0.03</v>
      </c>
      <c r="F25" s="152">
        <f t="shared" si="0"/>
        <v>0.03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x14ac:dyDescent="0.2">
      <c r="A26" s="90" t="s">
        <v>52</v>
      </c>
      <c r="B26" s="119" t="s">
        <v>53</v>
      </c>
      <c r="C26" s="190">
        <v>5336</v>
      </c>
      <c r="D26" s="170">
        <v>0.38</v>
      </c>
      <c r="E26" s="151">
        <v>0.02</v>
      </c>
      <c r="F26" s="152">
        <f t="shared" si="0"/>
        <v>0.4</v>
      </c>
      <c r="G26" s="89">
        <f t="shared" si="1"/>
        <v>2027.68</v>
      </c>
      <c r="H26" s="12">
        <f t="shared" si="2"/>
        <v>2134.4</v>
      </c>
      <c r="I26" s="123"/>
      <c r="J26" s="12">
        <f t="shared" si="3"/>
        <v>2134.4</v>
      </c>
      <c r="K26" s="123"/>
      <c r="L26" s="12">
        <f t="shared" si="4"/>
        <v>2134.4</v>
      </c>
      <c r="M26" s="118">
        <f t="shared" si="5"/>
        <v>2027.68</v>
      </c>
    </row>
    <row r="27" spans="1:13" hidden="1" x14ac:dyDescent="0.2">
      <c r="A27" s="90" t="s">
        <v>52</v>
      </c>
      <c r="B27" s="119" t="s">
        <v>53</v>
      </c>
      <c r="C27" s="190"/>
      <c r="D27" s="170"/>
      <c r="E27" s="151">
        <v>0.03</v>
      </c>
      <c r="F27" s="152">
        <f t="shared" si="0"/>
        <v>0.03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hidden="1" x14ac:dyDescent="0.2">
      <c r="A28" s="208" t="s">
        <v>90</v>
      </c>
      <c r="B28" s="185" t="s">
        <v>79</v>
      </c>
      <c r="C28" s="190"/>
      <c r="D28" s="170"/>
      <c r="E28" s="151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x14ac:dyDescent="0.2">
      <c r="A29" s="90" t="s">
        <v>104</v>
      </c>
      <c r="B29" s="229" t="s">
        <v>105</v>
      </c>
      <c r="C29" s="183">
        <v>1967</v>
      </c>
      <c r="D29" s="177">
        <v>0.35</v>
      </c>
      <c r="E29" s="151">
        <v>0.03</v>
      </c>
      <c r="F29" s="152">
        <f t="shared" si="0"/>
        <v>0.38</v>
      </c>
      <c r="G29" s="89">
        <f t="shared" si="1"/>
        <v>688.44999999999993</v>
      </c>
      <c r="H29" s="12">
        <f t="shared" si="2"/>
        <v>747.46</v>
      </c>
      <c r="I29" s="123"/>
      <c r="J29" s="12">
        <f t="shared" si="3"/>
        <v>747.46</v>
      </c>
      <c r="K29" s="123">
        <v>210</v>
      </c>
      <c r="L29" s="12">
        <f t="shared" si="4"/>
        <v>537.46</v>
      </c>
      <c r="M29" s="118">
        <f t="shared" si="5"/>
        <v>478.44999999999993</v>
      </c>
    </row>
    <row r="30" spans="1:13" hidden="1" x14ac:dyDescent="0.2">
      <c r="A30" s="90" t="s">
        <v>100</v>
      </c>
      <c r="B30" s="228" t="s">
        <v>101</v>
      </c>
      <c r="C30" s="190"/>
      <c r="D30" s="170"/>
      <c r="E30" s="157">
        <v>0.03</v>
      </c>
      <c r="F30" s="152">
        <f t="shared" si="0"/>
        <v>0.03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hidden="1" x14ac:dyDescent="0.2">
      <c r="A31" s="194" t="s">
        <v>85</v>
      </c>
      <c r="B31" s="206" t="s">
        <v>86</v>
      </c>
      <c r="C31" s="190"/>
      <c r="D31" s="170"/>
      <c r="E31" s="151">
        <v>2.5000000000000001E-2</v>
      </c>
      <c r="F31" s="152">
        <f t="shared" si="0"/>
        <v>2.5000000000000001E-2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hidden="1" x14ac:dyDescent="0.2">
      <c r="A32" s="194" t="s">
        <v>85</v>
      </c>
      <c r="B32" s="206" t="s">
        <v>86</v>
      </c>
      <c r="C32" s="190"/>
      <c r="D32" s="170"/>
      <c r="E32" s="151">
        <v>0.04</v>
      </c>
      <c r="F32" s="152">
        <f t="shared" si="0"/>
        <v>0.04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5" hidden="1" x14ac:dyDescent="0.2">
      <c r="A33" s="194" t="s">
        <v>83</v>
      </c>
      <c r="B33" s="206" t="s">
        <v>84</v>
      </c>
      <c r="C33" s="190"/>
      <c r="D33" s="170"/>
      <c r="E33" s="151">
        <v>0.04</v>
      </c>
      <c r="F33" s="152">
        <f t="shared" si="0"/>
        <v>0.04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5" x14ac:dyDescent="0.2">
      <c r="A34" s="90" t="s">
        <v>106</v>
      </c>
      <c r="B34" s="231" t="s">
        <v>107</v>
      </c>
      <c r="C34" s="176">
        <v>2132</v>
      </c>
      <c r="D34" s="170">
        <v>0.25</v>
      </c>
      <c r="E34" s="151">
        <v>0.02</v>
      </c>
      <c r="F34" s="152">
        <f t="shared" si="0"/>
        <v>0.27</v>
      </c>
      <c r="G34" s="89">
        <f t="shared" si="1"/>
        <v>533</v>
      </c>
      <c r="H34" s="12">
        <f t="shared" si="2"/>
        <v>575.64</v>
      </c>
      <c r="I34" s="123"/>
      <c r="J34" s="12">
        <f t="shared" si="3"/>
        <v>575.64</v>
      </c>
      <c r="K34" s="123"/>
      <c r="L34" s="12">
        <f t="shared" si="4"/>
        <v>575.64</v>
      </c>
      <c r="M34" s="118">
        <f t="shared" si="5"/>
        <v>533</v>
      </c>
    </row>
    <row r="35" spans="1:15" x14ac:dyDescent="0.2">
      <c r="A35" s="90" t="s">
        <v>106</v>
      </c>
      <c r="B35" s="231" t="s">
        <v>107</v>
      </c>
      <c r="C35" s="176">
        <v>2819</v>
      </c>
      <c r="D35" s="170">
        <v>0.38</v>
      </c>
      <c r="E35" s="151">
        <v>0.03</v>
      </c>
      <c r="F35" s="152">
        <f t="shared" si="0"/>
        <v>0.41000000000000003</v>
      </c>
      <c r="G35" s="89">
        <f t="shared" si="1"/>
        <v>1071.22</v>
      </c>
      <c r="H35" s="12">
        <f t="shared" si="2"/>
        <v>1155.7900000000002</v>
      </c>
      <c r="I35" s="123">
        <v>78.7</v>
      </c>
      <c r="J35" s="12">
        <f t="shared" si="3"/>
        <v>1234.4900000000002</v>
      </c>
      <c r="K35" s="123">
        <v>330</v>
      </c>
      <c r="L35" s="12">
        <f t="shared" si="4"/>
        <v>904.49000000000024</v>
      </c>
      <c r="M35" s="118">
        <f t="shared" si="5"/>
        <v>819.92000000000007</v>
      </c>
    </row>
    <row r="36" spans="1:15" hidden="1" x14ac:dyDescent="0.2">
      <c r="A36" s="94" t="s">
        <v>58</v>
      </c>
      <c r="B36" s="110" t="s">
        <v>59</v>
      </c>
      <c r="C36" s="111"/>
      <c r="D36" s="171"/>
      <c r="E36" s="157">
        <v>2.5000000000000001E-2</v>
      </c>
      <c r="F36" s="152">
        <f t="shared" si="0"/>
        <v>2.5000000000000001E-2</v>
      </c>
      <c r="G36" s="89">
        <f t="shared" si="1"/>
        <v>0</v>
      </c>
      <c r="H36" s="12">
        <f t="shared" si="2"/>
        <v>0</v>
      </c>
      <c r="I36" s="116"/>
      <c r="J36" s="12">
        <f t="shared" si="3"/>
        <v>0</v>
      </c>
      <c r="K36" s="116"/>
      <c r="L36" s="12">
        <f t="shared" si="4"/>
        <v>0</v>
      </c>
      <c r="M36" s="118">
        <f t="shared" si="5"/>
        <v>0</v>
      </c>
    </row>
    <row r="37" spans="1:15" ht="17" x14ac:dyDescent="0.2">
      <c r="A37" s="160" t="s">
        <v>65</v>
      </c>
      <c r="B37" s="238" t="s">
        <v>59</v>
      </c>
      <c r="C37" s="111">
        <v>4388</v>
      </c>
      <c r="D37" s="171">
        <v>0.38</v>
      </c>
      <c r="E37" s="157">
        <v>0.04</v>
      </c>
      <c r="F37" s="152">
        <f t="shared" si="0"/>
        <v>0.42</v>
      </c>
      <c r="G37" s="89">
        <f t="shared" si="1"/>
        <v>1667.44</v>
      </c>
      <c r="H37" s="12">
        <f t="shared" si="2"/>
        <v>1842.96</v>
      </c>
      <c r="I37" s="116">
        <v>42.89</v>
      </c>
      <c r="J37" s="12">
        <f t="shared" si="3"/>
        <v>1885.8500000000001</v>
      </c>
      <c r="K37" s="116">
        <v>265</v>
      </c>
      <c r="L37" s="12">
        <f t="shared" si="4"/>
        <v>1620.8500000000001</v>
      </c>
      <c r="M37" s="118">
        <f t="shared" si="5"/>
        <v>1445.3300000000002</v>
      </c>
    </row>
    <row r="38" spans="1:15" hidden="1" x14ac:dyDescent="0.2">
      <c r="A38" s="90" t="s">
        <v>63</v>
      </c>
      <c r="B38" s="146" t="s">
        <v>64</v>
      </c>
      <c r="C38" s="176"/>
      <c r="D38" s="170"/>
      <c r="E38" s="151">
        <v>0.02</v>
      </c>
      <c r="F38" s="152">
        <f t="shared" si="0"/>
        <v>0.02</v>
      </c>
      <c r="G38" s="89">
        <f t="shared" si="1"/>
        <v>0</v>
      </c>
      <c r="H38" s="12">
        <f t="shared" si="2"/>
        <v>0</v>
      </c>
      <c r="I38" s="123"/>
      <c r="J38" s="12">
        <f t="shared" si="3"/>
        <v>0</v>
      </c>
      <c r="K38" s="123"/>
      <c r="L38" s="12">
        <f t="shared" si="4"/>
        <v>0</v>
      </c>
      <c r="M38" s="118">
        <f t="shared" si="5"/>
        <v>0</v>
      </c>
    </row>
    <row r="39" spans="1:15" x14ac:dyDescent="0.2">
      <c r="A39" s="90" t="s">
        <v>114</v>
      </c>
      <c r="B39" s="234" t="s">
        <v>115</v>
      </c>
      <c r="C39" s="176">
        <v>4281</v>
      </c>
      <c r="D39" s="170">
        <v>0.26</v>
      </c>
      <c r="E39" s="157">
        <v>0.02</v>
      </c>
      <c r="F39" s="152">
        <f t="shared" si="0"/>
        <v>0.28000000000000003</v>
      </c>
      <c r="G39" s="89">
        <f t="shared" si="1"/>
        <v>1113.06</v>
      </c>
      <c r="H39" s="12">
        <f t="shared" si="2"/>
        <v>1198.68</v>
      </c>
      <c r="I39" s="123"/>
      <c r="J39" s="12">
        <f t="shared" si="3"/>
        <v>1198.68</v>
      </c>
      <c r="K39" s="123"/>
      <c r="L39" s="12">
        <f t="shared" si="4"/>
        <v>1198.68</v>
      </c>
      <c r="M39" s="118">
        <f t="shared" si="5"/>
        <v>1113.06</v>
      </c>
    </row>
    <row r="40" spans="1:15" x14ac:dyDescent="0.2">
      <c r="A40" s="90" t="s">
        <v>114</v>
      </c>
      <c r="B40" s="234" t="s">
        <v>115</v>
      </c>
      <c r="C40" s="176">
        <v>1656</v>
      </c>
      <c r="D40" s="170">
        <v>0.39</v>
      </c>
      <c r="E40" s="157">
        <v>0.03</v>
      </c>
      <c r="F40" s="152">
        <f t="shared" ref="F40" si="12">D40+E40</f>
        <v>0.42000000000000004</v>
      </c>
      <c r="G40" s="89">
        <f t="shared" ref="G40" si="13">C40*D40</f>
        <v>645.84</v>
      </c>
      <c r="H40" s="12">
        <f t="shared" ref="H40" si="14">C40*F40</f>
        <v>695.5200000000001</v>
      </c>
      <c r="I40" s="123"/>
      <c r="J40" s="12">
        <f t="shared" ref="J40" si="15">H40+I40</f>
        <v>695.5200000000001</v>
      </c>
      <c r="K40" s="123">
        <v>500</v>
      </c>
      <c r="L40" s="12">
        <f t="shared" ref="L40" si="16">J40-K40</f>
        <v>195.5200000000001</v>
      </c>
      <c r="M40" s="118">
        <f t="shared" ref="M40" si="17">G40+I40-K40</f>
        <v>145.84000000000003</v>
      </c>
    </row>
    <row r="41" spans="1:15" hidden="1" x14ac:dyDescent="0.2">
      <c r="A41" s="90" t="s">
        <v>109</v>
      </c>
      <c r="B41" s="233" t="s">
        <v>110</v>
      </c>
      <c r="C41" s="176"/>
      <c r="D41" s="170"/>
      <c r="E41" s="157">
        <v>0.03</v>
      </c>
      <c r="F41" s="152">
        <f t="shared" si="0"/>
        <v>0.03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5" hidden="1" x14ac:dyDescent="0.2">
      <c r="A42" s="90" t="s">
        <v>74</v>
      </c>
      <c r="B42" s="175" t="s">
        <v>75</v>
      </c>
      <c r="C42" s="111"/>
      <c r="D42" s="171"/>
      <c r="E42" s="157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16"/>
      <c r="J42" s="12">
        <f t="shared" si="3"/>
        <v>0</v>
      </c>
      <c r="K42" s="116"/>
      <c r="L42" s="12">
        <f t="shared" si="4"/>
        <v>0</v>
      </c>
      <c r="M42" s="118">
        <f t="shared" si="5"/>
        <v>0</v>
      </c>
    </row>
    <row r="43" spans="1:15" hidden="1" x14ac:dyDescent="0.2">
      <c r="A43" s="209" t="s">
        <v>91</v>
      </c>
      <c r="B43" s="213" t="s">
        <v>92</v>
      </c>
      <c r="C43" s="214"/>
      <c r="D43" s="215"/>
      <c r="E43" s="199">
        <v>0.04</v>
      </c>
      <c r="F43" s="152">
        <f t="shared" si="0"/>
        <v>0.04</v>
      </c>
      <c r="G43" s="89">
        <f t="shared" si="1"/>
        <v>0</v>
      </c>
      <c r="H43" s="12">
        <f t="shared" si="2"/>
        <v>0</v>
      </c>
      <c r="I43" s="116"/>
      <c r="J43" s="12">
        <f t="shared" si="3"/>
        <v>0</v>
      </c>
      <c r="K43" s="116"/>
      <c r="L43" s="12">
        <f t="shared" si="4"/>
        <v>0</v>
      </c>
      <c r="M43" s="118">
        <f t="shared" si="5"/>
        <v>0</v>
      </c>
    </row>
    <row r="44" spans="1:15" hidden="1" x14ac:dyDescent="0.2">
      <c r="A44" s="90" t="s">
        <v>109</v>
      </c>
      <c r="B44" s="233" t="s">
        <v>110</v>
      </c>
      <c r="C44" s="176"/>
      <c r="D44" s="170"/>
      <c r="E44" s="157">
        <v>0.03</v>
      </c>
      <c r="F44" s="152">
        <f t="shared" si="0"/>
        <v>0.03</v>
      </c>
      <c r="G44" s="89">
        <f t="shared" si="1"/>
        <v>0</v>
      </c>
      <c r="H44" s="12">
        <f t="shared" si="2"/>
        <v>0</v>
      </c>
      <c r="I44" s="123"/>
      <c r="J44" s="12">
        <f t="shared" si="3"/>
        <v>0</v>
      </c>
      <c r="K44" s="123"/>
      <c r="L44" s="12">
        <f t="shared" si="4"/>
        <v>0</v>
      </c>
      <c r="M44" s="118">
        <f t="shared" si="5"/>
        <v>0</v>
      </c>
    </row>
    <row r="45" spans="1:15" hidden="1" x14ac:dyDescent="0.2">
      <c r="A45" s="90" t="s">
        <v>118</v>
      </c>
      <c r="B45" s="238" t="s">
        <v>119</v>
      </c>
      <c r="C45" s="176"/>
      <c r="D45" s="170"/>
      <c r="E45" s="157">
        <v>0.03</v>
      </c>
      <c r="F45" s="152">
        <f t="shared" si="0"/>
        <v>0.03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5" hidden="1" x14ac:dyDescent="0.2">
      <c r="A46" s="92" t="s">
        <v>54</v>
      </c>
      <c r="B46" s="196" t="s">
        <v>55</v>
      </c>
      <c r="C46" s="197"/>
      <c r="D46" s="198"/>
      <c r="E46" s="199">
        <v>0.04</v>
      </c>
      <c r="F46" s="200">
        <f t="shared" si="0"/>
        <v>0.04</v>
      </c>
      <c r="G46" s="201">
        <f t="shared" si="1"/>
        <v>0</v>
      </c>
      <c r="H46" s="202">
        <f t="shared" si="2"/>
        <v>0</v>
      </c>
      <c r="I46" s="203"/>
      <c r="J46" s="202">
        <f t="shared" si="3"/>
        <v>0</v>
      </c>
      <c r="K46" s="203"/>
      <c r="L46" s="202">
        <f t="shared" si="4"/>
        <v>0</v>
      </c>
      <c r="M46" s="118">
        <f t="shared" si="5"/>
        <v>0</v>
      </c>
    </row>
    <row r="47" spans="1:15" hidden="1" x14ac:dyDescent="0.2">
      <c r="A47" s="90" t="s">
        <v>87</v>
      </c>
      <c r="B47" s="234" t="s">
        <v>88</v>
      </c>
      <c r="C47" s="114"/>
      <c r="D47" s="172"/>
      <c r="E47" s="157">
        <v>0.02</v>
      </c>
      <c r="F47" s="152">
        <f t="shared" si="0"/>
        <v>0.02</v>
      </c>
      <c r="G47" s="89">
        <f t="shared" si="1"/>
        <v>0</v>
      </c>
      <c r="H47" s="12">
        <f t="shared" si="2"/>
        <v>0</v>
      </c>
      <c r="I47" s="116"/>
      <c r="J47" s="12">
        <f t="shared" si="3"/>
        <v>0</v>
      </c>
      <c r="K47" s="116"/>
      <c r="L47" s="12">
        <f t="shared" si="4"/>
        <v>0</v>
      </c>
      <c r="M47" s="118">
        <f t="shared" si="5"/>
        <v>0</v>
      </c>
    </row>
    <row r="48" spans="1:15" ht="16" customHeight="1" x14ac:dyDescent="0.2">
      <c r="A48" s="75"/>
      <c r="C48" s="79">
        <f>SUM(C2:C47)</f>
        <v>55837</v>
      </c>
      <c r="D48" s="79"/>
      <c r="E48" s="79"/>
      <c r="F48" s="79">
        <f t="shared" ref="F48:M48" si="18">SUM(F2:F47)</f>
        <v>6.5100000000000007</v>
      </c>
      <c r="G48" s="80">
        <f t="shared" si="18"/>
        <v>17621.650000000001</v>
      </c>
      <c r="H48" s="80">
        <f t="shared" si="18"/>
        <v>19256.419999999998</v>
      </c>
      <c r="I48" s="80">
        <f t="shared" si="18"/>
        <v>336.76</v>
      </c>
      <c r="J48" s="80">
        <f t="shared" si="18"/>
        <v>19593.18</v>
      </c>
      <c r="K48" s="80">
        <f t="shared" si="18"/>
        <v>2025</v>
      </c>
      <c r="L48" s="80">
        <f t="shared" si="18"/>
        <v>17568.18</v>
      </c>
      <c r="M48" s="80">
        <f t="shared" si="18"/>
        <v>15933.41</v>
      </c>
      <c r="O48" s="3"/>
    </row>
    <row r="49" spans="1:14" x14ac:dyDescent="0.2">
      <c r="D49" s="81"/>
      <c r="E49" s="81"/>
      <c r="F49" s="81"/>
      <c r="G49" s="81"/>
      <c r="L49" s="162"/>
      <c r="N49" s="165"/>
    </row>
    <row r="50" spans="1:14" x14ac:dyDescent="0.2">
      <c r="D50" s="13"/>
      <c r="E50" s="13"/>
      <c r="F50" s="13"/>
      <c r="G50" s="13"/>
      <c r="I50" s="13"/>
      <c r="J50" s="13"/>
      <c r="K50" t="s">
        <v>10</v>
      </c>
      <c r="L50" s="12">
        <f>H54</f>
        <v>0</v>
      </c>
    </row>
    <row r="51" spans="1:14" x14ac:dyDescent="0.2">
      <c r="D51" s="14"/>
      <c r="E51" s="14"/>
      <c r="F51" s="14"/>
      <c r="G51" s="14"/>
      <c r="I51" s="13"/>
      <c r="J51" s="13"/>
      <c r="K51" t="s">
        <v>12</v>
      </c>
      <c r="L51" s="207">
        <f>L48</f>
        <v>17568.18</v>
      </c>
    </row>
    <row r="52" spans="1:14" x14ac:dyDescent="0.2">
      <c r="D52" s="14"/>
      <c r="E52" s="14"/>
      <c r="F52" s="14"/>
      <c r="G52" s="14"/>
      <c r="H52" s="15"/>
    </row>
    <row r="53" spans="1:14" x14ac:dyDescent="0.2">
      <c r="A53" s="82" t="s">
        <v>48</v>
      </c>
      <c r="B53" s="82" t="s">
        <v>49</v>
      </c>
      <c r="D53" s="14"/>
      <c r="E53" s="14"/>
      <c r="F53" s="14"/>
      <c r="G53" s="14"/>
      <c r="H53" s="15"/>
      <c r="I53" s="3"/>
    </row>
    <row r="54" spans="1:14" x14ac:dyDescent="0.2">
      <c r="A54" s="83">
        <v>0.03</v>
      </c>
      <c r="B54" s="84">
        <v>0.02</v>
      </c>
      <c r="C54" t="s">
        <v>50</v>
      </c>
      <c r="D54" s="14"/>
      <c r="E54" s="14"/>
      <c r="F54" s="14"/>
      <c r="G54" s="14"/>
      <c r="H54" s="15"/>
      <c r="L54" s="3"/>
    </row>
    <row r="55" spans="1:14" x14ac:dyDescent="0.2">
      <c r="A55" s="85">
        <v>0.04</v>
      </c>
      <c r="B55" s="85">
        <v>2.5000000000000001E-2</v>
      </c>
      <c r="C55" t="s">
        <v>51</v>
      </c>
    </row>
    <row r="57" spans="1:14" x14ac:dyDescent="0.2">
      <c r="K57" s="3"/>
    </row>
  </sheetData>
  <autoFilter ref="A1:M48" xr:uid="{00000000-0009-0000-0000-00004A000000}">
    <filterColumn colId="11">
      <filters>
        <filter val="1,107.80"/>
        <filter val="1,198.68"/>
        <filter val="1,218.25"/>
        <filter val="1,312.75"/>
        <filter val="1,441.40"/>
        <filter val="1,620.85"/>
        <filter val="1,847.00"/>
        <filter val="1,970.22"/>
        <filter val="17,568.18"/>
        <filter val="195.52"/>
        <filter val="2,134.40"/>
        <filter val="537.46"/>
        <filter val="57.71"/>
        <filter val="575.64"/>
        <filter val="591.98"/>
        <filter val="854.04"/>
        <filter val="904.49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filterMode="1"/>
  <dimension ref="A1:O67"/>
  <sheetViews>
    <sheetView zoomScale="86" zoomScaleNormal="60" workbookViewId="0">
      <selection activeCell="A25" sqref="A25"/>
    </sheetView>
  </sheetViews>
  <sheetFormatPr baseColWidth="10" defaultColWidth="10.6640625" defaultRowHeight="16" x14ac:dyDescent="0.2"/>
  <cols>
    <col min="2" max="2" width="13.33203125" customWidth="1"/>
    <col min="3" max="3" width="11.1640625" customWidth="1"/>
    <col min="4" max="4" width="9.33203125" customWidth="1"/>
    <col min="5" max="5" width="9.6640625" customWidth="1"/>
    <col min="6" max="6" width="8.6640625" customWidth="1"/>
    <col min="7" max="7" width="11.6640625" hidden="1" customWidth="1"/>
    <col min="10" max="10" width="11.6640625" customWidth="1"/>
    <col min="12" max="12" width="11.1640625" customWidth="1"/>
    <col min="13" max="13" width="10.66406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8" si="0">D2+E2</f>
        <v>0.02</v>
      </c>
      <c r="G2" s="89">
        <f t="shared" ref="G2:G48" si="1">C2*D2</f>
        <v>0</v>
      </c>
      <c r="H2" s="12">
        <f t="shared" ref="H2:H48" si="2">C2*F2</f>
        <v>0</v>
      </c>
      <c r="I2" s="89"/>
      <c r="J2" s="12">
        <f t="shared" ref="J2:J48" si="3">H2+I2</f>
        <v>0</v>
      </c>
      <c r="K2" s="120"/>
      <c r="L2" s="12">
        <f t="shared" ref="L2:L48" si="4">J2-K2</f>
        <v>0</v>
      </c>
      <c r="M2" s="3">
        <f t="shared" ref="M2:M48" si="5">G2+I2-K2</f>
        <v>0</v>
      </c>
    </row>
    <row r="3" spans="1:13" ht="17" hidden="1" x14ac:dyDescent="0.2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120</v>
      </c>
      <c r="B4" s="159" t="s">
        <v>121</v>
      </c>
      <c r="C4" s="111">
        <v>1925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731.5</v>
      </c>
      <c r="H4" s="12">
        <f t="shared" si="2"/>
        <v>808.5</v>
      </c>
      <c r="I4" s="89"/>
      <c r="J4" s="12">
        <f t="shared" si="3"/>
        <v>808.5</v>
      </c>
      <c r="K4" s="239"/>
      <c r="L4" s="12">
        <f t="shared" si="4"/>
        <v>808.5</v>
      </c>
      <c r="M4" s="3">
        <f t="shared" si="5"/>
        <v>731.5</v>
      </c>
    </row>
    <row r="5" spans="1:13" ht="17" hidden="1" x14ac:dyDescent="0.2">
      <c r="A5" s="93" t="s">
        <v>102</v>
      </c>
      <c r="B5" s="159" t="s">
        <v>103</v>
      </c>
      <c r="C5" s="111"/>
      <c r="D5" s="113"/>
      <c r="E5" s="151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3" ht="17" hidden="1" x14ac:dyDescent="0.2">
      <c r="A6" s="179" t="s">
        <v>72</v>
      </c>
      <c r="B6" s="159" t="s">
        <v>73</v>
      </c>
      <c r="C6" s="111"/>
      <c r="D6" s="113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t="17" hidden="1" x14ac:dyDescent="0.2">
      <c r="A7" s="160" t="s">
        <v>67</v>
      </c>
      <c r="B7" s="159" t="s">
        <v>68</v>
      </c>
      <c r="C7" s="111"/>
      <c r="D7" s="113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ht="17" x14ac:dyDescent="0.2">
      <c r="A8" s="160" t="s">
        <v>65</v>
      </c>
      <c r="B8" s="159" t="s">
        <v>93</v>
      </c>
      <c r="C8" s="111">
        <v>4527</v>
      </c>
      <c r="D8" s="113">
        <v>0.25</v>
      </c>
      <c r="E8" s="157">
        <v>2.5000000000000001E-2</v>
      </c>
      <c r="F8" s="152">
        <f t="shared" si="0"/>
        <v>0.27500000000000002</v>
      </c>
      <c r="G8" s="89">
        <f t="shared" si="1"/>
        <v>1131.75</v>
      </c>
      <c r="H8" s="12">
        <f t="shared" si="2"/>
        <v>1244.9250000000002</v>
      </c>
      <c r="I8" s="89">
        <v>100</v>
      </c>
      <c r="J8" s="12">
        <f t="shared" si="3"/>
        <v>1344.9250000000002</v>
      </c>
      <c r="K8" s="239">
        <v>110</v>
      </c>
      <c r="L8" s="12">
        <f t="shared" si="4"/>
        <v>1234.9250000000002</v>
      </c>
      <c r="M8" s="118">
        <f t="shared" si="5"/>
        <v>1121.75</v>
      </c>
    </row>
    <row r="9" spans="1:13" ht="17" hidden="1" x14ac:dyDescent="0.2">
      <c r="A9" s="160" t="s">
        <v>65</v>
      </c>
      <c r="B9" s="159" t="s">
        <v>93</v>
      </c>
      <c r="C9" s="111"/>
      <c r="D9" s="113"/>
      <c r="E9" s="157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t="17" x14ac:dyDescent="0.2">
      <c r="A10" s="160" t="s">
        <v>116</v>
      </c>
      <c r="B10" s="159" t="s">
        <v>117</v>
      </c>
      <c r="C10" s="111">
        <v>6173</v>
      </c>
      <c r="D10" s="113">
        <v>0.37</v>
      </c>
      <c r="E10" s="157">
        <v>0.04</v>
      </c>
      <c r="F10" s="152">
        <f t="shared" si="0"/>
        <v>0.41</v>
      </c>
      <c r="G10" s="89">
        <f t="shared" si="1"/>
        <v>2284.0099999999998</v>
      </c>
      <c r="H10" s="12">
        <f t="shared" si="2"/>
        <v>2530.9299999999998</v>
      </c>
      <c r="I10" s="89"/>
      <c r="J10" s="12">
        <f t="shared" si="3"/>
        <v>2530.9299999999998</v>
      </c>
      <c r="K10" s="239">
        <v>440</v>
      </c>
      <c r="L10" s="12">
        <f t="shared" si="4"/>
        <v>2090.9299999999998</v>
      </c>
      <c r="M10" s="118">
        <f t="shared" si="5"/>
        <v>1844.0099999999998</v>
      </c>
    </row>
    <row r="11" spans="1:13" ht="17" x14ac:dyDescent="0.2">
      <c r="A11" s="160" t="s">
        <v>122</v>
      </c>
      <c r="B11" s="159" t="s">
        <v>123</v>
      </c>
      <c r="C11" s="111">
        <v>4005</v>
      </c>
      <c r="D11" s="113">
        <v>0.39</v>
      </c>
      <c r="E11" s="157">
        <v>0.04</v>
      </c>
      <c r="F11" s="152">
        <f t="shared" si="0"/>
        <v>0.43</v>
      </c>
      <c r="G11" s="89">
        <f t="shared" si="1"/>
        <v>1561.95</v>
      </c>
      <c r="H11" s="12">
        <f t="shared" si="2"/>
        <v>1722.1499999999999</v>
      </c>
      <c r="I11" s="89">
        <v>1.88</v>
      </c>
      <c r="J11" s="12">
        <f t="shared" si="3"/>
        <v>1724.03</v>
      </c>
      <c r="K11" s="239">
        <v>500</v>
      </c>
      <c r="L11" s="12">
        <f t="shared" si="4"/>
        <v>1224.03</v>
      </c>
      <c r="M11" s="118">
        <f t="shared" si="5"/>
        <v>1063.8300000000002</v>
      </c>
    </row>
    <row r="12" spans="1:13" ht="17" hidden="1" x14ac:dyDescent="0.2">
      <c r="A12" s="160" t="s">
        <v>124</v>
      </c>
      <c r="B12" s="159" t="s">
        <v>123</v>
      </c>
      <c r="C12" s="111"/>
      <c r="D12" s="113"/>
      <c r="E12" s="157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239"/>
      <c r="L12" s="12">
        <f t="shared" si="4"/>
        <v>0</v>
      </c>
      <c r="M12" s="118">
        <f t="shared" si="5"/>
        <v>0</v>
      </c>
    </row>
    <row r="13" spans="1:13" hidden="1" x14ac:dyDescent="0.2">
      <c r="A13" s="149" t="s">
        <v>65</v>
      </c>
      <c r="B13" s="218" t="s">
        <v>66</v>
      </c>
      <c r="C13" s="176"/>
      <c r="D13" s="170"/>
      <c r="E13" s="157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118">
        <f t="shared" si="5"/>
        <v>0</v>
      </c>
    </row>
    <row r="14" spans="1:13" ht="17" hidden="1" x14ac:dyDescent="0.2">
      <c r="A14" s="179" t="s">
        <v>81</v>
      </c>
      <c r="B14" s="193" t="s">
        <v>82</v>
      </c>
      <c r="C14" s="147"/>
      <c r="D14" s="170"/>
      <c r="E14" s="157">
        <v>0.03</v>
      </c>
      <c r="F14" s="152">
        <f t="shared" si="0"/>
        <v>0.03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118">
        <f t="shared" si="5"/>
        <v>0</v>
      </c>
    </row>
    <row r="15" spans="1:13" x14ac:dyDescent="0.2">
      <c r="A15" s="240" t="s">
        <v>125</v>
      </c>
      <c r="B15" s="242" t="s">
        <v>126</v>
      </c>
      <c r="C15" s="147">
        <v>6724</v>
      </c>
      <c r="D15" s="170">
        <v>0.24</v>
      </c>
      <c r="E15" s="157">
        <v>2.5000000000000001E-2</v>
      </c>
      <c r="F15" s="152">
        <f t="shared" si="0"/>
        <v>0.26500000000000001</v>
      </c>
      <c r="G15" s="89">
        <f t="shared" si="1"/>
        <v>1613.76</v>
      </c>
      <c r="H15" s="12">
        <f t="shared" si="2"/>
        <v>1781.8600000000001</v>
      </c>
      <c r="I15" s="123"/>
      <c r="J15" s="12">
        <f t="shared" si="3"/>
        <v>1781.8600000000001</v>
      </c>
      <c r="K15" s="123">
        <v>330</v>
      </c>
      <c r="L15" s="12">
        <f t="shared" si="4"/>
        <v>1451.8600000000001</v>
      </c>
      <c r="M15" s="118">
        <f t="shared" si="5"/>
        <v>1283.76</v>
      </c>
    </row>
    <row r="16" spans="1:13" ht="17" hidden="1" x14ac:dyDescent="0.2">
      <c r="A16" s="179" t="s">
        <v>76</v>
      </c>
      <c r="B16" s="180" t="s">
        <v>77</v>
      </c>
      <c r="C16" s="147"/>
      <c r="D16" s="170"/>
      <c r="E16" s="157">
        <v>0.03</v>
      </c>
      <c r="F16" s="152">
        <f t="shared" si="0"/>
        <v>0.03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x14ac:dyDescent="0.2">
      <c r="A17" s="191" t="s">
        <v>96</v>
      </c>
      <c r="B17" s="222" t="s">
        <v>97</v>
      </c>
      <c r="C17" s="147">
        <v>1577</v>
      </c>
      <c r="D17" s="170">
        <v>0.35</v>
      </c>
      <c r="E17" s="157">
        <v>0.04</v>
      </c>
      <c r="F17" s="152">
        <f t="shared" si="0"/>
        <v>0.38999999999999996</v>
      </c>
      <c r="G17" s="89">
        <f t="shared" si="1"/>
        <v>551.94999999999993</v>
      </c>
      <c r="H17" s="12">
        <f t="shared" si="2"/>
        <v>615.03</v>
      </c>
      <c r="I17" s="123">
        <v>24.52</v>
      </c>
      <c r="J17" s="12">
        <f t="shared" si="3"/>
        <v>639.54999999999995</v>
      </c>
      <c r="K17" s="123">
        <v>110</v>
      </c>
      <c r="L17" s="12">
        <f t="shared" si="4"/>
        <v>529.54999999999995</v>
      </c>
      <c r="M17" s="118">
        <f t="shared" si="5"/>
        <v>466.46999999999991</v>
      </c>
    </row>
    <row r="18" spans="1:15" hidden="1" x14ac:dyDescent="0.2">
      <c r="A18" s="191" t="s">
        <v>44</v>
      </c>
      <c r="B18" s="146" t="s">
        <v>45</v>
      </c>
      <c r="C18" s="186"/>
      <c r="D18" s="170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"/>
      <c r="J18" s="12">
        <f t="shared" si="3"/>
        <v>0</v>
      </c>
      <c r="K18" s="12"/>
      <c r="L18" s="12">
        <f t="shared" si="4"/>
        <v>0</v>
      </c>
      <c r="M18" s="118">
        <f t="shared" si="5"/>
        <v>0</v>
      </c>
    </row>
    <row r="19" spans="1:15" hidden="1" x14ac:dyDescent="0.2">
      <c r="A19" s="208" t="s">
        <v>89</v>
      </c>
      <c r="B19" s="185" t="s">
        <v>45</v>
      </c>
      <c r="C19" s="186"/>
      <c r="D19" s="170"/>
      <c r="E19" s="157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"/>
      <c r="J19" s="12">
        <f t="shared" si="3"/>
        <v>0</v>
      </c>
      <c r="K19" s="12"/>
      <c r="L19" s="12">
        <f t="shared" si="4"/>
        <v>0</v>
      </c>
      <c r="M19" s="118">
        <f t="shared" si="5"/>
        <v>0</v>
      </c>
    </row>
    <row r="20" spans="1:15" ht="17" x14ac:dyDescent="0.2">
      <c r="A20" s="179" t="s">
        <v>98</v>
      </c>
      <c r="B20" s="224" t="s">
        <v>45</v>
      </c>
      <c r="C20" s="186">
        <v>4165</v>
      </c>
      <c r="D20" s="170">
        <v>0.2</v>
      </c>
      <c r="E20" s="157">
        <v>0.02</v>
      </c>
      <c r="F20" s="152">
        <f t="shared" si="0"/>
        <v>0.22</v>
      </c>
      <c r="G20" s="89">
        <f t="shared" si="1"/>
        <v>833</v>
      </c>
      <c r="H20" s="12">
        <f t="shared" si="2"/>
        <v>916.3</v>
      </c>
      <c r="I20" s="12">
        <v>7.36</v>
      </c>
      <c r="J20" s="12">
        <f t="shared" si="3"/>
        <v>923.66</v>
      </c>
      <c r="K20" s="12"/>
      <c r="L20" s="12">
        <f t="shared" si="4"/>
        <v>923.66</v>
      </c>
      <c r="M20" s="118">
        <f t="shared" si="5"/>
        <v>840.36</v>
      </c>
    </row>
    <row r="21" spans="1:15" ht="17" x14ac:dyDescent="0.2">
      <c r="A21" s="160" t="s">
        <v>94</v>
      </c>
      <c r="B21" s="219" t="s">
        <v>95</v>
      </c>
      <c r="C21" s="186">
        <v>4527</v>
      </c>
      <c r="D21" s="170">
        <v>0.25</v>
      </c>
      <c r="E21" s="157">
        <v>2.5000000000000001E-2</v>
      </c>
      <c r="F21" s="152">
        <f t="shared" si="0"/>
        <v>0.27500000000000002</v>
      </c>
      <c r="G21" s="89">
        <f t="shared" si="1"/>
        <v>1131.75</v>
      </c>
      <c r="H21" s="12">
        <f t="shared" si="2"/>
        <v>1244.9250000000002</v>
      </c>
      <c r="I21" s="12"/>
      <c r="J21" s="12">
        <f t="shared" si="3"/>
        <v>1244.9250000000002</v>
      </c>
      <c r="K21" s="12">
        <v>210</v>
      </c>
      <c r="L21" s="12">
        <f t="shared" si="4"/>
        <v>1034.9250000000002</v>
      </c>
      <c r="M21" s="118">
        <f t="shared" si="5"/>
        <v>921.75</v>
      </c>
    </row>
    <row r="22" spans="1:15" x14ac:dyDescent="0.2">
      <c r="A22" s="139" t="s">
        <v>69</v>
      </c>
      <c r="B22" s="187" t="s">
        <v>70</v>
      </c>
      <c r="C22" s="186">
        <v>4938</v>
      </c>
      <c r="D22" s="170">
        <v>0.38</v>
      </c>
      <c r="E22" s="151">
        <v>0.04</v>
      </c>
      <c r="F22" s="152">
        <f t="shared" si="0"/>
        <v>0.42</v>
      </c>
      <c r="G22" s="89">
        <f t="shared" si="1"/>
        <v>1876.44</v>
      </c>
      <c r="H22" s="12">
        <f t="shared" si="2"/>
        <v>2073.96</v>
      </c>
      <c r="I22" s="123">
        <v>100</v>
      </c>
      <c r="J22" s="12">
        <f t="shared" si="3"/>
        <v>2173.96</v>
      </c>
      <c r="K22" s="123"/>
      <c r="L22" s="12">
        <f t="shared" si="4"/>
        <v>2173.96</v>
      </c>
      <c r="M22" s="118">
        <f t="shared" si="5"/>
        <v>1976.44</v>
      </c>
    </row>
    <row r="23" spans="1:15" hidden="1" x14ac:dyDescent="0.2">
      <c r="A23" s="124" t="s">
        <v>60</v>
      </c>
      <c r="B23" s="188" t="s">
        <v>61</v>
      </c>
      <c r="C23" s="189"/>
      <c r="D23" s="172"/>
      <c r="E23" s="151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5" hidden="1" x14ac:dyDescent="0.2">
      <c r="A24" s="139" t="s">
        <v>46</v>
      </c>
      <c r="B24" s="146" t="s">
        <v>29</v>
      </c>
      <c r="C24" s="186"/>
      <c r="D24" s="170"/>
      <c r="E24" s="151">
        <v>2.5000000000000001E-2</v>
      </c>
      <c r="F24" s="152">
        <f t="shared" si="0"/>
        <v>2.5000000000000001E-2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5" x14ac:dyDescent="0.2">
      <c r="A25" s="90" t="s">
        <v>127</v>
      </c>
      <c r="B25" s="243" t="s">
        <v>128</v>
      </c>
      <c r="C25" s="184">
        <v>5347</v>
      </c>
      <c r="D25" s="177">
        <v>0.36</v>
      </c>
      <c r="E25" s="151">
        <v>0.03</v>
      </c>
      <c r="F25" s="152">
        <f t="shared" ref="F25" si="6">D25+E25</f>
        <v>0.39</v>
      </c>
      <c r="G25" s="89">
        <f t="shared" ref="G25" si="7">C25*D25</f>
        <v>1924.9199999999998</v>
      </c>
      <c r="H25" s="12">
        <f t="shared" ref="H25" si="8">C25*F25</f>
        <v>2085.33</v>
      </c>
      <c r="I25" s="123">
        <v>56.39</v>
      </c>
      <c r="J25" s="12">
        <f t="shared" ref="J25" si="9">H25+I25</f>
        <v>2141.7199999999998</v>
      </c>
      <c r="K25" s="123">
        <v>100</v>
      </c>
      <c r="L25" s="12">
        <f t="shared" ref="L25" si="10">J25-K25</f>
        <v>2041.7199999999998</v>
      </c>
      <c r="M25" s="118">
        <f t="shared" ref="M25" si="11">G25+I25-K25</f>
        <v>1881.31</v>
      </c>
      <c r="O25" s="3"/>
    </row>
    <row r="26" spans="1:15" hidden="1" x14ac:dyDescent="0.2">
      <c r="A26" s="90" t="s">
        <v>108</v>
      </c>
      <c r="B26" s="233" t="s">
        <v>111</v>
      </c>
      <c r="C26" s="186"/>
      <c r="D26" s="170"/>
      <c r="E26" s="157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5" x14ac:dyDescent="0.2">
      <c r="A27" s="90" t="s">
        <v>52</v>
      </c>
      <c r="B27" s="119" t="s">
        <v>53</v>
      </c>
      <c r="C27" s="190">
        <v>6589</v>
      </c>
      <c r="D27" s="170">
        <v>0.25</v>
      </c>
      <c r="E27" s="151">
        <v>0.02</v>
      </c>
      <c r="F27" s="152">
        <f t="shared" si="0"/>
        <v>0.27</v>
      </c>
      <c r="G27" s="89">
        <f t="shared" si="1"/>
        <v>1647.25</v>
      </c>
      <c r="H27" s="12">
        <f t="shared" si="2"/>
        <v>1779.0300000000002</v>
      </c>
      <c r="I27" s="123">
        <v>40</v>
      </c>
      <c r="J27" s="12">
        <f t="shared" si="3"/>
        <v>1819.0300000000002</v>
      </c>
      <c r="K27" s="123">
        <v>110</v>
      </c>
      <c r="L27" s="12">
        <f t="shared" si="4"/>
        <v>1709.0300000000002</v>
      </c>
      <c r="M27" s="118">
        <f t="shared" si="5"/>
        <v>1577.25</v>
      </c>
    </row>
    <row r="28" spans="1:15" hidden="1" x14ac:dyDescent="0.2">
      <c r="A28" s="90" t="s">
        <v>52</v>
      </c>
      <c r="B28" s="119" t="s">
        <v>53</v>
      </c>
      <c r="C28" s="190"/>
      <c r="D28" s="170"/>
      <c r="E28" s="151">
        <v>0.03</v>
      </c>
      <c r="F28" s="152">
        <f t="shared" si="0"/>
        <v>0.03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5" hidden="1" x14ac:dyDescent="0.2">
      <c r="A29" s="208" t="s">
        <v>90</v>
      </c>
      <c r="B29" s="185" t="s">
        <v>79</v>
      </c>
      <c r="C29" s="190"/>
      <c r="D29" s="170"/>
      <c r="E29" s="151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x14ac:dyDescent="0.2">
      <c r="A30" s="90" t="s">
        <v>104</v>
      </c>
      <c r="B30" s="231" t="s">
        <v>105</v>
      </c>
      <c r="C30" s="190">
        <v>3994</v>
      </c>
      <c r="D30" s="170">
        <v>0.35</v>
      </c>
      <c r="E30" s="151">
        <v>0.03</v>
      </c>
      <c r="F30" s="152">
        <f t="shared" si="0"/>
        <v>0.38</v>
      </c>
      <c r="G30" s="89">
        <f t="shared" si="1"/>
        <v>1397.8999999999999</v>
      </c>
      <c r="H30" s="12">
        <f t="shared" si="2"/>
        <v>1517.72</v>
      </c>
      <c r="I30" s="123">
        <v>37.79</v>
      </c>
      <c r="J30" s="12">
        <f t="shared" si="3"/>
        <v>1555.51</v>
      </c>
      <c r="K30" s="123"/>
      <c r="L30" s="12">
        <f t="shared" si="4"/>
        <v>1555.51</v>
      </c>
      <c r="M30" s="118">
        <f t="shared" si="5"/>
        <v>1435.6899999999998</v>
      </c>
    </row>
    <row r="31" spans="1:15" hidden="1" x14ac:dyDescent="0.2">
      <c r="A31" s="90" t="s">
        <v>100</v>
      </c>
      <c r="B31" s="228" t="s">
        <v>101</v>
      </c>
      <c r="C31" s="190"/>
      <c r="D31" s="170"/>
      <c r="E31" s="157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5" hidden="1" x14ac:dyDescent="0.2">
      <c r="A32" s="194" t="s">
        <v>85</v>
      </c>
      <c r="B32" s="206" t="s">
        <v>86</v>
      </c>
      <c r="C32" s="190"/>
      <c r="D32" s="170"/>
      <c r="E32" s="151">
        <v>2.5000000000000001E-2</v>
      </c>
      <c r="F32" s="152">
        <f t="shared" si="0"/>
        <v>2.5000000000000001E-2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hidden="1" x14ac:dyDescent="0.2">
      <c r="A33" s="194" t="s">
        <v>85</v>
      </c>
      <c r="B33" s="206" t="s">
        <v>86</v>
      </c>
      <c r="C33" s="190"/>
      <c r="D33" s="170"/>
      <c r="E33" s="151">
        <v>0.04</v>
      </c>
      <c r="F33" s="152">
        <f t="shared" si="0"/>
        <v>0.04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3" hidden="1" x14ac:dyDescent="0.2">
      <c r="A34" s="194" t="s">
        <v>83</v>
      </c>
      <c r="B34" s="206" t="s">
        <v>84</v>
      </c>
      <c r="C34" s="190"/>
      <c r="D34" s="170"/>
      <c r="E34" s="151">
        <v>0.04</v>
      </c>
      <c r="F34" s="152">
        <f t="shared" si="0"/>
        <v>0.04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x14ac:dyDescent="0.2">
      <c r="A35" s="90" t="s">
        <v>106</v>
      </c>
      <c r="B35" s="231" t="s">
        <v>107</v>
      </c>
      <c r="C35" s="176">
        <v>6589</v>
      </c>
      <c r="D35" s="170">
        <v>0.25</v>
      </c>
      <c r="E35" s="151">
        <v>0.02</v>
      </c>
      <c r="F35" s="152">
        <f t="shared" si="0"/>
        <v>0.27</v>
      </c>
      <c r="G35" s="89">
        <f t="shared" si="1"/>
        <v>1647.25</v>
      </c>
      <c r="H35" s="12">
        <f t="shared" si="2"/>
        <v>1779.0300000000002</v>
      </c>
      <c r="I35" s="123"/>
      <c r="J35" s="12">
        <f t="shared" si="3"/>
        <v>1779.0300000000002</v>
      </c>
      <c r="K35" s="123">
        <v>310</v>
      </c>
      <c r="L35" s="12">
        <f t="shared" si="4"/>
        <v>1469.0300000000002</v>
      </c>
      <c r="M35" s="118">
        <f t="shared" si="5"/>
        <v>1337.25</v>
      </c>
    </row>
    <row r="36" spans="1:13" hidden="1" x14ac:dyDescent="0.2">
      <c r="A36" s="90" t="s">
        <v>106</v>
      </c>
      <c r="B36" s="231" t="s">
        <v>107</v>
      </c>
      <c r="C36" s="176"/>
      <c r="D36" s="170"/>
      <c r="E36" s="151">
        <v>0.03</v>
      </c>
      <c r="F36" s="152">
        <f t="shared" si="0"/>
        <v>0.03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3" hidden="1" x14ac:dyDescent="0.2">
      <c r="A37" s="94" t="s">
        <v>58</v>
      </c>
      <c r="B37" s="110" t="s">
        <v>59</v>
      </c>
      <c r="C37" s="111"/>
      <c r="D37" s="171"/>
      <c r="E37" s="157">
        <v>2.5000000000000001E-2</v>
      </c>
      <c r="F37" s="152">
        <f t="shared" si="0"/>
        <v>2.5000000000000001E-2</v>
      </c>
      <c r="G37" s="89">
        <f t="shared" si="1"/>
        <v>0</v>
      </c>
      <c r="H37" s="12">
        <f t="shared" si="2"/>
        <v>0</v>
      </c>
      <c r="I37" s="116"/>
      <c r="J37" s="12">
        <f t="shared" si="3"/>
        <v>0</v>
      </c>
      <c r="K37" s="116"/>
      <c r="L37" s="12">
        <f t="shared" si="4"/>
        <v>0</v>
      </c>
      <c r="M37" s="118">
        <f t="shared" si="5"/>
        <v>0</v>
      </c>
    </row>
    <row r="38" spans="1:13" ht="17" x14ac:dyDescent="0.2">
      <c r="A38" s="160" t="s">
        <v>65</v>
      </c>
      <c r="B38" s="238" t="s">
        <v>59</v>
      </c>
      <c r="C38" s="111">
        <v>4702</v>
      </c>
      <c r="D38" s="171">
        <v>0.38</v>
      </c>
      <c r="E38" s="157">
        <v>0.04</v>
      </c>
      <c r="F38" s="152">
        <f t="shared" si="0"/>
        <v>0.42</v>
      </c>
      <c r="G38" s="89">
        <f t="shared" si="1"/>
        <v>1786.76</v>
      </c>
      <c r="H38" s="12">
        <f t="shared" si="2"/>
        <v>1974.84</v>
      </c>
      <c r="I38" s="116"/>
      <c r="J38" s="12">
        <f t="shared" si="3"/>
        <v>1974.84</v>
      </c>
      <c r="K38" s="116">
        <v>220</v>
      </c>
      <c r="L38" s="12">
        <f t="shared" si="4"/>
        <v>1754.84</v>
      </c>
      <c r="M38" s="118">
        <f t="shared" si="5"/>
        <v>1566.76</v>
      </c>
    </row>
    <row r="39" spans="1:13" hidden="1" x14ac:dyDescent="0.2">
      <c r="A39" s="90" t="s">
        <v>63</v>
      </c>
      <c r="B39" s="146" t="s">
        <v>64</v>
      </c>
      <c r="C39" s="176"/>
      <c r="D39" s="170"/>
      <c r="E39" s="151">
        <v>0.02</v>
      </c>
      <c r="F39" s="152">
        <f t="shared" si="0"/>
        <v>0.02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3" x14ac:dyDescent="0.2">
      <c r="A40" s="90" t="s">
        <v>114</v>
      </c>
      <c r="B40" s="234" t="s">
        <v>115</v>
      </c>
      <c r="C40" s="176">
        <v>8591</v>
      </c>
      <c r="D40" s="170">
        <v>0.26</v>
      </c>
      <c r="E40" s="157">
        <v>0.02</v>
      </c>
      <c r="F40" s="152">
        <f t="shared" si="0"/>
        <v>0.28000000000000003</v>
      </c>
      <c r="G40" s="89">
        <f t="shared" si="1"/>
        <v>2233.66</v>
      </c>
      <c r="H40" s="12">
        <f t="shared" si="2"/>
        <v>2405.48</v>
      </c>
      <c r="I40" s="123">
        <v>55.18</v>
      </c>
      <c r="J40" s="12">
        <f t="shared" si="3"/>
        <v>2460.66</v>
      </c>
      <c r="K40" s="123">
        <v>570</v>
      </c>
      <c r="L40" s="12">
        <f t="shared" si="4"/>
        <v>1890.6599999999999</v>
      </c>
      <c r="M40" s="118">
        <f t="shared" si="5"/>
        <v>1718.8399999999997</v>
      </c>
    </row>
    <row r="41" spans="1:13" hidden="1" x14ac:dyDescent="0.2">
      <c r="A41" s="90" t="s">
        <v>114</v>
      </c>
      <c r="B41" s="234" t="s">
        <v>115</v>
      </c>
      <c r="C41" s="176"/>
      <c r="D41" s="170"/>
      <c r="E41" s="157">
        <v>0.03</v>
      </c>
      <c r="F41" s="152">
        <f t="shared" si="0"/>
        <v>0.03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3" hidden="1" x14ac:dyDescent="0.2">
      <c r="A42" s="90" t="s">
        <v>109</v>
      </c>
      <c r="B42" s="233" t="s">
        <v>110</v>
      </c>
      <c r="C42" s="176"/>
      <c r="D42" s="170"/>
      <c r="E42" s="157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hidden="1" x14ac:dyDescent="0.2">
      <c r="A43" s="90" t="s">
        <v>74</v>
      </c>
      <c r="B43" s="175" t="s">
        <v>75</v>
      </c>
      <c r="C43" s="111"/>
      <c r="D43" s="171"/>
      <c r="E43" s="157">
        <v>0.03</v>
      </c>
      <c r="F43" s="152">
        <f t="shared" si="0"/>
        <v>0.03</v>
      </c>
      <c r="G43" s="89">
        <f t="shared" si="1"/>
        <v>0</v>
      </c>
      <c r="H43" s="12">
        <f t="shared" si="2"/>
        <v>0</v>
      </c>
      <c r="I43" s="116"/>
      <c r="J43" s="12">
        <f t="shared" si="3"/>
        <v>0</v>
      </c>
      <c r="K43" s="116"/>
      <c r="L43" s="12">
        <f t="shared" si="4"/>
        <v>0</v>
      </c>
      <c r="M43" s="118">
        <f t="shared" si="5"/>
        <v>0</v>
      </c>
    </row>
    <row r="44" spans="1:13" hidden="1" x14ac:dyDescent="0.2">
      <c r="A44" s="209" t="s">
        <v>91</v>
      </c>
      <c r="B44" s="213" t="s">
        <v>92</v>
      </c>
      <c r="C44" s="214"/>
      <c r="D44" s="215"/>
      <c r="E44" s="199">
        <v>0.04</v>
      </c>
      <c r="F44" s="152">
        <f t="shared" si="0"/>
        <v>0.04</v>
      </c>
      <c r="G44" s="89">
        <f t="shared" si="1"/>
        <v>0</v>
      </c>
      <c r="H44" s="12">
        <f t="shared" si="2"/>
        <v>0</v>
      </c>
      <c r="I44" s="116"/>
      <c r="J44" s="12">
        <f t="shared" si="3"/>
        <v>0</v>
      </c>
      <c r="K44" s="116"/>
      <c r="L44" s="12">
        <f t="shared" si="4"/>
        <v>0</v>
      </c>
      <c r="M44" s="118">
        <f t="shared" si="5"/>
        <v>0</v>
      </c>
    </row>
    <row r="45" spans="1:13" hidden="1" x14ac:dyDescent="0.2">
      <c r="A45" s="90" t="s">
        <v>109</v>
      </c>
      <c r="B45" s="233" t="s">
        <v>110</v>
      </c>
      <c r="C45" s="176"/>
      <c r="D45" s="170"/>
      <c r="E45" s="157">
        <v>0.03</v>
      </c>
      <c r="F45" s="152">
        <f t="shared" si="0"/>
        <v>0.03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3" hidden="1" x14ac:dyDescent="0.2">
      <c r="A46" s="90" t="s">
        <v>118</v>
      </c>
      <c r="B46" s="238" t="s">
        <v>119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2">
      <c r="A47" s="92" t="s">
        <v>54</v>
      </c>
      <c r="B47" s="196" t="s">
        <v>55</v>
      </c>
      <c r="C47" s="197"/>
      <c r="D47" s="198"/>
      <c r="E47" s="199">
        <v>0.04</v>
      </c>
      <c r="F47" s="200">
        <f t="shared" si="0"/>
        <v>0.04</v>
      </c>
      <c r="G47" s="201">
        <f t="shared" si="1"/>
        <v>0</v>
      </c>
      <c r="H47" s="202">
        <f t="shared" si="2"/>
        <v>0</v>
      </c>
      <c r="I47" s="203"/>
      <c r="J47" s="202">
        <f t="shared" si="3"/>
        <v>0</v>
      </c>
      <c r="K47" s="203"/>
      <c r="L47" s="202">
        <f t="shared" si="4"/>
        <v>0</v>
      </c>
      <c r="M47" s="118">
        <f t="shared" si="5"/>
        <v>0</v>
      </c>
    </row>
    <row r="48" spans="1:13" hidden="1" x14ac:dyDescent="0.2">
      <c r="A48" s="90" t="s">
        <v>87</v>
      </c>
      <c r="B48" s="234" t="s">
        <v>88</v>
      </c>
      <c r="C48" s="114"/>
      <c r="D48" s="172"/>
      <c r="E48" s="157">
        <v>0.02</v>
      </c>
      <c r="F48" s="152">
        <f t="shared" si="0"/>
        <v>0.02</v>
      </c>
      <c r="G48" s="89">
        <f t="shared" si="1"/>
        <v>0</v>
      </c>
      <c r="H48" s="12">
        <f t="shared" si="2"/>
        <v>0</v>
      </c>
      <c r="I48" s="116"/>
      <c r="J48" s="12">
        <f t="shared" si="3"/>
        <v>0</v>
      </c>
      <c r="K48" s="116"/>
      <c r="L48" s="12">
        <f t="shared" si="4"/>
        <v>0</v>
      </c>
      <c r="M48" s="118">
        <f t="shared" si="5"/>
        <v>0</v>
      </c>
    </row>
    <row r="49" spans="1:15" ht="16" customHeight="1" x14ac:dyDescent="0.2">
      <c r="A49" s="75"/>
      <c r="C49" s="79">
        <f>SUM(C2:C48)</f>
        <v>74373</v>
      </c>
      <c r="D49" s="79"/>
      <c r="E49" s="79"/>
      <c r="F49" s="79"/>
      <c r="G49" s="80">
        <f t="shared" ref="G49:M49" si="12">SUM(G2:G48)</f>
        <v>22353.85</v>
      </c>
      <c r="H49" s="80">
        <f t="shared" si="12"/>
        <v>24480.01</v>
      </c>
      <c r="I49" s="80">
        <f t="shared" si="12"/>
        <v>423.12</v>
      </c>
      <c r="J49" s="80">
        <f t="shared" si="12"/>
        <v>24903.129999999994</v>
      </c>
      <c r="K49" s="80">
        <f t="shared" si="12"/>
        <v>3010</v>
      </c>
      <c r="L49" s="80">
        <f t="shared" si="12"/>
        <v>21893.129999999997</v>
      </c>
      <c r="M49" s="80">
        <f t="shared" si="12"/>
        <v>19766.97</v>
      </c>
      <c r="O49" s="3"/>
    </row>
    <row r="50" spans="1:15" x14ac:dyDescent="0.2">
      <c r="D50" s="81"/>
      <c r="E50" s="81"/>
      <c r="F50" s="81"/>
      <c r="G50" s="81"/>
      <c r="L50" s="162"/>
      <c r="N50" s="165"/>
    </row>
    <row r="51" spans="1:15" x14ac:dyDescent="0.2">
      <c r="D51" s="13"/>
      <c r="E51" s="13"/>
      <c r="F51" s="13"/>
      <c r="G51" s="13"/>
      <c r="I51" s="13"/>
      <c r="J51" s="13"/>
      <c r="K51" t="s">
        <v>10</v>
      </c>
      <c r="L51" s="12">
        <f>H55</f>
        <v>0</v>
      </c>
    </row>
    <row r="52" spans="1:15" x14ac:dyDescent="0.2">
      <c r="D52" s="14"/>
      <c r="E52" s="14"/>
      <c r="F52" s="14"/>
      <c r="G52" s="14"/>
      <c r="I52" s="13"/>
      <c r="J52" s="13"/>
      <c r="K52" t="s">
        <v>12</v>
      </c>
      <c r="L52" s="207">
        <f>L49</f>
        <v>21893.129999999997</v>
      </c>
    </row>
    <row r="53" spans="1:15" x14ac:dyDescent="0.2">
      <c r="D53" s="14"/>
      <c r="E53" s="14"/>
      <c r="F53" s="14"/>
      <c r="G53" s="14"/>
      <c r="H53" s="15"/>
    </row>
    <row r="54" spans="1:15" x14ac:dyDescent="0.2">
      <c r="A54" s="82" t="s">
        <v>48</v>
      </c>
      <c r="B54" s="82" t="s">
        <v>49</v>
      </c>
      <c r="D54" s="14"/>
      <c r="E54" s="14"/>
      <c r="F54" s="14"/>
      <c r="G54" s="14"/>
      <c r="H54" s="15"/>
      <c r="I54" s="3"/>
    </row>
    <row r="55" spans="1:15" x14ac:dyDescent="0.2">
      <c r="A55" s="83">
        <v>0.03</v>
      </c>
      <c r="B55" s="84">
        <v>0.02</v>
      </c>
      <c r="C55" t="s">
        <v>50</v>
      </c>
      <c r="D55" s="14"/>
      <c r="E55" s="14"/>
      <c r="F55" s="14"/>
      <c r="G55" s="14"/>
      <c r="H55" s="15"/>
      <c r="L55" s="3"/>
    </row>
    <row r="56" spans="1:15" x14ac:dyDescent="0.2">
      <c r="A56" s="85">
        <v>0.04</v>
      </c>
      <c r="B56" s="85">
        <v>2.5000000000000001E-2</v>
      </c>
      <c r="C56" t="s">
        <v>51</v>
      </c>
    </row>
    <row r="58" spans="1:15" x14ac:dyDescent="0.2">
      <c r="K58" s="3"/>
    </row>
    <row r="67" spans="12:12" x14ac:dyDescent="0.2">
      <c r="L67">
        <v>53.47</v>
      </c>
    </row>
  </sheetData>
  <autoFilter ref="A1:M49" xr:uid="{00000000-0009-0000-0000-00004B000000}">
    <filterColumn colId="11">
      <filters>
        <filter val="1,034.93"/>
        <filter val="1,224.03"/>
        <filter val="1,234.93"/>
        <filter val="1,451.86"/>
        <filter val="1,469.03"/>
        <filter val="1,555.51"/>
        <filter val="1,709.03"/>
        <filter val="1,754.84"/>
        <filter val="1,890.66"/>
        <filter val="2,090.93"/>
        <filter val="2,095.19"/>
        <filter val="2,173.96"/>
        <filter val="21,946.60"/>
        <filter val="529.55"/>
        <filter val="808.50"/>
        <filter val="923.6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filterMode="1"/>
  <dimension ref="A1:O68"/>
  <sheetViews>
    <sheetView zoomScale="86" zoomScaleNormal="60" workbookViewId="0">
      <selection activeCell="L4" sqref="L4"/>
    </sheetView>
  </sheetViews>
  <sheetFormatPr baseColWidth="10" defaultColWidth="10.6640625" defaultRowHeight="16" x14ac:dyDescent="0.2"/>
  <cols>
    <col min="2" max="2" width="13.33203125" customWidth="1"/>
    <col min="3" max="3" width="11.1640625" customWidth="1"/>
    <col min="4" max="5" width="9.33203125" customWidth="1"/>
    <col min="6" max="6" width="8.6640625" hidden="1" customWidth="1"/>
    <col min="7" max="7" width="13.1640625" hidden="1" customWidth="1"/>
    <col min="10" max="10" width="11.6640625" customWidth="1"/>
    <col min="12" max="12" width="10.6640625" customWidth="1"/>
    <col min="13" max="13" width="13.16406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9" si="0">D2+E2</f>
        <v>0.02</v>
      </c>
      <c r="G2" s="89">
        <f t="shared" ref="G2:G49" si="1">C2*D2</f>
        <v>0</v>
      </c>
      <c r="H2" s="12">
        <f t="shared" ref="H2:H49" si="2">C2*F2</f>
        <v>0</v>
      </c>
      <c r="I2" s="89"/>
      <c r="J2" s="12">
        <f t="shared" ref="J2:J49" si="3">H2+I2</f>
        <v>0</v>
      </c>
      <c r="K2" s="120"/>
      <c r="L2" s="12">
        <f t="shared" ref="L2:L49" si="4">J2-K2</f>
        <v>0</v>
      </c>
      <c r="M2" s="3">
        <f t="shared" ref="M2:M49" si="5">G2+I2-K2</f>
        <v>0</v>
      </c>
    </row>
    <row r="3" spans="1:13" ht="17" hidden="1" x14ac:dyDescent="0.2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129</v>
      </c>
      <c r="B4" s="216" t="s">
        <v>130</v>
      </c>
      <c r="C4" s="166">
        <v>1888</v>
      </c>
      <c r="D4" s="168">
        <v>0.38</v>
      </c>
      <c r="E4" s="151">
        <v>0.04</v>
      </c>
      <c r="F4" s="152">
        <f t="shared" ref="F4" si="6">D4+E4</f>
        <v>0.42</v>
      </c>
      <c r="G4" s="89">
        <f t="shared" ref="G4" si="7">C4*D4</f>
        <v>717.44</v>
      </c>
      <c r="H4" s="12">
        <f t="shared" ref="H4" si="8">C4*F4</f>
        <v>792.95999999999992</v>
      </c>
      <c r="I4" s="89"/>
      <c r="J4" s="12">
        <f t="shared" ref="J4" si="9">H4+I4</f>
        <v>792.95999999999992</v>
      </c>
      <c r="K4" s="239"/>
      <c r="L4" s="12">
        <f t="shared" ref="L4:L5" si="10">J4-K4</f>
        <v>792.95999999999992</v>
      </c>
      <c r="M4" s="3">
        <f t="shared" ref="M4" si="11">G4+I4-K4</f>
        <v>717.44</v>
      </c>
    </row>
    <row r="5" spans="1:13" ht="17" x14ac:dyDescent="0.2">
      <c r="A5" s="160" t="s">
        <v>120</v>
      </c>
      <c r="B5" s="159" t="s">
        <v>121</v>
      </c>
      <c r="C5" s="111">
        <v>3324</v>
      </c>
      <c r="D5" s="113">
        <v>0.38</v>
      </c>
      <c r="E5" s="151">
        <v>0.04</v>
      </c>
      <c r="F5" s="152">
        <f t="shared" si="0"/>
        <v>0.42</v>
      </c>
      <c r="G5" s="89">
        <f t="shared" si="1"/>
        <v>1263.1200000000001</v>
      </c>
      <c r="H5" s="12">
        <f t="shared" si="2"/>
        <v>1396.08</v>
      </c>
      <c r="I5" s="89"/>
      <c r="J5" s="12">
        <f t="shared" si="3"/>
        <v>1396.08</v>
      </c>
      <c r="K5" s="239"/>
      <c r="L5" s="12">
        <f t="shared" si="10"/>
        <v>1396.08</v>
      </c>
      <c r="M5" s="3">
        <f t="shared" si="5"/>
        <v>1263.1200000000001</v>
      </c>
    </row>
    <row r="6" spans="1:13" ht="17" hidden="1" x14ac:dyDescent="0.2">
      <c r="A6" s="93" t="s">
        <v>102</v>
      </c>
      <c r="B6" s="159" t="s">
        <v>103</v>
      </c>
      <c r="C6" s="111"/>
      <c r="D6" s="113"/>
      <c r="E6" s="151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239"/>
      <c r="L6" s="12">
        <f t="shared" si="4"/>
        <v>0</v>
      </c>
      <c r="M6" s="3">
        <f t="shared" si="5"/>
        <v>0</v>
      </c>
    </row>
    <row r="7" spans="1:13" ht="17" hidden="1" x14ac:dyDescent="0.2">
      <c r="A7" s="179" t="s">
        <v>72</v>
      </c>
      <c r="B7" s="159" t="s">
        <v>73</v>
      </c>
      <c r="C7" s="111"/>
      <c r="D7" s="113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ht="17" hidden="1" x14ac:dyDescent="0.2">
      <c r="A8" s="160" t="s">
        <v>67</v>
      </c>
      <c r="B8" s="159" t="s">
        <v>68</v>
      </c>
      <c r="C8" s="111"/>
      <c r="D8" s="113"/>
      <c r="E8" s="151">
        <v>0.04</v>
      </c>
      <c r="F8" s="152">
        <f t="shared" si="0"/>
        <v>0.04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120"/>
      <c r="L8" s="12">
        <f t="shared" si="4"/>
        <v>0</v>
      </c>
      <c r="M8" s="118">
        <f t="shared" si="5"/>
        <v>0</v>
      </c>
    </row>
    <row r="9" spans="1:13" ht="17" x14ac:dyDescent="0.2">
      <c r="A9" s="160" t="s">
        <v>65</v>
      </c>
      <c r="B9" s="159" t="s">
        <v>93</v>
      </c>
      <c r="C9" s="111">
        <v>9878</v>
      </c>
      <c r="D9" s="113">
        <v>0.25</v>
      </c>
      <c r="E9" s="157">
        <v>2.5000000000000001E-2</v>
      </c>
      <c r="F9" s="152">
        <f t="shared" si="0"/>
        <v>0.27500000000000002</v>
      </c>
      <c r="G9" s="89">
        <f t="shared" si="1"/>
        <v>2469.5</v>
      </c>
      <c r="H9" s="12">
        <f t="shared" si="2"/>
        <v>2716.4500000000003</v>
      </c>
      <c r="I9" s="89"/>
      <c r="J9" s="12">
        <f t="shared" si="3"/>
        <v>2716.4500000000003</v>
      </c>
      <c r="K9" s="239">
        <v>110</v>
      </c>
      <c r="L9" s="12">
        <f t="shared" si="4"/>
        <v>2606.4500000000003</v>
      </c>
      <c r="M9" s="118">
        <f t="shared" si="5"/>
        <v>2359.5</v>
      </c>
    </row>
    <row r="10" spans="1:13" ht="17" hidden="1" x14ac:dyDescent="0.2">
      <c r="A10" s="160" t="s">
        <v>65</v>
      </c>
      <c r="B10" s="159" t="s">
        <v>93</v>
      </c>
      <c r="C10" s="111"/>
      <c r="D10" s="113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ht="17" x14ac:dyDescent="0.2">
      <c r="A11" s="160" t="s">
        <v>116</v>
      </c>
      <c r="B11" s="159" t="s">
        <v>117</v>
      </c>
      <c r="C11" s="111">
        <v>3332</v>
      </c>
      <c r="D11" s="113">
        <v>0.37</v>
      </c>
      <c r="E11" s="157">
        <v>0.04</v>
      </c>
      <c r="F11" s="152">
        <f t="shared" si="0"/>
        <v>0.41</v>
      </c>
      <c r="G11" s="89">
        <f t="shared" si="1"/>
        <v>1232.8399999999999</v>
      </c>
      <c r="H11" s="12">
        <f t="shared" si="2"/>
        <v>1366.12</v>
      </c>
      <c r="I11" s="89">
        <v>20</v>
      </c>
      <c r="J11" s="12">
        <f t="shared" si="3"/>
        <v>1386.12</v>
      </c>
      <c r="K11" s="239">
        <v>220</v>
      </c>
      <c r="L11" s="12">
        <f t="shared" si="4"/>
        <v>1166.1199999999999</v>
      </c>
      <c r="M11" s="118">
        <f t="shared" si="5"/>
        <v>1032.8399999999999</v>
      </c>
    </row>
    <row r="12" spans="1:13" ht="17" x14ac:dyDescent="0.2">
      <c r="A12" s="160" t="s">
        <v>122</v>
      </c>
      <c r="B12" s="159" t="s">
        <v>123</v>
      </c>
      <c r="C12" s="111">
        <v>5202</v>
      </c>
      <c r="D12" s="113">
        <v>0.39</v>
      </c>
      <c r="E12" s="157">
        <v>0.04</v>
      </c>
      <c r="F12" s="152">
        <f t="shared" si="0"/>
        <v>0.43</v>
      </c>
      <c r="G12" s="89">
        <f t="shared" si="1"/>
        <v>2028.78</v>
      </c>
      <c r="H12" s="12">
        <f t="shared" si="2"/>
        <v>2236.86</v>
      </c>
      <c r="I12" s="89"/>
      <c r="J12" s="12">
        <f t="shared" si="3"/>
        <v>2236.86</v>
      </c>
      <c r="K12" s="239">
        <v>500</v>
      </c>
      <c r="L12" s="12">
        <f t="shared" si="4"/>
        <v>1736.8600000000001</v>
      </c>
      <c r="M12" s="118">
        <f t="shared" si="5"/>
        <v>1528.78</v>
      </c>
    </row>
    <row r="13" spans="1:13" ht="17" hidden="1" x14ac:dyDescent="0.2">
      <c r="A13" s="160" t="s">
        <v>124</v>
      </c>
      <c r="B13" s="159" t="s">
        <v>123</v>
      </c>
      <c r="C13" s="111"/>
      <c r="D13" s="113"/>
      <c r="E13" s="157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89"/>
      <c r="J13" s="12">
        <f t="shared" si="3"/>
        <v>0</v>
      </c>
      <c r="K13" s="239"/>
      <c r="L13" s="12">
        <f t="shared" si="4"/>
        <v>0</v>
      </c>
      <c r="M13" s="118">
        <f t="shared" si="5"/>
        <v>0</v>
      </c>
    </row>
    <row r="14" spans="1:13" hidden="1" x14ac:dyDescent="0.2">
      <c r="A14" s="149" t="s">
        <v>65</v>
      </c>
      <c r="B14" s="218" t="s">
        <v>66</v>
      </c>
      <c r="C14" s="176"/>
      <c r="D14" s="170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118">
        <f t="shared" si="5"/>
        <v>0</v>
      </c>
    </row>
    <row r="15" spans="1:13" ht="17" hidden="1" x14ac:dyDescent="0.2">
      <c r="A15" s="179" t="s">
        <v>81</v>
      </c>
      <c r="B15" s="193" t="s">
        <v>82</v>
      </c>
      <c r="C15" s="147"/>
      <c r="D15" s="170"/>
      <c r="E15" s="157">
        <v>0.03</v>
      </c>
      <c r="F15" s="152">
        <f t="shared" si="0"/>
        <v>0.03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x14ac:dyDescent="0.2">
      <c r="A16" s="240" t="s">
        <v>125</v>
      </c>
      <c r="B16" s="242" t="s">
        <v>126</v>
      </c>
      <c r="C16" s="147">
        <v>8317</v>
      </c>
      <c r="D16" s="170">
        <v>0.24</v>
      </c>
      <c r="E16" s="157">
        <v>2.5000000000000001E-2</v>
      </c>
      <c r="F16" s="152">
        <f t="shared" si="0"/>
        <v>0.26500000000000001</v>
      </c>
      <c r="G16" s="89">
        <f t="shared" si="1"/>
        <v>1996.08</v>
      </c>
      <c r="H16" s="12">
        <f t="shared" si="2"/>
        <v>2204.0050000000001</v>
      </c>
      <c r="I16" s="123"/>
      <c r="J16" s="12">
        <f t="shared" si="3"/>
        <v>2204.0050000000001</v>
      </c>
      <c r="K16" s="123"/>
      <c r="L16" s="12">
        <f t="shared" si="4"/>
        <v>2204.0050000000001</v>
      </c>
      <c r="M16" s="118">
        <f t="shared" si="5"/>
        <v>1996.08</v>
      </c>
    </row>
    <row r="17" spans="1:15" ht="17" hidden="1" x14ac:dyDescent="0.2">
      <c r="A17" s="179" t="s">
        <v>76</v>
      </c>
      <c r="B17" s="180" t="s">
        <v>77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hidden="1" x14ac:dyDescent="0.2">
      <c r="A18" s="191" t="s">
        <v>96</v>
      </c>
      <c r="B18" s="222" t="s">
        <v>97</v>
      </c>
      <c r="C18" s="147"/>
      <c r="D18" s="170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5" hidden="1" x14ac:dyDescent="0.2">
      <c r="A19" s="191" t="s">
        <v>44</v>
      </c>
      <c r="B19" s="146" t="s">
        <v>45</v>
      </c>
      <c r="C19" s="186"/>
      <c r="D19" s="170"/>
      <c r="E19" s="157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"/>
      <c r="J19" s="12">
        <f t="shared" si="3"/>
        <v>0</v>
      </c>
      <c r="K19" s="12"/>
      <c r="L19" s="12">
        <f t="shared" si="4"/>
        <v>0</v>
      </c>
      <c r="M19" s="118">
        <f t="shared" si="5"/>
        <v>0</v>
      </c>
    </row>
    <row r="20" spans="1:15" hidden="1" x14ac:dyDescent="0.2">
      <c r="A20" s="208" t="s">
        <v>89</v>
      </c>
      <c r="B20" s="185" t="s">
        <v>45</v>
      </c>
      <c r="C20" s="186"/>
      <c r="D20" s="170"/>
      <c r="E20" s="157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"/>
      <c r="J20" s="12">
        <f t="shared" si="3"/>
        <v>0</v>
      </c>
      <c r="K20" s="12"/>
      <c r="L20" s="12">
        <f t="shared" si="4"/>
        <v>0</v>
      </c>
      <c r="M20" s="118">
        <f t="shared" si="5"/>
        <v>0</v>
      </c>
    </row>
    <row r="21" spans="1:15" ht="17" x14ac:dyDescent="0.2">
      <c r="A21" s="179" t="s">
        <v>98</v>
      </c>
      <c r="B21" s="224" t="s">
        <v>45</v>
      </c>
      <c r="C21" s="186">
        <v>3938</v>
      </c>
      <c r="D21" s="170">
        <v>0.2</v>
      </c>
      <c r="E21" s="157">
        <v>0.02</v>
      </c>
      <c r="F21" s="152">
        <f t="shared" si="0"/>
        <v>0.22</v>
      </c>
      <c r="G21" s="89">
        <f t="shared" si="1"/>
        <v>787.6</v>
      </c>
      <c r="H21" s="12">
        <f t="shared" si="2"/>
        <v>866.36</v>
      </c>
      <c r="I21" s="12"/>
      <c r="J21" s="12">
        <f t="shared" si="3"/>
        <v>866.36</v>
      </c>
      <c r="K21" s="12"/>
      <c r="L21" s="12">
        <f t="shared" si="4"/>
        <v>866.36</v>
      </c>
      <c r="M21" s="118">
        <f t="shared" si="5"/>
        <v>787.6</v>
      </c>
    </row>
    <row r="22" spans="1:15" ht="17" x14ac:dyDescent="0.2">
      <c r="A22" s="160" t="s">
        <v>94</v>
      </c>
      <c r="B22" s="219" t="s">
        <v>95</v>
      </c>
      <c r="C22" s="186">
        <v>11657</v>
      </c>
      <c r="D22" s="170">
        <v>0.25</v>
      </c>
      <c r="E22" s="157">
        <v>2.5000000000000001E-2</v>
      </c>
      <c r="F22" s="152">
        <f t="shared" si="0"/>
        <v>0.27500000000000002</v>
      </c>
      <c r="G22" s="89">
        <f t="shared" si="1"/>
        <v>2914.25</v>
      </c>
      <c r="H22" s="12">
        <f t="shared" si="2"/>
        <v>3205.6750000000002</v>
      </c>
      <c r="I22" s="12"/>
      <c r="J22" s="12">
        <f t="shared" si="3"/>
        <v>3205.6750000000002</v>
      </c>
      <c r="K22" s="12">
        <v>110</v>
      </c>
      <c r="L22" s="12">
        <f t="shared" si="4"/>
        <v>3095.6750000000002</v>
      </c>
      <c r="M22" s="118">
        <f t="shared" si="5"/>
        <v>2804.25</v>
      </c>
    </row>
    <row r="23" spans="1:15" x14ac:dyDescent="0.2">
      <c r="A23" s="139" t="s">
        <v>69</v>
      </c>
      <c r="B23" s="187" t="s">
        <v>70</v>
      </c>
      <c r="C23" s="186">
        <v>4418</v>
      </c>
      <c r="D23" s="170">
        <v>0.39</v>
      </c>
      <c r="E23" s="151">
        <v>0.04</v>
      </c>
      <c r="F23" s="152">
        <f t="shared" si="0"/>
        <v>0.43</v>
      </c>
      <c r="G23" s="89">
        <f t="shared" si="1"/>
        <v>1723.02</v>
      </c>
      <c r="H23" s="12">
        <f t="shared" si="2"/>
        <v>1899.74</v>
      </c>
      <c r="I23" s="123"/>
      <c r="J23" s="12">
        <f t="shared" si="3"/>
        <v>1899.74</v>
      </c>
      <c r="K23" s="123"/>
      <c r="L23" s="12">
        <f t="shared" si="4"/>
        <v>1899.74</v>
      </c>
      <c r="M23" s="118">
        <f t="shared" si="5"/>
        <v>1723.02</v>
      </c>
    </row>
    <row r="24" spans="1:15" hidden="1" x14ac:dyDescent="0.2">
      <c r="A24" s="124" t="s">
        <v>60</v>
      </c>
      <c r="B24" s="188" t="s">
        <v>61</v>
      </c>
      <c r="C24" s="189"/>
      <c r="D24" s="172"/>
      <c r="E24" s="151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5" hidden="1" x14ac:dyDescent="0.2">
      <c r="A25" s="139" t="s">
        <v>46</v>
      </c>
      <c r="B25" s="146" t="s">
        <v>29</v>
      </c>
      <c r="C25" s="186"/>
      <c r="D25" s="170"/>
      <c r="E25" s="151">
        <v>2.5000000000000001E-2</v>
      </c>
      <c r="F25" s="152">
        <f t="shared" si="0"/>
        <v>2.5000000000000001E-2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5" x14ac:dyDescent="0.2">
      <c r="A26" s="90" t="s">
        <v>127</v>
      </c>
      <c r="B26" s="244" t="s">
        <v>128</v>
      </c>
      <c r="C26" s="186">
        <v>2048</v>
      </c>
      <c r="D26" s="170">
        <v>0.36</v>
      </c>
      <c r="E26" s="151">
        <v>0.03</v>
      </c>
      <c r="F26" s="152">
        <f t="shared" si="0"/>
        <v>0.39</v>
      </c>
      <c r="G26" s="89">
        <f t="shared" si="1"/>
        <v>737.28</v>
      </c>
      <c r="H26" s="12">
        <f t="shared" si="2"/>
        <v>798.72</v>
      </c>
      <c r="I26" s="123"/>
      <c r="J26" s="12">
        <f t="shared" si="3"/>
        <v>798.72</v>
      </c>
      <c r="K26" s="123"/>
      <c r="L26" s="12">
        <f t="shared" si="4"/>
        <v>798.72</v>
      </c>
      <c r="M26" s="118">
        <f t="shared" si="5"/>
        <v>737.28</v>
      </c>
      <c r="O26" s="3"/>
    </row>
    <row r="27" spans="1:15" hidden="1" x14ac:dyDescent="0.2">
      <c r="A27" s="90" t="s">
        <v>108</v>
      </c>
      <c r="B27" s="233" t="s">
        <v>111</v>
      </c>
      <c r="C27" s="186"/>
      <c r="D27" s="170"/>
      <c r="E27" s="157">
        <v>0.03</v>
      </c>
      <c r="F27" s="152">
        <f t="shared" si="0"/>
        <v>0.03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hidden="1" x14ac:dyDescent="0.2">
      <c r="A28" s="90" t="s">
        <v>52</v>
      </c>
      <c r="B28" s="119" t="s">
        <v>53</v>
      </c>
      <c r="C28" s="190"/>
      <c r="D28" s="170"/>
      <c r="E28" s="151">
        <v>0.02</v>
      </c>
      <c r="F28" s="152">
        <f t="shared" si="0"/>
        <v>0.02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5" hidden="1" x14ac:dyDescent="0.2">
      <c r="A29" s="90" t="s">
        <v>52</v>
      </c>
      <c r="B29" s="119" t="s">
        <v>53</v>
      </c>
      <c r="C29" s="190"/>
      <c r="D29" s="170"/>
      <c r="E29" s="151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hidden="1" x14ac:dyDescent="0.2">
      <c r="A30" s="208" t="s">
        <v>90</v>
      </c>
      <c r="B30" s="185" t="s">
        <v>79</v>
      </c>
      <c r="C30" s="190"/>
      <c r="D30" s="170"/>
      <c r="E30" s="151">
        <v>0.04</v>
      </c>
      <c r="F30" s="152">
        <f t="shared" si="0"/>
        <v>0.04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5" x14ac:dyDescent="0.2">
      <c r="A31" s="90" t="s">
        <v>104</v>
      </c>
      <c r="B31" s="231" t="s">
        <v>105</v>
      </c>
      <c r="C31" s="190">
        <v>3568</v>
      </c>
      <c r="D31" s="170">
        <v>0.35</v>
      </c>
      <c r="E31" s="151">
        <v>0.03</v>
      </c>
      <c r="F31" s="152">
        <f t="shared" si="0"/>
        <v>0.38</v>
      </c>
      <c r="G31" s="89">
        <f t="shared" si="1"/>
        <v>1248.8</v>
      </c>
      <c r="H31" s="12">
        <f t="shared" si="2"/>
        <v>1355.84</v>
      </c>
      <c r="I31" s="123">
        <v>12</v>
      </c>
      <c r="J31" s="12">
        <f t="shared" si="3"/>
        <v>1367.84</v>
      </c>
      <c r="K31" s="123">
        <v>110</v>
      </c>
      <c r="L31" s="12">
        <f t="shared" si="4"/>
        <v>1257.8399999999999</v>
      </c>
      <c r="M31" s="118">
        <f t="shared" si="5"/>
        <v>1150.8</v>
      </c>
    </row>
    <row r="32" spans="1:15" hidden="1" x14ac:dyDescent="0.2">
      <c r="A32" s="90" t="s">
        <v>100</v>
      </c>
      <c r="B32" s="228" t="s">
        <v>101</v>
      </c>
      <c r="C32" s="190"/>
      <c r="D32" s="170"/>
      <c r="E32" s="157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hidden="1" x14ac:dyDescent="0.2">
      <c r="A33" s="194" t="s">
        <v>85</v>
      </c>
      <c r="B33" s="206" t="s">
        <v>86</v>
      </c>
      <c r="C33" s="190"/>
      <c r="D33" s="170"/>
      <c r="E33" s="151">
        <v>2.5000000000000001E-2</v>
      </c>
      <c r="F33" s="152">
        <f t="shared" si="0"/>
        <v>2.5000000000000001E-2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3" hidden="1" x14ac:dyDescent="0.2">
      <c r="A34" s="194" t="s">
        <v>85</v>
      </c>
      <c r="B34" s="206" t="s">
        <v>86</v>
      </c>
      <c r="C34" s="190"/>
      <c r="D34" s="170"/>
      <c r="E34" s="151">
        <v>0.04</v>
      </c>
      <c r="F34" s="152">
        <f t="shared" si="0"/>
        <v>0.04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hidden="1" x14ac:dyDescent="0.2">
      <c r="A35" s="194" t="s">
        <v>83</v>
      </c>
      <c r="B35" s="206" t="s">
        <v>84</v>
      </c>
      <c r="C35" s="190"/>
      <c r="D35" s="170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3" x14ac:dyDescent="0.2">
      <c r="A36" s="90" t="s">
        <v>106</v>
      </c>
      <c r="B36" s="231" t="s">
        <v>107</v>
      </c>
      <c r="C36" s="176">
        <v>5038</v>
      </c>
      <c r="D36" s="170">
        <v>0.38</v>
      </c>
      <c r="E36" s="151">
        <v>0.03</v>
      </c>
      <c r="F36" s="152">
        <f t="shared" si="0"/>
        <v>0.41000000000000003</v>
      </c>
      <c r="G36" s="89">
        <f t="shared" si="1"/>
        <v>1914.44</v>
      </c>
      <c r="H36" s="12">
        <f t="shared" si="2"/>
        <v>2065.5800000000004</v>
      </c>
      <c r="I36" s="123">
        <v>27.77</v>
      </c>
      <c r="J36" s="12">
        <f t="shared" si="3"/>
        <v>2093.3500000000004</v>
      </c>
      <c r="K36" s="123"/>
      <c r="L36" s="12">
        <f t="shared" si="4"/>
        <v>2093.3500000000004</v>
      </c>
      <c r="M36" s="118">
        <f t="shared" si="5"/>
        <v>1942.21</v>
      </c>
    </row>
    <row r="37" spans="1:13" hidden="1" x14ac:dyDescent="0.2">
      <c r="A37" s="90" t="s">
        <v>106</v>
      </c>
      <c r="B37" s="231" t="s">
        <v>107</v>
      </c>
      <c r="C37" s="176"/>
      <c r="D37" s="170"/>
      <c r="E37" s="151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3" hidden="1" x14ac:dyDescent="0.2">
      <c r="A38" s="94" t="s">
        <v>58</v>
      </c>
      <c r="B38" s="110" t="s">
        <v>59</v>
      </c>
      <c r="C38" s="111"/>
      <c r="D38" s="171"/>
      <c r="E38" s="157">
        <v>2.5000000000000001E-2</v>
      </c>
      <c r="F38" s="152">
        <f t="shared" si="0"/>
        <v>2.5000000000000001E-2</v>
      </c>
      <c r="G38" s="89">
        <f t="shared" si="1"/>
        <v>0</v>
      </c>
      <c r="H38" s="12">
        <f t="shared" si="2"/>
        <v>0</v>
      </c>
      <c r="I38" s="116"/>
      <c r="J38" s="12">
        <f t="shared" si="3"/>
        <v>0</v>
      </c>
      <c r="K38" s="116"/>
      <c r="L38" s="12">
        <f t="shared" si="4"/>
        <v>0</v>
      </c>
      <c r="M38" s="118">
        <f t="shared" si="5"/>
        <v>0</v>
      </c>
    </row>
    <row r="39" spans="1:13" ht="17" x14ac:dyDescent="0.2">
      <c r="A39" s="160" t="s">
        <v>65</v>
      </c>
      <c r="B39" s="238" t="s">
        <v>59</v>
      </c>
      <c r="C39" s="111">
        <v>4735</v>
      </c>
      <c r="D39" s="171">
        <v>0.38</v>
      </c>
      <c r="E39" s="157">
        <v>0.04</v>
      </c>
      <c r="F39" s="152">
        <f t="shared" si="0"/>
        <v>0.42</v>
      </c>
      <c r="G39" s="89">
        <f t="shared" si="1"/>
        <v>1799.3</v>
      </c>
      <c r="H39" s="12">
        <f t="shared" si="2"/>
        <v>1988.6999999999998</v>
      </c>
      <c r="I39" s="116"/>
      <c r="J39" s="12">
        <f t="shared" si="3"/>
        <v>1988.6999999999998</v>
      </c>
      <c r="K39" s="116">
        <v>220</v>
      </c>
      <c r="L39" s="12">
        <f t="shared" si="4"/>
        <v>1768.6999999999998</v>
      </c>
      <c r="M39" s="118">
        <f t="shared" si="5"/>
        <v>1579.3</v>
      </c>
    </row>
    <row r="40" spans="1:13" hidden="1" x14ac:dyDescent="0.2">
      <c r="A40" s="90" t="s">
        <v>63</v>
      </c>
      <c r="B40" s="146" t="s">
        <v>64</v>
      </c>
      <c r="C40" s="176"/>
      <c r="D40" s="170"/>
      <c r="E40" s="151">
        <v>0.02</v>
      </c>
      <c r="F40" s="152">
        <f t="shared" si="0"/>
        <v>0.02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3" x14ac:dyDescent="0.2">
      <c r="A41" s="90" t="s">
        <v>114</v>
      </c>
      <c r="B41" s="234" t="s">
        <v>115</v>
      </c>
      <c r="C41" s="176">
        <v>8159</v>
      </c>
      <c r="D41" s="170">
        <v>0.26</v>
      </c>
      <c r="E41" s="157">
        <v>0.02</v>
      </c>
      <c r="F41" s="152">
        <f t="shared" si="0"/>
        <v>0.28000000000000003</v>
      </c>
      <c r="G41" s="89">
        <f t="shared" si="1"/>
        <v>2121.34</v>
      </c>
      <c r="H41" s="12">
        <f t="shared" si="2"/>
        <v>2284.5200000000004</v>
      </c>
      <c r="I41" s="123">
        <v>10</v>
      </c>
      <c r="J41" s="12">
        <f t="shared" si="3"/>
        <v>2294.5200000000004</v>
      </c>
      <c r="K41" s="123">
        <v>610</v>
      </c>
      <c r="L41" s="12">
        <f t="shared" si="4"/>
        <v>1684.5200000000004</v>
      </c>
      <c r="M41" s="118">
        <f t="shared" si="5"/>
        <v>1521.3400000000001</v>
      </c>
    </row>
    <row r="42" spans="1:13" hidden="1" x14ac:dyDescent="0.2">
      <c r="A42" s="90" t="s">
        <v>114</v>
      </c>
      <c r="B42" s="234" t="s">
        <v>115</v>
      </c>
      <c r="C42" s="176"/>
      <c r="D42" s="170"/>
      <c r="E42" s="157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hidden="1" x14ac:dyDescent="0.2">
      <c r="A43" s="90" t="s">
        <v>109</v>
      </c>
      <c r="B43" s="233" t="s">
        <v>110</v>
      </c>
      <c r="C43" s="176"/>
      <c r="D43" s="170"/>
      <c r="E43" s="157">
        <v>0.03</v>
      </c>
      <c r="F43" s="152">
        <f t="shared" si="0"/>
        <v>0.03</v>
      </c>
      <c r="G43" s="89">
        <f t="shared" si="1"/>
        <v>0</v>
      </c>
      <c r="H43" s="12">
        <f t="shared" si="2"/>
        <v>0</v>
      </c>
      <c r="I43" s="123"/>
      <c r="J43" s="12">
        <f t="shared" si="3"/>
        <v>0</v>
      </c>
      <c r="K43" s="123"/>
      <c r="L43" s="12">
        <f t="shared" si="4"/>
        <v>0</v>
      </c>
      <c r="M43" s="118">
        <f t="shared" si="5"/>
        <v>0</v>
      </c>
    </row>
    <row r="44" spans="1:13" hidden="1" x14ac:dyDescent="0.2">
      <c r="A44" s="90" t="s">
        <v>74</v>
      </c>
      <c r="B44" s="175" t="s">
        <v>75</v>
      </c>
      <c r="C44" s="111"/>
      <c r="D44" s="171"/>
      <c r="E44" s="157">
        <v>0.03</v>
      </c>
      <c r="F44" s="152">
        <f t="shared" si="0"/>
        <v>0.03</v>
      </c>
      <c r="G44" s="89">
        <f t="shared" si="1"/>
        <v>0</v>
      </c>
      <c r="H44" s="12">
        <f t="shared" si="2"/>
        <v>0</v>
      </c>
      <c r="I44" s="116"/>
      <c r="J44" s="12">
        <f t="shared" si="3"/>
        <v>0</v>
      </c>
      <c r="K44" s="116"/>
      <c r="L44" s="12">
        <f t="shared" si="4"/>
        <v>0</v>
      </c>
      <c r="M44" s="118">
        <f t="shared" si="5"/>
        <v>0</v>
      </c>
    </row>
    <row r="45" spans="1:13" hidden="1" x14ac:dyDescent="0.2">
      <c r="A45" s="209" t="s">
        <v>91</v>
      </c>
      <c r="B45" s="213" t="s">
        <v>92</v>
      </c>
      <c r="C45" s="214"/>
      <c r="D45" s="215"/>
      <c r="E45" s="199">
        <v>0.04</v>
      </c>
      <c r="F45" s="152">
        <f t="shared" si="0"/>
        <v>0.04</v>
      </c>
      <c r="G45" s="89">
        <f t="shared" si="1"/>
        <v>0</v>
      </c>
      <c r="H45" s="12">
        <f t="shared" si="2"/>
        <v>0</v>
      </c>
      <c r="I45" s="116"/>
      <c r="J45" s="12">
        <f t="shared" si="3"/>
        <v>0</v>
      </c>
      <c r="K45" s="116"/>
      <c r="L45" s="12">
        <f t="shared" si="4"/>
        <v>0</v>
      </c>
      <c r="M45" s="118">
        <f t="shared" si="5"/>
        <v>0</v>
      </c>
    </row>
    <row r="46" spans="1:13" hidden="1" x14ac:dyDescent="0.2">
      <c r="A46" s="90" t="s">
        <v>109</v>
      </c>
      <c r="B46" s="233" t="s">
        <v>110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2">
      <c r="A47" s="90" t="s">
        <v>118</v>
      </c>
      <c r="B47" s="238" t="s">
        <v>119</v>
      </c>
      <c r="C47" s="176"/>
      <c r="D47" s="170"/>
      <c r="E47" s="157">
        <v>0.03</v>
      </c>
      <c r="F47" s="152">
        <f t="shared" si="0"/>
        <v>0.03</v>
      </c>
      <c r="G47" s="89">
        <f t="shared" si="1"/>
        <v>0</v>
      </c>
      <c r="H47" s="12">
        <f t="shared" si="2"/>
        <v>0</v>
      </c>
      <c r="I47" s="123"/>
      <c r="J47" s="12">
        <f t="shared" si="3"/>
        <v>0</v>
      </c>
      <c r="K47" s="123"/>
      <c r="L47" s="12">
        <f t="shared" si="4"/>
        <v>0</v>
      </c>
      <c r="M47" s="118">
        <f t="shared" si="5"/>
        <v>0</v>
      </c>
    </row>
    <row r="48" spans="1:13" hidden="1" x14ac:dyDescent="0.2">
      <c r="A48" s="92" t="s">
        <v>54</v>
      </c>
      <c r="B48" s="196" t="s">
        <v>55</v>
      </c>
      <c r="C48" s="197"/>
      <c r="D48" s="198"/>
      <c r="E48" s="199">
        <v>0.04</v>
      </c>
      <c r="F48" s="200">
        <f t="shared" si="0"/>
        <v>0.04</v>
      </c>
      <c r="G48" s="201">
        <f t="shared" si="1"/>
        <v>0</v>
      </c>
      <c r="H48" s="202">
        <f t="shared" si="2"/>
        <v>0</v>
      </c>
      <c r="I48" s="203"/>
      <c r="J48" s="202">
        <f t="shared" si="3"/>
        <v>0</v>
      </c>
      <c r="K48" s="203"/>
      <c r="L48" s="202">
        <f t="shared" si="4"/>
        <v>0</v>
      </c>
      <c r="M48" s="118">
        <f t="shared" si="5"/>
        <v>0</v>
      </c>
    </row>
    <row r="49" spans="1:15" hidden="1" x14ac:dyDescent="0.2">
      <c r="A49" s="90" t="s">
        <v>87</v>
      </c>
      <c r="B49" s="234" t="s">
        <v>88</v>
      </c>
      <c r="C49" s="114"/>
      <c r="D49" s="172"/>
      <c r="E49" s="157">
        <v>0.02</v>
      </c>
      <c r="F49" s="152">
        <f t="shared" si="0"/>
        <v>0.02</v>
      </c>
      <c r="G49" s="89">
        <f t="shared" si="1"/>
        <v>0</v>
      </c>
      <c r="H49" s="12">
        <f t="shared" si="2"/>
        <v>0</v>
      </c>
      <c r="I49" s="116"/>
      <c r="J49" s="12">
        <f t="shared" si="3"/>
        <v>0</v>
      </c>
      <c r="K49" s="116"/>
      <c r="L49" s="12">
        <f t="shared" si="4"/>
        <v>0</v>
      </c>
      <c r="M49" s="118">
        <f t="shared" si="5"/>
        <v>0</v>
      </c>
    </row>
    <row r="50" spans="1:15" ht="16" customHeight="1" x14ac:dyDescent="0.2">
      <c r="A50" s="75"/>
      <c r="C50" s="79">
        <f>SUM(C2:C49)</f>
        <v>75502</v>
      </c>
      <c r="D50" s="79"/>
      <c r="E50" s="79"/>
      <c r="F50" s="79"/>
      <c r="G50" s="80">
        <f t="shared" ref="G50:M50" si="12">SUM(G2:G49)</f>
        <v>22953.79</v>
      </c>
      <c r="H50" s="80">
        <f t="shared" si="12"/>
        <v>25177.610000000004</v>
      </c>
      <c r="I50" s="80">
        <f t="shared" si="12"/>
        <v>69.77</v>
      </c>
      <c r="J50" s="80">
        <f t="shared" si="12"/>
        <v>25247.380000000005</v>
      </c>
      <c r="K50" s="80">
        <f t="shared" si="12"/>
        <v>1880</v>
      </c>
      <c r="L50" s="80">
        <f t="shared" si="12"/>
        <v>23367.379999999997</v>
      </c>
      <c r="M50" s="80">
        <f t="shared" si="12"/>
        <v>21143.56</v>
      </c>
      <c r="O50" s="3"/>
    </row>
    <row r="51" spans="1:15" x14ac:dyDescent="0.2">
      <c r="D51" s="81"/>
      <c r="E51" s="81"/>
      <c r="F51" s="81"/>
      <c r="G51" s="81"/>
      <c r="L51" s="162"/>
      <c r="N51" s="165"/>
    </row>
    <row r="52" spans="1:15" x14ac:dyDescent="0.2">
      <c r="D52" s="13"/>
      <c r="E52" s="13"/>
      <c r="F52" s="13"/>
      <c r="G52" s="13"/>
      <c r="I52" s="13"/>
      <c r="J52" s="13"/>
      <c r="K52" t="s">
        <v>10</v>
      </c>
      <c r="L52" s="12">
        <f>H56</f>
        <v>0</v>
      </c>
    </row>
    <row r="53" spans="1:15" x14ac:dyDescent="0.2">
      <c r="D53" s="14"/>
      <c r="E53" s="14"/>
      <c r="F53" s="14"/>
      <c r="G53" s="14"/>
      <c r="I53" s="13"/>
      <c r="J53" s="13"/>
      <c r="K53" t="s">
        <v>12</v>
      </c>
      <c r="L53" s="207">
        <f>L50</f>
        <v>23367.379999999997</v>
      </c>
    </row>
    <row r="54" spans="1:15" x14ac:dyDescent="0.2">
      <c r="D54" s="14"/>
      <c r="E54" s="14"/>
      <c r="F54" s="14"/>
      <c r="G54" s="14"/>
      <c r="H54" s="15"/>
    </row>
    <row r="55" spans="1:15" x14ac:dyDescent="0.2">
      <c r="A55" s="247" t="s">
        <v>48</v>
      </c>
      <c r="B55" s="247" t="s">
        <v>49</v>
      </c>
      <c r="D55" s="14"/>
      <c r="E55" s="14"/>
      <c r="F55" s="14"/>
      <c r="G55" s="14"/>
      <c r="H55" s="15"/>
      <c r="I55" s="3"/>
    </row>
    <row r="56" spans="1:15" x14ac:dyDescent="0.2">
      <c r="A56" s="90">
        <v>0.03</v>
      </c>
      <c r="B56" s="245">
        <v>0.02</v>
      </c>
      <c r="C56" s="41" t="s">
        <v>50</v>
      </c>
      <c r="D56" s="14"/>
      <c r="E56" s="14"/>
      <c r="F56" s="14"/>
      <c r="G56" s="14"/>
      <c r="H56" s="15"/>
      <c r="L56" s="3"/>
    </row>
    <row r="57" spans="1:15" x14ac:dyDescent="0.2">
      <c r="A57" s="246">
        <v>0.04</v>
      </c>
      <c r="B57" s="246">
        <v>2.5000000000000001E-2</v>
      </c>
      <c r="C57" s="41" t="s">
        <v>51</v>
      </c>
    </row>
    <row r="59" spans="1:15" x14ac:dyDescent="0.2">
      <c r="K59" s="3"/>
    </row>
    <row r="68" spans="12:12" x14ac:dyDescent="0.2">
      <c r="L68">
        <v>53.47</v>
      </c>
    </row>
  </sheetData>
  <autoFilter ref="A1:M50" xr:uid="{00000000-0009-0000-0000-00004C000000}">
    <filterColumn colId="11">
      <filters>
        <filter val="1,166.12"/>
        <filter val="1,257.84"/>
        <filter val="1,396.08"/>
        <filter val="1,684.52"/>
        <filter val="1,736.86"/>
        <filter val="1,768.70"/>
        <filter val="1,899.74"/>
        <filter val="2,042.97"/>
        <filter val="2,204.01"/>
        <filter val="2,606.45"/>
        <filter val="23,298.12"/>
        <filter val="3,095.68"/>
        <filter val="774.08"/>
        <filter val="798.72"/>
        <filter val="866.3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filterMode="1"/>
  <dimension ref="A1:O68"/>
  <sheetViews>
    <sheetView topLeftCell="A10" zoomScale="86" zoomScaleNormal="60" workbookViewId="0">
      <selection activeCell="L53" sqref="L53"/>
    </sheetView>
  </sheetViews>
  <sheetFormatPr baseColWidth="10" defaultColWidth="10.6640625" defaultRowHeight="16" x14ac:dyDescent="0.2"/>
  <cols>
    <col min="2" max="2" width="13.33203125" customWidth="1"/>
    <col min="3" max="3" width="11.1640625" customWidth="1"/>
    <col min="4" max="5" width="9.33203125" customWidth="1"/>
    <col min="6" max="6" width="8.6640625" hidden="1" customWidth="1"/>
    <col min="7" max="7" width="13.1640625" hidden="1" customWidth="1"/>
    <col min="10" max="10" width="11.6640625" customWidth="1"/>
    <col min="12" max="12" width="12.1640625" customWidth="1"/>
    <col min="13" max="13" width="14.66406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9" si="0">D2+E2</f>
        <v>0.02</v>
      </c>
      <c r="G2" s="89">
        <f t="shared" ref="G2:G49" si="1">C2*D2</f>
        <v>0</v>
      </c>
      <c r="H2" s="12">
        <f t="shared" ref="H2:H49" si="2">C2*F2</f>
        <v>0</v>
      </c>
      <c r="I2" s="89"/>
      <c r="J2" s="12">
        <f t="shared" ref="J2:J49" si="3">H2+I2</f>
        <v>0</v>
      </c>
      <c r="K2" s="120"/>
      <c r="L2" s="12">
        <f t="shared" ref="L2:L49" si="4">J2-K2</f>
        <v>0</v>
      </c>
      <c r="M2" s="3">
        <f t="shared" ref="M2:M49" si="5">G2+I2-K2</f>
        <v>0</v>
      </c>
    </row>
    <row r="3" spans="1:13" ht="17" hidden="1" x14ac:dyDescent="0.2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129</v>
      </c>
      <c r="B4" s="159" t="s">
        <v>130</v>
      </c>
      <c r="C4" s="111">
        <v>1949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740.62</v>
      </c>
      <c r="H4" s="12">
        <f t="shared" si="2"/>
        <v>818.57999999999993</v>
      </c>
      <c r="I4" s="89"/>
      <c r="J4" s="12">
        <f t="shared" si="3"/>
        <v>818.57999999999993</v>
      </c>
      <c r="K4" s="239">
        <v>660</v>
      </c>
      <c r="L4" s="12">
        <f t="shared" si="4"/>
        <v>158.57999999999993</v>
      </c>
      <c r="M4" s="3">
        <f t="shared" si="5"/>
        <v>80.62</v>
      </c>
    </row>
    <row r="5" spans="1:13" ht="17" x14ac:dyDescent="0.2">
      <c r="A5" s="160" t="s">
        <v>120</v>
      </c>
      <c r="B5" s="159" t="s">
        <v>121</v>
      </c>
      <c r="C5" s="111">
        <v>4306</v>
      </c>
      <c r="D5" s="113">
        <v>0.38</v>
      </c>
      <c r="E5" s="151">
        <v>0.04</v>
      </c>
      <c r="F5" s="152">
        <f t="shared" si="0"/>
        <v>0.42</v>
      </c>
      <c r="G5" s="89">
        <f t="shared" si="1"/>
        <v>1636.28</v>
      </c>
      <c r="H5" s="12">
        <f t="shared" si="2"/>
        <v>1808.52</v>
      </c>
      <c r="I5" s="89">
        <v>12</v>
      </c>
      <c r="J5" s="12">
        <f t="shared" si="3"/>
        <v>1820.52</v>
      </c>
      <c r="K5" s="239"/>
      <c r="L5" s="12">
        <f t="shared" si="4"/>
        <v>1820.52</v>
      </c>
      <c r="M5" s="3">
        <f t="shared" si="5"/>
        <v>1648.28</v>
      </c>
    </row>
    <row r="6" spans="1:13" ht="17" hidden="1" x14ac:dyDescent="0.2">
      <c r="A6" s="93" t="s">
        <v>102</v>
      </c>
      <c r="B6" s="159" t="s">
        <v>103</v>
      </c>
      <c r="C6" s="111"/>
      <c r="D6" s="113"/>
      <c r="E6" s="151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239"/>
      <c r="L6" s="12">
        <f t="shared" si="4"/>
        <v>0</v>
      </c>
      <c r="M6" s="3">
        <f t="shared" si="5"/>
        <v>0</v>
      </c>
    </row>
    <row r="7" spans="1:13" ht="17" hidden="1" x14ac:dyDescent="0.2">
      <c r="A7" s="179" t="s">
        <v>72</v>
      </c>
      <c r="B7" s="159" t="s">
        <v>73</v>
      </c>
      <c r="C7" s="111"/>
      <c r="D7" s="113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ht="17" hidden="1" x14ac:dyDescent="0.2">
      <c r="A8" s="160" t="s">
        <v>67</v>
      </c>
      <c r="B8" s="159" t="s">
        <v>68</v>
      </c>
      <c r="C8" s="111"/>
      <c r="D8" s="113"/>
      <c r="E8" s="151">
        <v>0.04</v>
      </c>
      <c r="F8" s="152">
        <f t="shared" si="0"/>
        <v>0.04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120"/>
      <c r="L8" s="12">
        <f t="shared" si="4"/>
        <v>0</v>
      </c>
      <c r="M8" s="118">
        <f t="shared" si="5"/>
        <v>0</v>
      </c>
    </row>
    <row r="9" spans="1:13" ht="17" x14ac:dyDescent="0.2">
      <c r="A9" s="160" t="s">
        <v>65</v>
      </c>
      <c r="B9" s="159" t="s">
        <v>93</v>
      </c>
      <c r="C9" s="111">
        <v>1762</v>
      </c>
      <c r="D9" s="113">
        <v>0.27</v>
      </c>
      <c r="E9" s="157">
        <v>2.5000000000000001E-2</v>
      </c>
      <c r="F9" s="152">
        <f t="shared" si="0"/>
        <v>0.29500000000000004</v>
      </c>
      <c r="G9" s="89">
        <f t="shared" si="1"/>
        <v>475.74</v>
      </c>
      <c r="H9" s="12">
        <f t="shared" si="2"/>
        <v>519.79000000000008</v>
      </c>
      <c r="I9" s="89"/>
      <c r="J9" s="12">
        <f t="shared" si="3"/>
        <v>519.79000000000008</v>
      </c>
      <c r="K9" s="239"/>
      <c r="L9" s="12">
        <f t="shared" si="4"/>
        <v>519.79000000000008</v>
      </c>
      <c r="M9" s="118">
        <f t="shared" si="5"/>
        <v>475.74</v>
      </c>
    </row>
    <row r="10" spans="1:13" ht="17" x14ac:dyDescent="0.2">
      <c r="A10" s="160" t="s">
        <v>65</v>
      </c>
      <c r="B10" s="159" t="s">
        <v>93</v>
      </c>
      <c r="C10" s="111">
        <v>4824</v>
      </c>
      <c r="D10" s="113">
        <v>0.38</v>
      </c>
      <c r="E10" s="157">
        <v>0.04</v>
      </c>
      <c r="F10" s="152">
        <f t="shared" si="0"/>
        <v>0.42</v>
      </c>
      <c r="G10" s="89">
        <f t="shared" si="1"/>
        <v>1833.1200000000001</v>
      </c>
      <c r="H10" s="12">
        <f t="shared" si="2"/>
        <v>2026.08</v>
      </c>
      <c r="I10" s="89"/>
      <c r="J10" s="12">
        <f t="shared" si="3"/>
        <v>2026.08</v>
      </c>
      <c r="K10" s="120"/>
      <c r="L10" s="12">
        <f t="shared" si="4"/>
        <v>2026.08</v>
      </c>
      <c r="M10" s="118">
        <f t="shared" si="5"/>
        <v>1833.1200000000001</v>
      </c>
    </row>
    <row r="11" spans="1:13" ht="17" x14ac:dyDescent="0.2">
      <c r="A11" s="160" t="s">
        <v>116</v>
      </c>
      <c r="B11" s="159" t="s">
        <v>117</v>
      </c>
      <c r="C11" s="111">
        <v>3587</v>
      </c>
      <c r="D11" s="113">
        <v>0.37</v>
      </c>
      <c r="E11" s="157">
        <v>0.04</v>
      </c>
      <c r="F11" s="152">
        <f t="shared" si="0"/>
        <v>0.41</v>
      </c>
      <c r="G11" s="89">
        <f t="shared" si="1"/>
        <v>1327.19</v>
      </c>
      <c r="H11" s="12">
        <f t="shared" si="2"/>
        <v>1470.6699999999998</v>
      </c>
      <c r="I11" s="89">
        <v>20</v>
      </c>
      <c r="J11" s="12">
        <f t="shared" si="3"/>
        <v>1490.6699999999998</v>
      </c>
      <c r="K11" s="239">
        <v>220</v>
      </c>
      <c r="L11" s="12">
        <f t="shared" si="4"/>
        <v>1270.6699999999998</v>
      </c>
      <c r="M11" s="118">
        <f t="shared" si="5"/>
        <v>1127.19</v>
      </c>
    </row>
    <row r="12" spans="1:13" ht="17" x14ac:dyDescent="0.2">
      <c r="A12" s="160" t="s">
        <v>122</v>
      </c>
      <c r="B12" s="159" t="s">
        <v>123</v>
      </c>
      <c r="C12" s="111">
        <v>1809</v>
      </c>
      <c r="D12" s="113">
        <v>0.39</v>
      </c>
      <c r="E12" s="157">
        <v>0.04</v>
      </c>
      <c r="F12" s="152">
        <f t="shared" si="0"/>
        <v>0.43</v>
      </c>
      <c r="G12" s="89">
        <f t="shared" si="1"/>
        <v>705.51</v>
      </c>
      <c r="H12" s="12">
        <f t="shared" si="2"/>
        <v>777.87</v>
      </c>
      <c r="I12" s="89"/>
      <c r="J12" s="12">
        <f t="shared" si="3"/>
        <v>777.87</v>
      </c>
      <c r="K12" s="239">
        <v>500</v>
      </c>
      <c r="L12" s="12">
        <f t="shared" si="4"/>
        <v>277.87</v>
      </c>
      <c r="M12" s="118">
        <f t="shared" si="5"/>
        <v>205.51</v>
      </c>
    </row>
    <row r="13" spans="1:13" ht="17" x14ac:dyDescent="0.2">
      <c r="A13" s="160" t="s">
        <v>124</v>
      </c>
      <c r="B13" s="159" t="s">
        <v>123</v>
      </c>
      <c r="C13" s="111">
        <v>5119</v>
      </c>
      <c r="D13" s="113">
        <v>0.26</v>
      </c>
      <c r="E13" s="157">
        <v>2.5000000000000001E-2</v>
      </c>
      <c r="F13" s="152">
        <f t="shared" si="0"/>
        <v>0.28500000000000003</v>
      </c>
      <c r="G13" s="89">
        <f t="shared" si="1"/>
        <v>1330.94</v>
      </c>
      <c r="H13" s="12">
        <f t="shared" si="2"/>
        <v>1458.9150000000002</v>
      </c>
      <c r="I13" s="89">
        <v>100</v>
      </c>
      <c r="J13" s="12">
        <f t="shared" si="3"/>
        <v>1558.9150000000002</v>
      </c>
      <c r="K13" s="239">
        <v>100</v>
      </c>
      <c r="L13" s="12">
        <f t="shared" si="4"/>
        <v>1458.9150000000002</v>
      </c>
      <c r="M13" s="118">
        <f t="shared" si="5"/>
        <v>1330.94</v>
      </c>
    </row>
    <row r="14" spans="1:13" hidden="1" x14ac:dyDescent="0.2">
      <c r="A14" s="149" t="s">
        <v>65</v>
      </c>
      <c r="B14" s="218" t="s">
        <v>66</v>
      </c>
      <c r="C14" s="176"/>
      <c r="D14" s="170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118">
        <f t="shared" si="5"/>
        <v>0</v>
      </c>
    </row>
    <row r="15" spans="1:13" ht="17" hidden="1" x14ac:dyDescent="0.2">
      <c r="A15" s="179" t="s">
        <v>81</v>
      </c>
      <c r="B15" s="193" t="s">
        <v>82</v>
      </c>
      <c r="C15" s="147"/>
      <c r="D15" s="170"/>
      <c r="E15" s="157">
        <v>0.03</v>
      </c>
      <c r="F15" s="152">
        <f t="shared" si="0"/>
        <v>0.03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x14ac:dyDescent="0.2">
      <c r="A16" s="240" t="s">
        <v>125</v>
      </c>
      <c r="B16" s="242" t="s">
        <v>126</v>
      </c>
      <c r="C16" s="147">
        <v>6082</v>
      </c>
      <c r="D16" s="170">
        <v>0.26</v>
      </c>
      <c r="E16" s="157">
        <v>2.5000000000000001E-2</v>
      </c>
      <c r="F16" s="152">
        <f t="shared" si="0"/>
        <v>0.28500000000000003</v>
      </c>
      <c r="G16" s="89">
        <f t="shared" si="1"/>
        <v>1581.3200000000002</v>
      </c>
      <c r="H16" s="12">
        <f t="shared" si="2"/>
        <v>1733.3700000000001</v>
      </c>
      <c r="I16" s="123">
        <v>12</v>
      </c>
      <c r="J16" s="12">
        <f t="shared" si="3"/>
        <v>1745.3700000000001</v>
      </c>
      <c r="K16" s="123"/>
      <c r="L16" s="12">
        <f t="shared" si="4"/>
        <v>1745.3700000000001</v>
      </c>
      <c r="M16" s="118">
        <f t="shared" si="5"/>
        <v>1593.3200000000002</v>
      </c>
    </row>
    <row r="17" spans="1:15" ht="17" hidden="1" x14ac:dyDescent="0.2">
      <c r="A17" s="179" t="s">
        <v>76</v>
      </c>
      <c r="B17" s="180" t="s">
        <v>77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hidden="1" x14ac:dyDescent="0.2">
      <c r="A18" s="191" t="s">
        <v>96</v>
      </c>
      <c r="B18" s="222" t="s">
        <v>97</v>
      </c>
      <c r="C18" s="147"/>
      <c r="D18" s="170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5" hidden="1" x14ac:dyDescent="0.2">
      <c r="A19" s="191" t="s">
        <v>44</v>
      </c>
      <c r="B19" s="146" t="s">
        <v>45</v>
      </c>
      <c r="C19" s="186"/>
      <c r="D19" s="170"/>
      <c r="E19" s="157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"/>
      <c r="J19" s="12">
        <f t="shared" si="3"/>
        <v>0</v>
      </c>
      <c r="K19" s="12"/>
      <c r="L19" s="12">
        <f t="shared" si="4"/>
        <v>0</v>
      </c>
      <c r="M19" s="118">
        <f t="shared" si="5"/>
        <v>0</v>
      </c>
    </row>
    <row r="20" spans="1:15" hidden="1" x14ac:dyDescent="0.2">
      <c r="A20" s="208" t="s">
        <v>89</v>
      </c>
      <c r="B20" s="185" t="s">
        <v>45</v>
      </c>
      <c r="C20" s="186"/>
      <c r="D20" s="170"/>
      <c r="E20" s="157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"/>
      <c r="J20" s="12">
        <f t="shared" si="3"/>
        <v>0</v>
      </c>
      <c r="K20" s="12"/>
      <c r="L20" s="12">
        <f t="shared" si="4"/>
        <v>0</v>
      </c>
      <c r="M20" s="118">
        <f t="shared" si="5"/>
        <v>0</v>
      </c>
    </row>
    <row r="21" spans="1:15" ht="17" x14ac:dyDescent="0.2">
      <c r="A21" s="179" t="s">
        <v>98</v>
      </c>
      <c r="B21" s="224" t="s">
        <v>45</v>
      </c>
      <c r="C21" s="186">
        <v>2524</v>
      </c>
      <c r="D21" s="170">
        <v>0.2</v>
      </c>
      <c r="E21" s="157">
        <v>0.02</v>
      </c>
      <c r="F21" s="152">
        <f t="shared" si="0"/>
        <v>0.22</v>
      </c>
      <c r="G21" s="89">
        <f t="shared" si="1"/>
        <v>504.8</v>
      </c>
      <c r="H21" s="12">
        <f t="shared" si="2"/>
        <v>555.28</v>
      </c>
      <c r="I21" s="12"/>
      <c r="J21" s="12">
        <f t="shared" si="3"/>
        <v>555.28</v>
      </c>
      <c r="K21" s="12">
        <v>52.76</v>
      </c>
      <c r="L21" s="12">
        <f t="shared" si="4"/>
        <v>502.52</v>
      </c>
      <c r="M21" s="118">
        <f t="shared" si="5"/>
        <v>452.04</v>
      </c>
    </row>
    <row r="22" spans="1:15" ht="17" x14ac:dyDescent="0.2">
      <c r="A22" s="160" t="s">
        <v>94</v>
      </c>
      <c r="B22" s="219" t="s">
        <v>95</v>
      </c>
      <c r="C22" s="186">
        <v>3838</v>
      </c>
      <c r="D22" s="170">
        <v>0.25</v>
      </c>
      <c r="E22" s="157">
        <v>2.5000000000000001E-2</v>
      </c>
      <c r="F22" s="152">
        <f t="shared" si="0"/>
        <v>0.27500000000000002</v>
      </c>
      <c r="G22" s="89">
        <f t="shared" si="1"/>
        <v>959.5</v>
      </c>
      <c r="H22" s="12">
        <f t="shared" si="2"/>
        <v>1055.45</v>
      </c>
      <c r="I22" s="12">
        <v>14.5</v>
      </c>
      <c r="J22" s="12">
        <f t="shared" si="3"/>
        <v>1069.95</v>
      </c>
      <c r="K22" s="12">
        <v>220</v>
      </c>
      <c r="L22" s="12">
        <f t="shared" si="4"/>
        <v>849.95</v>
      </c>
      <c r="M22" s="118">
        <f t="shared" si="5"/>
        <v>754</v>
      </c>
    </row>
    <row r="23" spans="1:15" x14ac:dyDescent="0.2">
      <c r="A23" s="139" t="s">
        <v>69</v>
      </c>
      <c r="B23" s="187" t="s">
        <v>70</v>
      </c>
      <c r="C23" s="186">
        <v>4594</v>
      </c>
      <c r="D23" s="170">
        <v>0.39</v>
      </c>
      <c r="E23" s="151">
        <v>0.04</v>
      </c>
      <c r="F23" s="152">
        <f t="shared" si="0"/>
        <v>0.43</v>
      </c>
      <c r="G23" s="89">
        <f t="shared" si="1"/>
        <v>1791.66</v>
      </c>
      <c r="H23" s="12">
        <f t="shared" si="2"/>
        <v>1975.42</v>
      </c>
      <c r="I23" s="123"/>
      <c r="J23" s="12">
        <f t="shared" si="3"/>
        <v>1975.42</v>
      </c>
      <c r="K23" s="123"/>
      <c r="L23" s="12">
        <f t="shared" si="4"/>
        <v>1975.42</v>
      </c>
      <c r="M23" s="118">
        <f t="shared" si="5"/>
        <v>1791.66</v>
      </c>
    </row>
    <row r="24" spans="1:15" hidden="1" x14ac:dyDescent="0.2">
      <c r="A24" s="124" t="s">
        <v>60</v>
      </c>
      <c r="B24" s="188" t="s">
        <v>61</v>
      </c>
      <c r="C24" s="189"/>
      <c r="D24" s="172"/>
      <c r="E24" s="151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5" hidden="1" x14ac:dyDescent="0.2">
      <c r="A25" s="139" t="s">
        <v>46</v>
      </c>
      <c r="B25" s="146" t="s">
        <v>29</v>
      </c>
      <c r="C25" s="186"/>
      <c r="D25" s="170"/>
      <c r="E25" s="151">
        <v>2.5000000000000001E-2</v>
      </c>
      <c r="F25" s="152">
        <f t="shared" si="0"/>
        <v>2.5000000000000001E-2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5" hidden="1" x14ac:dyDescent="0.2">
      <c r="A26" s="90" t="s">
        <v>127</v>
      </c>
      <c r="B26" s="244" t="s">
        <v>128</v>
      </c>
      <c r="C26" s="186"/>
      <c r="D26" s="170"/>
      <c r="E26" s="151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  <c r="O26" s="3"/>
    </row>
    <row r="27" spans="1:15" hidden="1" x14ac:dyDescent="0.2">
      <c r="A27" s="90" t="s">
        <v>108</v>
      </c>
      <c r="B27" s="233" t="s">
        <v>111</v>
      </c>
      <c r="C27" s="186"/>
      <c r="D27" s="170"/>
      <c r="E27" s="157">
        <v>0.03</v>
      </c>
      <c r="F27" s="152">
        <f t="shared" si="0"/>
        <v>0.03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hidden="1" x14ac:dyDescent="0.2">
      <c r="A28" s="90" t="s">
        <v>52</v>
      </c>
      <c r="B28" s="119" t="s">
        <v>53</v>
      </c>
      <c r="C28" s="190"/>
      <c r="D28" s="170"/>
      <c r="E28" s="151">
        <v>0.02</v>
      </c>
      <c r="F28" s="152">
        <f t="shared" si="0"/>
        <v>0.02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5" hidden="1" x14ac:dyDescent="0.2">
      <c r="A29" s="90" t="s">
        <v>52</v>
      </c>
      <c r="B29" s="119" t="s">
        <v>53</v>
      </c>
      <c r="C29" s="190"/>
      <c r="D29" s="170"/>
      <c r="E29" s="151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hidden="1" x14ac:dyDescent="0.2">
      <c r="A30" s="208" t="s">
        <v>90</v>
      </c>
      <c r="B30" s="185" t="s">
        <v>79</v>
      </c>
      <c r="C30" s="190"/>
      <c r="D30" s="170"/>
      <c r="E30" s="151">
        <v>0.04</v>
      </c>
      <c r="F30" s="152">
        <f t="shared" si="0"/>
        <v>0.04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5" x14ac:dyDescent="0.2">
      <c r="A31" s="90" t="s">
        <v>104</v>
      </c>
      <c r="B31" s="231" t="s">
        <v>105</v>
      </c>
      <c r="C31" s="190">
        <v>3700</v>
      </c>
      <c r="D31" s="170">
        <v>0.35</v>
      </c>
      <c r="E31" s="151">
        <v>0.03</v>
      </c>
      <c r="F31" s="152">
        <f t="shared" si="0"/>
        <v>0.38</v>
      </c>
      <c r="G31" s="89">
        <f t="shared" si="1"/>
        <v>1295</v>
      </c>
      <c r="H31" s="12">
        <f t="shared" si="2"/>
        <v>1406</v>
      </c>
      <c r="I31" s="123"/>
      <c r="J31" s="12">
        <f t="shared" si="3"/>
        <v>1406</v>
      </c>
      <c r="K31" s="123">
        <v>110</v>
      </c>
      <c r="L31" s="12">
        <f t="shared" si="4"/>
        <v>1296</v>
      </c>
      <c r="M31" s="118">
        <f t="shared" si="5"/>
        <v>1185</v>
      </c>
    </row>
    <row r="32" spans="1:15" hidden="1" x14ac:dyDescent="0.2">
      <c r="A32" s="90" t="s">
        <v>100</v>
      </c>
      <c r="B32" s="228" t="s">
        <v>101</v>
      </c>
      <c r="C32" s="190"/>
      <c r="D32" s="170"/>
      <c r="E32" s="157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hidden="1" x14ac:dyDescent="0.2">
      <c r="A33" s="194" t="s">
        <v>85</v>
      </c>
      <c r="B33" s="206" t="s">
        <v>86</v>
      </c>
      <c r="C33" s="190"/>
      <c r="D33" s="170"/>
      <c r="E33" s="151">
        <v>2.5000000000000001E-2</v>
      </c>
      <c r="F33" s="152">
        <f t="shared" si="0"/>
        <v>2.5000000000000001E-2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3" hidden="1" x14ac:dyDescent="0.2">
      <c r="A34" s="194" t="s">
        <v>85</v>
      </c>
      <c r="B34" s="206" t="s">
        <v>86</v>
      </c>
      <c r="C34" s="190"/>
      <c r="D34" s="170"/>
      <c r="E34" s="151">
        <v>0.04</v>
      </c>
      <c r="F34" s="152">
        <f t="shared" si="0"/>
        <v>0.04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hidden="1" x14ac:dyDescent="0.2">
      <c r="A35" s="194" t="s">
        <v>83</v>
      </c>
      <c r="B35" s="206" t="s">
        <v>84</v>
      </c>
      <c r="C35" s="190"/>
      <c r="D35" s="170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3" x14ac:dyDescent="0.2">
      <c r="A36" s="90" t="s">
        <v>106</v>
      </c>
      <c r="B36" s="231" t="s">
        <v>107</v>
      </c>
      <c r="C36" s="176">
        <v>4601</v>
      </c>
      <c r="D36" s="170">
        <v>0.38</v>
      </c>
      <c r="E36" s="151">
        <v>0.03</v>
      </c>
      <c r="F36" s="152">
        <f t="shared" si="0"/>
        <v>0.41000000000000003</v>
      </c>
      <c r="G36" s="89">
        <f t="shared" si="1"/>
        <v>1748.38</v>
      </c>
      <c r="H36" s="12">
        <f t="shared" si="2"/>
        <v>1886.41</v>
      </c>
      <c r="I36" s="123">
        <v>10.220000000000001</v>
      </c>
      <c r="J36" s="12">
        <f t="shared" si="3"/>
        <v>1896.63</v>
      </c>
      <c r="K36" s="123">
        <v>220</v>
      </c>
      <c r="L36" s="12">
        <f t="shared" si="4"/>
        <v>1676.63</v>
      </c>
      <c r="M36" s="118">
        <f t="shared" si="5"/>
        <v>1538.6000000000001</v>
      </c>
    </row>
    <row r="37" spans="1:13" hidden="1" x14ac:dyDescent="0.2">
      <c r="A37" s="90" t="s">
        <v>106</v>
      </c>
      <c r="B37" s="231" t="s">
        <v>107</v>
      </c>
      <c r="C37" s="176"/>
      <c r="D37" s="170"/>
      <c r="E37" s="151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3" hidden="1" x14ac:dyDescent="0.2">
      <c r="A38" s="94" t="s">
        <v>58</v>
      </c>
      <c r="B38" s="110" t="s">
        <v>59</v>
      </c>
      <c r="C38" s="111"/>
      <c r="D38" s="171"/>
      <c r="E38" s="157">
        <v>2.5000000000000001E-2</v>
      </c>
      <c r="F38" s="152">
        <f t="shared" si="0"/>
        <v>2.5000000000000001E-2</v>
      </c>
      <c r="G38" s="89">
        <f t="shared" si="1"/>
        <v>0</v>
      </c>
      <c r="H38" s="12">
        <f t="shared" si="2"/>
        <v>0</v>
      </c>
      <c r="I38" s="116"/>
      <c r="J38" s="12">
        <f t="shared" si="3"/>
        <v>0</v>
      </c>
      <c r="K38" s="116"/>
      <c r="L38" s="12">
        <f t="shared" si="4"/>
        <v>0</v>
      </c>
      <c r="M38" s="118">
        <f t="shared" si="5"/>
        <v>0</v>
      </c>
    </row>
    <row r="39" spans="1:13" ht="17" x14ac:dyDescent="0.2">
      <c r="A39" s="160" t="s">
        <v>65</v>
      </c>
      <c r="B39" s="238" t="s">
        <v>59</v>
      </c>
      <c r="C39" s="111">
        <v>4459</v>
      </c>
      <c r="D39" s="171">
        <v>0.38</v>
      </c>
      <c r="E39" s="157">
        <v>0.04</v>
      </c>
      <c r="F39" s="152">
        <f t="shared" si="0"/>
        <v>0.42</v>
      </c>
      <c r="G39" s="89">
        <f t="shared" si="1"/>
        <v>1694.42</v>
      </c>
      <c r="H39" s="12">
        <f t="shared" si="2"/>
        <v>1872.78</v>
      </c>
      <c r="I39" s="116"/>
      <c r="J39" s="12">
        <f t="shared" si="3"/>
        <v>1872.78</v>
      </c>
      <c r="K39" s="116">
        <v>220</v>
      </c>
      <c r="L39" s="12">
        <f t="shared" si="4"/>
        <v>1652.78</v>
      </c>
      <c r="M39" s="118">
        <f t="shared" si="5"/>
        <v>1474.42</v>
      </c>
    </row>
    <row r="40" spans="1:13" hidden="1" x14ac:dyDescent="0.2">
      <c r="A40" s="90" t="s">
        <v>63</v>
      </c>
      <c r="B40" s="146" t="s">
        <v>64</v>
      </c>
      <c r="C40" s="176"/>
      <c r="D40" s="170"/>
      <c r="E40" s="151">
        <v>0.02</v>
      </c>
      <c r="F40" s="152">
        <f t="shared" si="0"/>
        <v>0.02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3" x14ac:dyDescent="0.2">
      <c r="A41" s="90" t="s">
        <v>114</v>
      </c>
      <c r="B41" s="234" t="s">
        <v>115</v>
      </c>
      <c r="C41" s="176">
        <v>6051</v>
      </c>
      <c r="D41" s="170">
        <v>0.26</v>
      </c>
      <c r="E41" s="157">
        <v>0.02</v>
      </c>
      <c r="F41" s="152">
        <f t="shared" si="0"/>
        <v>0.28000000000000003</v>
      </c>
      <c r="G41" s="89">
        <f t="shared" si="1"/>
        <v>1573.26</v>
      </c>
      <c r="H41" s="12">
        <f t="shared" si="2"/>
        <v>1694.2800000000002</v>
      </c>
      <c r="I41" s="123"/>
      <c r="J41" s="12">
        <f t="shared" si="3"/>
        <v>1694.2800000000002</v>
      </c>
      <c r="K41" s="123">
        <v>500</v>
      </c>
      <c r="L41" s="12">
        <f t="shared" si="4"/>
        <v>1194.2800000000002</v>
      </c>
      <c r="M41" s="118">
        <f t="shared" si="5"/>
        <v>1073.26</v>
      </c>
    </row>
    <row r="42" spans="1:13" hidden="1" x14ac:dyDescent="0.2">
      <c r="A42" s="90" t="s">
        <v>114</v>
      </c>
      <c r="B42" s="234" t="s">
        <v>115</v>
      </c>
      <c r="C42" s="176"/>
      <c r="D42" s="170"/>
      <c r="E42" s="157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hidden="1" x14ac:dyDescent="0.2">
      <c r="A43" s="90" t="s">
        <v>109</v>
      </c>
      <c r="B43" s="233" t="s">
        <v>110</v>
      </c>
      <c r="C43" s="176"/>
      <c r="D43" s="170"/>
      <c r="E43" s="157">
        <v>0.03</v>
      </c>
      <c r="F43" s="152">
        <f t="shared" si="0"/>
        <v>0.03</v>
      </c>
      <c r="G43" s="89">
        <f t="shared" si="1"/>
        <v>0</v>
      </c>
      <c r="H43" s="12">
        <f t="shared" si="2"/>
        <v>0</v>
      </c>
      <c r="I43" s="123"/>
      <c r="J43" s="12">
        <f t="shared" si="3"/>
        <v>0</v>
      </c>
      <c r="K43" s="123"/>
      <c r="L43" s="12">
        <f t="shared" si="4"/>
        <v>0</v>
      </c>
      <c r="M43" s="118">
        <f t="shared" si="5"/>
        <v>0</v>
      </c>
    </row>
    <row r="44" spans="1:13" hidden="1" x14ac:dyDescent="0.2">
      <c r="A44" s="90" t="s">
        <v>74</v>
      </c>
      <c r="B44" s="175" t="s">
        <v>75</v>
      </c>
      <c r="C44" s="111"/>
      <c r="D44" s="171"/>
      <c r="E44" s="157">
        <v>0.03</v>
      </c>
      <c r="F44" s="152">
        <f t="shared" si="0"/>
        <v>0.03</v>
      </c>
      <c r="G44" s="89">
        <f t="shared" si="1"/>
        <v>0</v>
      </c>
      <c r="H44" s="12">
        <f t="shared" si="2"/>
        <v>0</v>
      </c>
      <c r="I44" s="116"/>
      <c r="J44" s="12">
        <f t="shared" si="3"/>
        <v>0</v>
      </c>
      <c r="K44" s="116"/>
      <c r="L44" s="12">
        <f t="shared" si="4"/>
        <v>0</v>
      </c>
      <c r="M44" s="118">
        <f t="shared" si="5"/>
        <v>0</v>
      </c>
    </row>
    <row r="45" spans="1:13" hidden="1" x14ac:dyDescent="0.2">
      <c r="A45" s="209" t="s">
        <v>91</v>
      </c>
      <c r="B45" s="213" t="s">
        <v>92</v>
      </c>
      <c r="C45" s="214"/>
      <c r="D45" s="215"/>
      <c r="E45" s="199">
        <v>0.04</v>
      </c>
      <c r="F45" s="152">
        <f t="shared" si="0"/>
        <v>0.04</v>
      </c>
      <c r="G45" s="89">
        <f t="shared" si="1"/>
        <v>0</v>
      </c>
      <c r="H45" s="12">
        <f t="shared" si="2"/>
        <v>0</v>
      </c>
      <c r="I45" s="116"/>
      <c r="J45" s="12">
        <f t="shared" si="3"/>
        <v>0</v>
      </c>
      <c r="K45" s="116"/>
      <c r="L45" s="12">
        <f t="shared" si="4"/>
        <v>0</v>
      </c>
      <c r="M45" s="118">
        <f t="shared" si="5"/>
        <v>0</v>
      </c>
    </row>
    <row r="46" spans="1:13" hidden="1" x14ac:dyDescent="0.2">
      <c r="A46" s="90" t="s">
        <v>109</v>
      </c>
      <c r="B46" s="233" t="s">
        <v>110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2">
      <c r="A47" s="90" t="s">
        <v>118</v>
      </c>
      <c r="B47" s="238" t="s">
        <v>119</v>
      </c>
      <c r="C47" s="176"/>
      <c r="D47" s="170"/>
      <c r="E47" s="157">
        <v>0.03</v>
      </c>
      <c r="F47" s="152">
        <f t="shared" si="0"/>
        <v>0.03</v>
      </c>
      <c r="G47" s="89">
        <f t="shared" si="1"/>
        <v>0</v>
      </c>
      <c r="H47" s="12">
        <f t="shared" si="2"/>
        <v>0</v>
      </c>
      <c r="I47" s="123"/>
      <c r="J47" s="12">
        <f t="shared" si="3"/>
        <v>0</v>
      </c>
      <c r="K47" s="123"/>
      <c r="L47" s="12">
        <f t="shared" si="4"/>
        <v>0</v>
      </c>
      <c r="M47" s="118">
        <f t="shared" si="5"/>
        <v>0</v>
      </c>
    </row>
    <row r="48" spans="1:13" hidden="1" x14ac:dyDescent="0.2">
      <c r="A48" s="92" t="s">
        <v>54</v>
      </c>
      <c r="B48" s="196" t="s">
        <v>55</v>
      </c>
      <c r="C48" s="197"/>
      <c r="D48" s="198"/>
      <c r="E48" s="199">
        <v>0.04</v>
      </c>
      <c r="F48" s="200">
        <f t="shared" si="0"/>
        <v>0.04</v>
      </c>
      <c r="G48" s="201">
        <f t="shared" si="1"/>
        <v>0</v>
      </c>
      <c r="H48" s="202">
        <f t="shared" si="2"/>
        <v>0</v>
      </c>
      <c r="I48" s="203"/>
      <c r="J48" s="202">
        <f t="shared" si="3"/>
        <v>0</v>
      </c>
      <c r="K48" s="203"/>
      <c r="L48" s="202">
        <f t="shared" si="4"/>
        <v>0</v>
      </c>
      <c r="M48" s="118">
        <f t="shared" si="5"/>
        <v>0</v>
      </c>
    </row>
    <row r="49" spans="1:15" hidden="1" x14ac:dyDescent="0.2">
      <c r="A49" s="90" t="s">
        <v>87</v>
      </c>
      <c r="B49" s="234" t="s">
        <v>88</v>
      </c>
      <c r="C49" s="114"/>
      <c r="D49" s="172"/>
      <c r="E49" s="157">
        <v>0.02</v>
      </c>
      <c r="F49" s="152">
        <f t="shared" si="0"/>
        <v>0.02</v>
      </c>
      <c r="G49" s="89">
        <f t="shared" si="1"/>
        <v>0</v>
      </c>
      <c r="H49" s="12">
        <f t="shared" si="2"/>
        <v>0</v>
      </c>
      <c r="I49" s="116"/>
      <c r="J49" s="12">
        <f t="shared" si="3"/>
        <v>0</v>
      </c>
      <c r="K49" s="116"/>
      <c r="L49" s="12">
        <f t="shared" si="4"/>
        <v>0</v>
      </c>
      <c r="M49" s="118">
        <f t="shared" si="5"/>
        <v>0</v>
      </c>
    </row>
    <row r="50" spans="1:15" ht="16" customHeight="1" x14ac:dyDescent="0.2">
      <c r="A50" s="75"/>
      <c r="C50" s="79">
        <f>SUM(C2:C49)</f>
        <v>59205</v>
      </c>
      <c r="D50" s="79"/>
      <c r="E50" s="79"/>
      <c r="F50" s="79"/>
      <c r="G50" s="80">
        <f t="shared" ref="G50:M50" si="6">SUM(G2:G49)</f>
        <v>19197.740000000002</v>
      </c>
      <c r="H50" s="80">
        <f t="shared" si="6"/>
        <v>21059.415000000001</v>
      </c>
      <c r="I50" s="80">
        <f t="shared" si="6"/>
        <v>168.72</v>
      </c>
      <c r="J50" s="80">
        <f t="shared" si="6"/>
        <v>21228.134999999998</v>
      </c>
      <c r="K50" s="80">
        <f t="shared" si="6"/>
        <v>2802.76</v>
      </c>
      <c r="L50" s="80">
        <f t="shared" si="6"/>
        <v>18425.375</v>
      </c>
      <c r="M50" s="80">
        <f t="shared" si="6"/>
        <v>16563.7</v>
      </c>
      <c r="O50" s="3"/>
    </row>
    <row r="51" spans="1:15" x14ac:dyDescent="0.2">
      <c r="D51" s="81"/>
      <c r="E51" s="81"/>
      <c r="F51" s="81"/>
      <c r="G51" s="81"/>
      <c r="L51" s="162"/>
      <c r="N51" s="165"/>
    </row>
    <row r="52" spans="1:15" x14ac:dyDescent="0.2">
      <c r="D52" s="13"/>
      <c r="E52" s="13"/>
      <c r="F52" s="13"/>
      <c r="G52" s="13"/>
      <c r="I52" s="13"/>
      <c r="J52" s="13"/>
      <c r="K52" t="s">
        <v>10</v>
      </c>
      <c r="L52" s="12">
        <f>H56</f>
        <v>0</v>
      </c>
    </row>
    <row r="53" spans="1:15" x14ac:dyDescent="0.2">
      <c r="D53" s="14"/>
      <c r="E53" s="14"/>
      <c r="F53" s="14"/>
      <c r="G53" s="14"/>
      <c r="I53" s="13"/>
      <c r="J53" s="13"/>
      <c r="K53" t="s">
        <v>12</v>
      </c>
      <c r="L53" s="207">
        <f>L50</f>
        <v>18425.375</v>
      </c>
    </row>
    <row r="54" spans="1:15" x14ac:dyDescent="0.2">
      <c r="D54" s="14"/>
      <c r="E54" s="14"/>
      <c r="F54" s="14"/>
      <c r="G54" s="14"/>
      <c r="H54" s="15"/>
    </row>
    <row r="55" spans="1:15" x14ac:dyDescent="0.2">
      <c r="A55" s="247" t="s">
        <v>48</v>
      </c>
      <c r="B55" s="247" t="s">
        <v>49</v>
      </c>
      <c r="D55" s="14"/>
      <c r="E55" s="14"/>
      <c r="F55" s="14"/>
      <c r="G55" s="14"/>
      <c r="H55" s="15"/>
      <c r="I55" s="3"/>
    </row>
    <row r="56" spans="1:15" x14ac:dyDescent="0.2">
      <c r="A56" s="90">
        <v>0.03</v>
      </c>
      <c r="B56" s="245">
        <v>0.02</v>
      </c>
      <c r="C56" s="41" t="s">
        <v>50</v>
      </c>
      <c r="D56" s="14"/>
      <c r="E56" s="14"/>
      <c r="F56" s="14"/>
      <c r="G56" s="14"/>
      <c r="H56" s="15"/>
      <c r="L56" s="3"/>
    </row>
    <row r="57" spans="1:15" x14ac:dyDescent="0.2">
      <c r="A57" s="246">
        <v>0.04</v>
      </c>
      <c r="B57" s="246">
        <v>2.5000000000000001E-2</v>
      </c>
      <c r="C57" s="41" t="s">
        <v>51</v>
      </c>
    </row>
    <row r="59" spans="1:15" x14ac:dyDescent="0.2">
      <c r="K59" s="3"/>
    </row>
    <row r="68" spans="12:12" x14ac:dyDescent="0.2">
      <c r="L68">
        <v>53.47</v>
      </c>
    </row>
  </sheetData>
  <autoFilter ref="A1:M50" xr:uid="{00000000-0009-0000-0000-00004D000000}">
    <filterColumn colId="11">
      <filters>
        <filter val="1,194.28"/>
        <filter val="1,270.67"/>
        <filter val="1,296.00"/>
        <filter val="1,458.92"/>
        <filter val="1,652.78"/>
        <filter val="1,676.63"/>
        <filter val="1,745.37"/>
        <filter val="1,820.52"/>
        <filter val="1,975.42"/>
        <filter val="158.58"/>
        <filter val="18,425.38"/>
        <filter val="2,026.08"/>
        <filter val="277.87"/>
        <filter val="502.52"/>
        <filter val="519.79"/>
        <filter val="849.95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filterMode="1"/>
  <dimension ref="A1:O71"/>
  <sheetViews>
    <sheetView zoomScale="86" zoomScaleNormal="60" workbookViewId="0">
      <selection activeCell="J14" sqref="J14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8.33203125" customWidth="1"/>
    <col min="7" max="7" width="11.33203125" hidden="1" customWidth="1"/>
    <col min="10" max="10" width="11.6640625" customWidth="1"/>
    <col min="12" max="12" width="11.83203125" customWidth="1"/>
    <col min="13" max="13" width="12.332031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52" si="0">D2+E2</f>
        <v>0.02</v>
      </c>
      <c r="G2" s="89">
        <f t="shared" ref="G2:G52" si="1">C2*D2</f>
        <v>0</v>
      </c>
      <c r="H2" s="12">
        <f t="shared" ref="H2:H52" si="2">C2*F2</f>
        <v>0</v>
      </c>
      <c r="I2" s="89"/>
      <c r="J2" s="12">
        <f t="shared" ref="J2:J52" si="3">H2+I2</f>
        <v>0</v>
      </c>
      <c r="K2" s="120"/>
      <c r="L2" s="12">
        <f t="shared" ref="L2:L52" si="4">J2-K2</f>
        <v>0</v>
      </c>
      <c r="M2" s="3">
        <f t="shared" ref="M2:M52" si="5">G2+I2-K2</f>
        <v>0</v>
      </c>
    </row>
    <row r="3" spans="1:13" ht="17" hidden="1" x14ac:dyDescent="0.2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129</v>
      </c>
      <c r="B4" s="159" t="s">
        <v>130</v>
      </c>
      <c r="C4" s="111">
        <v>4705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1787.9</v>
      </c>
      <c r="H4" s="12">
        <f t="shared" si="2"/>
        <v>1976.1</v>
      </c>
      <c r="I4" s="89">
        <v>64.64</v>
      </c>
      <c r="J4" s="12">
        <f t="shared" si="3"/>
        <v>2040.74</v>
      </c>
      <c r="K4" s="239">
        <v>580</v>
      </c>
      <c r="L4" s="12">
        <f t="shared" si="4"/>
        <v>1460.74</v>
      </c>
      <c r="M4" s="3">
        <f t="shared" si="5"/>
        <v>1272.5400000000002</v>
      </c>
    </row>
    <row r="5" spans="1:13" ht="17" x14ac:dyDescent="0.2">
      <c r="A5" s="160" t="s">
        <v>120</v>
      </c>
      <c r="B5" s="159" t="s">
        <v>121</v>
      </c>
      <c r="C5" s="111">
        <v>4838</v>
      </c>
      <c r="D5" s="113">
        <v>0.38</v>
      </c>
      <c r="E5" s="151">
        <v>0.04</v>
      </c>
      <c r="F5" s="152">
        <f t="shared" si="0"/>
        <v>0.42</v>
      </c>
      <c r="G5" s="89">
        <f t="shared" si="1"/>
        <v>1838.44</v>
      </c>
      <c r="H5" s="12">
        <f t="shared" si="2"/>
        <v>2031.96</v>
      </c>
      <c r="I5" s="89"/>
      <c r="J5" s="12">
        <f t="shared" si="3"/>
        <v>2031.96</v>
      </c>
      <c r="K5" s="239">
        <v>80</v>
      </c>
      <c r="L5" s="12">
        <f t="shared" si="4"/>
        <v>1951.96</v>
      </c>
      <c r="M5" s="3">
        <f t="shared" si="5"/>
        <v>1758.44</v>
      </c>
    </row>
    <row r="6" spans="1:13" ht="17" x14ac:dyDescent="0.2">
      <c r="A6" s="179" t="s">
        <v>131</v>
      </c>
      <c r="B6" s="216" t="s">
        <v>132</v>
      </c>
      <c r="C6" s="166">
        <v>1500</v>
      </c>
      <c r="D6" s="168">
        <v>0.38</v>
      </c>
      <c r="E6" s="151">
        <v>0.03</v>
      </c>
      <c r="F6" s="152">
        <f t="shared" ref="F6:F7" si="6">D6+E6</f>
        <v>0.41000000000000003</v>
      </c>
      <c r="G6" s="89">
        <f t="shared" ref="G6:G7" si="7">C6*D6</f>
        <v>570</v>
      </c>
      <c r="H6" s="12">
        <f t="shared" ref="H6:H7" si="8">C6*F6</f>
        <v>615</v>
      </c>
      <c r="I6" s="89"/>
      <c r="J6" s="12">
        <f t="shared" ref="J6:J7" si="9">H6+I6</f>
        <v>615</v>
      </c>
      <c r="K6" s="239"/>
      <c r="L6" s="12">
        <f t="shared" ref="L6:L7" si="10">J6-K6</f>
        <v>615</v>
      </c>
      <c r="M6" s="3">
        <f t="shared" ref="M6:M7" si="11">G6+I6-K6</f>
        <v>570</v>
      </c>
    </row>
    <row r="7" spans="1:13" ht="17" x14ac:dyDescent="0.2">
      <c r="A7" s="179" t="s">
        <v>133</v>
      </c>
      <c r="B7" s="216" t="s">
        <v>132</v>
      </c>
      <c r="C7" s="248">
        <v>1500</v>
      </c>
      <c r="D7" s="168">
        <v>0.38</v>
      </c>
      <c r="E7" s="151">
        <v>0.03</v>
      </c>
      <c r="F7" s="152">
        <f t="shared" si="6"/>
        <v>0.41000000000000003</v>
      </c>
      <c r="G7" s="89">
        <f t="shared" si="7"/>
        <v>570</v>
      </c>
      <c r="H7" s="12">
        <f t="shared" si="8"/>
        <v>615</v>
      </c>
      <c r="I7" s="89"/>
      <c r="J7" s="12">
        <f t="shared" si="9"/>
        <v>615</v>
      </c>
      <c r="K7" s="239"/>
      <c r="L7" s="12">
        <f t="shared" si="10"/>
        <v>615</v>
      </c>
      <c r="M7" s="3">
        <f t="shared" si="11"/>
        <v>570</v>
      </c>
    </row>
    <row r="8" spans="1:13" ht="17" hidden="1" x14ac:dyDescent="0.2">
      <c r="A8" s="93" t="s">
        <v>102</v>
      </c>
      <c r="B8" s="159" t="s">
        <v>103</v>
      </c>
      <c r="C8" s="111"/>
      <c r="D8" s="113"/>
      <c r="E8" s="151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239"/>
      <c r="L8" s="12">
        <f t="shared" si="4"/>
        <v>0</v>
      </c>
      <c r="M8" s="3">
        <f t="shared" si="5"/>
        <v>0</v>
      </c>
    </row>
    <row r="9" spans="1:13" ht="17" hidden="1" x14ac:dyDescent="0.2">
      <c r="A9" s="179" t="s">
        <v>72</v>
      </c>
      <c r="B9" s="159" t="s">
        <v>73</v>
      </c>
      <c r="C9" s="111"/>
      <c r="D9" s="113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t="17" hidden="1" x14ac:dyDescent="0.2">
      <c r="A10" s="160" t="s">
        <v>67</v>
      </c>
      <c r="B10" s="159" t="s">
        <v>68</v>
      </c>
      <c r="C10" s="111"/>
      <c r="D10" s="113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ht="17" x14ac:dyDescent="0.2">
      <c r="A11" s="160" t="s">
        <v>65</v>
      </c>
      <c r="B11" s="159" t="s">
        <v>93</v>
      </c>
      <c r="C11" s="111">
        <v>5672</v>
      </c>
      <c r="D11" s="113">
        <v>0.27</v>
      </c>
      <c r="E11" s="157">
        <v>2.5000000000000001E-2</v>
      </c>
      <c r="F11" s="152">
        <f t="shared" si="0"/>
        <v>0.29500000000000004</v>
      </c>
      <c r="G11" s="89">
        <f t="shared" si="1"/>
        <v>1531.44</v>
      </c>
      <c r="H11" s="12">
        <f t="shared" si="2"/>
        <v>1673.2400000000002</v>
      </c>
      <c r="I11" s="89">
        <v>12</v>
      </c>
      <c r="J11" s="12">
        <f t="shared" si="3"/>
        <v>1685.2400000000002</v>
      </c>
      <c r="K11" s="239">
        <v>110</v>
      </c>
      <c r="L11" s="12">
        <f t="shared" si="4"/>
        <v>1575.2400000000002</v>
      </c>
      <c r="M11" s="118">
        <f t="shared" si="5"/>
        <v>1433.44</v>
      </c>
    </row>
    <row r="12" spans="1:13" ht="17" hidden="1" x14ac:dyDescent="0.2">
      <c r="A12" s="160" t="s">
        <v>65</v>
      </c>
      <c r="B12" s="159" t="s">
        <v>93</v>
      </c>
      <c r="C12" s="111"/>
      <c r="D12" s="113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3" ht="17" x14ac:dyDescent="0.2">
      <c r="A13" s="160" t="s">
        <v>116</v>
      </c>
      <c r="B13" s="159" t="s">
        <v>117</v>
      </c>
      <c r="C13" s="111">
        <v>2150</v>
      </c>
      <c r="D13" s="113">
        <v>0.37</v>
      </c>
      <c r="E13" s="157">
        <v>0.04</v>
      </c>
      <c r="F13" s="152">
        <f t="shared" si="0"/>
        <v>0.41</v>
      </c>
      <c r="G13" s="89">
        <f t="shared" si="1"/>
        <v>795.5</v>
      </c>
      <c r="H13" s="12">
        <f t="shared" si="2"/>
        <v>881.5</v>
      </c>
      <c r="I13" s="89">
        <v>12</v>
      </c>
      <c r="J13" s="12">
        <f t="shared" si="3"/>
        <v>893.5</v>
      </c>
      <c r="K13" s="239">
        <v>110</v>
      </c>
      <c r="L13" s="12">
        <f t="shared" si="4"/>
        <v>783.5</v>
      </c>
      <c r="M13" s="118">
        <f t="shared" si="5"/>
        <v>697.5</v>
      </c>
    </row>
    <row r="14" spans="1:13" ht="17" x14ac:dyDescent="0.2">
      <c r="A14" s="160" t="s">
        <v>122</v>
      </c>
      <c r="B14" s="159" t="s">
        <v>123</v>
      </c>
      <c r="C14" s="111">
        <v>8255</v>
      </c>
      <c r="D14" s="113">
        <v>0.26</v>
      </c>
      <c r="E14" s="157">
        <v>2.5000000000000001E-2</v>
      </c>
      <c r="F14" s="152">
        <f t="shared" si="0"/>
        <v>0.28500000000000003</v>
      </c>
      <c r="G14" s="89">
        <f t="shared" si="1"/>
        <v>2146.3000000000002</v>
      </c>
      <c r="H14" s="12">
        <f t="shared" si="2"/>
        <v>2352.6750000000002</v>
      </c>
      <c r="I14" s="89">
        <v>150</v>
      </c>
      <c r="J14" s="12">
        <f t="shared" si="3"/>
        <v>2502.6750000000002</v>
      </c>
      <c r="K14" s="239">
        <v>550</v>
      </c>
      <c r="L14" s="12">
        <f t="shared" si="4"/>
        <v>1952.6750000000002</v>
      </c>
      <c r="M14" s="118">
        <f t="shared" si="5"/>
        <v>1746.3000000000002</v>
      </c>
    </row>
    <row r="15" spans="1:13" ht="17" hidden="1" x14ac:dyDescent="0.2">
      <c r="A15" s="160" t="s">
        <v>124</v>
      </c>
      <c r="B15" s="159" t="s">
        <v>123</v>
      </c>
      <c r="C15" s="111"/>
      <c r="D15" s="113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3" hidden="1" x14ac:dyDescent="0.2">
      <c r="A16" s="149" t="s">
        <v>65</v>
      </c>
      <c r="B16" s="218" t="s">
        <v>66</v>
      </c>
      <c r="C16" s="176"/>
      <c r="D16" s="170"/>
      <c r="E16" s="157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ht="17" hidden="1" x14ac:dyDescent="0.2">
      <c r="A17" s="179" t="s">
        <v>81</v>
      </c>
      <c r="B17" s="193" t="s">
        <v>82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2">
      <c r="A18" s="240" t="s">
        <v>125</v>
      </c>
      <c r="B18" s="242" t="s">
        <v>126</v>
      </c>
      <c r="C18" s="147">
        <v>7512</v>
      </c>
      <c r="D18" s="170">
        <v>0.26</v>
      </c>
      <c r="E18" s="157">
        <v>2.5000000000000001E-2</v>
      </c>
      <c r="F18" s="152">
        <f t="shared" si="0"/>
        <v>0.28500000000000003</v>
      </c>
      <c r="G18" s="89">
        <f t="shared" si="1"/>
        <v>1953.1200000000001</v>
      </c>
      <c r="H18" s="12">
        <f t="shared" si="2"/>
        <v>2140.92</v>
      </c>
      <c r="I18" s="123"/>
      <c r="J18" s="12">
        <f t="shared" si="3"/>
        <v>2140.92</v>
      </c>
      <c r="K18" s="123"/>
      <c r="L18" s="12">
        <f t="shared" si="4"/>
        <v>2140.92</v>
      </c>
      <c r="M18" s="118">
        <f t="shared" si="5"/>
        <v>1953.1200000000001</v>
      </c>
    </row>
    <row r="19" spans="1:15" ht="17" hidden="1" x14ac:dyDescent="0.2">
      <c r="A19" s="179" t="s">
        <v>76</v>
      </c>
      <c r="B19" s="180" t="s">
        <v>77</v>
      </c>
      <c r="C19" s="147"/>
      <c r="D19" s="170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5" hidden="1" x14ac:dyDescent="0.2">
      <c r="A20" s="191" t="s">
        <v>96</v>
      </c>
      <c r="B20" s="222" t="s">
        <v>97</v>
      </c>
      <c r="C20" s="147"/>
      <c r="D20" s="170"/>
      <c r="E20" s="157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5" hidden="1" x14ac:dyDescent="0.2">
      <c r="A21" s="191" t="s">
        <v>44</v>
      </c>
      <c r="B21" s="146" t="s">
        <v>45</v>
      </c>
      <c r="C21" s="186"/>
      <c r="D21" s="170"/>
      <c r="E21" s="157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"/>
      <c r="J21" s="12">
        <f t="shared" si="3"/>
        <v>0</v>
      </c>
      <c r="K21" s="12"/>
      <c r="L21" s="12">
        <f t="shared" si="4"/>
        <v>0</v>
      </c>
      <c r="M21" s="118">
        <f t="shared" si="5"/>
        <v>0</v>
      </c>
    </row>
    <row r="22" spans="1:15" hidden="1" x14ac:dyDescent="0.2">
      <c r="A22" s="208" t="s">
        <v>89</v>
      </c>
      <c r="B22" s="185" t="s">
        <v>45</v>
      </c>
      <c r="C22" s="186"/>
      <c r="D22" s="170"/>
      <c r="E22" s="157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"/>
      <c r="J22" s="12">
        <f t="shared" si="3"/>
        <v>0</v>
      </c>
      <c r="K22" s="12"/>
      <c r="L22" s="12">
        <f t="shared" si="4"/>
        <v>0</v>
      </c>
      <c r="M22" s="118">
        <f t="shared" si="5"/>
        <v>0</v>
      </c>
    </row>
    <row r="23" spans="1:15" ht="17" x14ac:dyDescent="0.2">
      <c r="A23" s="179" t="s">
        <v>98</v>
      </c>
      <c r="B23" s="224" t="s">
        <v>45</v>
      </c>
      <c r="C23" s="186">
        <v>4879</v>
      </c>
      <c r="D23" s="170">
        <v>0.2</v>
      </c>
      <c r="E23" s="157">
        <v>0.02</v>
      </c>
      <c r="F23" s="152">
        <f t="shared" si="0"/>
        <v>0.22</v>
      </c>
      <c r="G23" s="89">
        <f t="shared" si="1"/>
        <v>975.80000000000007</v>
      </c>
      <c r="H23" s="12">
        <f t="shared" si="2"/>
        <v>1073.3800000000001</v>
      </c>
      <c r="I23" s="12">
        <v>12</v>
      </c>
      <c r="J23" s="12">
        <f t="shared" si="3"/>
        <v>1085.3800000000001</v>
      </c>
      <c r="K23" s="12"/>
      <c r="L23" s="12">
        <f t="shared" si="4"/>
        <v>1085.3800000000001</v>
      </c>
      <c r="M23" s="118">
        <f t="shared" si="5"/>
        <v>987.80000000000007</v>
      </c>
    </row>
    <row r="24" spans="1:15" ht="17" x14ac:dyDescent="0.2">
      <c r="A24" s="160" t="s">
        <v>94</v>
      </c>
      <c r="B24" s="219" t="s">
        <v>95</v>
      </c>
      <c r="C24" s="186">
        <v>6938</v>
      </c>
      <c r="D24" s="170">
        <v>0.25</v>
      </c>
      <c r="E24" s="157">
        <v>2.5000000000000001E-2</v>
      </c>
      <c r="F24" s="152">
        <f t="shared" si="0"/>
        <v>0.27500000000000002</v>
      </c>
      <c r="G24" s="89">
        <f t="shared" si="1"/>
        <v>1734.5</v>
      </c>
      <c r="H24" s="12">
        <f t="shared" si="2"/>
        <v>1907.95</v>
      </c>
      <c r="I24" s="12">
        <v>10</v>
      </c>
      <c r="J24" s="12">
        <f t="shared" si="3"/>
        <v>1917.95</v>
      </c>
      <c r="K24" s="12">
        <v>220</v>
      </c>
      <c r="L24" s="12">
        <f t="shared" si="4"/>
        <v>1697.95</v>
      </c>
      <c r="M24" s="118">
        <f t="shared" si="5"/>
        <v>1524.5</v>
      </c>
    </row>
    <row r="25" spans="1:15" x14ac:dyDescent="0.2">
      <c r="A25" s="139" t="s">
        <v>69</v>
      </c>
      <c r="B25" s="187" t="s">
        <v>70</v>
      </c>
      <c r="C25" s="186">
        <v>4501</v>
      </c>
      <c r="D25" s="170">
        <v>0.39</v>
      </c>
      <c r="E25" s="151">
        <v>0.04</v>
      </c>
      <c r="F25" s="152">
        <f t="shared" si="0"/>
        <v>0.43</v>
      </c>
      <c r="G25" s="89">
        <f t="shared" si="1"/>
        <v>1755.39</v>
      </c>
      <c r="H25" s="12">
        <f t="shared" si="2"/>
        <v>1935.43</v>
      </c>
      <c r="I25" s="123"/>
      <c r="J25" s="12">
        <f t="shared" si="3"/>
        <v>1935.43</v>
      </c>
      <c r="K25" s="123"/>
      <c r="L25" s="12">
        <f t="shared" si="4"/>
        <v>1935.43</v>
      </c>
      <c r="M25" s="118">
        <f t="shared" si="5"/>
        <v>1755.39</v>
      </c>
    </row>
    <row r="26" spans="1:15" hidden="1" x14ac:dyDescent="0.2">
      <c r="A26" s="124" t="s">
        <v>60</v>
      </c>
      <c r="B26" s="188" t="s">
        <v>61</v>
      </c>
      <c r="C26" s="189"/>
      <c r="D26" s="172"/>
      <c r="E26" s="151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5" hidden="1" x14ac:dyDescent="0.2">
      <c r="A27" s="139" t="s">
        <v>46</v>
      </c>
      <c r="B27" s="146" t="s">
        <v>29</v>
      </c>
      <c r="C27" s="186"/>
      <c r="D27" s="170"/>
      <c r="E27" s="151">
        <v>2.5000000000000001E-2</v>
      </c>
      <c r="F27" s="152">
        <f t="shared" si="0"/>
        <v>2.5000000000000001E-2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hidden="1" x14ac:dyDescent="0.2">
      <c r="A28" s="90" t="s">
        <v>127</v>
      </c>
      <c r="B28" s="244" t="s">
        <v>128</v>
      </c>
      <c r="C28" s="186"/>
      <c r="D28" s="170"/>
      <c r="E28" s="151">
        <v>0.03</v>
      </c>
      <c r="F28" s="152">
        <f t="shared" si="0"/>
        <v>0.03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  <c r="O28" s="3"/>
    </row>
    <row r="29" spans="1:15" hidden="1" x14ac:dyDescent="0.2">
      <c r="A29" s="90" t="s">
        <v>108</v>
      </c>
      <c r="B29" s="233" t="s">
        <v>111</v>
      </c>
      <c r="C29" s="186"/>
      <c r="D29" s="170"/>
      <c r="E29" s="157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x14ac:dyDescent="0.2">
      <c r="A30" s="90" t="s">
        <v>52</v>
      </c>
      <c r="B30" s="119" t="s">
        <v>53</v>
      </c>
      <c r="C30" s="190">
        <v>2044</v>
      </c>
      <c r="D30" s="170">
        <v>0.25</v>
      </c>
      <c r="E30" s="151">
        <v>0.02</v>
      </c>
      <c r="F30" s="152">
        <f t="shared" si="0"/>
        <v>0.27</v>
      </c>
      <c r="G30" s="89">
        <f t="shared" si="1"/>
        <v>511</v>
      </c>
      <c r="H30" s="12">
        <f t="shared" si="2"/>
        <v>551.88</v>
      </c>
      <c r="I30" s="123"/>
      <c r="J30" s="12">
        <f t="shared" si="3"/>
        <v>551.88</v>
      </c>
      <c r="K30" s="123">
        <v>30</v>
      </c>
      <c r="L30" s="12">
        <f t="shared" si="4"/>
        <v>521.88</v>
      </c>
      <c r="M30" s="118">
        <f t="shared" si="5"/>
        <v>481</v>
      </c>
    </row>
    <row r="31" spans="1:15" hidden="1" x14ac:dyDescent="0.2">
      <c r="A31" s="90" t="s">
        <v>52</v>
      </c>
      <c r="B31" s="119" t="s">
        <v>53</v>
      </c>
      <c r="C31" s="190"/>
      <c r="D31" s="170"/>
      <c r="E31" s="151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5" hidden="1" x14ac:dyDescent="0.2">
      <c r="A32" s="208" t="s">
        <v>90</v>
      </c>
      <c r="B32" s="185" t="s">
        <v>79</v>
      </c>
      <c r="C32" s="190"/>
      <c r="D32" s="170"/>
      <c r="E32" s="151">
        <v>0.04</v>
      </c>
      <c r="F32" s="152">
        <f t="shared" si="0"/>
        <v>0.04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x14ac:dyDescent="0.2">
      <c r="A33" s="90" t="s">
        <v>104</v>
      </c>
      <c r="B33" s="231" t="s">
        <v>105</v>
      </c>
      <c r="C33" s="190">
        <v>1938</v>
      </c>
      <c r="D33" s="170">
        <v>0.35</v>
      </c>
      <c r="E33" s="151">
        <v>0.03</v>
      </c>
      <c r="F33" s="152">
        <f t="shared" si="0"/>
        <v>0.38</v>
      </c>
      <c r="G33" s="89">
        <f t="shared" si="1"/>
        <v>678.3</v>
      </c>
      <c r="H33" s="12">
        <f t="shared" si="2"/>
        <v>736.44</v>
      </c>
      <c r="I33" s="123"/>
      <c r="J33" s="12">
        <f t="shared" si="3"/>
        <v>736.44</v>
      </c>
      <c r="K33" s="123"/>
      <c r="L33" s="12">
        <f t="shared" si="4"/>
        <v>736.44</v>
      </c>
      <c r="M33" s="118">
        <f t="shared" si="5"/>
        <v>678.3</v>
      </c>
    </row>
    <row r="34" spans="1:13" hidden="1" x14ac:dyDescent="0.2">
      <c r="A34" s="90" t="s">
        <v>100</v>
      </c>
      <c r="B34" s="228" t="s">
        <v>101</v>
      </c>
      <c r="C34" s="190"/>
      <c r="D34" s="170"/>
      <c r="E34" s="157">
        <v>0.03</v>
      </c>
      <c r="F34" s="152">
        <f t="shared" si="0"/>
        <v>0.03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hidden="1" x14ac:dyDescent="0.2">
      <c r="A35" s="194" t="s">
        <v>85</v>
      </c>
      <c r="B35" s="206" t="s">
        <v>86</v>
      </c>
      <c r="C35" s="190"/>
      <c r="D35" s="170"/>
      <c r="E35" s="151">
        <v>2.5000000000000001E-2</v>
      </c>
      <c r="F35" s="152">
        <f t="shared" si="0"/>
        <v>2.5000000000000001E-2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3" hidden="1" x14ac:dyDescent="0.2">
      <c r="A36" s="194" t="s">
        <v>85</v>
      </c>
      <c r="B36" s="206" t="s">
        <v>86</v>
      </c>
      <c r="C36" s="190"/>
      <c r="D36" s="170"/>
      <c r="E36" s="151">
        <v>0.04</v>
      </c>
      <c r="F36" s="152">
        <f t="shared" si="0"/>
        <v>0.04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3" hidden="1" x14ac:dyDescent="0.2">
      <c r="A37" s="194" t="s">
        <v>83</v>
      </c>
      <c r="B37" s="206" t="s">
        <v>84</v>
      </c>
      <c r="C37" s="190"/>
      <c r="D37" s="170"/>
      <c r="E37" s="151">
        <v>0.04</v>
      </c>
      <c r="F37" s="152">
        <f t="shared" si="0"/>
        <v>0.04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3" x14ac:dyDescent="0.2">
      <c r="A38" s="90" t="s">
        <v>106</v>
      </c>
      <c r="B38" s="231" t="s">
        <v>107</v>
      </c>
      <c r="C38" s="176">
        <v>2044</v>
      </c>
      <c r="D38" s="170">
        <v>0.25</v>
      </c>
      <c r="E38" s="151">
        <v>0.02</v>
      </c>
      <c r="F38" s="152">
        <f t="shared" si="0"/>
        <v>0.27</v>
      </c>
      <c r="G38" s="89">
        <f t="shared" si="1"/>
        <v>511</v>
      </c>
      <c r="H38" s="12">
        <f t="shared" si="2"/>
        <v>551.88</v>
      </c>
      <c r="I38" s="123"/>
      <c r="J38" s="12">
        <f t="shared" si="3"/>
        <v>551.88</v>
      </c>
      <c r="K38" s="123"/>
      <c r="L38" s="12">
        <f t="shared" si="4"/>
        <v>551.88</v>
      </c>
      <c r="M38" s="118">
        <f t="shared" si="5"/>
        <v>511</v>
      </c>
    </row>
    <row r="39" spans="1:13" x14ac:dyDescent="0.2">
      <c r="A39" s="90" t="s">
        <v>106</v>
      </c>
      <c r="B39" s="231" t="s">
        <v>107</v>
      </c>
      <c r="C39" s="176">
        <v>2239</v>
      </c>
      <c r="D39" s="170">
        <v>0.38</v>
      </c>
      <c r="E39" s="151">
        <v>0.03</v>
      </c>
      <c r="F39" s="152">
        <f t="shared" si="0"/>
        <v>0.41000000000000003</v>
      </c>
      <c r="G39" s="89">
        <f t="shared" si="1"/>
        <v>850.82</v>
      </c>
      <c r="H39" s="12">
        <f t="shared" si="2"/>
        <v>917.99000000000012</v>
      </c>
      <c r="I39" s="123">
        <v>50</v>
      </c>
      <c r="J39" s="12">
        <f t="shared" si="3"/>
        <v>967.99000000000012</v>
      </c>
      <c r="K39" s="123">
        <v>110</v>
      </c>
      <c r="L39" s="12">
        <f t="shared" si="4"/>
        <v>857.99000000000012</v>
      </c>
      <c r="M39" s="118">
        <f t="shared" si="5"/>
        <v>790.82</v>
      </c>
    </row>
    <row r="40" spans="1:13" hidden="1" x14ac:dyDescent="0.2">
      <c r="A40" s="94" t="s">
        <v>58</v>
      </c>
      <c r="B40" s="110" t="s">
        <v>59</v>
      </c>
      <c r="C40" s="111"/>
      <c r="D40" s="171"/>
      <c r="E40" s="157">
        <v>2.5000000000000001E-2</v>
      </c>
      <c r="F40" s="152">
        <f t="shared" si="0"/>
        <v>2.5000000000000001E-2</v>
      </c>
      <c r="G40" s="89">
        <f t="shared" si="1"/>
        <v>0</v>
      </c>
      <c r="H40" s="12">
        <f t="shared" si="2"/>
        <v>0</v>
      </c>
      <c r="I40" s="116"/>
      <c r="J40" s="12">
        <f t="shared" si="3"/>
        <v>0</v>
      </c>
      <c r="K40" s="116"/>
      <c r="L40" s="12">
        <f t="shared" si="4"/>
        <v>0</v>
      </c>
      <c r="M40" s="118">
        <f t="shared" si="5"/>
        <v>0</v>
      </c>
    </row>
    <row r="41" spans="1:13" ht="17" x14ac:dyDescent="0.2">
      <c r="A41" s="160" t="s">
        <v>65</v>
      </c>
      <c r="B41" s="238" t="s">
        <v>59</v>
      </c>
      <c r="C41" s="111">
        <v>4429</v>
      </c>
      <c r="D41" s="171">
        <v>0.38</v>
      </c>
      <c r="E41" s="157">
        <v>0.04</v>
      </c>
      <c r="F41" s="152">
        <f t="shared" si="0"/>
        <v>0.42</v>
      </c>
      <c r="G41" s="89">
        <f t="shared" si="1"/>
        <v>1683.02</v>
      </c>
      <c r="H41" s="12">
        <f t="shared" si="2"/>
        <v>1860.1799999999998</v>
      </c>
      <c r="I41" s="116">
        <v>140</v>
      </c>
      <c r="J41" s="12">
        <f t="shared" si="3"/>
        <v>2000.1799999999998</v>
      </c>
      <c r="K41" s="116">
        <v>220</v>
      </c>
      <c r="L41" s="12">
        <f t="shared" si="4"/>
        <v>1780.1799999999998</v>
      </c>
      <c r="M41" s="118">
        <f t="shared" si="5"/>
        <v>1603.02</v>
      </c>
    </row>
    <row r="42" spans="1:13" hidden="1" x14ac:dyDescent="0.2">
      <c r="A42" s="90" t="s">
        <v>63</v>
      </c>
      <c r="B42" s="146" t="s">
        <v>64</v>
      </c>
      <c r="C42" s="176"/>
      <c r="D42" s="170"/>
      <c r="E42" s="151">
        <v>0.02</v>
      </c>
      <c r="F42" s="152">
        <f t="shared" si="0"/>
        <v>0.02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x14ac:dyDescent="0.2">
      <c r="A43" s="90" t="s">
        <v>134</v>
      </c>
      <c r="B43" s="249" t="s">
        <v>135</v>
      </c>
      <c r="C43" s="230">
        <v>1500</v>
      </c>
      <c r="D43" s="177">
        <v>0.38</v>
      </c>
      <c r="E43" s="151">
        <v>0.03</v>
      </c>
      <c r="F43" s="152">
        <f t="shared" ref="F43" si="12">D43+E43</f>
        <v>0.41000000000000003</v>
      </c>
      <c r="G43" s="89">
        <f t="shared" ref="G43" si="13">C43*D43</f>
        <v>570</v>
      </c>
      <c r="H43" s="12">
        <f t="shared" ref="H43" si="14">C43*F43</f>
        <v>615</v>
      </c>
      <c r="I43" s="123"/>
      <c r="J43" s="12">
        <f t="shared" ref="J43" si="15">H43+I43</f>
        <v>615</v>
      </c>
      <c r="K43" s="123"/>
      <c r="L43" s="12">
        <f t="shared" ref="L43" si="16">J43-K43</f>
        <v>615</v>
      </c>
      <c r="M43" s="118">
        <f t="shared" ref="M43" si="17">G43+I43-K43</f>
        <v>570</v>
      </c>
    </row>
    <row r="44" spans="1:13" x14ac:dyDescent="0.2">
      <c r="A44" s="90" t="s">
        <v>114</v>
      </c>
      <c r="B44" s="234" t="s">
        <v>115</v>
      </c>
      <c r="C44" s="176">
        <v>6306</v>
      </c>
      <c r="D44" s="170">
        <v>0.26</v>
      </c>
      <c r="E44" s="157">
        <v>0.02</v>
      </c>
      <c r="F44" s="152">
        <f t="shared" si="0"/>
        <v>0.28000000000000003</v>
      </c>
      <c r="G44" s="89">
        <f t="shared" si="1"/>
        <v>1639.56</v>
      </c>
      <c r="H44" s="12">
        <f t="shared" si="2"/>
        <v>1765.68</v>
      </c>
      <c r="I44" s="123">
        <v>90</v>
      </c>
      <c r="J44" s="12">
        <f t="shared" si="3"/>
        <v>1855.68</v>
      </c>
      <c r="K44" s="123">
        <v>515</v>
      </c>
      <c r="L44" s="12">
        <f t="shared" si="4"/>
        <v>1340.68</v>
      </c>
      <c r="M44" s="118">
        <f t="shared" si="5"/>
        <v>1214.56</v>
      </c>
    </row>
    <row r="45" spans="1:13" hidden="1" x14ac:dyDescent="0.2">
      <c r="A45" s="90" t="s">
        <v>114</v>
      </c>
      <c r="B45" s="234" t="s">
        <v>115</v>
      </c>
      <c r="C45" s="176"/>
      <c r="D45" s="170"/>
      <c r="E45" s="157">
        <v>0.03</v>
      </c>
      <c r="F45" s="152">
        <f t="shared" si="0"/>
        <v>0.03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3" hidden="1" x14ac:dyDescent="0.2">
      <c r="A46" s="90" t="s">
        <v>109</v>
      </c>
      <c r="B46" s="233" t="s">
        <v>110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2">
      <c r="A47" s="90" t="s">
        <v>74</v>
      </c>
      <c r="B47" s="175" t="s">
        <v>75</v>
      </c>
      <c r="C47" s="111"/>
      <c r="D47" s="171"/>
      <c r="E47" s="157">
        <v>0.03</v>
      </c>
      <c r="F47" s="152">
        <f t="shared" si="0"/>
        <v>0.03</v>
      </c>
      <c r="G47" s="89">
        <f t="shared" si="1"/>
        <v>0</v>
      </c>
      <c r="H47" s="12">
        <f t="shared" si="2"/>
        <v>0</v>
      </c>
      <c r="I47" s="116"/>
      <c r="J47" s="12">
        <f t="shared" si="3"/>
        <v>0</v>
      </c>
      <c r="K47" s="116"/>
      <c r="L47" s="12">
        <f t="shared" si="4"/>
        <v>0</v>
      </c>
      <c r="M47" s="118">
        <f t="shared" si="5"/>
        <v>0</v>
      </c>
    </row>
    <row r="48" spans="1:13" hidden="1" x14ac:dyDescent="0.2">
      <c r="A48" s="209" t="s">
        <v>91</v>
      </c>
      <c r="B48" s="213" t="s">
        <v>92</v>
      </c>
      <c r="C48" s="214"/>
      <c r="D48" s="215"/>
      <c r="E48" s="199">
        <v>0.04</v>
      </c>
      <c r="F48" s="152">
        <f t="shared" si="0"/>
        <v>0.04</v>
      </c>
      <c r="G48" s="89">
        <f t="shared" si="1"/>
        <v>0</v>
      </c>
      <c r="H48" s="12">
        <f t="shared" si="2"/>
        <v>0</v>
      </c>
      <c r="I48" s="116"/>
      <c r="J48" s="12">
        <f t="shared" si="3"/>
        <v>0</v>
      </c>
      <c r="K48" s="116"/>
      <c r="L48" s="12">
        <f t="shared" si="4"/>
        <v>0</v>
      </c>
      <c r="M48" s="118">
        <f t="shared" si="5"/>
        <v>0</v>
      </c>
    </row>
    <row r="49" spans="1:15" hidden="1" x14ac:dyDescent="0.2">
      <c r="A49" s="90" t="s">
        <v>109</v>
      </c>
      <c r="B49" s="233" t="s">
        <v>110</v>
      </c>
      <c r="C49" s="176"/>
      <c r="D49" s="170"/>
      <c r="E49" s="157">
        <v>0.03</v>
      </c>
      <c r="F49" s="152">
        <f t="shared" si="0"/>
        <v>0.03</v>
      </c>
      <c r="G49" s="89">
        <f t="shared" si="1"/>
        <v>0</v>
      </c>
      <c r="H49" s="12">
        <f t="shared" si="2"/>
        <v>0</v>
      </c>
      <c r="I49" s="123"/>
      <c r="J49" s="12">
        <f t="shared" si="3"/>
        <v>0</v>
      </c>
      <c r="K49" s="123"/>
      <c r="L49" s="12">
        <f t="shared" si="4"/>
        <v>0</v>
      </c>
      <c r="M49" s="118">
        <f t="shared" si="5"/>
        <v>0</v>
      </c>
    </row>
    <row r="50" spans="1:15" hidden="1" x14ac:dyDescent="0.2">
      <c r="A50" s="90" t="s">
        <v>118</v>
      </c>
      <c r="B50" s="238" t="s">
        <v>119</v>
      </c>
      <c r="C50" s="176"/>
      <c r="D50" s="170"/>
      <c r="E50" s="157">
        <v>0.03</v>
      </c>
      <c r="F50" s="152">
        <f t="shared" si="0"/>
        <v>0.03</v>
      </c>
      <c r="G50" s="89">
        <f t="shared" si="1"/>
        <v>0</v>
      </c>
      <c r="H50" s="12">
        <f t="shared" si="2"/>
        <v>0</v>
      </c>
      <c r="I50" s="123"/>
      <c r="J50" s="12">
        <f t="shared" si="3"/>
        <v>0</v>
      </c>
      <c r="K50" s="123"/>
      <c r="L50" s="12">
        <f t="shared" si="4"/>
        <v>0</v>
      </c>
      <c r="M50" s="118">
        <f t="shared" si="5"/>
        <v>0</v>
      </c>
    </row>
    <row r="51" spans="1:15" hidden="1" x14ac:dyDescent="0.2">
      <c r="A51" s="92" t="s">
        <v>54</v>
      </c>
      <c r="B51" s="196" t="s">
        <v>55</v>
      </c>
      <c r="C51" s="197"/>
      <c r="D51" s="198"/>
      <c r="E51" s="199">
        <v>0.04</v>
      </c>
      <c r="F51" s="200">
        <f t="shared" si="0"/>
        <v>0.04</v>
      </c>
      <c r="G51" s="201">
        <f t="shared" si="1"/>
        <v>0</v>
      </c>
      <c r="H51" s="202">
        <f t="shared" si="2"/>
        <v>0</v>
      </c>
      <c r="I51" s="203"/>
      <c r="J51" s="202">
        <f t="shared" si="3"/>
        <v>0</v>
      </c>
      <c r="K51" s="203"/>
      <c r="L51" s="202">
        <f t="shared" si="4"/>
        <v>0</v>
      </c>
      <c r="M51" s="118">
        <f t="shared" si="5"/>
        <v>0</v>
      </c>
    </row>
    <row r="52" spans="1:15" hidden="1" x14ac:dyDescent="0.2">
      <c r="A52" s="90" t="s">
        <v>87</v>
      </c>
      <c r="B52" s="234" t="s">
        <v>88</v>
      </c>
      <c r="C52" s="114"/>
      <c r="D52" s="172"/>
      <c r="E52" s="157">
        <v>0.02</v>
      </c>
      <c r="F52" s="152">
        <f t="shared" si="0"/>
        <v>0.02</v>
      </c>
      <c r="G52" s="89">
        <f t="shared" si="1"/>
        <v>0</v>
      </c>
      <c r="H52" s="12">
        <f t="shared" si="2"/>
        <v>0</v>
      </c>
      <c r="I52" s="116"/>
      <c r="J52" s="12">
        <f t="shared" si="3"/>
        <v>0</v>
      </c>
      <c r="K52" s="116"/>
      <c r="L52" s="12">
        <f t="shared" si="4"/>
        <v>0</v>
      </c>
      <c r="M52" s="118">
        <f t="shared" si="5"/>
        <v>0</v>
      </c>
    </row>
    <row r="53" spans="1:15" ht="16" customHeight="1" x14ac:dyDescent="0.2">
      <c r="A53" s="75"/>
      <c r="C53" s="79">
        <f>SUM(C2:C52)</f>
        <v>72950</v>
      </c>
      <c r="D53" s="79"/>
      <c r="E53" s="79"/>
      <c r="F53" s="79"/>
      <c r="G53" s="80">
        <f t="shared" ref="G53:M53" si="18">SUM(G2:G52)</f>
        <v>22102.090000000004</v>
      </c>
      <c r="H53" s="80">
        <f t="shared" si="18"/>
        <v>24202.205000000002</v>
      </c>
      <c r="I53" s="80">
        <f t="shared" si="18"/>
        <v>540.64</v>
      </c>
      <c r="J53" s="80">
        <f t="shared" si="18"/>
        <v>24742.845000000005</v>
      </c>
      <c r="K53" s="80">
        <f t="shared" si="18"/>
        <v>2525</v>
      </c>
      <c r="L53" s="80">
        <f t="shared" si="18"/>
        <v>22217.845000000005</v>
      </c>
      <c r="M53" s="80">
        <f t="shared" si="18"/>
        <v>20117.73</v>
      </c>
      <c r="O53" s="3"/>
    </row>
    <row r="54" spans="1:15" x14ac:dyDescent="0.2">
      <c r="D54" s="81"/>
      <c r="E54" s="81"/>
      <c r="F54" s="81"/>
      <c r="G54" s="81"/>
      <c r="L54" s="162"/>
      <c r="N54" s="165"/>
    </row>
    <row r="55" spans="1:15" x14ac:dyDescent="0.2">
      <c r="D55" s="13"/>
      <c r="E55" s="13"/>
      <c r="F55" s="13"/>
      <c r="G55" s="13"/>
      <c r="I55" s="13"/>
      <c r="J55" s="13"/>
      <c r="K55" t="s">
        <v>10</v>
      </c>
      <c r="L55" s="12">
        <f>H59</f>
        <v>0</v>
      </c>
    </row>
    <row r="56" spans="1:15" x14ac:dyDescent="0.2">
      <c r="D56" s="14"/>
      <c r="E56" s="14"/>
      <c r="F56" s="14"/>
      <c r="G56" s="14"/>
      <c r="I56" s="13"/>
      <c r="J56" s="13"/>
      <c r="K56" t="s">
        <v>12</v>
      </c>
      <c r="L56" s="207">
        <f>L53</f>
        <v>22217.845000000005</v>
      </c>
    </row>
    <row r="57" spans="1:15" x14ac:dyDescent="0.2">
      <c r="D57" s="14"/>
      <c r="E57" s="14"/>
      <c r="F57" s="14"/>
      <c r="G57" s="14"/>
      <c r="H57" s="15"/>
    </row>
    <row r="58" spans="1:15" x14ac:dyDescent="0.2">
      <c r="A58" s="247" t="s">
        <v>48</v>
      </c>
      <c r="B58" s="247" t="s">
        <v>49</v>
      </c>
      <c r="D58" s="14"/>
      <c r="E58" s="14"/>
      <c r="F58" s="14"/>
      <c r="G58" s="14"/>
      <c r="H58" s="15"/>
      <c r="I58" s="3"/>
    </row>
    <row r="59" spans="1:15" x14ac:dyDescent="0.2">
      <c r="A59" s="90">
        <v>0.03</v>
      </c>
      <c r="B59" s="245">
        <v>0.02</v>
      </c>
      <c r="C59" s="41" t="s">
        <v>50</v>
      </c>
      <c r="D59" s="14"/>
      <c r="E59" s="14"/>
      <c r="F59" s="14"/>
      <c r="G59" s="14"/>
      <c r="H59" s="15"/>
      <c r="L59" s="3"/>
    </row>
    <row r="60" spans="1:15" x14ac:dyDescent="0.2">
      <c r="A60" s="246">
        <v>0.04</v>
      </c>
      <c r="B60" s="246">
        <v>2.5000000000000001E-2</v>
      </c>
      <c r="C60" s="41" t="s">
        <v>51</v>
      </c>
    </row>
    <row r="62" spans="1:15" x14ac:dyDescent="0.2">
      <c r="K62" s="3"/>
    </row>
    <row r="71" spans="12:12" x14ac:dyDescent="0.2">
      <c r="L71">
        <v>53.47</v>
      </c>
    </row>
  </sheetData>
  <autoFilter ref="A1:M53" xr:uid="{00000000-0009-0000-0000-00004E000000}">
    <filterColumn colId="11">
      <filters>
        <filter val="1,085.38"/>
        <filter val="1,340.68"/>
        <filter val="1,460.74"/>
        <filter val="1,575.24"/>
        <filter val="1,697.95"/>
        <filter val="1,780.18"/>
        <filter val="1,935.43"/>
        <filter val="1,951.96"/>
        <filter val="2,076.50"/>
        <filter val="2,140.92"/>
        <filter val="22,362.11"/>
        <filter val="521.88"/>
        <filter val="572.32"/>
        <filter val="615.00"/>
        <filter val="736.44"/>
        <filter val="783.50"/>
        <filter val="857.99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>
      <selection activeCell="I9" sqref="I9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8.83203125" bestFit="1" customWidth="1"/>
    <col min="6" max="6" width="8.6640625" bestFit="1" customWidth="1"/>
    <col min="7" max="7" width="8.83203125" bestFit="1" customWidth="1"/>
    <col min="8" max="8" width="8.6640625" bestFit="1" customWidth="1"/>
    <col min="9" max="9" width="8.832031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t="s">
        <v>33</v>
      </c>
      <c r="B2" t="s">
        <v>34</v>
      </c>
      <c r="C2">
        <v>2024</v>
      </c>
      <c r="D2">
        <v>0.37</v>
      </c>
      <c r="E2" s="38">
        <f>C2*D2</f>
        <v>748.88</v>
      </c>
      <c r="F2" s="38">
        <v>0</v>
      </c>
      <c r="G2" s="38">
        <f>E2+F2</f>
        <v>748.88</v>
      </c>
      <c r="H2" s="38">
        <v>0</v>
      </c>
      <c r="I2" s="38">
        <f>+G2-H2</f>
        <v>748.88</v>
      </c>
    </row>
    <row r="3" spans="1:9" x14ac:dyDescent="0.2">
      <c r="A3" t="s">
        <v>35</v>
      </c>
      <c r="B3" t="s">
        <v>36</v>
      </c>
      <c r="C3">
        <v>1437</v>
      </c>
      <c r="D3">
        <v>0.33</v>
      </c>
      <c r="E3" s="38">
        <f>C3*D3</f>
        <v>474.21000000000004</v>
      </c>
      <c r="F3" s="38">
        <v>0</v>
      </c>
      <c r="G3" s="38">
        <f>E3+F3</f>
        <v>474.21000000000004</v>
      </c>
      <c r="H3" s="38">
        <v>0</v>
      </c>
      <c r="I3" s="38">
        <f>+G3-H3</f>
        <v>474.21000000000004</v>
      </c>
    </row>
    <row r="4" spans="1:9" x14ac:dyDescent="0.2">
      <c r="E4" s="38"/>
      <c r="F4" s="38"/>
      <c r="G4" s="38"/>
      <c r="H4" s="38"/>
      <c r="I4" s="38"/>
    </row>
    <row r="5" spans="1:9" x14ac:dyDescent="0.2">
      <c r="B5" t="s">
        <v>37</v>
      </c>
      <c r="C5">
        <f>SUM(C2:C4)</f>
        <v>3461</v>
      </c>
      <c r="D5">
        <f t="shared" ref="D5:I5" si="0">SUM(D2:D4)</f>
        <v>0.7</v>
      </c>
      <c r="E5" s="38">
        <f t="shared" si="0"/>
        <v>1223.0900000000001</v>
      </c>
      <c r="F5" s="38">
        <f t="shared" si="0"/>
        <v>0</v>
      </c>
      <c r="G5" s="38">
        <f t="shared" si="0"/>
        <v>1223.0900000000001</v>
      </c>
      <c r="H5" s="38">
        <f t="shared" si="0"/>
        <v>0</v>
      </c>
      <c r="I5" s="38">
        <f t="shared" si="0"/>
        <v>1223.0900000000001</v>
      </c>
    </row>
    <row r="6" spans="1:9" x14ac:dyDescent="0.2">
      <c r="G6" t="s">
        <v>38</v>
      </c>
      <c r="I6">
        <f>100*2</f>
        <v>200</v>
      </c>
    </row>
    <row r="7" spans="1:9" x14ac:dyDescent="0.2">
      <c r="G7" t="s">
        <v>39</v>
      </c>
      <c r="I7" s="3">
        <f>E5*0.14</f>
        <v>171.23260000000005</v>
      </c>
    </row>
    <row r="8" spans="1:9" x14ac:dyDescent="0.2">
      <c r="G8" t="s">
        <v>40</v>
      </c>
      <c r="I8">
        <f>+I6</f>
        <v>200</v>
      </c>
    </row>
    <row r="9" spans="1:9" x14ac:dyDescent="0.2">
      <c r="G9" t="s">
        <v>41</v>
      </c>
      <c r="I9" s="3">
        <f>+I5+I8</f>
        <v>1423.0900000000001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filterMode="1"/>
  <dimension ref="A1:O71"/>
  <sheetViews>
    <sheetView zoomScale="86" zoomScaleNormal="60" workbookViewId="0">
      <selection activeCell="L56" sqref="L56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8.1640625" customWidth="1"/>
    <col min="7" max="7" width="11.33203125" hidden="1" customWidth="1"/>
    <col min="10" max="10" width="11.6640625" customWidth="1"/>
    <col min="12" max="12" width="10.83203125" customWidth="1"/>
    <col min="13" max="13" width="16.16406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52" si="0">D2+E2</f>
        <v>0.02</v>
      </c>
      <c r="G2" s="89">
        <f t="shared" ref="G2:G52" si="1">C2*D2</f>
        <v>0</v>
      </c>
      <c r="H2" s="12">
        <f t="shared" ref="H2:H52" si="2">C2*F2</f>
        <v>0</v>
      </c>
      <c r="I2" s="89"/>
      <c r="J2" s="12">
        <f t="shared" ref="J2:J52" si="3">H2+I2</f>
        <v>0</v>
      </c>
      <c r="K2" s="120"/>
      <c r="L2" s="12">
        <f t="shared" ref="L2:L52" si="4">J2-K2</f>
        <v>0</v>
      </c>
      <c r="M2" s="3">
        <f t="shared" ref="M2:M52" si="5">G2+I2-K2</f>
        <v>0</v>
      </c>
    </row>
    <row r="3" spans="1:13" ht="17" hidden="1" x14ac:dyDescent="0.2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129</v>
      </c>
      <c r="B4" s="159" t="s">
        <v>130</v>
      </c>
      <c r="C4" s="111">
        <v>3652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1387.76</v>
      </c>
      <c r="H4" s="12">
        <f t="shared" si="2"/>
        <v>1533.84</v>
      </c>
      <c r="I4" s="89">
        <v>70</v>
      </c>
      <c r="J4" s="12">
        <f t="shared" si="3"/>
        <v>1603.84</v>
      </c>
      <c r="K4" s="239"/>
      <c r="L4" s="12">
        <f t="shared" si="4"/>
        <v>1603.84</v>
      </c>
      <c r="M4" s="3">
        <f t="shared" si="5"/>
        <v>1457.76</v>
      </c>
    </row>
    <row r="5" spans="1:13" ht="17" x14ac:dyDescent="0.2">
      <c r="A5" s="160" t="s">
        <v>120</v>
      </c>
      <c r="B5" s="159" t="s">
        <v>121</v>
      </c>
      <c r="C5" s="111">
        <v>4796</v>
      </c>
      <c r="D5" s="113">
        <v>0.38</v>
      </c>
      <c r="E5" s="151">
        <v>0.04</v>
      </c>
      <c r="F5" s="152">
        <f t="shared" si="0"/>
        <v>0.42</v>
      </c>
      <c r="G5" s="89">
        <f t="shared" si="1"/>
        <v>1822.48</v>
      </c>
      <c r="H5" s="12">
        <f t="shared" si="2"/>
        <v>2014.32</v>
      </c>
      <c r="I5" s="89">
        <v>36.409999999999997</v>
      </c>
      <c r="J5" s="12">
        <f t="shared" si="3"/>
        <v>2050.73</v>
      </c>
      <c r="K5" s="239"/>
      <c r="L5" s="12">
        <f t="shared" si="4"/>
        <v>2050.73</v>
      </c>
      <c r="M5" s="3">
        <f t="shared" si="5"/>
        <v>1858.89</v>
      </c>
    </row>
    <row r="6" spans="1:13" ht="17" x14ac:dyDescent="0.2">
      <c r="A6" s="179" t="s">
        <v>131</v>
      </c>
      <c r="B6" s="159" t="s">
        <v>132</v>
      </c>
      <c r="C6" s="111">
        <v>1500</v>
      </c>
      <c r="D6" s="113">
        <v>0.38</v>
      </c>
      <c r="E6" s="151">
        <v>0.03</v>
      </c>
      <c r="F6" s="152">
        <f t="shared" si="0"/>
        <v>0.41000000000000003</v>
      </c>
      <c r="G6" s="89">
        <f t="shared" si="1"/>
        <v>570</v>
      </c>
      <c r="H6" s="12">
        <f t="shared" si="2"/>
        <v>615</v>
      </c>
      <c r="I6" s="89"/>
      <c r="J6" s="12">
        <f t="shared" si="3"/>
        <v>615</v>
      </c>
      <c r="K6" s="239"/>
      <c r="L6" s="12">
        <f t="shared" si="4"/>
        <v>615</v>
      </c>
      <c r="M6" s="3">
        <f t="shared" si="5"/>
        <v>570</v>
      </c>
    </row>
    <row r="7" spans="1:13" ht="17" x14ac:dyDescent="0.2">
      <c r="A7" s="179" t="s">
        <v>133</v>
      </c>
      <c r="B7" s="159" t="s">
        <v>132</v>
      </c>
      <c r="C7" s="252">
        <v>1500</v>
      </c>
      <c r="D7" s="113">
        <v>0.38</v>
      </c>
      <c r="E7" s="151">
        <v>0.03</v>
      </c>
      <c r="F7" s="152">
        <f t="shared" si="0"/>
        <v>0.41000000000000003</v>
      </c>
      <c r="G7" s="89">
        <f t="shared" si="1"/>
        <v>570</v>
      </c>
      <c r="H7" s="12">
        <f t="shared" si="2"/>
        <v>615</v>
      </c>
      <c r="I7" s="89"/>
      <c r="J7" s="12">
        <f t="shared" si="3"/>
        <v>615</v>
      </c>
      <c r="K7" s="239"/>
      <c r="L7" s="12">
        <f t="shared" si="4"/>
        <v>615</v>
      </c>
      <c r="M7" s="3">
        <f t="shared" si="5"/>
        <v>570</v>
      </c>
    </row>
    <row r="8" spans="1:13" ht="17" hidden="1" x14ac:dyDescent="0.2">
      <c r="A8" s="93" t="s">
        <v>102</v>
      </c>
      <c r="B8" s="159" t="s">
        <v>103</v>
      </c>
      <c r="C8" s="111"/>
      <c r="D8" s="113"/>
      <c r="E8" s="151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239"/>
      <c r="L8" s="12">
        <f t="shared" si="4"/>
        <v>0</v>
      </c>
      <c r="M8" s="3">
        <f t="shared" si="5"/>
        <v>0</v>
      </c>
    </row>
    <row r="9" spans="1:13" ht="17" hidden="1" x14ac:dyDescent="0.2">
      <c r="A9" s="179" t="s">
        <v>72</v>
      </c>
      <c r="B9" s="159" t="s">
        <v>73</v>
      </c>
      <c r="C9" s="111"/>
      <c r="D9" s="113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t="17" hidden="1" x14ac:dyDescent="0.2">
      <c r="A10" s="160" t="s">
        <v>67</v>
      </c>
      <c r="B10" s="159" t="s">
        <v>68</v>
      </c>
      <c r="C10" s="111"/>
      <c r="D10" s="113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ht="17" x14ac:dyDescent="0.2">
      <c r="A11" s="160" t="s">
        <v>65</v>
      </c>
      <c r="B11" s="159" t="s">
        <v>93</v>
      </c>
      <c r="C11" s="111">
        <v>7131</v>
      </c>
      <c r="D11" s="113">
        <v>0.27</v>
      </c>
      <c r="E11" s="157">
        <v>2.5000000000000001E-2</v>
      </c>
      <c r="F11" s="152">
        <f t="shared" si="0"/>
        <v>0.29500000000000004</v>
      </c>
      <c r="G11" s="89">
        <f t="shared" si="1"/>
        <v>1925.3700000000001</v>
      </c>
      <c r="H11" s="12">
        <f t="shared" si="2"/>
        <v>2103.6450000000004</v>
      </c>
      <c r="I11" s="89"/>
      <c r="J11" s="12">
        <f t="shared" si="3"/>
        <v>2103.6450000000004</v>
      </c>
      <c r="K11" s="239">
        <v>110</v>
      </c>
      <c r="L11" s="12">
        <f t="shared" si="4"/>
        <v>1993.6450000000004</v>
      </c>
      <c r="M11" s="118">
        <f t="shared" si="5"/>
        <v>1815.3700000000001</v>
      </c>
    </row>
    <row r="12" spans="1:13" ht="17" hidden="1" x14ac:dyDescent="0.2">
      <c r="A12" s="160" t="s">
        <v>65</v>
      </c>
      <c r="B12" s="159" t="s">
        <v>93</v>
      </c>
      <c r="C12" s="111"/>
      <c r="D12" s="113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3" ht="17" x14ac:dyDescent="0.2">
      <c r="A13" s="160" t="s">
        <v>116</v>
      </c>
      <c r="B13" s="159" t="s">
        <v>117</v>
      </c>
      <c r="C13" s="111">
        <v>2882</v>
      </c>
      <c r="D13" s="113">
        <v>0.37</v>
      </c>
      <c r="E13" s="157">
        <v>0.04</v>
      </c>
      <c r="F13" s="152">
        <f t="shared" si="0"/>
        <v>0.41</v>
      </c>
      <c r="G13" s="89">
        <f t="shared" si="1"/>
        <v>1066.3399999999999</v>
      </c>
      <c r="H13" s="12">
        <f t="shared" si="2"/>
        <v>1181.6199999999999</v>
      </c>
      <c r="I13" s="89"/>
      <c r="J13" s="12">
        <f t="shared" si="3"/>
        <v>1181.6199999999999</v>
      </c>
      <c r="K13" s="239">
        <v>220</v>
      </c>
      <c r="L13" s="12">
        <f t="shared" si="4"/>
        <v>961.61999999999989</v>
      </c>
      <c r="M13" s="118">
        <f t="shared" si="5"/>
        <v>846.33999999999992</v>
      </c>
    </row>
    <row r="14" spans="1:13" ht="17" x14ac:dyDescent="0.2">
      <c r="A14" s="160" t="s">
        <v>122</v>
      </c>
      <c r="B14" s="159" t="s">
        <v>123</v>
      </c>
      <c r="C14" s="111">
        <v>7980</v>
      </c>
      <c r="D14" s="113">
        <v>0.26</v>
      </c>
      <c r="E14" s="157">
        <v>2.5000000000000001E-2</v>
      </c>
      <c r="F14" s="152">
        <f t="shared" si="0"/>
        <v>0.28500000000000003</v>
      </c>
      <c r="G14" s="89">
        <f t="shared" si="1"/>
        <v>2074.8000000000002</v>
      </c>
      <c r="H14" s="12">
        <f t="shared" si="2"/>
        <v>2274.3000000000002</v>
      </c>
      <c r="I14" s="89">
        <v>10</v>
      </c>
      <c r="J14" s="12">
        <f t="shared" si="3"/>
        <v>2284.3000000000002</v>
      </c>
      <c r="K14" s="239">
        <v>500</v>
      </c>
      <c r="L14" s="12">
        <f t="shared" si="4"/>
        <v>1784.3000000000002</v>
      </c>
      <c r="M14" s="118">
        <f t="shared" si="5"/>
        <v>1584.8000000000002</v>
      </c>
    </row>
    <row r="15" spans="1:13" ht="17" hidden="1" x14ac:dyDescent="0.2">
      <c r="A15" s="160" t="s">
        <v>124</v>
      </c>
      <c r="B15" s="159" t="s">
        <v>123</v>
      </c>
      <c r="C15" s="111"/>
      <c r="D15" s="113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3" hidden="1" x14ac:dyDescent="0.2">
      <c r="A16" s="149" t="s">
        <v>65</v>
      </c>
      <c r="B16" s="218" t="s">
        <v>66</v>
      </c>
      <c r="C16" s="176"/>
      <c r="D16" s="170"/>
      <c r="E16" s="157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ht="17" hidden="1" x14ac:dyDescent="0.2">
      <c r="A17" s="179" t="s">
        <v>81</v>
      </c>
      <c r="B17" s="193" t="s">
        <v>82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2">
      <c r="A18" s="240" t="s">
        <v>125</v>
      </c>
      <c r="B18" s="254" t="s">
        <v>126</v>
      </c>
      <c r="C18" s="255">
        <v>7163</v>
      </c>
      <c r="D18" s="225">
        <v>0.26</v>
      </c>
      <c r="E18" s="256">
        <v>2.5000000000000001E-2</v>
      </c>
      <c r="F18" s="257">
        <f t="shared" si="0"/>
        <v>0.28500000000000003</v>
      </c>
      <c r="G18" s="89">
        <f t="shared" si="1"/>
        <v>1862.38</v>
      </c>
      <c r="H18" s="258">
        <f t="shared" si="2"/>
        <v>2041.4550000000002</v>
      </c>
      <c r="I18" s="251">
        <v>31.5</v>
      </c>
      <c r="J18" s="258">
        <f t="shared" si="3"/>
        <v>2072.9549999999999</v>
      </c>
      <c r="K18" s="259">
        <v>610</v>
      </c>
      <c r="L18" s="258">
        <f t="shared" si="4"/>
        <v>1462.9549999999999</v>
      </c>
      <c r="M18" s="250">
        <f t="shared" si="5"/>
        <v>1283.8800000000001</v>
      </c>
    </row>
    <row r="19" spans="1:15" ht="17" hidden="1" x14ac:dyDescent="0.2">
      <c r="A19" s="179" t="s">
        <v>76</v>
      </c>
      <c r="B19" s="180" t="s">
        <v>77</v>
      </c>
      <c r="C19" s="147"/>
      <c r="D19" s="170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5" hidden="1" x14ac:dyDescent="0.2">
      <c r="A20" s="191" t="s">
        <v>96</v>
      </c>
      <c r="B20" s="222" t="s">
        <v>97</v>
      </c>
      <c r="C20" s="147"/>
      <c r="D20" s="170"/>
      <c r="E20" s="157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5" hidden="1" x14ac:dyDescent="0.2">
      <c r="A21" s="191" t="s">
        <v>44</v>
      </c>
      <c r="B21" s="146" t="s">
        <v>45</v>
      </c>
      <c r="C21" s="186"/>
      <c r="D21" s="170"/>
      <c r="E21" s="157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"/>
      <c r="J21" s="12">
        <f t="shared" si="3"/>
        <v>0</v>
      </c>
      <c r="K21" s="12"/>
      <c r="L21" s="12">
        <f t="shared" si="4"/>
        <v>0</v>
      </c>
      <c r="M21" s="118">
        <f t="shared" si="5"/>
        <v>0</v>
      </c>
    </row>
    <row r="22" spans="1:15" hidden="1" x14ac:dyDescent="0.2">
      <c r="A22" s="208" t="s">
        <v>89</v>
      </c>
      <c r="B22" s="185" t="s">
        <v>45</v>
      </c>
      <c r="C22" s="186"/>
      <c r="D22" s="170"/>
      <c r="E22" s="157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"/>
      <c r="J22" s="12">
        <f t="shared" si="3"/>
        <v>0</v>
      </c>
      <c r="K22" s="12"/>
      <c r="L22" s="12">
        <f t="shared" si="4"/>
        <v>0</v>
      </c>
      <c r="M22" s="118">
        <f t="shared" si="5"/>
        <v>0</v>
      </c>
    </row>
    <row r="23" spans="1:15" ht="17" x14ac:dyDescent="0.2">
      <c r="A23" s="179" t="s">
        <v>98</v>
      </c>
      <c r="B23" s="224" t="s">
        <v>45</v>
      </c>
      <c r="C23" s="186">
        <v>3926</v>
      </c>
      <c r="D23" s="170">
        <v>0.2</v>
      </c>
      <c r="E23" s="157">
        <v>0.02</v>
      </c>
      <c r="F23" s="152">
        <f t="shared" si="0"/>
        <v>0.22</v>
      </c>
      <c r="G23" s="89">
        <f t="shared" si="1"/>
        <v>785.2</v>
      </c>
      <c r="H23" s="12">
        <f t="shared" si="2"/>
        <v>863.72</v>
      </c>
      <c r="I23" s="12"/>
      <c r="J23" s="12">
        <f t="shared" si="3"/>
        <v>863.72</v>
      </c>
      <c r="K23" s="12"/>
      <c r="L23" s="12">
        <f t="shared" si="4"/>
        <v>863.72</v>
      </c>
      <c r="M23" s="118">
        <f t="shared" si="5"/>
        <v>785.2</v>
      </c>
    </row>
    <row r="24" spans="1:15" ht="17" x14ac:dyDescent="0.2">
      <c r="A24" s="160" t="s">
        <v>94</v>
      </c>
      <c r="B24" s="219" t="s">
        <v>95</v>
      </c>
      <c r="C24" s="186">
        <v>6459</v>
      </c>
      <c r="D24" s="170">
        <v>0.25</v>
      </c>
      <c r="E24" s="157">
        <v>2.5000000000000001E-2</v>
      </c>
      <c r="F24" s="152">
        <f t="shared" si="0"/>
        <v>0.27500000000000002</v>
      </c>
      <c r="G24" s="89">
        <f t="shared" si="1"/>
        <v>1614.75</v>
      </c>
      <c r="H24" s="12">
        <f t="shared" si="2"/>
        <v>1776.2250000000001</v>
      </c>
      <c r="I24" s="12"/>
      <c r="J24" s="12">
        <f t="shared" si="3"/>
        <v>1776.2250000000001</v>
      </c>
      <c r="K24" s="12">
        <v>110</v>
      </c>
      <c r="L24" s="12">
        <f t="shared" si="4"/>
        <v>1666.2250000000001</v>
      </c>
      <c r="M24" s="118">
        <f t="shared" si="5"/>
        <v>1504.75</v>
      </c>
    </row>
    <row r="25" spans="1:15" x14ac:dyDescent="0.2">
      <c r="A25" s="139" t="s">
        <v>69</v>
      </c>
      <c r="B25" s="187" t="s">
        <v>70</v>
      </c>
      <c r="C25" s="186">
        <v>4247</v>
      </c>
      <c r="D25" s="170">
        <v>0.39</v>
      </c>
      <c r="E25" s="151">
        <v>0.04</v>
      </c>
      <c r="F25" s="152">
        <f t="shared" si="0"/>
        <v>0.43</v>
      </c>
      <c r="G25" s="89">
        <f t="shared" si="1"/>
        <v>1656.3300000000002</v>
      </c>
      <c r="H25" s="12">
        <f t="shared" si="2"/>
        <v>1826.21</v>
      </c>
      <c r="I25" s="251">
        <v>40</v>
      </c>
      <c r="J25" s="12">
        <f t="shared" si="3"/>
        <v>1866.21</v>
      </c>
      <c r="K25" s="251"/>
      <c r="L25" s="12">
        <f t="shared" si="4"/>
        <v>1866.21</v>
      </c>
      <c r="M25" s="250">
        <f t="shared" si="5"/>
        <v>1696.3300000000002</v>
      </c>
    </row>
    <row r="26" spans="1:15" hidden="1" x14ac:dyDescent="0.2">
      <c r="A26" s="124" t="s">
        <v>60</v>
      </c>
      <c r="B26" s="188" t="s">
        <v>61</v>
      </c>
      <c r="C26" s="189"/>
      <c r="D26" s="172"/>
      <c r="E26" s="151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5" hidden="1" x14ac:dyDescent="0.2">
      <c r="A27" s="139" t="s">
        <v>46</v>
      </c>
      <c r="B27" s="146" t="s">
        <v>29</v>
      </c>
      <c r="C27" s="186"/>
      <c r="D27" s="170"/>
      <c r="E27" s="151">
        <v>2.5000000000000001E-2</v>
      </c>
      <c r="F27" s="152">
        <f t="shared" si="0"/>
        <v>2.5000000000000001E-2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hidden="1" x14ac:dyDescent="0.2">
      <c r="A28" s="90" t="s">
        <v>127</v>
      </c>
      <c r="B28" s="244" t="s">
        <v>128</v>
      </c>
      <c r="C28" s="186"/>
      <c r="D28" s="170"/>
      <c r="E28" s="151">
        <v>0.03</v>
      </c>
      <c r="F28" s="152">
        <f t="shared" si="0"/>
        <v>0.03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  <c r="O28" s="3"/>
    </row>
    <row r="29" spans="1:15" hidden="1" x14ac:dyDescent="0.2">
      <c r="A29" s="90" t="s">
        <v>108</v>
      </c>
      <c r="B29" s="233" t="s">
        <v>111</v>
      </c>
      <c r="C29" s="186"/>
      <c r="D29" s="170"/>
      <c r="E29" s="157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x14ac:dyDescent="0.2">
      <c r="A30" s="90" t="s">
        <v>52</v>
      </c>
      <c r="B30" s="119" t="s">
        <v>53</v>
      </c>
      <c r="C30" s="190">
        <v>7848</v>
      </c>
      <c r="D30" s="170">
        <v>0.25</v>
      </c>
      <c r="E30" s="151">
        <v>0.02</v>
      </c>
      <c r="F30" s="152">
        <f t="shared" si="0"/>
        <v>0.27</v>
      </c>
      <c r="G30" s="89">
        <f t="shared" si="1"/>
        <v>1962</v>
      </c>
      <c r="H30" s="12">
        <f t="shared" si="2"/>
        <v>2118.96</v>
      </c>
      <c r="I30" s="123"/>
      <c r="J30" s="12">
        <f t="shared" si="3"/>
        <v>2118.96</v>
      </c>
      <c r="K30" s="123">
        <v>110</v>
      </c>
      <c r="L30" s="12">
        <f t="shared" si="4"/>
        <v>2008.96</v>
      </c>
      <c r="M30" s="118">
        <f t="shared" si="5"/>
        <v>1852</v>
      </c>
    </row>
    <row r="31" spans="1:15" hidden="1" x14ac:dyDescent="0.2">
      <c r="A31" s="90" t="s">
        <v>52</v>
      </c>
      <c r="B31" s="119" t="s">
        <v>53</v>
      </c>
      <c r="C31" s="190"/>
      <c r="D31" s="170"/>
      <c r="E31" s="151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5" hidden="1" x14ac:dyDescent="0.2">
      <c r="A32" s="208" t="s">
        <v>90</v>
      </c>
      <c r="B32" s="185" t="s">
        <v>79</v>
      </c>
      <c r="C32" s="190"/>
      <c r="D32" s="170"/>
      <c r="E32" s="151">
        <v>0.04</v>
      </c>
      <c r="F32" s="152">
        <f t="shared" si="0"/>
        <v>0.04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hidden="1" x14ac:dyDescent="0.2">
      <c r="A33" s="90" t="s">
        <v>104</v>
      </c>
      <c r="B33" s="231" t="s">
        <v>105</v>
      </c>
      <c r="C33" s="190"/>
      <c r="D33" s="170"/>
      <c r="E33" s="151">
        <v>0.03</v>
      </c>
      <c r="F33" s="152">
        <f t="shared" si="0"/>
        <v>0.03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3" hidden="1" x14ac:dyDescent="0.2">
      <c r="A34" s="90" t="s">
        <v>100</v>
      </c>
      <c r="B34" s="228" t="s">
        <v>101</v>
      </c>
      <c r="C34" s="190"/>
      <c r="D34" s="170"/>
      <c r="E34" s="157">
        <v>0.03</v>
      </c>
      <c r="F34" s="152">
        <f t="shared" si="0"/>
        <v>0.03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x14ac:dyDescent="0.2">
      <c r="A35" s="194" t="s">
        <v>85</v>
      </c>
      <c r="B35" s="206" t="s">
        <v>86</v>
      </c>
      <c r="C35" s="190">
        <v>4758</v>
      </c>
      <c r="D35" s="170">
        <v>0.23</v>
      </c>
      <c r="E35" s="151">
        <v>2.5000000000000001E-2</v>
      </c>
      <c r="F35" s="152">
        <f t="shared" si="0"/>
        <v>0.255</v>
      </c>
      <c r="G35" s="89">
        <f t="shared" si="1"/>
        <v>1094.3400000000001</v>
      </c>
      <c r="H35" s="12">
        <f t="shared" si="2"/>
        <v>1213.29</v>
      </c>
      <c r="I35" s="123">
        <v>10</v>
      </c>
      <c r="J35" s="12">
        <f t="shared" si="3"/>
        <v>1223.29</v>
      </c>
      <c r="K35" s="123">
        <v>275</v>
      </c>
      <c r="L35" s="12">
        <f t="shared" si="4"/>
        <v>948.29</v>
      </c>
      <c r="M35" s="118">
        <f t="shared" si="5"/>
        <v>829.34000000000015</v>
      </c>
    </row>
    <row r="36" spans="1:13" hidden="1" x14ac:dyDescent="0.2">
      <c r="A36" s="194" t="s">
        <v>85</v>
      </c>
      <c r="B36" s="206" t="s">
        <v>86</v>
      </c>
      <c r="C36" s="190"/>
      <c r="D36" s="170"/>
      <c r="E36" s="151">
        <v>0.04</v>
      </c>
      <c r="F36" s="152">
        <f t="shared" si="0"/>
        <v>0.04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3" hidden="1" x14ac:dyDescent="0.2">
      <c r="A37" s="194" t="s">
        <v>83</v>
      </c>
      <c r="B37" s="206" t="s">
        <v>84</v>
      </c>
      <c r="C37" s="190"/>
      <c r="D37" s="170"/>
      <c r="E37" s="151">
        <v>0.04</v>
      </c>
      <c r="F37" s="152">
        <f t="shared" si="0"/>
        <v>0.04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3" x14ac:dyDescent="0.2">
      <c r="A38" s="90" t="s">
        <v>106</v>
      </c>
      <c r="B38" s="231" t="s">
        <v>107</v>
      </c>
      <c r="C38" s="176">
        <v>7848</v>
      </c>
      <c r="D38" s="170">
        <v>0.25</v>
      </c>
      <c r="E38" s="151">
        <v>0.02</v>
      </c>
      <c r="F38" s="152">
        <f t="shared" si="0"/>
        <v>0.27</v>
      </c>
      <c r="G38" s="89">
        <f t="shared" si="1"/>
        <v>1962</v>
      </c>
      <c r="H38" s="12">
        <f t="shared" si="2"/>
        <v>2118.96</v>
      </c>
      <c r="I38" s="123"/>
      <c r="J38" s="12">
        <f t="shared" si="3"/>
        <v>2118.96</v>
      </c>
      <c r="K38" s="123">
        <v>110</v>
      </c>
      <c r="L38" s="12">
        <f t="shared" si="4"/>
        <v>2008.96</v>
      </c>
      <c r="M38" s="118">
        <f t="shared" si="5"/>
        <v>1852</v>
      </c>
    </row>
    <row r="39" spans="1:13" hidden="1" x14ac:dyDescent="0.2">
      <c r="A39" s="90" t="s">
        <v>106</v>
      </c>
      <c r="B39" s="231" t="s">
        <v>107</v>
      </c>
      <c r="C39" s="176"/>
      <c r="D39" s="170"/>
      <c r="E39" s="151">
        <v>0.03</v>
      </c>
      <c r="F39" s="152">
        <f t="shared" si="0"/>
        <v>0.03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3" hidden="1" x14ac:dyDescent="0.2">
      <c r="A40" s="94" t="s">
        <v>58</v>
      </c>
      <c r="B40" s="110" t="s">
        <v>59</v>
      </c>
      <c r="C40" s="111"/>
      <c r="D40" s="171"/>
      <c r="E40" s="157">
        <v>2.5000000000000001E-2</v>
      </c>
      <c r="F40" s="152">
        <f t="shared" si="0"/>
        <v>2.5000000000000001E-2</v>
      </c>
      <c r="G40" s="89">
        <f t="shared" si="1"/>
        <v>0</v>
      </c>
      <c r="H40" s="12">
        <f t="shared" si="2"/>
        <v>0</v>
      </c>
      <c r="I40" s="116"/>
      <c r="J40" s="12">
        <f t="shared" si="3"/>
        <v>0</v>
      </c>
      <c r="K40" s="116"/>
      <c r="L40" s="12">
        <f t="shared" si="4"/>
        <v>0</v>
      </c>
      <c r="M40" s="118">
        <f t="shared" si="5"/>
        <v>0</v>
      </c>
    </row>
    <row r="41" spans="1:13" ht="17" x14ac:dyDescent="0.2">
      <c r="A41" s="160" t="s">
        <v>65</v>
      </c>
      <c r="B41" s="238" t="s">
        <v>59</v>
      </c>
      <c r="C41" s="111">
        <v>4328</v>
      </c>
      <c r="D41" s="171">
        <v>0.38</v>
      </c>
      <c r="E41" s="157">
        <v>0.04</v>
      </c>
      <c r="F41" s="152">
        <f t="shared" si="0"/>
        <v>0.42</v>
      </c>
      <c r="G41" s="89">
        <f t="shared" si="1"/>
        <v>1644.64</v>
      </c>
      <c r="H41" s="12">
        <f t="shared" si="2"/>
        <v>1817.76</v>
      </c>
      <c r="I41" s="116"/>
      <c r="J41" s="12">
        <f t="shared" si="3"/>
        <v>1817.76</v>
      </c>
      <c r="K41" s="116">
        <v>220</v>
      </c>
      <c r="L41" s="12">
        <f t="shared" si="4"/>
        <v>1597.76</v>
      </c>
      <c r="M41" s="118">
        <f t="shared" si="5"/>
        <v>1424.64</v>
      </c>
    </row>
    <row r="42" spans="1:13" hidden="1" x14ac:dyDescent="0.2">
      <c r="A42" s="90" t="s">
        <v>63</v>
      </c>
      <c r="B42" s="146" t="s">
        <v>64</v>
      </c>
      <c r="C42" s="176"/>
      <c r="D42" s="170"/>
      <c r="E42" s="151">
        <v>0.02</v>
      </c>
      <c r="F42" s="152">
        <f t="shared" si="0"/>
        <v>0.02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x14ac:dyDescent="0.2">
      <c r="A43" s="90" t="s">
        <v>134</v>
      </c>
      <c r="B43" s="253" t="s">
        <v>135</v>
      </c>
      <c r="C43" s="176">
        <v>1500</v>
      </c>
      <c r="D43" s="170">
        <v>0.38</v>
      </c>
      <c r="E43" s="151">
        <v>0.03</v>
      </c>
      <c r="F43" s="152">
        <f t="shared" si="0"/>
        <v>0.41000000000000003</v>
      </c>
      <c r="G43" s="89">
        <f t="shared" si="1"/>
        <v>570</v>
      </c>
      <c r="H43" s="12">
        <f t="shared" si="2"/>
        <v>615</v>
      </c>
      <c r="I43" s="123"/>
      <c r="J43" s="12">
        <f t="shared" si="3"/>
        <v>615</v>
      </c>
      <c r="K43" s="123"/>
      <c r="L43" s="12">
        <f t="shared" si="4"/>
        <v>615</v>
      </c>
      <c r="M43" s="118">
        <f t="shared" si="5"/>
        <v>570</v>
      </c>
    </row>
    <row r="44" spans="1:13" x14ac:dyDescent="0.2">
      <c r="A44" s="90" t="s">
        <v>114</v>
      </c>
      <c r="B44" s="234" t="s">
        <v>115</v>
      </c>
      <c r="C44" s="176">
        <v>1925</v>
      </c>
      <c r="D44" s="170">
        <v>0.26</v>
      </c>
      <c r="E44" s="157">
        <v>0.02</v>
      </c>
      <c r="F44" s="152">
        <f t="shared" si="0"/>
        <v>0.28000000000000003</v>
      </c>
      <c r="G44" s="89">
        <f t="shared" si="1"/>
        <v>500.5</v>
      </c>
      <c r="H44" s="12">
        <f t="shared" si="2"/>
        <v>539</v>
      </c>
      <c r="I44" s="123"/>
      <c r="J44" s="12">
        <f t="shared" si="3"/>
        <v>539</v>
      </c>
      <c r="K44" s="123"/>
      <c r="L44" s="12">
        <f t="shared" si="4"/>
        <v>539</v>
      </c>
      <c r="M44" s="118">
        <f t="shared" si="5"/>
        <v>500.5</v>
      </c>
    </row>
    <row r="45" spans="1:13" hidden="1" x14ac:dyDescent="0.2">
      <c r="A45" s="90" t="s">
        <v>114</v>
      </c>
      <c r="B45" s="234" t="s">
        <v>115</v>
      </c>
      <c r="C45" s="176"/>
      <c r="D45" s="170"/>
      <c r="E45" s="157">
        <v>0.03</v>
      </c>
      <c r="F45" s="152">
        <f t="shared" si="0"/>
        <v>0.03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3" hidden="1" x14ac:dyDescent="0.2">
      <c r="A46" s="90" t="s">
        <v>109</v>
      </c>
      <c r="B46" s="233" t="s">
        <v>110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2">
      <c r="A47" s="90" t="s">
        <v>74</v>
      </c>
      <c r="B47" s="175" t="s">
        <v>75</v>
      </c>
      <c r="C47" s="111"/>
      <c r="D47" s="171"/>
      <c r="E47" s="157">
        <v>0.03</v>
      </c>
      <c r="F47" s="152">
        <f t="shared" si="0"/>
        <v>0.03</v>
      </c>
      <c r="G47" s="89">
        <f t="shared" si="1"/>
        <v>0</v>
      </c>
      <c r="H47" s="12">
        <f t="shared" si="2"/>
        <v>0</v>
      </c>
      <c r="I47" s="116"/>
      <c r="J47" s="12">
        <f t="shared" si="3"/>
        <v>0</v>
      </c>
      <c r="K47" s="116"/>
      <c r="L47" s="12">
        <f t="shared" si="4"/>
        <v>0</v>
      </c>
      <c r="M47" s="118">
        <f t="shared" si="5"/>
        <v>0</v>
      </c>
    </row>
    <row r="48" spans="1:13" hidden="1" x14ac:dyDescent="0.2">
      <c r="A48" s="209" t="s">
        <v>91</v>
      </c>
      <c r="B48" s="213" t="s">
        <v>92</v>
      </c>
      <c r="C48" s="214"/>
      <c r="D48" s="215"/>
      <c r="E48" s="199">
        <v>0.04</v>
      </c>
      <c r="F48" s="152">
        <f t="shared" si="0"/>
        <v>0.04</v>
      </c>
      <c r="G48" s="89">
        <f t="shared" si="1"/>
        <v>0</v>
      </c>
      <c r="H48" s="12">
        <f t="shared" si="2"/>
        <v>0</v>
      </c>
      <c r="I48" s="116"/>
      <c r="J48" s="12">
        <f t="shared" si="3"/>
        <v>0</v>
      </c>
      <c r="K48" s="116"/>
      <c r="L48" s="12">
        <f t="shared" si="4"/>
        <v>0</v>
      </c>
      <c r="M48" s="118">
        <f t="shared" si="5"/>
        <v>0</v>
      </c>
    </row>
    <row r="49" spans="1:15" hidden="1" x14ac:dyDescent="0.2">
      <c r="A49" s="90" t="s">
        <v>109</v>
      </c>
      <c r="B49" s="233" t="s">
        <v>110</v>
      </c>
      <c r="C49" s="176"/>
      <c r="D49" s="170"/>
      <c r="E49" s="157">
        <v>0.03</v>
      </c>
      <c r="F49" s="152">
        <f t="shared" si="0"/>
        <v>0.03</v>
      </c>
      <c r="G49" s="89">
        <f t="shared" si="1"/>
        <v>0</v>
      </c>
      <c r="H49" s="12">
        <f t="shared" si="2"/>
        <v>0</v>
      </c>
      <c r="I49" s="123"/>
      <c r="J49" s="12">
        <f t="shared" si="3"/>
        <v>0</v>
      </c>
      <c r="K49" s="123"/>
      <c r="L49" s="12">
        <f t="shared" si="4"/>
        <v>0</v>
      </c>
      <c r="M49" s="118">
        <f t="shared" si="5"/>
        <v>0</v>
      </c>
    </row>
    <row r="50" spans="1:15" hidden="1" x14ac:dyDescent="0.2">
      <c r="A50" s="90" t="s">
        <v>118</v>
      </c>
      <c r="B50" s="238" t="s">
        <v>119</v>
      </c>
      <c r="C50" s="176"/>
      <c r="D50" s="170"/>
      <c r="E50" s="157">
        <v>0.03</v>
      </c>
      <c r="F50" s="152">
        <f t="shared" si="0"/>
        <v>0.03</v>
      </c>
      <c r="G50" s="89">
        <f t="shared" si="1"/>
        <v>0</v>
      </c>
      <c r="H50" s="12">
        <f t="shared" si="2"/>
        <v>0</v>
      </c>
      <c r="I50" s="123"/>
      <c r="J50" s="12">
        <f t="shared" si="3"/>
        <v>0</v>
      </c>
      <c r="K50" s="123"/>
      <c r="L50" s="12">
        <f t="shared" si="4"/>
        <v>0</v>
      </c>
      <c r="M50" s="118">
        <f t="shared" si="5"/>
        <v>0</v>
      </c>
    </row>
    <row r="51" spans="1:15" hidden="1" x14ac:dyDescent="0.2">
      <c r="A51" s="92" t="s">
        <v>54</v>
      </c>
      <c r="B51" s="196" t="s">
        <v>55</v>
      </c>
      <c r="C51" s="197"/>
      <c r="D51" s="198"/>
      <c r="E51" s="199">
        <v>0.04</v>
      </c>
      <c r="F51" s="200">
        <f t="shared" si="0"/>
        <v>0.04</v>
      </c>
      <c r="G51" s="201">
        <f t="shared" si="1"/>
        <v>0</v>
      </c>
      <c r="H51" s="202">
        <f t="shared" si="2"/>
        <v>0</v>
      </c>
      <c r="I51" s="203"/>
      <c r="J51" s="202">
        <f t="shared" si="3"/>
        <v>0</v>
      </c>
      <c r="K51" s="203"/>
      <c r="L51" s="202">
        <f t="shared" si="4"/>
        <v>0</v>
      </c>
      <c r="M51" s="118">
        <f t="shared" si="5"/>
        <v>0</v>
      </c>
    </row>
    <row r="52" spans="1:15" x14ac:dyDescent="0.2">
      <c r="A52" s="90" t="s">
        <v>87</v>
      </c>
      <c r="B52" s="234" t="s">
        <v>88</v>
      </c>
      <c r="C52" s="114">
        <v>4758</v>
      </c>
      <c r="D52" s="172">
        <v>0.23</v>
      </c>
      <c r="E52" s="157">
        <v>0.02</v>
      </c>
      <c r="F52" s="152">
        <f t="shared" si="0"/>
        <v>0.25</v>
      </c>
      <c r="G52" s="89">
        <f t="shared" si="1"/>
        <v>1094.3400000000001</v>
      </c>
      <c r="H52" s="12">
        <f t="shared" si="2"/>
        <v>1189.5</v>
      </c>
      <c r="I52" s="116">
        <v>10</v>
      </c>
      <c r="J52" s="12">
        <f t="shared" si="3"/>
        <v>1199.5</v>
      </c>
      <c r="K52" s="116">
        <v>275</v>
      </c>
      <c r="L52" s="12">
        <f t="shared" si="4"/>
        <v>924.5</v>
      </c>
      <c r="M52" s="118">
        <f t="shared" si="5"/>
        <v>829.34000000000015</v>
      </c>
    </row>
    <row r="53" spans="1:15" ht="16" customHeight="1" x14ac:dyDescent="0.2">
      <c r="A53" s="75"/>
      <c r="C53" s="79">
        <f>SUM(C2:C52)</f>
        <v>84201</v>
      </c>
      <c r="D53" s="79"/>
      <c r="E53" s="79"/>
      <c r="F53" s="79"/>
      <c r="G53" s="80">
        <f t="shared" ref="G53:M53" si="6">SUM(G2:G52)</f>
        <v>24163.230000000003</v>
      </c>
      <c r="H53" s="80">
        <f t="shared" si="6"/>
        <v>26457.804999999997</v>
      </c>
      <c r="I53" s="80">
        <f t="shared" si="6"/>
        <v>207.91</v>
      </c>
      <c r="J53" s="80">
        <f t="shared" si="6"/>
        <v>26665.714999999997</v>
      </c>
      <c r="K53" s="80">
        <f t="shared" si="6"/>
        <v>2540</v>
      </c>
      <c r="L53" s="80">
        <f t="shared" si="6"/>
        <v>24125.714999999997</v>
      </c>
      <c r="M53" s="80">
        <f t="shared" si="6"/>
        <v>21831.140000000003</v>
      </c>
      <c r="O53" s="3"/>
    </row>
    <row r="54" spans="1:15" x14ac:dyDescent="0.2">
      <c r="D54" s="81"/>
      <c r="E54" s="81"/>
      <c r="F54" s="81"/>
      <c r="G54" s="81"/>
      <c r="L54" s="162"/>
      <c r="N54" s="165"/>
    </row>
    <row r="55" spans="1:15" x14ac:dyDescent="0.2">
      <c r="D55" s="13"/>
      <c r="E55" s="13"/>
      <c r="F55" s="13"/>
      <c r="G55" s="13"/>
      <c r="I55" s="13"/>
      <c r="J55" s="13"/>
      <c r="K55" t="s">
        <v>10</v>
      </c>
      <c r="L55" s="12">
        <f>H59</f>
        <v>0</v>
      </c>
    </row>
    <row r="56" spans="1:15" x14ac:dyDescent="0.2">
      <c r="D56" s="14"/>
      <c r="E56" s="14"/>
      <c r="F56" s="14"/>
      <c r="G56" s="14"/>
      <c r="I56" s="13"/>
      <c r="J56" s="13"/>
      <c r="K56" t="s">
        <v>12</v>
      </c>
      <c r="L56" s="207">
        <f>L53</f>
        <v>24125.714999999997</v>
      </c>
    </row>
    <row r="57" spans="1:15" x14ac:dyDescent="0.2">
      <c r="D57" s="14"/>
      <c r="E57" s="14"/>
      <c r="F57" s="14"/>
      <c r="G57" s="14"/>
      <c r="H57" s="15"/>
    </row>
    <row r="58" spans="1:15" x14ac:dyDescent="0.2">
      <c r="A58" s="247" t="s">
        <v>48</v>
      </c>
      <c r="B58" s="247" t="s">
        <v>49</v>
      </c>
      <c r="D58" s="14"/>
      <c r="E58" s="14"/>
      <c r="F58" s="14"/>
      <c r="G58" s="14"/>
      <c r="H58" s="15"/>
      <c r="I58" s="3"/>
    </row>
    <row r="59" spans="1:15" x14ac:dyDescent="0.2">
      <c r="A59" s="90">
        <v>0.03</v>
      </c>
      <c r="B59" s="245">
        <v>0.02</v>
      </c>
      <c r="C59" s="41" t="s">
        <v>50</v>
      </c>
      <c r="D59" s="14"/>
      <c r="E59" s="14"/>
      <c r="F59" s="14"/>
      <c r="G59" s="14"/>
      <c r="H59" s="15"/>
      <c r="L59" s="3"/>
    </row>
    <row r="60" spans="1:15" x14ac:dyDescent="0.2">
      <c r="A60" s="246">
        <v>0.04</v>
      </c>
      <c r="B60" s="246">
        <v>2.5000000000000001E-2</v>
      </c>
      <c r="C60" s="41" t="s">
        <v>51</v>
      </c>
    </row>
    <row r="62" spans="1:15" x14ac:dyDescent="0.2">
      <c r="K62" s="3"/>
    </row>
    <row r="71" spans="12:12" x14ac:dyDescent="0.2">
      <c r="L71">
        <v>53.47</v>
      </c>
    </row>
  </sheetData>
  <autoFilter ref="A1:M53" xr:uid="{00000000-0009-0000-0000-00004F000000}">
    <filterColumn colId="11">
      <filters>
        <filter val="1,597.76"/>
        <filter val="1,603.84"/>
        <filter val="1,666.23"/>
        <filter val="1,784.30"/>
        <filter val="1,826.21"/>
        <filter val="1,962.96"/>
        <filter val="1,993.65"/>
        <filter val="2,008.96"/>
        <filter val="2,050.73"/>
        <filter val="24,585.72"/>
        <filter val="539.00"/>
        <filter val="615.00"/>
        <filter val="863.72"/>
        <filter val="924.50"/>
        <filter val="948.29"/>
        <filter val="961.6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filterMode="1"/>
  <dimension ref="A1:O72"/>
  <sheetViews>
    <sheetView topLeftCell="A6" zoomScale="86" zoomScaleNormal="60" workbookViewId="0">
      <selection activeCell="L57" sqref="L57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8.1640625" customWidth="1"/>
    <col min="7" max="7" width="17.6640625" customWidth="1"/>
    <col min="10" max="10" width="11.6640625" customWidth="1"/>
    <col min="12" max="12" width="10.83203125" customWidth="1"/>
    <col min="13" max="13" width="16.16406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53" si="0">D2+E2</f>
        <v>0.02</v>
      </c>
      <c r="G2" s="89">
        <f t="shared" ref="G2:G53" si="1">C2*D2</f>
        <v>0</v>
      </c>
      <c r="H2" s="12">
        <f t="shared" ref="H2:H53" si="2">C2*F2</f>
        <v>0</v>
      </c>
      <c r="I2" s="89"/>
      <c r="J2" s="12">
        <f t="shared" ref="J2:J53" si="3">H2+I2</f>
        <v>0</v>
      </c>
      <c r="K2" s="120"/>
      <c r="L2" s="12">
        <f t="shared" ref="L2:L53" si="4">J2-K2</f>
        <v>0</v>
      </c>
      <c r="M2" s="3">
        <f t="shared" ref="M2:M53" si="5">G2+I2-K2</f>
        <v>0</v>
      </c>
    </row>
    <row r="3" spans="1:13" ht="17" hidden="1" x14ac:dyDescent="0.2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t="17" x14ac:dyDescent="0.2">
      <c r="A4" s="160" t="s">
        <v>129</v>
      </c>
      <c r="B4" s="159" t="s">
        <v>130</v>
      </c>
      <c r="C4" s="111">
        <v>4659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1770.42</v>
      </c>
      <c r="H4" s="12">
        <f t="shared" si="2"/>
        <v>1956.78</v>
      </c>
      <c r="I4" s="89">
        <v>14.5</v>
      </c>
      <c r="J4" s="12">
        <f t="shared" si="3"/>
        <v>1971.28</v>
      </c>
      <c r="K4" s="239"/>
      <c r="L4" s="12">
        <f t="shared" si="4"/>
        <v>1971.28</v>
      </c>
      <c r="M4" s="3">
        <f t="shared" si="5"/>
        <v>1784.92</v>
      </c>
    </row>
    <row r="5" spans="1:13" ht="17" x14ac:dyDescent="0.2">
      <c r="A5" s="160" t="s">
        <v>120</v>
      </c>
      <c r="B5" s="159" t="s">
        <v>121</v>
      </c>
      <c r="C5" s="111">
        <v>4075</v>
      </c>
      <c r="D5" s="113">
        <v>0.38</v>
      </c>
      <c r="E5" s="151">
        <v>0.04</v>
      </c>
      <c r="F5" s="152">
        <f t="shared" si="0"/>
        <v>0.42</v>
      </c>
      <c r="G5" s="89">
        <f t="shared" si="1"/>
        <v>1548.5</v>
      </c>
      <c r="H5" s="12">
        <f t="shared" si="2"/>
        <v>1711.5</v>
      </c>
      <c r="I5" s="89"/>
      <c r="J5" s="12">
        <f t="shared" si="3"/>
        <v>1711.5</v>
      </c>
      <c r="K5" s="239"/>
      <c r="L5" s="12">
        <f t="shared" si="4"/>
        <v>1711.5</v>
      </c>
      <c r="M5" s="3">
        <f t="shared" si="5"/>
        <v>1548.5</v>
      </c>
    </row>
    <row r="6" spans="1:13" ht="17" x14ac:dyDescent="0.2">
      <c r="A6" s="179" t="s">
        <v>131</v>
      </c>
      <c r="B6" s="159" t="s">
        <v>132</v>
      </c>
      <c r="C6" s="111">
        <v>2432</v>
      </c>
      <c r="D6" s="113">
        <v>0.25</v>
      </c>
      <c r="E6" s="151">
        <v>0.02</v>
      </c>
      <c r="F6" s="152">
        <f t="shared" si="0"/>
        <v>0.27</v>
      </c>
      <c r="G6" s="89">
        <f t="shared" si="1"/>
        <v>608</v>
      </c>
      <c r="H6" s="12">
        <f t="shared" si="2"/>
        <v>656.6400000000001</v>
      </c>
      <c r="I6" s="89"/>
      <c r="J6" s="12">
        <f t="shared" si="3"/>
        <v>656.6400000000001</v>
      </c>
      <c r="K6" s="239">
        <v>110</v>
      </c>
      <c r="L6" s="12">
        <f t="shared" si="4"/>
        <v>546.6400000000001</v>
      </c>
      <c r="M6" s="3">
        <f t="shared" si="5"/>
        <v>498</v>
      </c>
    </row>
    <row r="7" spans="1:13" ht="17" x14ac:dyDescent="0.2">
      <c r="A7" s="179" t="s">
        <v>133</v>
      </c>
      <c r="B7" s="159" t="s">
        <v>132</v>
      </c>
      <c r="C7" s="252">
        <v>2432</v>
      </c>
      <c r="D7" s="113">
        <v>0.25</v>
      </c>
      <c r="E7" s="151">
        <v>0.02</v>
      </c>
      <c r="F7" s="152">
        <f t="shared" si="0"/>
        <v>0.27</v>
      </c>
      <c r="G7" s="89">
        <f t="shared" si="1"/>
        <v>608</v>
      </c>
      <c r="H7" s="12">
        <f t="shared" si="2"/>
        <v>656.6400000000001</v>
      </c>
      <c r="I7" s="89"/>
      <c r="J7" s="12">
        <f t="shared" si="3"/>
        <v>656.6400000000001</v>
      </c>
      <c r="K7" s="239">
        <v>220</v>
      </c>
      <c r="L7" s="12">
        <f t="shared" si="4"/>
        <v>436.6400000000001</v>
      </c>
      <c r="M7" s="3">
        <f t="shared" si="5"/>
        <v>388</v>
      </c>
    </row>
    <row r="8" spans="1:13" ht="17" hidden="1" x14ac:dyDescent="0.2">
      <c r="A8" s="93" t="s">
        <v>102</v>
      </c>
      <c r="B8" s="159" t="s">
        <v>103</v>
      </c>
      <c r="C8" s="111"/>
      <c r="D8" s="113"/>
      <c r="E8" s="151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239"/>
      <c r="L8" s="12">
        <f t="shared" si="4"/>
        <v>0</v>
      </c>
      <c r="M8" s="3">
        <f t="shared" si="5"/>
        <v>0</v>
      </c>
    </row>
    <row r="9" spans="1:13" ht="17" hidden="1" x14ac:dyDescent="0.2">
      <c r="A9" s="179" t="s">
        <v>72</v>
      </c>
      <c r="B9" s="159" t="s">
        <v>73</v>
      </c>
      <c r="C9" s="111"/>
      <c r="D9" s="113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t="17" hidden="1" x14ac:dyDescent="0.2">
      <c r="A10" s="160" t="s">
        <v>67</v>
      </c>
      <c r="B10" s="159" t="s">
        <v>68</v>
      </c>
      <c r="C10" s="111"/>
      <c r="D10" s="113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ht="17" x14ac:dyDescent="0.2">
      <c r="A11" s="160" t="s">
        <v>65</v>
      </c>
      <c r="B11" s="159" t="s">
        <v>93</v>
      </c>
      <c r="C11" s="111">
        <v>4066</v>
      </c>
      <c r="D11" s="113">
        <v>0.27</v>
      </c>
      <c r="E11" s="157">
        <v>2.5000000000000001E-2</v>
      </c>
      <c r="F11" s="152">
        <f t="shared" si="0"/>
        <v>0.29500000000000004</v>
      </c>
      <c r="G11" s="89">
        <f t="shared" si="1"/>
        <v>1097.8200000000002</v>
      </c>
      <c r="H11" s="12">
        <f t="shared" si="2"/>
        <v>1199.4700000000003</v>
      </c>
      <c r="I11" s="89"/>
      <c r="J11" s="12">
        <f t="shared" si="3"/>
        <v>1199.4700000000003</v>
      </c>
      <c r="K11" s="239">
        <v>110</v>
      </c>
      <c r="L11" s="12">
        <f t="shared" si="4"/>
        <v>1089.4700000000003</v>
      </c>
      <c r="M11" s="118">
        <f t="shared" si="5"/>
        <v>987.82000000000016</v>
      </c>
    </row>
    <row r="12" spans="1:13" ht="17" hidden="1" x14ac:dyDescent="0.2">
      <c r="A12" s="160" t="s">
        <v>65</v>
      </c>
      <c r="B12" s="159" t="s">
        <v>93</v>
      </c>
      <c r="C12" s="111"/>
      <c r="D12" s="113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3" ht="17" x14ac:dyDescent="0.2">
      <c r="A13" s="160" t="s">
        <v>116</v>
      </c>
      <c r="B13" s="159" t="s">
        <v>117</v>
      </c>
      <c r="C13" s="111">
        <v>3362</v>
      </c>
      <c r="D13" s="113">
        <v>0.37</v>
      </c>
      <c r="E13" s="157">
        <v>0.04</v>
      </c>
      <c r="F13" s="152">
        <f t="shared" si="0"/>
        <v>0.41</v>
      </c>
      <c r="G13" s="89">
        <f t="shared" si="1"/>
        <v>1243.94</v>
      </c>
      <c r="H13" s="12">
        <f t="shared" si="2"/>
        <v>1378.4199999999998</v>
      </c>
      <c r="I13" s="89">
        <v>114.5</v>
      </c>
      <c r="J13" s="12">
        <f t="shared" si="3"/>
        <v>1492.9199999999998</v>
      </c>
      <c r="K13" s="239"/>
      <c r="L13" s="12">
        <f t="shared" si="4"/>
        <v>1492.9199999999998</v>
      </c>
      <c r="M13" s="118">
        <f t="shared" si="5"/>
        <v>1358.44</v>
      </c>
    </row>
    <row r="14" spans="1:13" ht="17" x14ac:dyDescent="0.2">
      <c r="A14" s="160" t="s">
        <v>122</v>
      </c>
      <c r="B14" s="159" t="s">
        <v>123</v>
      </c>
      <c r="C14" s="111">
        <v>224</v>
      </c>
      <c r="D14" s="113">
        <v>0.39</v>
      </c>
      <c r="E14" s="157">
        <v>0.04</v>
      </c>
      <c r="F14" s="152">
        <f t="shared" si="0"/>
        <v>0.43</v>
      </c>
      <c r="G14" s="89">
        <f t="shared" si="1"/>
        <v>87.36</v>
      </c>
      <c r="H14" s="12">
        <f t="shared" si="2"/>
        <v>96.32</v>
      </c>
      <c r="I14" s="89"/>
      <c r="J14" s="12">
        <f t="shared" si="3"/>
        <v>96.32</v>
      </c>
      <c r="K14" s="239"/>
      <c r="L14" s="12">
        <f t="shared" si="4"/>
        <v>96.32</v>
      </c>
      <c r="M14" s="118">
        <f t="shared" si="5"/>
        <v>87.36</v>
      </c>
    </row>
    <row r="15" spans="1:13" ht="17" x14ac:dyDescent="0.2">
      <c r="A15" s="160" t="s">
        <v>124</v>
      </c>
      <c r="B15" s="159" t="s">
        <v>123</v>
      </c>
      <c r="C15" s="111">
        <v>4559</v>
      </c>
      <c r="D15" s="113">
        <v>0.26</v>
      </c>
      <c r="E15" s="157">
        <v>2.5000000000000001E-2</v>
      </c>
      <c r="F15" s="152">
        <f t="shared" si="0"/>
        <v>0.28500000000000003</v>
      </c>
      <c r="G15" s="89">
        <f t="shared" si="1"/>
        <v>1185.3400000000001</v>
      </c>
      <c r="H15" s="12">
        <f t="shared" si="2"/>
        <v>1299.3150000000001</v>
      </c>
      <c r="I15" s="89">
        <v>40</v>
      </c>
      <c r="J15" s="12">
        <f t="shared" si="3"/>
        <v>1339.3150000000001</v>
      </c>
      <c r="K15" s="239">
        <v>500</v>
      </c>
      <c r="L15" s="12">
        <f t="shared" si="4"/>
        <v>839.31500000000005</v>
      </c>
      <c r="M15" s="118">
        <f t="shared" si="5"/>
        <v>725.34000000000015</v>
      </c>
    </row>
    <row r="16" spans="1:13" hidden="1" x14ac:dyDescent="0.2">
      <c r="A16" s="149" t="s">
        <v>65</v>
      </c>
      <c r="B16" s="218" t="s">
        <v>66</v>
      </c>
      <c r="C16" s="176"/>
      <c r="D16" s="170"/>
      <c r="E16" s="157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ht="17" hidden="1" x14ac:dyDescent="0.2">
      <c r="A17" s="179" t="s">
        <v>81</v>
      </c>
      <c r="B17" s="193" t="s">
        <v>82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2">
      <c r="A18" s="240" t="s">
        <v>125</v>
      </c>
      <c r="B18" s="242" t="s">
        <v>126</v>
      </c>
      <c r="C18" s="147">
        <v>8374</v>
      </c>
      <c r="D18" s="170">
        <v>0.26</v>
      </c>
      <c r="E18" s="157">
        <v>2.5000000000000001E-2</v>
      </c>
      <c r="F18" s="260">
        <f t="shared" si="0"/>
        <v>0.28500000000000003</v>
      </c>
      <c r="G18" s="115">
        <f t="shared" si="1"/>
        <v>2177.2400000000002</v>
      </c>
      <c r="H18" s="117">
        <f t="shared" si="2"/>
        <v>2386.59</v>
      </c>
      <c r="I18" s="261">
        <v>29.5</v>
      </c>
      <c r="J18" s="117">
        <f t="shared" si="3"/>
        <v>2416.09</v>
      </c>
      <c r="K18" s="262"/>
      <c r="L18" s="117">
        <f t="shared" si="4"/>
        <v>2416.09</v>
      </c>
      <c r="M18" s="118">
        <f t="shared" si="5"/>
        <v>2206.7400000000002</v>
      </c>
    </row>
    <row r="19" spans="1:15" x14ac:dyDescent="0.2">
      <c r="A19" s="240" t="s">
        <v>136</v>
      </c>
      <c r="B19" s="263" t="s">
        <v>137</v>
      </c>
      <c r="C19" s="144">
        <v>2359</v>
      </c>
      <c r="D19" s="177">
        <v>0.38</v>
      </c>
      <c r="E19" s="157">
        <v>0.04</v>
      </c>
      <c r="F19" s="260">
        <f t="shared" ref="F19" si="6">D19+E19</f>
        <v>0.42</v>
      </c>
      <c r="G19" s="115">
        <f t="shared" ref="G19" si="7">C19*D19</f>
        <v>896.42</v>
      </c>
      <c r="H19" s="117">
        <f t="shared" ref="H19" si="8">C19*F19</f>
        <v>990.78</v>
      </c>
      <c r="I19" s="261">
        <v>0</v>
      </c>
      <c r="J19" s="117">
        <f t="shared" ref="J19" si="9">H19+I19</f>
        <v>990.78</v>
      </c>
      <c r="K19" s="264">
        <v>83.6</v>
      </c>
      <c r="L19" s="117">
        <f t="shared" ref="L19" si="10">J19-K19</f>
        <v>907.18</v>
      </c>
      <c r="M19" s="118">
        <f t="shared" ref="M19" si="11">G19+I19-K19</f>
        <v>812.81999999999994</v>
      </c>
    </row>
    <row r="20" spans="1:15" ht="17" hidden="1" x14ac:dyDescent="0.2">
      <c r="A20" s="179" t="s">
        <v>76</v>
      </c>
      <c r="B20" s="180" t="s">
        <v>77</v>
      </c>
      <c r="C20" s="147"/>
      <c r="D20" s="170"/>
      <c r="E20" s="157">
        <v>0.03</v>
      </c>
      <c r="F20" s="152">
        <f t="shared" si="0"/>
        <v>0.03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5" hidden="1" x14ac:dyDescent="0.2">
      <c r="A21" s="191" t="s">
        <v>96</v>
      </c>
      <c r="B21" s="222" t="s">
        <v>97</v>
      </c>
      <c r="C21" s="147"/>
      <c r="D21" s="170"/>
      <c r="E21" s="157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5" hidden="1" x14ac:dyDescent="0.2">
      <c r="A22" s="191" t="s">
        <v>44</v>
      </c>
      <c r="B22" s="146" t="s">
        <v>45</v>
      </c>
      <c r="C22" s="186"/>
      <c r="D22" s="170"/>
      <c r="E22" s="157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"/>
      <c r="J22" s="12">
        <f t="shared" si="3"/>
        <v>0</v>
      </c>
      <c r="K22" s="12"/>
      <c r="L22" s="12">
        <f t="shared" si="4"/>
        <v>0</v>
      </c>
      <c r="M22" s="118">
        <f t="shared" si="5"/>
        <v>0</v>
      </c>
    </row>
    <row r="23" spans="1:15" hidden="1" x14ac:dyDescent="0.2">
      <c r="A23" s="208" t="s">
        <v>89</v>
      </c>
      <c r="B23" s="185" t="s">
        <v>45</v>
      </c>
      <c r="C23" s="186"/>
      <c r="D23" s="170"/>
      <c r="E23" s="157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"/>
      <c r="J23" s="12">
        <f t="shared" si="3"/>
        <v>0</v>
      </c>
      <c r="K23" s="12"/>
      <c r="L23" s="12">
        <f t="shared" si="4"/>
        <v>0</v>
      </c>
      <c r="M23" s="118">
        <f t="shared" si="5"/>
        <v>0</v>
      </c>
    </row>
    <row r="24" spans="1:15" ht="17" x14ac:dyDescent="0.2">
      <c r="A24" s="179" t="s">
        <v>98</v>
      </c>
      <c r="B24" s="224" t="s">
        <v>45</v>
      </c>
      <c r="C24" s="186">
        <v>2740</v>
      </c>
      <c r="D24" s="170">
        <v>0.2</v>
      </c>
      <c r="E24" s="157">
        <v>0.02</v>
      </c>
      <c r="F24" s="152">
        <f t="shared" si="0"/>
        <v>0.22</v>
      </c>
      <c r="G24" s="89">
        <f t="shared" si="1"/>
        <v>548</v>
      </c>
      <c r="H24" s="12">
        <f t="shared" si="2"/>
        <v>602.79999999999995</v>
      </c>
      <c r="I24" s="12">
        <v>50</v>
      </c>
      <c r="J24" s="12">
        <f t="shared" si="3"/>
        <v>652.79999999999995</v>
      </c>
      <c r="K24" s="12"/>
      <c r="L24" s="12">
        <f t="shared" si="4"/>
        <v>652.79999999999995</v>
      </c>
      <c r="M24" s="118">
        <f t="shared" si="5"/>
        <v>598</v>
      </c>
    </row>
    <row r="25" spans="1:15" ht="17" x14ac:dyDescent="0.2">
      <c r="A25" s="160" t="s">
        <v>94</v>
      </c>
      <c r="B25" s="219" t="s">
        <v>95</v>
      </c>
      <c r="C25" s="186">
        <v>4823</v>
      </c>
      <c r="D25" s="170">
        <v>0.25</v>
      </c>
      <c r="E25" s="157">
        <v>2.5000000000000001E-2</v>
      </c>
      <c r="F25" s="152">
        <f t="shared" si="0"/>
        <v>0.27500000000000002</v>
      </c>
      <c r="G25" s="89">
        <f t="shared" si="1"/>
        <v>1205.75</v>
      </c>
      <c r="H25" s="12">
        <f t="shared" si="2"/>
        <v>1326.325</v>
      </c>
      <c r="I25" s="12">
        <v>45.02</v>
      </c>
      <c r="J25" s="12">
        <f t="shared" si="3"/>
        <v>1371.345</v>
      </c>
      <c r="K25" s="12">
        <v>155</v>
      </c>
      <c r="L25" s="12">
        <f t="shared" si="4"/>
        <v>1216.345</v>
      </c>
      <c r="M25" s="118">
        <f t="shared" si="5"/>
        <v>1095.77</v>
      </c>
    </row>
    <row r="26" spans="1:15" x14ac:dyDescent="0.2">
      <c r="A26" s="139" t="s">
        <v>69</v>
      </c>
      <c r="B26" s="187" t="s">
        <v>70</v>
      </c>
      <c r="C26" s="186">
        <v>4498</v>
      </c>
      <c r="D26" s="170">
        <v>0.39</v>
      </c>
      <c r="E26" s="151">
        <v>0.04</v>
      </c>
      <c r="F26" s="152">
        <f t="shared" si="0"/>
        <v>0.43</v>
      </c>
      <c r="G26" s="89">
        <f t="shared" si="1"/>
        <v>1754.22</v>
      </c>
      <c r="H26" s="12">
        <f t="shared" si="2"/>
        <v>1934.1399999999999</v>
      </c>
      <c r="I26" s="261">
        <v>100</v>
      </c>
      <c r="J26" s="117">
        <f t="shared" si="3"/>
        <v>2034.1399999999999</v>
      </c>
      <c r="K26" s="261">
        <v>100</v>
      </c>
      <c r="L26" s="117">
        <f t="shared" si="4"/>
        <v>1934.1399999999999</v>
      </c>
      <c r="M26" s="118">
        <f t="shared" si="5"/>
        <v>1754.22</v>
      </c>
    </row>
    <row r="27" spans="1:15" hidden="1" x14ac:dyDescent="0.2">
      <c r="A27" s="124" t="s">
        <v>60</v>
      </c>
      <c r="B27" s="188" t="s">
        <v>61</v>
      </c>
      <c r="C27" s="189"/>
      <c r="D27" s="172"/>
      <c r="E27" s="151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hidden="1" x14ac:dyDescent="0.2">
      <c r="A28" s="139" t="s">
        <v>46</v>
      </c>
      <c r="B28" s="146" t="s">
        <v>29</v>
      </c>
      <c r="C28" s="186"/>
      <c r="D28" s="170"/>
      <c r="E28" s="151">
        <v>2.5000000000000001E-2</v>
      </c>
      <c r="F28" s="152">
        <f t="shared" si="0"/>
        <v>2.5000000000000001E-2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5" hidden="1" x14ac:dyDescent="0.2">
      <c r="A29" s="90" t="s">
        <v>127</v>
      </c>
      <c r="B29" s="244" t="s">
        <v>128</v>
      </c>
      <c r="C29" s="186"/>
      <c r="D29" s="170"/>
      <c r="E29" s="151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  <c r="O29" s="3"/>
    </row>
    <row r="30" spans="1:15" hidden="1" x14ac:dyDescent="0.2">
      <c r="A30" s="90" t="s">
        <v>108</v>
      </c>
      <c r="B30" s="233" t="s">
        <v>111</v>
      </c>
      <c r="C30" s="186"/>
      <c r="D30" s="170"/>
      <c r="E30" s="157">
        <v>0.03</v>
      </c>
      <c r="F30" s="152">
        <f t="shared" si="0"/>
        <v>0.03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5" x14ac:dyDescent="0.2">
      <c r="A31" s="90" t="s">
        <v>52</v>
      </c>
      <c r="B31" s="119" t="s">
        <v>53</v>
      </c>
      <c r="C31" s="190">
        <v>4223</v>
      </c>
      <c r="D31" s="170">
        <v>0.25</v>
      </c>
      <c r="E31" s="151">
        <v>0.02</v>
      </c>
      <c r="F31" s="152">
        <f t="shared" si="0"/>
        <v>0.27</v>
      </c>
      <c r="G31" s="89">
        <f t="shared" si="1"/>
        <v>1055.75</v>
      </c>
      <c r="H31" s="12">
        <f t="shared" si="2"/>
        <v>1140.21</v>
      </c>
      <c r="I31" s="123">
        <v>120</v>
      </c>
      <c r="J31" s="12">
        <f t="shared" si="3"/>
        <v>1260.21</v>
      </c>
      <c r="K31" s="123">
        <v>200</v>
      </c>
      <c r="L31" s="12">
        <f t="shared" si="4"/>
        <v>1060.21</v>
      </c>
      <c r="M31" s="118">
        <f t="shared" si="5"/>
        <v>975.75</v>
      </c>
    </row>
    <row r="32" spans="1:15" hidden="1" x14ac:dyDescent="0.2">
      <c r="A32" s="90" t="s">
        <v>52</v>
      </c>
      <c r="B32" s="119" t="s">
        <v>53</v>
      </c>
      <c r="C32" s="190"/>
      <c r="D32" s="170"/>
      <c r="E32" s="151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hidden="1" x14ac:dyDescent="0.2">
      <c r="A33" s="208" t="s">
        <v>90</v>
      </c>
      <c r="B33" s="185" t="s">
        <v>79</v>
      </c>
      <c r="C33" s="190"/>
      <c r="D33" s="170"/>
      <c r="E33" s="151">
        <v>0.04</v>
      </c>
      <c r="F33" s="152">
        <f t="shared" si="0"/>
        <v>0.04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3" hidden="1" x14ac:dyDescent="0.2">
      <c r="A34" s="90" t="s">
        <v>104</v>
      </c>
      <c r="B34" s="231" t="s">
        <v>105</v>
      </c>
      <c r="C34" s="190"/>
      <c r="D34" s="170"/>
      <c r="E34" s="151">
        <v>0.03</v>
      </c>
      <c r="F34" s="152">
        <f t="shared" si="0"/>
        <v>0.03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x14ac:dyDescent="0.2">
      <c r="A35" s="90" t="s">
        <v>100</v>
      </c>
      <c r="B35" s="228" t="s">
        <v>101</v>
      </c>
      <c r="C35" s="190">
        <v>2719</v>
      </c>
      <c r="D35" s="170">
        <v>0.38</v>
      </c>
      <c r="E35" s="157">
        <v>0.03</v>
      </c>
      <c r="F35" s="152">
        <f t="shared" si="0"/>
        <v>0.41000000000000003</v>
      </c>
      <c r="G35" s="89">
        <f t="shared" si="1"/>
        <v>1033.22</v>
      </c>
      <c r="H35" s="12">
        <f t="shared" si="2"/>
        <v>1114.7900000000002</v>
      </c>
      <c r="I35" s="123"/>
      <c r="J35" s="12">
        <f t="shared" si="3"/>
        <v>1114.7900000000002</v>
      </c>
      <c r="K35" s="123">
        <v>220</v>
      </c>
      <c r="L35" s="12">
        <f t="shared" si="4"/>
        <v>894.79000000000019</v>
      </c>
      <c r="M35" s="118">
        <f t="shared" si="5"/>
        <v>813.22</v>
      </c>
    </row>
    <row r="36" spans="1:13" x14ac:dyDescent="0.2">
      <c r="A36" s="194" t="s">
        <v>85</v>
      </c>
      <c r="B36" s="206" t="s">
        <v>86</v>
      </c>
      <c r="C36" s="190">
        <v>6090</v>
      </c>
      <c r="D36" s="170">
        <v>0.23</v>
      </c>
      <c r="E36" s="151">
        <v>2.5000000000000001E-2</v>
      </c>
      <c r="F36" s="152">
        <f t="shared" si="0"/>
        <v>0.255</v>
      </c>
      <c r="G36" s="89">
        <f t="shared" si="1"/>
        <v>1400.7</v>
      </c>
      <c r="H36" s="12">
        <f t="shared" si="2"/>
        <v>1552.95</v>
      </c>
      <c r="I36" s="123"/>
      <c r="J36" s="12">
        <f t="shared" si="3"/>
        <v>1552.95</v>
      </c>
      <c r="K36" s="123">
        <v>110</v>
      </c>
      <c r="L36" s="12">
        <f t="shared" si="4"/>
        <v>1442.95</v>
      </c>
      <c r="M36" s="118">
        <f t="shared" si="5"/>
        <v>1290.7</v>
      </c>
    </row>
    <row r="37" spans="1:13" hidden="1" x14ac:dyDescent="0.2">
      <c r="A37" s="194" t="s">
        <v>85</v>
      </c>
      <c r="B37" s="206" t="s">
        <v>86</v>
      </c>
      <c r="C37" s="190"/>
      <c r="D37" s="170"/>
      <c r="E37" s="151">
        <v>0.04</v>
      </c>
      <c r="F37" s="152">
        <f t="shared" si="0"/>
        <v>0.04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3" hidden="1" x14ac:dyDescent="0.2">
      <c r="A38" s="194" t="s">
        <v>83</v>
      </c>
      <c r="B38" s="206" t="s">
        <v>84</v>
      </c>
      <c r="C38" s="190"/>
      <c r="D38" s="170"/>
      <c r="E38" s="151">
        <v>0.04</v>
      </c>
      <c r="F38" s="152">
        <f t="shared" si="0"/>
        <v>0.04</v>
      </c>
      <c r="G38" s="89">
        <f t="shared" si="1"/>
        <v>0</v>
      </c>
      <c r="H38" s="12">
        <f t="shared" si="2"/>
        <v>0</v>
      </c>
      <c r="I38" s="123"/>
      <c r="J38" s="12">
        <f t="shared" si="3"/>
        <v>0</v>
      </c>
      <c r="K38" s="123"/>
      <c r="L38" s="12">
        <f t="shared" si="4"/>
        <v>0</v>
      </c>
      <c r="M38" s="118">
        <f t="shared" si="5"/>
        <v>0</v>
      </c>
    </row>
    <row r="39" spans="1:13" x14ac:dyDescent="0.2">
      <c r="A39" s="90" t="s">
        <v>106</v>
      </c>
      <c r="B39" s="231" t="s">
        <v>107</v>
      </c>
      <c r="C39" s="176">
        <v>4223</v>
      </c>
      <c r="D39" s="170">
        <v>0.25</v>
      </c>
      <c r="E39" s="151">
        <v>0.02</v>
      </c>
      <c r="F39" s="152">
        <f t="shared" si="0"/>
        <v>0.27</v>
      </c>
      <c r="G39" s="89">
        <f t="shared" si="1"/>
        <v>1055.75</v>
      </c>
      <c r="H39" s="12">
        <f t="shared" si="2"/>
        <v>1140.21</v>
      </c>
      <c r="I39" s="123">
        <v>120</v>
      </c>
      <c r="J39" s="12">
        <f t="shared" si="3"/>
        <v>1260.21</v>
      </c>
      <c r="K39" s="123">
        <v>110</v>
      </c>
      <c r="L39" s="12">
        <f t="shared" si="4"/>
        <v>1150.21</v>
      </c>
      <c r="M39" s="118">
        <f t="shared" si="5"/>
        <v>1065.75</v>
      </c>
    </row>
    <row r="40" spans="1:13" hidden="1" x14ac:dyDescent="0.2">
      <c r="A40" s="90" t="s">
        <v>106</v>
      </c>
      <c r="B40" s="231" t="s">
        <v>107</v>
      </c>
      <c r="C40" s="176"/>
      <c r="D40" s="170"/>
      <c r="E40" s="151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3" hidden="1" x14ac:dyDescent="0.2">
      <c r="A41" s="94" t="s">
        <v>58</v>
      </c>
      <c r="B41" s="110" t="s">
        <v>59</v>
      </c>
      <c r="C41" s="111"/>
      <c r="D41" s="171"/>
      <c r="E41" s="157">
        <v>2.5000000000000001E-2</v>
      </c>
      <c r="F41" s="152">
        <f t="shared" si="0"/>
        <v>2.5000000000000001E-2</v>
      </c>
      <c r="G41" s="89">
        <f t="shared" si="1"/>
        <v>0</v>
      </c>
      <c r="H41" s="12">
        <f t="shared" si="2"/>
        <v>0</v>
      </c>
      <c r="I41" s="116"/>
      <c r="J41" s="12">
        <f t="shared" si="3"/>
        <v>0</v>
      </c>
      <c r="K41" s="116"/>
      <c r="L41" s="12">
        <f t="shared" si="4"/>
        <v>0</v>
      </c>
      <c r="M41" s="118">
        <f t="shared" si="5"/>
        <v>0</v>
      </c>
    </row>
    <row r="42" spans="1:13" ht="17" x14ac:dyDescent="0.2">
      <c r="A42" s="160" t="s">
        <v>65</v>
      </c>
      <c r="B42" s="238" t="s">
        <v>59</v>
      </c>
      <c r="C42" s="111">
        <v>4379</v>
      </c>
      <c r="D42" s="171">
        <v>0.38</v>
      </c>
      <c r="E42" s="157">
        <v>0.04</v>
      </c>
      <c r="F42" s="152">
        <f t="shared" si="0"/>
        <v>0.42</v>
      </c>
      <c r="G42" s="89">
        <f t="shared" si="1"/>
        <v>1664.02</v>
      </c>
      <c r="H42" s="12">
        <f t="shared" si="2"/>
        <v>1839.1799999999998</v>
      </c>
      <c r="I42" s="116"/>
      <c r="J42" s="12">
        <f t="shared" si="3"/>
        <v>1839.1799999999998</v>
      </c>
      <c r="K42" s="116">
        <v>220</v>
      </c>
      <c r="L42" s="12">
        <f t="shared" si="4"/>
        <v>1619.1799999999998</v>
      </c>
      <c r="M42" s="118">
        <f t="shared" si="5"/>
        <v>1444.02</v>
      </c>
    </row>
    <row r="43" spans="1:13" hidden="1" x14ac:dyDescent="0.2">
      <c r="A43" s="90" t="s">
        <v>63</v>
      </c>
      <c r="B43" s="146" t="s">
        <v>64</v>
      </c>
      <c r="C43" s="176"/>
      <c r="D43" s="170"/>
      <c r="E43" s="151">
        <v>0.02</v>
      </c>
      <c r="F43" s="152">
        <f t="shared" si="0"/>
        <v>0.02</v>
      </c>
      <c r="G43" s="89">
        <f t="shared" si="1"/>
        <v>0</v>
      </c>
      <c r="H43" s="12">
        <f t="shared" si="2"/>
        <v>0</v>
      </c>
      <c r="I43" s="123"/>
      <c r="J43" s="12">
        <f t="shared" si="3"/>
        <v>0</v>
      </c>
      <c r="K43" s="123"/>
      <c r="L43" s="12">
        <f t="shared" si="4"/>
        <v>0</v>
      </c>
      <c r="M43" s="118">
        <f t="shared" si="5"/>
        <v>0</v>
      </c>
    </row>
    <row r="44" spans="1:13" x14ac:dyDescent="0.2">
      <c r="A44" s="90" t="s">
        <v>134</v>
      </c>
      <c r="B44" s="253" t="s">
        <v>135</v>
      </c>
      <c r="C44" s="176">
        <v>1500</v>
      </c>
      <c r="D44" s="170">
        <v>0.38</v>
      </c>
      <c r="E44" s="151">
        <v>0.03</v>
      </c>
      <c r="F44" s="152">
        <f t="shared" si="0"/>
        <v>0.41000000000000003</v>
      </c>
      <c r="G44" s="89">
        <f t="shared" si="1"/>
        <v>570</v>
      </c>
      <c r="H44" s="12">
        <f t="shared" si="2"/>
        <v>615</v>
      </c>
      <c r="I44" s="123"/>
      <c r="J44" s="12">
        <f t="shared" si="3"/>
        <v>615</v>
      </c>
      <c r="K44" s="123"/>
      <c r="L44" s="12">
        <f t="shared" si="4"/>
        <v>615</v>
      </c>
      <c r="M44" s="118">
        <f t="shared" si="5"/>
        <v>570</v>
      </c>
    </row>
    <row r="45" spans="1:13" x14ac:dyDescent="0.2">
      <c r="A45" s="90" t="s">
        <v>114</v>
      </c>
      <c r="B45" s="234" t="s">
        <v>115</v>
      </c>
      <c r="C45" s="176">
        <v>1924</v>
      </c>
      <c r="D45" s="170">
        <v>0.26</v>
      </c>
      <c r="E45" s="157">
        <v>0.02</v>
      </c>
      <c r="F45" s="152">
        <f t="shared" si="0"/>
        <v>0.28000000000000003</v>
      </c>
      <c r="G45" s="89">
        <f t="shared" si="1"/>
        <v>500.24</v>
      </c>
      <c r="H45" s="12">
        <f t="shared" si="2"/>
        <v>538.72</v>
      </c>
      <c r="I45" s="123"/>
      <c r="J45" s="12">
        <f t="shared" si="3"/>
        <v>538.72</v>
      </c>
      <c r="K45" s="123"/>
      <c r="L45" s="12">
        <f t="shared" si="4"/>
        <v>538.72</v>
      </c>
      <c r="M45" s="118">
        <f t="shared" si="5"/>
        <v>500.24</v>
      </c>
    </row>
    <row r="46" spans="1:13" hidden="1" x14ac:dyDescent="0.2">
      <c r="A46" s="90" t="s">
        <v>114</v>
      </c>
      <c r="B46" s="234" t="s">
        <v>115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2">
      <c r="A47" s="90" t="s">
        <v>109</v>
      </c>
      <c r="B47" s="233" t="s">
        <v>110</v>
      </c>
      <c r="C47" s="176"/>
      <c r="D47" s="170"/>
      <c r="E47" s="157">
        <v>0.03</v>
      </c>
      <c r="F47" s="152">
        <f t="shared" si="0"/>
        <v>0.03</v>
      </c>
      <c r="G47" s="89">
        <f t="shared" si="1"/>
        <v>0</v>
      </c>
      <c r="H47" s="12">
        <f t="shared" si="2"/>
        <v>0</v>
      </c>
      <c r="I47" s="123"/>
      <c r="J47" s="12">
        <f t="shared" si="3"/>
        <v>0</v>
      </c>
      <c r="K47" s="123"/>
      <c r="L47" s="12">
        <f t="shared" si="4"/>
        <v>0</v>
      </c>
      <c r="M47" s="118">
        <f t="shared" si="5"/>
        <v>0</v>
      </c>
    </row>
    <row r="48" spans="1:13" hidden="1" x14ac:dyDescent="0.2">
      <c r="A48" s="90" t="s">
        <v>74</v>
      </c>
      <c r="B48" s="175" t="s">
        <v>75</v>
      </c>
      <c r="C48" s="111"/>
      <c r="D48" s="171"/>
      <c r="E48" s="157">
        <v>0.03</v>
      </c>
      <c r="F48" s="152">
        <f t="shared" si="0"/>
        <v>0.03</v>
      </c>
      <c r="G48" s="89">
        <f t="shared" si="1"/>
        <v>0</v>
      </c>
      <c r="H48" s="12">
        <f t="shared" si="2"/>
        <v>0</v>
      </c>
      <c r="I48" s="116"/>
      <c r="J48" s="12">
        <f t="shared" si="3"/>
        <v>0</v>
      </c>
      <c r="K48" s="116"/>
      <c r="L48" s="12">
        <f t="shared" si="4"/>
        <v>0</v>
      </c>
      <c r="M48" s="118">
        <f t="shared" si="5"/>
        <v>0</v>
      </c>
    </row>
    <row r="49" spans="1:15" hidden="1" x14ac:dyDescent="0.2">
      <c r="A49" s="209" t="s">
        <v>91</v>
      </c>
      <c r="B49" s="213" t="s">
        <v>92</v>
      </c>
      <c r="C49" s="214"/>
      <c r="D49" s="215"/>
      <c r="E49" s="199">
        <v>0.04</v>
      </c>
      <c r="F49" s="152">
        <f t="shared" si="0"/>
        <v>0.04</v>
      </c>
      <c r="G49" s="89">
        <f t="shared" si="1"/>
        <v>0</v>
      </c>
      <c r="H49" s="12">
        <f t="shared" si="2"/>
        <v>0</v>
      </c>
      <c r="I49" s="116"/>
      <c r="J49" s="12">
        <f t="shared" si="3"/>
        <v>0</v>
      </c>
      <c r="K49" s="116"/>
      <c r="L49" s="12">
        <f t="shared" si="4"/>
        <v>0</v>
      </c>
      <c r="M49" s="118">
        <f t="shared" si="5"/>
        <v>0</v>
      </c>
    </row>
    <row r="50" spans="1:15" hidden="1" x14ac:dyDescent="0.2">
      <c r="A50" s="90" t="s">
        <v>109</v>
      </c>
      <c r="B50" s="233" t="s">
        <v>110</v>
      </c>
      <c r="C50" s="176"/>
      <c r="D50" s="170"/>
      <c r="E50" s="157">
        <v>0.03</v>
      </c>
      <c r="F50" s="152">
        <f t="shared" si="0"/>
        <v>0.03</v>
      </c>
      <c r="G50" s="89">
        <f t="shared" si="1"/>
        <v>0</v>
      </c>
      <c r="H50" s="12">
        <f t="shared" si="2"/>
        <v>0</v>
      </c>
      <c r="I50" s="123"/>
      <c r="J50" s="12">
        <f t="shared" si="3"/>
        <v>0</v>
      </c>
      <c r="K50" s="123"/>
      <c r="L50" s="12">
        <f t="shared" si="4"/>
        <v>0</v>
      </c>
      <c r="M50" s="118">
        <f t="shared" si="5"/>
        <v>0</v>
      </c>
    </row>
    <row r="51" spans="1:15" hidden="1" x14ac:dyDescent="0.2">
      <c r="A51" s="90" t="s">
        <v>118</v>
      </c>
      <c r="B51" s="238" t="s">
        <v>119</v>
      </c>
      <c r="C51" s="176"/>
      <c r="D51" s="170"/>
      <c r="E51" s="157">
        <v>0.03</v>
      </c>
      <c r="F51" s="152">
        <f t="shared" si="0"/>
        <v>0.03</v>
      </c>
      <c r="G51" s="89">
        <f t="shared" si="1"/>
        <v>0</v>
      </c>
      <c r="H51" s="12">
        <f t="shared" si="2"/>
        <v>0</v>
      </c>
      <c r="I51" s="123"/>
      <c r="J51" s="12">
        <f t="shared" si="3"/>
        <v>0</v>
      </c>
      <c r="K51" s="123"/>
      <c r="L51" s="12">
        <f t="shared" si="4"/>
        <v>0</v>
      </c>
      <c r="M51" s="118">
        <f t="shared" si="5"/>
        <v>0</v>
      </c>
    </row>
    <row r="52" spans="1:15" hidden="1" x14ac:dyDescent="0.2">
      <c r="A52" s="92" t="s">
        <v>54</v>
      </c>
      <c r="B52" s="196" t="s">
        <v>55</v>
      </c>
      <c r="C52" s="197"/>
      <c r="D52" s="198"/>
      <c r="E52" s="199">
        <v>0.04</v>
      </c>
      <c r="F52" s="200">
        <f t="shared" si="0"/>
        <v>0.04</v>
      </c>
      <c r="G52" s="201">
        <f t="shared" si="1"/>
        <v>0</v>
      </c>
      <c r="H52" s="202">
        <f t="shared" si="2"/>
        <v>0</v>
      </c>
      <c r="I52" s="203"/>
      <c r="J52" s="202">
        <f t="shared" si="3"/>
        <v>0</v>
      </c>
      <c r="K52" s="203"/>
      <c r="L52" s="202">
        <f t="shared" si="4"/>
        <v>0</v>
      </c>
      <c r="M52" s="118">
        <f t="shared" si="5"/>
        <v>0</v>
      </c>
    </row>
    <row r="53" spans="1:15" x14ac:dyDescent="0.2">
      <c r="A53" s="90" t="s">
        <v>87</v>
      </c>
      <c r="B53" s="234" t="s">
        <v>88</v>
      </c>
      <c r="C53" s="114">
        <v>6090</v>
      </c>
      <c r="D53" s="172">
        <v>0.23</v>
      </c>
      <c r="E53" s="157">
        <v>0.02</v>
      </c>
      <c r="F53" s="152">
        <f t="shared" si="0"/>
        <v>0.25</v>
      </c>
      <c r="G53" s="89">
        <f t="shared" si="1"/>
        <v>1400.7</v>
      </c>
      <c r="H53" s="12">
        <f t="shared" si="2"/>
        <v>1522.5</v>
      </c>
      <c r="I53" s="116">
        <v>12</v>
      </c>
      <c r="J53" s="12">
        <f t="shared" si="3"/>
        <v>1534.5</v>
      </c>
      <c r="K53" s="116">
        <v>110</v>
      </c>
      <c r="L53" s="12">
        <f t="shared" si="4"/>
        <v>1424.5</v>
      </c>
      <c r="M53" s="118">
        <f t="shared" si="5"/>
        <v>1302.7</v>
      </c>
    </row>
    <row r="54" spans="1:15" ht="16" customHeight="1" x14ac:dyDescent="0.2">
      <c r="A54" s="75"/>
      <c r="C54" s="79">
        <f>SUM(C2:C53)</f>
        <v>79751</v>
      </c>
      <c r="D54" s="79"/>
      <c r="E54" s="79"/>
      <c r="F54" s="79"/>
      <c r="G54" s="80">
        <f t="shared" ref="G54:M54" si="12">SUM(G2:G53)</f>
        <v>23411.390000000003</v>
      </c>
      <c r="H54" s="80">
        <f t="shared" si="12"/>
        <v>25659.280000000002</v>
      </c>
      <c r="I54" s="80">
        <f t="shared" si="12"/>
        <v>645.52</v>
      </c>
      <c r="J54" s="80">
        <f t="shared" si="12"/>
        <v>26304.800000000003</v>
      </c>
      <c r="K54" s="80">
        <f t="shared" si="12"/>
        <v>2248.6</v>
      </c>
      <c r="L54" s="80">
        <f t="shared" si="12"/>
        <v>24056.2</v>
      </c>
      <c r="M54" s="80">
        <f t="shared" si="12"/>
        <v>21808.31</v>
      </c>
      <c r="O54" s="3"/>
    </row>
    <row r="55" spans="1:15" x14ac:dyDescent="0.2">
      <c r="D55" s="81"/>
      <c r="E55" s="81"/>
      <c r="F55" s="81"/>
      <c r="G55" s="81"/>
      <c r="L55" s="162"/>
      <c r="N55" s="165"/>
    </row>
    <row r="56" spans="1:15" x14ac:dyDescent="0.2">
      <c r="D56" s="13"/>
      <c r="E56" s="13"/>
      <c r="F56" s="13"/>
      <c r="G56" s="13"/>
      <c r="I56" s="13"/>
      <c r="J56" s="13"/>
      <c r="K56" t="s">
        <v>10</v>
      </c>
      <c r="L56" s="12">
        <f>H60</f>
        <v>0</v>
      </c>
    </row>
    <row r="57" spans="1:15" x14ac:dyDescent="0.2">
      <c r="D57" s="14"/>
      <c r="E57" s="14"/>
      <c r="F57" s="14"/>
      <c r="G57" s="14"/>
      <c r="I57" s="13"/>
      <c r="J57" s="13"/>
      <c r="K57" t="s">
        <v>12</v>
      </c>
      <c r="L57" s="207">
        <f>L54</f>
        <v>24056.2</v>
      </c>
    </row>
    <row r="58" spans="1:15" x14ac:dyDescent="0.2">
      <c r="D58" s="14"/>
      <c r="E58" s="14"/>
      <c r="F58" s="14"/>
      <c r="G58" s="14"/>
      <c r="H58" s="15"/>
    </row>
    <row r="59" spans="1:15" x14ac:dyDescent="0.2">
      <c r="A59" s="247" t="s">
        <v>48</v>
      </c>
      <c r="B59" s="247" t="s">
        <v>49</v>
      </c>
      <c r="D59" s="14"/>
      <c r="E59" s="14"/>
      <c r="F59" s="14"/>
      <c r="G59" s="14"/>
      <c r="H59" s="15"/>
      <c r="I59" s="3"/>
    </row>
    <row r="60" spans="1:15" x14ac:dyDescent="0.2">
      <c r="A60" s="90">
        <v>0.03</v>
      </c>
      <c r="B60" s="245">
        <v>0.02</v>
      </c>
      <c r="C60" s="41" t="s">
        <v>50</v>
      </c>
      <c r="D60" s="14"/>
      <c r="E60" s="14"/>
      <c r="F60" s="14"/>
      <c r="G60" s="14"/>
      <c r="H60" s="15"/>
      <c r="L60" s="3"/>
    </row>
    <row r="61" spans="1:15" x14ac:dyDescent="0.2">
      <c r="A61" s="246">
        <v>0.04</v>
      </c>
      <c r="B61" s="246">
        <v>2.5000000000000001E-2</v>
      </c>
      <c r="C61" s="41" t="s">
        <v>51</v>
      </c>
    </row>
    <row r="63" spans="1:15" x14ac:dyDescent="0.2">
      <c r="K63" s="3"/>
    </row>
    <row r="72" spans="12:12" x14ac:dyDescent="0.2">
      <c r="L72">
        <v>53.47</v>
      </c>
    </row>
  </sheetData>
  <autoFilter ref="A1:M54" xr:uid="{00000000-0009-0000-0000-000050000000}">
    <filterColumn colId="11">
      <filters>
        <filter val="1,060.21"/>
        <filter val="1,089.47"/>
        <filter val="1,150.21"/>
        <filter val="1,216.35"/>
        <filter val="1,424.50"/>
        <filter val="1,442.95"/>
        <filter val="1,492.92"/>
        <filter val="1,619.18"/>
        <filter val="1,711.50"/>
        <filter val="1,934.14"/>
        <filter val="1,971.28"/>
        <filter val="2,416.09"/>
        <filter val="24,056.20"/>
        <filter val="436.64"/>
        <filter val="538.72"/>
        <filter val="546.64"/>
        <filter val="615.00"/>
        <filter val="652.80"/>
        <filter val="839.32"/>
        <filter val="894.79"/>
        <filter val="907.18"/>
        <filter val="96.3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filterMode="1"/>
  <dimension ref="A1:O74"/>
  <sheetViews>
    <sheetView zoomScale="86" zoomScaleNormal="60" workbookViewId="0">
      <selection activeCell="L56" sqref="L56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7.83203125" customWidth="1"/>
    <col min="7" max="7" width="0.1640625" hidden="1" customWidth="1"/>
    <col min="10" max="10" width="11.6640625" customWidth="1"/>
    <col min="12" max="12" width="12.6640625" customWidth="1"/>
    <col min="13" max="13" width="13.164062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55" si="0">D2+E2</f>
        <v>0.02</v>
      </c>
      <c r="G2" s="89">
        <f t="shared" ref="G2:G55" si="1">C2*D2</f>
        <v>0</v>
      </c>
      <c r="H2" s="12">
        <f t="shared" ref="H2:H55" si="2">C2*F2</f>
        <v>0</v>
      </c>
      <c r="I2" s="89"/>
      <c r="J2" s="12">
        <f t="shared" ref="J2:J55" si="3">H2+I2</f>
        <v>0</v>
      </c>
      <c r="K2" s="120"/>
      <c r="L2" s="12">
        <f t="shared" ref="L2:L55" si="4">J2-K2</f>
        <v>0</v>
      </c>
      <c r="M2" s="3">
        <f t="shared" ref="M2:M55" si="5">G2+I2-K2</f>
        <v>0</v>
      </c>
    </row>
    <row r="3" spans="1:13" ht="17" hidden="1" x14ac:dyDescent="0.2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t="17" hidden="1" x14ac:dyDescent="0.2">
      <c r="A4" s="160" t="s">
        <v>129</v>
      </c>
      <c r="B4" s="159" t="s">
        <v>130</v>
      </c>
      <c r="C4" s="111"/>
      <c r="D4" s="113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239"/>
      <c r="L4" s="12">
        <f t="shared" si="4"/>
        <v>0</v>
      </c>
      <c r="M4" s="3">
        <f t="shared" si="5"/>
        <v>0</v>
      </c>
    </row>
    <row r="5" spans="1:13" ht="17" x14ac:dyDescent="0.2">
      <c r="A5" s="160" t="s">
        <v>120</v>
      </c>
      <c r="B5" s="159" t="s">
        <v>121</v>
      </c>
      <c r="C5" s="111">
        <v>4835</v>
      </c>
      <c r="D5" s="113">
        <v>0.25</v>
      </c>
      <c r="E5" s="151">
        <v>2.5000000000000001E-2</v>
      </c>
      <c r="F5" s="152">
        <f t="shared" si="0"/>
        <v>0.27500000000000002</v>
      </c>
      <c r="G5" s="89">
        <f t="shared" si="1"/>
        <v>1208.75</v>
      </c>
      <c r="H5" s="12">
        <f t="shared" si="2"/>
        <v>1329.625</v>
      </c>
      <c r="I5" s="89">
        <v>12</v>
      </c>
      <c r="J5" s="12">
        <f t="shared" si="3"/>
        <v>1341.625</v>
      </c>
      <c r="K5" s="239"/>
      <c r="L5" s="12">
        <f t="shared" si="4"/>
        <v>1341.625</v>
      </c>
      <c r="M5" s="3">
        <f t="shared" si="5"/>
        <v>1220.75</v>
      </c>
    </row>
    <row r="6" spans="1:13" ht="17" x14ac:dyDescent="0.2">
      <c r="A6" s="179" t="s">
        <v>131</v>
      </c>
      <c r="B6" s="159" t="s">
        <v>132</v>
      </c>
      <c r="C6" s="111">
        <v>2280</v>
      </c>
      <c r="D6" s="113">
        <v>0.25</v>
      </c>
      <c r="E6" s="151">
        <v>0.02</v>
      </c>
      <c r="F6" s="152">
        <f t="shared" si="0"/>
        <v>0.27</v>
      </c>
      <c r="G6" s="89">
        <f t="shared" si="1"/>
        <v>570</v>
      </c>
      <c r="H6" s="12">
        <f t="shared" si="2"/>
        <v>615.6</v>
      </c>
      <c r="I6" s="89"/>
      <c r="J6" s="12">
        <f t="shared" si="3"/>
        <v>615.6</v>
      </c>
      <c r="K6" s="239"/>
      <c r="L6" s="12">
        <f t="shared" si="4"/>
        <v>615.6</v>
      </c>
      <c r="M6" s="3">
        <f t="shared" si="5"/>
        <v>570</v>
      </c>
    </row>
    <row r="7" spans="1:13" ht="17" x14ac:dyDescent="0.2">
      <c r="A7" s="179" t="s">
        <v>133</v>
      </c>
      <c r="B7" s="159" t="s">
        <v>132</v>
      </c>
      <c r="C7" s="252">
        <v>2280</v>
      </c>
      <c r="D7" s="113">
        <v>0.25</v>
      </c>
      <c r="E7" s="151">
        <v>0.02</v>
      </c>
      <c r="F7" s="152">
        <f t="shared" si="0"/>
        <v>0.27</v>
      </c>
      <c r="G7" s="89">
        <f t="shared" si="1"/>
        <v>570</v>
      </c>
      <c r="H7" s="12">
        <f t="shared" si="2"/>
        <v>615.6</v>
      </c>
      <c r="I7" s="89"/>
      <c r="J7" s="12">
        <f t="shared" si="3"/>
        <v>615.6</v>
      </c>
      <c r="K7" s="239"/>
      <c r="L7" s="12">
        <f t="shared" si="4"/>
        <v>615.6</v>
      </c>
      <c r="M7" s="3">
        <f t="shared" si="5"/>
        <v>570</v>
      </c>
    </row>
    <row r="8" spans="1:13" ht="17" hidden="1" x14ac:dyDescent="0.2">
      <c r="A8" s="93" t="s">
        <v>102</v>
      </c>
      <c r="B8" s="159" t="s">
        <v>103</v>
      </c>
      <c r="C8" s="111"/>
      <c r="D8" s="113"/>
      <c r="E8" s="151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239"/>
      <c r="L8" s="12">
        <f t="shared" si="4"/>
        <v>0</v>
      </c>
      <c r="M8" s="3">
        <f t="shared" si="5"/>
        <v>0</v>
      </c>
    </row>
    <row r="9" spans="1:13" ht="17" hidden="1" x14ac:dyDescent="0.2">
      <c r="A9" s="179" t="s">
        <v>72</v>
      </c>
      <c r="B9" s="159" t="s">
        <v>73</v>
      </c>
      <c r="C9" s="111"/>
      <c r="D9" s="113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t="17" hidden="1" x14ac:dyDescent="0.2">
      <c r="A10" s="160" t="s">
        <v>67</v>
      </c>
      <c r="B10" s="159" t="s">
        <v>68</v>
      </c>
      <c r="C10" s="111"/>
      <c r="D10" s="113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ht="17" hidden="1" x14ac:dyDescent="0.2">
      <c r="A11" s="160" t="s">
        <v>65</v>
      </c>
      <c r="B11" s="159" t="s">
        <v>93</v>
      </c>
      <c r="C11" s="111"/>
      <c r="D11" s="113"/>
      <c r="E11" s="157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89"/>
      <c r="J11" s="12">
        <f t="shared" si="3"/>
        <v>0</v>
      </c>
      <c r="K11" s="239"/>
      <c r="L11" s="12">
        <f t="shared" si="4"/>
        <v>0</v>
      </c>
      <c r="M11" s="118">
        <f t="shared" si="5"/>
        <v>0</v>
      </c>
    </row>
    <row r="12" spans="1:13" ht="17" hidden="1" x14ac:dyDescent="0.2">
      <c r="A12" s="160" t="s">
        <v>65</v>
      </c>
      <c r="B12" s="159" t="s">
        <v>93</v>
      </c>
      <c r="C12" s="111"/>
      <c r="D12" s="113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3" ht="17" x14ac:dyDescent="0.2">
      <c r="A13" s="160" t="s">
        <v>116</v>
      </c>
      <c r="B13" s="159" t="s">
        <v>117</v>
      </c>
      <c r="C13" s="111">
        <v>2954</v>
      </c>
      <c r="D13" s="113">
        <v>0.37</v>
      </c>
      <c r="E13" s="157">
        <v>0.04</v>
      </c>
      <c r="F13" s="152">
        <f t="shared" si="0"/>
        <v>0.41</v>
      </c>
      <c r="G13" s="89">
        <f t="shared" si="1"/>
        <v>1092.98</v>
      </c>
      <c r="H13" s="12">
        <f t="shared" si="2"/>
        <v>1211.1399999999999</v>
      </c>
      <c r="I13" s="89">
        <v>12</v>
      </c>
      <c r="J13" s="12">
        <f t="shared" si="3"/>
        <v>1223.1399999999999</v>
      </c>
      <c r="K13" s="239">
        <v>240.8</v>
      </c>
      <c r="L13" s="12">
        <f t="shared" si="4"/>
        <v>982.33999999999992</v>
      </c>
      <c r="M13" s="118">
        <f t="shared" si="5"/>
        <v>864.18000000000006</v>
      </c>
    </row>
    <row r="14" spans="1:13" ht="17" x14ac:dyDescent="0.2">
      <c r="A14" s="160" t="s">
        <v>122</v>
      </c>
      <c r="B14" s="159" t="s">
        <v>123</v>
      </c>
      <c r="C14" s="111">
        <v>224</v>
      </c>
      <c r="D14" s="113">
        <v>0.39</v>
      </c>
      <c r="E14" s="157">
        <v>0.04</v>
      </c>
      <c r="F14" s="152">
        <f t="shared" si="0"/>
        <v>0.43</v>
      </c>
      <c r="G14" s="89">
        <f t="shared" si="1"/>
        <v>87.36</v>
      </c>
      <c r="H14" s="12">
        <f t="shared" si="2"/>
        <v>96.32</v>
      </c>
      <c r="I14" s="89"/>
      <c r="J14" s="12">
        <f t="shared" si="3"/>
        <v>96.32</v>
      </c>
      <c r="K14" s="239"/>
      <c r="L14" s="12">
        <f t="shared" si="4"/>
        <v>96.32</v>
      </c>
      <c r="M14" s="118">
        <f t="shared" si="5"/>
        <v>87.36</v>
      </c>
    </row>
    <row r="15" spans="1:13" ht="17" x14ac:dyDescent="0.2">
      <c r="A15" s="160" t="s">
        <v>124</v>
      </c>
      <c r="B15" s="159" t="s">
        <v>123</v>
      </c>
      <c r="C15" s="111">
        <v>2295</v>
      </c>
      <c r="D15" s="113">
        <v>0.26</v>
      </c>
      <c r="E15" s="157">
        <v>2.5000000000000001E-2</v>
      </c>
      <c r="F15" s="152">
        <f t="shared" si="0"/>
        <v>0.28500000000000003</v>
      </c>
      <c r="G15" s="89">
        <f t="shared" si="1"/>
        <v>596.70000000000005</v>
      </c>
      <c r="H15" s="12">
        <f t="shared" si="2"/>
        <v>654.07500000000005</v>
      </c>
      <c r="I15" s="89"/>
      <c r="J15" s="12">
        <f t="shared" si="3"/>
        <v>654.07500000000005</v>
      </c>
      <c r="K15" s="239"/>
      <c r="L15" s="12">
        <f t="shared" si="4"/>
        <v>654.07500000000005</v>
      </c>
      <c r="M15" s="118">
        <f t="shared" si="5"/>
        <v>596.70000000000005</v>
      </c>
    </row>
    <row r="16" spans="1:13" hidden="1" x14ac:dyDescent="0.2">
      <c r="A16" s="149" t="s">
        <v>65</v>
      </c>
      <c r="B16" s="218" t="s">
        <v>66</v>
      </c>
      <c r="C16" s="176"/>
      <c r="D16" s="170"/>
      <c r="E16" s="157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ht="17" hidden="1" x14ac:dyDescent="0.2">
      <c r="A17" s="179" t="s">
        <v>81</v>
      </c>
      <c r="B17" s="193" t="s">
        <v>82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2">
      <c r="A18" s="240" t="s">
        <v>125</v>
      </c>
      <c r="B18" s="242" t="s">
        <v>126</v>
      </c>
      <c r="C18" s="147">
        <v>6846</v>
      </c>
      <c r="D18" s="170">
        <v>0.26</v>
      </c>
      <c r="E18" s="157">
        <v>2.5000000000000001E-2</v>
      </c>
      <c r="F18" s="260">
        <f t="shared" si="0"/>
        <v>0.28500000000000003</v>
      </c>
      <c r="G18" s="115">
        <f t="shared" si="1"/>
        <v>1779.96</v>
      </c>
      <c r="H18" s="117">
        <f t="shared" si="2"/>
        <v>1951.1100000000001</v>
      </c>
      <c r="I18" s="261">
        <v>174</v>
      </c>
      <c r="J18" s="117">
        <f t="shared" si="3"/>
        <v>2125.11</v>
      </c>
      <c r="K18" s="262">
        <v>100</v>
      </c>
      <c r="L18" s="117">
        <f t="shared" si="4"/>
        <v>2025.1100000000001</v>
      </c>
      <c r="M18" s="118">
        <f t="shared" si="5"/>
        <v>1853.96</v>
      </c>
    </row>
    <row r="19" spans="1:15" x14ac:dyDescent="0.2">
      <c r="A19" s="240" t="s">
        <v>136</v>
      </c>
      <c r="B19" s="268" t="s">
        <v>137</v>
      </c>
      <c r="C19" s="147">
        <v>2499</v>
      </c>
      <c r="D19" s="170">
        <v>0.38</v>
      </c>
      <c r="E19" s="157">
        <v>0.04</v>
      </c>
      <c r="F19" s="260">
        <f t="shared" si="0"/>
        <v>0.42</v>
      </c>
      <c r="G19" s="115">
        <f t="shared" si="1"/>
        <v>949.62</v>
      </c>
      <c r="H19" s="117">
        <f t="shared" si="2"/>
        <v>1049.58</v>
      </c>
      <c r="I19" s="261">
        <v>129.36000000000001</v>
      </c>
      <c r="J19" s="117">
        <f t="shared" si="3"/>
        <v>1178.94</v>
      </c>
      <c r="K19" s="264"/>
      <c r="L19" s="117">
        <f t="shared" si="4"/>
        <v>1178.94</v>
      </c>
      <c r="M19" s="118">
        <f t="shared" si="5"/>
        <v>1078.98</v>
      </c>
    </row>
    <row r="20" spans="1:15" ht="17" hidden="1" x14ac:dyDescent="0.2">
      <c r="A20" s="179" t="s">
        <v>76</v>
      </c>
      <c r="B20" s="180" t="s">
        <v>77</v>
      </c>
      <c r="C20" s="147"/>
      <c r="D20" s="170"/>
      <c r="E20" s="157">
        <v>0.03</v>
      </c>
      <c r="F20" s="152">
        <f t="shared" si="0"/>
        <v>0.03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5" hidden="1" x14ac:dyDescent="0.2">
      <c r="A21" s="191" t="s">
        <v>96</v>
      </c>
      <c r="B21" s="222" t="s">
        <v>97</v>
      </c>
      <c r="C21" s="147"/>
      <c r="D21" s="170"/>
      <c r="E21" s="157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5" hidden="1" x14ac:dyDescent="0.2">
      <c r="A22" s="191" t="s">
        <v>44</v>
      </c>
      <c r="B22" s="146" t="s">
        <v>45</v>
      </c>
      <c r="C22" s="186"/>
      <c r="D22" s="170"/>
      <c r="E22" s="157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"/>
      <c r="J22" s="12">
        <f t="shared" si="3"/>
        <v>0</v>
      </c>
      <c r="K22" s="12"/>
      <c r="L22" s="12">
        <f t="shared" si="4"/>
        <v>0</v>
      </c>
      <c r="M22" s="118">
        <f t="shared" si="5"/>
        <v>0</v>
      </c>
    </row>
    <row r="23" spans="1:15" hidden="1" x14ac:dyDescent="0.2">
      <c r="A23" s="208" t="s">
        <v>89</v>
      </c>
      <c r="B23" s="185" t="s">
        <v>45</v>
      </c>
      <c r="C23" s="186"/>
      <c r="D23" s="170"/>
      <c r="E23" s="157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"/>
      <c r="J23" s="12">
        <f t="shared" si="3"/>
        <v>0</v>
      </c>
      <c r="K23" s="12"/>
      <c r="L23" s="12">
        <f t="shared" si="4"/>
        <v>0</v>
      </c>
      <c r="M23" s="118">
        <f t="shared" si="5"/>
        <v>0</v>
      </c>
    </row>
    <row r="24" spans="1:15" ht="17" x14ac:dyDescent="0.2">
      <c r="A24" s="179" t="s">
        <v>98</v>
      </c>
      <c r="B24" s="224" t="s">
        <v>45</v>
      </c>
      <c r="C24" s="186">
        <v>4485</v>
      </c>
      <c r="D24" s="170">
        <v>0.2</v>
      </c>
      <c r="E24" s="157">
        <v>0.02</v>
      </c>
      <c r="F24" s="152">
        <f t="shared" si="0"/>
        <v>0.22</v>
      </c>
      <c r="G24" s="89">
        <f t="shared" si="1"/>
        <v>897</v>
      </c>
      <c r="H24" s="12">
        <f t="shared" si="2"/>
        <v>986.7</v>
      </c>
      <c r="I24" s="12">
        <v>20</v>
      </c>
      <c r="J24" s="12">
        <f t="shared" si="3"/>
        <v>1006.7</v>
      </c>
      <c r="K24" s="12"/>
      <c r="L24" s="12">
        <f t="shared" si="4"/>
        <v>1006.7</v>
      </c>
      <c r="M24" s="118">
        <f t="shared" si="5"/>
        <v>917</v>
      </c>
    </row>
    <row r="25" spans="1:15" x14ac:dyDescent="0.2">
      <c r="A25" s="208" t="s">
        <v>65</v>
      </c>
      <c r="B25" s="265" t="s">
        <v>138</v>
      </c>
      <c r="C25" s="266">
        <v>2184</v>
      </c>
      <c r="D25" s="267">
        <v>0.27</v>
      </c>
      <c r="E25" s="157">
        <v>2.5000000000000001E-2</v>
      </c>
      <c r="F25" s="152">
        <f t="shared" ref="F25:F26" si="6">D25+E25</f>
        <v>0.29500000000000004</v>
      </c>
      <c r="G25" s="89">
        <f t="shared" ref="G25:G26" si="7">C25*D25</f>
        <v>589.68000000000006</v>
      </c>
      <c r="H25" s="12">
        <f t="shared" ref="H25:H26" si="8">C25*F25</f>
        <v>644.28000000000009</v>
      </c>
      <c r="I25" s="123"/>
      <c r="J25" s="12">
        <f t="shared" ref="J25:J26" si="9">H25+I25</f>
        <v>644.28000000000009</v>
      </c>
      <c r="K25" s="123"/>
      <c r="L25" s="12">
        <f t="shared" ref="L25:L26" si="10">J25-K25</f>
        <v>644.28000000000009</v>
      </c>
      <c r="M25" s="118">
        <f t="shared" ref="M25:M26" si="11">G25+I25-K25</f>
        <v>589.68000000000006</v>
      </c>
    </row>
    <row r="26" spans="1:15" x14ac:dyDescent="0.2">
      <c r="A26" s="208" t="s">
        <v>65</v>
      </c>
      <c r="B26" s="265" t="s">
        <v>138</v>
      </c>
      <c r="C26" s="266">
        <v>3212</v>
      </c>
      <c r="D26" s="267">
        <v>0.38</v>
      </c>
      <c r="E26" s="157">
        <v>0.04</v>
      </c>
      <c r="F26" s="152">
        <f t="shared" si="6"/>
        <v>0.42</v>
      </c>
      <c r="G26" s="89">
        <f t="shared" si="7"/>
        <v>1220.56</v>
      </c>
      <c r="H26" s="12">
        <f t="shared" si="8"/>
        <v>1349.04</v>
      </c>
      <c r="I26" s="123">
        <v>142.88</v>
      </c>
      <c r="J26" s="12">
        <f t="shared" si="9"/>
        <v>1491.92</v>
      </c>
      <c r="K26" s="123">
        <v>43</v>
      </c>
      <c r="L26" s="12">
        <f t="shared" si="10"/>
        <v>1448.92</v>
      </c>
      <c r="M26" s="118">
        <f t="shared" si="11"/>
        <v>1320.44</v>
      </c>
    </row>
    <row r="27" spans="1:15" ht="17" hidden="1" x14ac:dyDescent="0.2">
      <c r="A27" s="160" t="s">
        <v>94</v>
      </c>
      <c r="B27" s="219" t="s">
        <v>95</v>
      </c>
      <c r="C27" s="186"/>
      <c r="D27" s="170"/>
      <c r="E27" s="157">
        <v>2.5000000000000001E-2</v>
      </c>
      <c r="F27" s="152">
        <f t="shared" si="0"/>
        <v>2.5000000000000001E-2</v>
      </c>
      <c r="G27" s="89">
        <f t="shared" si="1"/>
        <v>0</v>
      </c>
      <c r="H27" s="12">
        <f t="shared" si="2"/>
        <v>0</v>
      </c>
      <c r="I27" s="12"/>
      <c r="J27" s="12">
        <f t="shared" si="3"/>
        <v>0</v>
      </c>
      <c r="K27" s="12"/>
      <c r="L27" s="12">
        <f t="shared" si="4"/>
        <v>0</v>
      </c>
      <c r="M27" s="118">
        <f t="shared" si="5"/>
        <v>0</v>
      </c>
    </row>
    <row r="28" spans="1:15" x14ac:dyDescent="0.2">
      <c r="A28" s="139" t="s">
        <v>69</v>
      </c>
      <c r="B28" s="187" t="s">
        <v>70</v>
      </c>
      <c r="C28" s="186">
        <v>2617</v>
      </c>
      <c r="D28" s="170">
        <v>0.39</v>
      </c>
      <c r="E28" s="151">
        <v>0.04</v>
      </c>
      <c r="F28" s="152">
        <f t="shared" si="0"/>
        <v>0.43</v>
      </c>
      <c r="G28" s="89">
        <f t="shared" si="1"/>
        <v>1020.63</v>
      </c>
      <c r="H28" s="12">
        <f t="shared" si="2"/>
        <v>1125.31</v>
      </c>
      <c r="I28" s="261">
        <v>100</v>
      </c>
      <c r="J28" s="117">
        <f t="shared" si="3"/>
        <v>1225.31</v>
      </c>
      <c r="K28" s="261"/>
      <c r="L28" s="117">
        <f t="shared" si="4"/>
        <v>1225.31</v>
      </c>
      <c r="M28" s="118">
        <f t="shared" si="5"/>
        <v>1120.6300000000001</v>
      </c>
    </row>
    <row r="29" spans="1:15" hidden="1" x14ac:dyDescent="0.2">
      <c r="A29" s="124" t="s">
        <v>60</v>
      </c>
      <c r="B29" s="188" t="s">
        <v>61</v>
      </c>
      <c r="C29" s="189"/>
      <c r="D29" s="172"/>
      <c r="E29" s="151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hidden="1" x14ac:dyDescent="0.2">
      <c r="A30" s="139" t="s">
        <v>46</v>
      </c>
      <c r="B30" s="146" t="s">
        <v>29</v>
      </c>
      <c r="C30" s="186"/>
      <c r="D30" s="170"/>
      <c r="E30" s="151">
        <v>2.5000000000000001E-2</v>
      </c>
      <c r="F30" s="152">
        <f t="shared" si="0"/>
        <v>2.5000000000000001E-2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5" hidden="1" x14ac:dyDescent="0.2">
      <c r="A31" s="90" t="s">
        <v>127</v>
      </c>
      <c r="B31" s="244" t="s">
        <v>128</v>
      </c>
      <c r="C31" s="186"/>
      <c r="D31" s="170"/>
      <c r="E31" s="151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  <c r="O31" s="3"/>
    </row>
    <row r="32" spans="1:15" hidden="1" x14ac:dyDescent="0.2">
      <c r="A32" s="90" t="s">
        <v>108</v>
      </c>
      <c r="B32" s="233" t="s">
        <v>111</v>
      </c>
      <c r="C32" s="186"/>
      <c r="D32" s="170"/>
      <c r="E32" s="157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x14ac:dyDescent="0.2">
      <c r="A33" s="90" t="s">
        <v>52</v>
      </c>
      <c r="B33" s="119" t="s">
        <v>53</v>
      </c>
      <c r="C33" s="190">
        <v>2222</v>
      </c>
      <c r="D33" s="170">
        <v>0.25</v>
      </c>
      <c r="E33" s="151">
        <v>0.02</v>
      </c>
      <c r="F33" s="152">
        <f t="shared" si="0"/>
        <v>0.27</v>
      </c>
      <c r="G33" s="89">
        <f t="shared" si="1"/>
        <v>555.5</v>
      </c>
      <c r="H33" s="12">
        <f t="shared" si="2"/>
        <v>599.94000000000005</v>
      </c>
      <c r="I33" s="123">
        <v>75</v>
      </c>
      <c r="J33" s="12">
        <f t="shared" si="3"/>
        <v>674.94</v>
      </c>
      <c r="K33" s="123"/>
      <c r="L33" s="12">
        <f t="shared" si="4"/>
        <v>674.94</v>
      </c>
      <c r="M33" s="118">
        <f t="shared" si="5"/>
        <v>630.5</v>
      </c>
    </row>
    <row r="34" spans="1:13" x14ac:dyDescent="0.2">
      <c r="A34" s="90" t="s">
        <v>52</v>
      </c>
      <c r="B34" s="119" t="s">
        <v>53</v>
      </c>
      <c r="C34" s="190">
        <v>2012</v>
      </c>
      <c r="D34" s="170">
        <v>0.38</v>
      </c>
      <c r="E34" s="151">
        <v>0.03</v>
      </c>
      <c r="F34" s="152">
        <f t="shared" si="0"/>
        <v>0.41000000000000003</v>
      </c>
      <c r="G34" s="89">
        <f t="shared" si="1"/>
        <v>764.56000000000006</v>
      </c>
      <c r="H34" s="12">
        <f t="shared" si="2"/>
        <v>824.92000000000007</v>
      </c>
      <c r="I34" s="123">
        <v>50</v>
      </c>
      <c r="J34" s="12">
        <f t="shared" si="3"/>
        <v>874.92000000000007</v>
      </c>
      <c r="K34" s="123"/>
      <c r="L34" s="12">
        <f t="shared" si="4"/>
        <v>874.92000000000007</v>
      </c>
      <c r="M34" s="118">
        <f t="shared" si="5"/>
        <v>814.56000000000006</v>
      </c>
    </row>
    <row r="35" spans="1:13" hidden="1" x14ac:dyDescent="0.2">
      <c r="A35" s="208" t="s">
        <v>90</v>
      </c>
      <c r="B35" s="185" t="s">
        <v>79</v>
      </c>
      <c r="C35" s="190"/>
      <c r="D35" s="170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3" hidden="1" x14ac:dyDescent="0.2">
      <c r="A36" s="90" t="s">
        <v>104</v>
      </c>
      <c r="B36" s="231" t="s">
        <v>105</v>
      </c>
      <c r="C36" s="190"/>
      <c r="D36" s="170"/>
      <c r="E36" s="151">
        <v>0.03</v>
      </c>
      <c r="F36" s="152">
        <f t="shared" si="0"/>
        <v>0.03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3" x14ac:dyDescent="0.2">
      <c r="A37" s="90" t="s">
        <v>100</v>
      </c>
      <c r="B37" s="228" t="s">
        <v>101</v>
      </c>
      <c r="C37" s="190">
        <v>2965</v>
      </c>
      <c r="D37" s="170">
        <v>0.38</v>
      </c>
      <c r="E37" s="157">
        <v>0.03</v>
      </c>
      <c r="F37" s="152">
        <f t="shared" si="0"/>
        <v>0.41000000000000003</v>
      </c>
      <c r="G37" s="89">
        <f t="shared" si="1"/>
        <v>1126.7</v>
      </c>
      <c r="H37" s="12">
        <f t="shared" si="2"/>
        <v>1215.6500000000001</v>
      </c>
      <c r="I37" s="123">
        <v>141.55000000000001</v>
      </c>
      <c r="J37" s="12">
        <f t="shared" si="3"/>
        <v>1357.2</v>
      </c>
      <c r="K37" s="123">
        <v>220</v>
      </c>
      <c r="L37" s="12">
        <f t="shared" si="4"/>
        <v>1137.2</v>
      </c>
      <c r="M37" s="118">
        <f t="shared" si="5"/>
        <v>1048.25</v>
      </c>
    </row>
    <row r="38" spans="1:13" x14ac:dyDescent="0.2">
      <c r="A38" s="194" t="s">
        <v>85</v>
      </c>
      <c r="B38" s="206" t="s">
        <v>86</v>
      </c>
      <c r="C38" s="190">
        <v>3682</v>
      </c>
      <c r="D38" s="170">
        <v>0.23</v>
      </c>
      <c r="E38" s="151">
        <v>2.5000000000000001E-2</v>
      </c>
      <c r="F38" s="152">
        <f t="shared" si="0"/>
        <v>0.255</v>
      </c>
      <c r="G38" s="89">
        <f t="shared" si="1"/>
        <v>846.86</v>
      </c>
      <c r="H38" s="12">
        <f t="shared" si="2"/>
        <v>938.91</v>
      </c>
      <c r="I38" s="123">
        <v>523.4</v>
      </c>
      <c r="J38" s="12">
        <f t="shared" si="3"/>
        <v>1462.31</v>
      </c>
      <c r="K38" s="123">
        <v>110</v>
      </c>
      <c r="L38" s="12">
        <f t="shared" si="4"/>
        <v>1352.31</v>
      </c>
      <c r="M38" s="118">
        <f t="shared" si="5"/>
        <v>1260.26</v>
      </c>
    </row>
    <row r="39" spans="1:13" hidden="1" x14ac:dyDescent="0.2">
      <c r="A39" s="194" t="s">
        <v>85</v>
      </c>
      <c r="B39" s="206" t="s">
        <v>86</v>
      </c>
      <c r="C39" s="190"/>
      <c r="D39" s="170"/>
      <c r="E39" s="151">
        <v>0.04</v>
      </c>
      <c r="F39" s="152">
        <f t="shared" si="0"/>
        <v>0.04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3" hidden="1" x14ac:dyDescent="0.2">
      <c r="A40" s="194" t="s">
        <v>83</v>
      </c>
      <c r="B40" s="206" t="s">
        <v>84</v>
      </c>
      <c r="C40" s="190"/>
      <c r="D40" s="170"/>
      <c r="E40" s="151">
        <v>0.04</v>
      </c>
      <c r="F40" s="152">
        <f t="shared" si="0"/>
        <v>0.04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3" x14ac:dyDescent="0.2">
      <c r="A41" s="90" t="s">
        <v>106</v>
      </c>
      <c r="B41" s="231" t="s">
        <v>107</v>
      </c>
      <c r="C41" s="176">
        <v>2222</v>
      </c>
      <c r="D41" s="170">
        <v>0.25</v>
      </c>
      <c r="E41" s="151">
        <v>0.02</v>
      </c>
      <c r="F41" s="152">
        <f t="shared" si="0"/>
        <v>0.27</v>
      </c>
      <c r="G41" s="89">
        <f t="shared" si="1"/>
        <v>555.5</v>
      </c>
      <c r="H41" s="12">
        <f t="shared" si="2"/>
        <v>599.94000000000005</v>
      </c>
      <c r="I41" s="123">
        <v>75</v>
      </c>
      <c r="J41" s="12">
        <f t="shared" si="3"/>
        <v>674.94</v>
      </c>
      <c r="K41" s="123">
        <v>110</v>
      </c>
      <c r="L41" s="12">
        <f t="shared" si="4"/>
        <v>564.94000000000005</v>
      </c>
      <c r="M41" s="118">
        <f t="shared" si="5"/>
        <v>520.5</v>
      </c>
    </row>
    <row r="42" spans="1:13" hidden="1" x14ac:dyDescent="0.2">
      <c r="A42" s="90" t="s">
        <v>106</v>
      </c>
      <c r="B42" s="231" t="s">
        <v>107</v>
      </c>
      <c r="C42" s="176"/>
      <c r="D42" s="170"/>
      <c r="E42" s="151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hidden="1" x14ac:dyDescent="0.2">
      <c r="A43" s="94" t="s">
        <v>58</v>
      </c>
      <c r="B43" s="110" t="s">
        <v>59</v>
      </c>
      <c r="C43" s="111"/>
      <c r="D43" s="171"/>
      <c r="E43" s="157">
        <v>2.5000000000000001E-2</v>
      </c>
      <c r="F43" s="152">
        <f t="shared" si="0"/>
        <v>2.5000000000000001E-2</v>
      </c>
      <c r="G43" s="89">
        <f t="shared" si="1"/>
        <v>0</v>
      </c>
      <c r="H43" s="12">
        <f t="shared" si="2"/>
        <v>0</v>
      </c>
      <c r="I43" s="116"/>
      <c r="J43" s="12">
        <f t="shared" si="3"/>
        <v>0</v>
      </c>
      <c r="K43" s="116"/>
      <c r="L43" s="12">
        <f t="shared" si="4"/>
        <v>0</v>
      </c>
      <c r="M43" s="118">
        <f t="shared" si="5"/>
        <v>0</v>
      </c>
    </row>
    <row r="44" spans="1:13" ht="17" x14ac:dyDescent="0.2">
      <c r="A44" s="160" t="s">
        <v>65</v>
      </c>
      <c r="B44" s="238" t="s">
        <v>59</v>
      </c>
      <c r="C44" s="111">
        <v>4560</v>
      </c>
      <c r="D44" s="171">
        <v>0.38</v>
      </c>
      <c r="E44" s="157">
        <v>0.04</v>
      </c>
      <c r="F44" s="152">
        <f t="shared" si="0"/>
        <v>0.42</v>
      </c>
      <c r="G44" s="89">
        <f t="shared" si="1"/>
        <v>1732.8</v>
      </c>
      <c r="H44" s="12">
        <f t="shared" si="2"/>
        <v>1915.1999999999998</v>
      </c>
      <c r="I44" s="116">
        <v>50</v>
      </c>
      <c r="J44" s="12">
        <f t="shared" si="3"/>
        <v>1965.1999999999998</v>
      </c>
      <c r="K44" s="116">
        <v>220</v>
      </c>
      <c r="L44" s="12">
        <f t="shared" si="4"/>
        <v>1745.1999999999998</v>
      </c>
      <c r="M44" s="118">
        <f t="shared" si="5"/>
        <v>1562.8</v>
      </c>
    </row>
    <row r="45" spans="1:13" hidden="1" x14ac:dyDescent="0.2">
      <c r="A45" s="90" t="s">
        <v>63</v>
      </c>
      <c r="B45" s="146" t="s">
        <v>64</v>
      </c>
      <c r="C45" s="176"/>
      <c r="D45" s="170"/>
      <c r="E45" s="151">
        <v>0.02</v>
      </c>
      <c r="F45" s="152">
        <f t="shared" si="0"/>
        <v>0.02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3" x14ac:dyDescent="0.2">
      <c r="A46" s="90" t="s">
        <v>134</v>
      </c>
      <c r="B46" s="253" t="s">
        <v>135</v>
      </c>
      <c r="C46" s="176">
        <v>1500</v>
      </c>
      <c r="D46" s="170">
        <v>0.38</v>
      </c>
      <c r="E46" s="151">
        <v>0.03</v>
      </c>
      <c r="F46" s="152">
        <f t="shared" si="0"/>
        <v>0.41000000000000003</v>
      </c>
      <c r="G46" s="89">
        <f t="shared" si="1"/>
        <v>570</v>
      </c>
      <c r="H46" s="12">
        <f t="shared" si="2"/>
        <v>615</v>
      </c>
      <c r="I46" s="123"/>
      <c r="J46" s="12">
        <f t="shared" si="3"/>
        <v>615</v>
      </c>
      <c r="K46" s="123"/>
      <c r="L46" s="12">
        <f t="shared" si="4"/>
        <v>615</v>
      </c>
      <c r="M46" s="118">
        <f t="shared" si="5"/>
        <v>570</v>
      </c>
    </row>
    <row r="47" spans="1:13" x14ac:dyDescent="0.2">
      <c r="A47" s="90" t="s">
        <v>114</v>
      </c>
      <c r="B47" s="234" t="s">
        <v>115</v>
      </c>
      <c r="C47" s="176">
        <v>1924</v>
      </c>
      <c r="D47" s="170">
        <v>0.26</v>
      </c>
      <c r="E47" s="157">
        <v>0.02</v>
      </c>
      <c r="F47" s="152">
        <f t="shared" si="0"/>
        <v>0.28000000000000003</v>
      </c>
      <c r="G47" s="89">
        <f t="shared" si="1"/>
        <v>500.24</v>
      </c>
      <c r="H47" s="12">
        <f t="shared" si="2"/>
        <v>538.72</v>
      </c>
      <c r="I47" s="123"/>
      <c r="J47" s="12">
        <f t="shared" si="3"/>
        <v>538.72</v>
      </c>
      <c r="K47" s="123"/>
      <c r="L47" s="12">
        <f t="shared" si="4"/>
        <v>538.72</v>
      </c>
      <c r="M47" s="118">
        <f t="shared" si="5"/>
        <v>500.24</v>
      </c>
    </row>
    <row r="48" spans="1:13" hidden="1" x14ac:dyDescent="0.2">
      <c r="A48" s="90" t="s">
        <v>114</v>
      </c>
      <c r="B48" s="234" t="s">
        <v>115</v>
      </c>
      <c r="C48" s="176"/>
      <c r="D48" s="170"/>
      <c r="E48" s="157">
        <v>0.03</v>
      </c>
      <c r="F48" s="152">
        <f t="shared" si="0"/>
        <v>0.03</v>
      </c>
      <c r="G48" s="89">
        <f t="shared" si="1"/>
        <v>0</v>
      </c>
      <c r="H48" s="12">
        <f t="shared" si="2"/>
        <v>0</v>
      </c>
      <c r="I48" s="123"/>
      <c r="J48" s="12">
        <f t="shared" si="3"/>
        <v>0</v>
      </c>
      <c r="K48" s="123"/>
      <c r="L48" s="12">
        <f t="shared" si="4"/>
        <v>0</v>
      </c>
      <c r="M48" s="118">
        <f t="shared" si="5"/>
        <v>0</v>
      </c>
    </row>
    <row r="49" spans="1:15" hidden="1" x14ac:dyDescent="0.2">
      <c r="A49" s="90" t="s">
        <v>109</v>
      </c>
      <c r="B49" s="233" t="s">
        <v>110</v>
      </c>
      <c r="C49" s="176"/>
      <c r="D49" s="170"/>
      <c r="E49" s="157">
        <v>0.03</v>
      </c>
      <c r="F49" s="152">
        <f t="shared" si="0"/>
        <v>0.03</v>
      </c>
      <c r="G49" s="89">
        <f t="shared" si="1"/>
        <v>0</v>
      </c>
      <c r="H49" s="12">
        <f t="shared" si="2"/>
        <v>0</v>
      </c>
      <c r="I49" s="123"/>
      <c r="J49" s="12">
        <f t="shared" si="3"/>
        <v>0</v>
      </c>
      <c r="K49" s="123"/>
      <c r="L49" s="12">
        <f t="shared" si="4"/>
        <v>0</v>
      </c>
      <c r="M49" s="118">
        <f t="shared" si="5"/>
        <v>0</v>
      </c>
    </row>
    <row r="50" spans="1:15" hidden="1" x14ac:dyDescent="0.2">
      <c r="A50" s="90" t="s">
        <v>74</v>
      </c>
      <c r="B50" s="175" t="s">
        <v>75</v>
      </c>
      <c r="C50" s="111"/>
      <c r="D50" s="171"/>
      <c r="E50" s="157">
        <v>0.03</v>
      </c>
      <c r="F50" s="152">
        <f t="shared" si="0"/>
        <v>0.03</v>
      </c>
      <c r="G50" s="89">
        <f t="shared" si="1"/>
        <v>0</v>
      </c>
      <c r="H50" s="12">
        <f t="shared" si="2"/>
        <v>0</v>
      </c>
      <c r="I50" s="116"/>
      <c r="J50" s="12">
        <f t="shared" si="3"/>
        <v>0</v>
      </c>
      <c r="K50" s="116"/>
      <c r="L50" s="12">
        <f t="shared" si="4"/>
        <v>0</v>
      </c>
      <c r="M50" s="118">
        <f t="shared" si="5"/>
        <v>0</v>
      </c>
    </row>
    <row r="51" spans="1:15" hidden="1" x14ac:dyDescent="0.2">
      <c r="A51" s="209" t="s">
        <v>91</v>
      </c>
      <c r="B51" s="213" t="s">
        <v>92</v>
      </c>
      <c r="C51" s="214"/>
      <c r="D51" s="215"/>
      <c r="E51" s="199">
        <v>0.04</v>
      </c>
      <c r="F51" s="152">
        <f t="shared" si="0"/>
        <v>0.04</v>
      </c>
      <c r="G51" s="89">
        <f t="shared" si="1"/>
        <v>0</v>
      </c>
      <c r="H51" s="12">
        <f t="shared" si="2"/>
        <v>0</v>
      </c>
      <c r="I51" s="116"/>
      <c r="J51" s="12">
        <f t="shared" si="3"/>
        <v>0</v>
      </c>
      <c r="K51" s="116"/>
      <c r="L51" s="12">
        <f t="shared" si="4"/>
        <v>0</v>
      </c>
      <c r="M51" s="118">
        <f t="shared" si="5"/>
        <v>0</v>
      </c>
    </row>
    <row r="52" spans="1:15" hidden="1" x14ac:dyDescent="0.2">
      <c r="A52" s="90" t="s">
        <v>109</v>
      </c>
      <c r="B52" s="233" t="s">
        <v>110</v>
      </c>
      <c r="C52" s="176"/>
      <c r="D52" s="170"/>
      <c r="E52" s="157">
        <v>0.03</v>
      </c>
      <c r="F52" s="152">
        <f t="shared" si="0"/>
        <v>0.03</v>
      </c>
      <c r="G52" s="89">
        <f t="shared" si="1"/>
        <v>0</v>
      </c>
      <c r="H52" s="12">
        <f t="shared" si="2"/>
        <v>0</v>
      </c>
      <c r="I52" s="123"/>
      <c r="J52" s="12">
        <f t="shared" si="3"/>
        <v>0</v>
      </c>
      <c r="K52" s="123"/>
      <c r="L52" s="12">
        <f t="shared" si="4"/>
        <v>0</v>
      </c>
      <c r="M52" s="118">
        <f t="shared" si="5"/>
        <v>0</v>
      </c>
    </row>
    <row r="53" spans="1:15" hidden="1" x14ac:dyDescent="0.2">
      <c r="A53" s="90" t="s">
        <v>118</v>
      </c>
      <c r="B53" s="238" t="s">
        <v>119</v>
      </c>
      <c r="C53" s="176"/>
      <c r="D53" s="170"/>
      <c r="E53" s="157">
        <v>0.03</v>
      </c>
      <c r="F53" s="152">
        <f t="shared" si="0"/>
        <v>0.03</v>
      </c>
      <c r="G53" s="89">
        <f t="shared" si="1"/>
        <v>0</v>
      </c>
      <c r="H53" s="12">
        <f t="shared" si="2"/>
        <v>0</v>
      </c>
      <c r="I53" s="123"/>
      <c r="J53" s="12">
        <f t="shared" si="3"/>
        <v>0</v>
      </c>
      <c r="K53" s="123"/>
      <c r="L53" s="12">
        <f t="shared" si="4"/>
        <v>0</v>
      </c>
      <c r="M53" s="118">
        <f t="shared" si="5"/>
        <v>0</v>
      </c>
    </row>
    <row r="54" spans="1:15" hidden="1" x14ac:dyDescent="0.2">
      <c r="A54" s="92" t="s">
        <v>54</v>
      </c>
      <c r="B54" s="196" t="s">
        <v>55</v>
      </c>
      <c r="C54" s="197"/>
      <c r="D54" s="198"/>
      <c r="E54" s="199">
        <v>0.04</v>
      </c>
      <c r="F54" s="200">
        <f t="shared" si="0"/>
        <v>0.04</v>
      </c>
      <c r="G54" s="201">
        <f t="shared" si="1"/>
        <v>0</v>
      </c>
      <c r="H54" s="202">
        <f t="shared" si="2"/>
        <v>0</v>
      </c>
      <c r="I54" s="203"/>
      <c r="J54" s="202">
        <f t="shared" si="3"/>
        <v>0</v>
      </c>
      <c r="K54" s="203"/>
      <c r="L54" s="202">
        <f t="shared" si="4"/>
        <v>0</v>
      </c>
      <c r="M54" s="118">
        <f t="shared" si="5"/>
        <v>0</v>
      </c>
    </row>
    <row r="55" spans="1:15" x14ac:dyDescent="0.2">
      <c r="A55" s="90" t="s">
        <v>87</v>
      </c>
      <c r="B55" s="234" t="s">
        <v>88</v>
      </c>
      <c r="C55" s="114">
        <v>3680</v>
      </c>
      <c r="D55" s="172">
        <v>0.23</v>
      </c>
      <c r="E55" s="157">
        <v>0.02</v>
      </c>
      <c r="F55" s="152">
        <f t="shared" si="0"/>
        <v>0.25</v>
      </c>
      <c r="G55" s="89">
        <f t="shared" si="1"/>
        <v>846.40000000000009</v>
      </c>
      <c r="H55" s="12">
        <f t="shared" si="2"/>
        <v>920</v>
      </c>
      <c r="I55" s="116">
        <v>125</v>
      </c>
      <c r="J55" s="12">
        <f t="shared" si="3"/>
        <v>1045</v>
      </c>
      <c r="K55" s="116">
        <v>110</v>
      </c>
      <c r="L55" s="12">
        <f t="shared" si="4"/>
        <v>935</v>
      </c>
      <c r="M55" s="118">
        <f t="shared" si="5"/>
        <v>861.40000000000009</v>
      </c>
    </row>
    <row r="56" spans="1:15" ht="16" customHeight="1" x14ac:dyDescent="0.2">
      <c r="A56" s="75"/>
      <c r="C56" s="79">
        <f>SUM(C2:C55)</f>
        <v>61478</v>
      </c>
      <c r="D56" s="79"/>
      <c r="E56" s="79"/>
      <c r="F56" s="79"/>
      <c r="G56" s="80">
        <f t="shared" ref="G56:M56" si="12">SUM(G2:G55)</f>
        <v>18081.8</v>
      </c>
      <c r="H56" s="80">
        <f t="shared" si="12"/>
        <v>19796.66</v>
      </c>
      <c r="I56" s="80">
        <f t="shared" si="12"/>
        <v>1630.19</v>
      </c>
      <c r="J56" s="80">
        <f t="shared" si="12"/>
        <v>21426.850000000002</v>
      </c>
      <c r="K56" s="80">
        <f t="shared" si="12"/>
        <v>1153.8</v>
      </c>
      <c r="L56" s="80">
        <f t="shared" si="12"/>
        <v>20273.050000000003</v>
      </c>
      <c r="M56" s="80">
        <f t="shared" si="12"/>
        <v>18558.190000000002</v>
      </c>
      <c r="O56" s="3"/>
    </row>
    <row r="57" spans="1:15" x14ac:dyDescent="0.2">
      <c r="D57" s="81"/>
      <c r="E57" s="81"/>
      <c r="F57" s="81"/>
      <c r="G57" s="81"/>
      <c r="L57" s="162"/>
      <c r="N57" s="165"/>
    </row>
    <row r="58" spans="1:15" x14ac:dyDescent="0.2">
      <c r="D58" s="13"/>
      <c r="E58" s="13"/>
      <c r="F58" s="13"/>
      <c r="G58" s="13"/>
      <c r="I58" s="13"/>
      <c r="J58" s="13"/>
      <c r="K58" t="s">
        <v>10</v>
      </c>
      <c r="L58" s="12">
        <f>H62</f>
        <v>0</v>
      </c>
    </row>
    <row r="59" spans="1:15" x14ac:dyDescent="0.2">
      <c r="D59" s="14"/>
      <c r="E59" s="14"/>
      <c r="F59" s="14"/>
      <c r="G59" s="14"/>
      <c r="I59" s="13"/>
      <c r="J59" s="13"/>
      <c r="K59" t="s">
        <v>12</v>
      </c>
      <c r="L59" s="207">
        <f>L56</f>
        <v>20273.050000000003</v>
      </c>
    </row>
    <row r="60" spans="1:15" x14ac:dyDescent="0.2">
      <c r="D60" s="14"/>
      <c r="E60" s="14"/>
      <c r="F60" s="14"/>
      <c r="G60" s="14"/>
      <c r="H60" s="15"/>
    </row>
    <row r="61" spans="1:15" x14ac:dyDescent="0.2">
      <c r="A61" s="247" t="s">
        <v>48</v>
      </c>
      <c r="B61" s="247" t="s">
        <v>49</v>
      </c>
      <c r="D61" s="14"/>
      <c r="E61" s="14"/>
      <c r="F61" s="14"/>
      <c r="G61" s="14"/>
      <c r="H61" s="15"/>
      <c r="I61" s="3"/>
    </row>
    <row r="62" spans="1:15" x14ac:dyDescent="0.2">
      <c r="A62" s="90">
        <v>0.03</v>
      </c>
      <c r="B62" s="245">
        <v>0.02</v>
      </c>
      <c r="C62" s="41" t="s">
        <v>50</v>
      </c>
      <c r="D62" s="14"/>
      <c r="E62" s="14"/>
      <c r="F62" s="14"/>
      <c r="G62" s="14"/>
      <c r="H62" s="15"/>
      <c r="L62" s="3"/>
    </row>
    <row r="63" spans="1:15" x14ac:dyDescent="0.2">
      <c r="A63" s="246">
        <v>0.04</v>
      </c>
      <c r="B63" s="246">
        <v>2.5000000000000001E-2</v>
      </c>
      <c r="C63" s="41" t="s">
        <v>51</v>
      </c>
    </row>
    <row r="65" spans="11:12" x14ac:dyDescent="0.2">
      <c r="K65" s="3"/>
    </row>
    <row r="74" spans="11:12" x14ac:dyDescent="0.2">
      <c r="L74">
        <v>53.47</v>
      </c>
    </row>
  </sheetData>
  <autoFilter ref="A1:M56" xr:uid="{00000000-0009-0000-0000-000051000000}">
    <filterColumn colId="11">
      <filters>
        <filter val="1,006.70"/>
        <filter val="1,137.20"/>
        <filter val="1,178.94"/>
        <filter val="1,225.31"/>
        <filter val="1,341.63"/>
        <filter val="1,352.31"/>
        <filter val="1,448.92"/>
        <filter val="1,745.20"/>
        <filter val="2,025.11"/>
        <filter val="20,273.05"/>
        <filter val="538.72"/>
        <filter val="564.94"/>
        <filter val="615.00"/>
        <filter val="615.60"/>
        <filter val="644.28"/>
        <filter val="654.08"/>
        <filter val="674.94"/>
        <filter val="874.92"/>
        <filter val="935.00"/>
        <filter val="96.32"/>
        <filter val="982.3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filterMode="1"/>
  <dimension ref="A1:O76"/>
  <sheetViews>
    <sheetView zoomScale="86" zoomScaleNormal="60" workbookViewId="0">
      <selection activeCell="L61" sqref="L61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7.83203125" customWidth="1"/>
    <col min="7" max="7" width="0.1640625" hidden="1" customWidth="1"/>
    <col min="10" max="10" width="11.6640625" customWidth="1"/>
    <col min="12" max="12" width="11.5" customWidth="1"/>
    <col min="13" max="13" width="15.5" hidden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t="17" hidden="1" x14ac:dyDescent="0.2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57" si="0">D2+E2</f>
        <v>0.02</v>
      </c>
      <c r="G2" s="89">
        <f t="shared" ref="G2:G57" si="1">C2*D2</f>
        <v>0</v>
      </c>
      <c r="H2" s="12">
        <f t="shared" ref="H2:H57" si="2">C2*F2</f>
        <v>0</v>
      </c>
      <c r="I2" s="89"/>
      <c r="J2" s="12">
        <f t="shared" ref="J2:J57" si="3">H2+I2</f>
        <v>0</v>
      </c>
      <c r="K2" s="120"/>
      <c r="L2" s="12">
        <f t="shared" ref="L2:L57" si="4">J2-K2</f>
        <v>0</v>
      </c>
      <c r="M2" s="3">
        <f t="shared" ref="M2:M57" si="5">G2+I2-K2</f>
        <v>0</v>
      </c>
    </row>
    <row r="3" spans="1:13" ht="17" hidden="1" x14ac:dyDescent="0.2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t="17" hidden="1" x14ac:dyDescent="0.2">
      <c r="A4" s="160" t="s">
        <v>129</v>
      </c>
      <c r="B4" s="159" t="s">
        <v>130</v>
      </c>
      <c r="C4" s="111"/>
      <c r="D4" s="113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239"/>
      <c r="L4" s="12">
        <f t="shared" si="4"/>
        <v>0</v>
      </c>
      <c r="M4" s="3">
        <f t="shared" si="5"/>
        <v>0</v>
      </c>
    </row>
    <row r="5" spans="1:13" ht="17" hidden="1" x14ac:dyDescent="0.2">
      <c r="A5" s="160" t="s">
        <v>120</v>
      </c>
      <c r="B5" s="159" t="s">
        <v>121</v>
      </c>
      <c r="C5" s="111"/>
      <c r="D5" s="113"/>
      <c r="E5" s="151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3" ht="17" x14ac:dyDescent="0.2">
      <c r="A6" s="179" t="s">
        <v>131</v>
      </c>
      <c r="B6" s="159" t="s">
        <v>132</v>
      </c>
      <c r="C6" s="111">
        <v>6566</v>
      </c>
      <c r="D6" s="113">
        <v>0.27</v>
      </c>
      <c r="E6" s="151">
        <v>0.02</v>
      </c>
      <c r="F6" s="152">
        <f t="shared" si="0"/>
        <v>0.29000000000000004</v>
      </c>
      <c r="G6" s="89">
        <f t="shared" si="1"/>
        <v>1772.8200000000002</v>
      </c>
      <c r="H6" s="12">
        <f t="shared" si="2"/>
        <v>1904.1400000000003</v>
      </c>
      <c r="I6" s="89">
        <v>100</v>
      </c>
      <c r="J6" s="12">
        <f t="shared" si="3"/>
        <v>2004.1400000000003</v>
      </c>
      <c r="K6" s="239"/>
      <c r="L6" s="12">
        <f t="shared" si="4"/>
        <v>2004.1400000000003</v>
      </c>
      <c r="M6" s="3">
        <f t="shared" si="5"/>
        <v>1872.8200000000002</v>
      </c>
    </row>
    <row r="7" spans="1:13" ht="17" x14ac:dyDescent="0.2">
      <c r="A7" s="179" t="s">
        <v>133</v>
      </c>
      <c r="B7" s="159" t="s">
        <v>132</v>
      </c>
      <c r="C7" s="252">
        <v>6566</v>
      </c>
      <c r="D7" s="113">
        <v>0.27</v>
      </c>
      <c r="E7" s="151">
        <v>0.02</v>
      </c>
      <c r="F7" s="152">
        <f t="shared" si="0"/>
        <v>0.29000000000000004</v>
      </c>
      <c r="G7" s="89">
        <f t="shared" si="1"/>
        <v>1772.8200000000002</v>
      </c>
      <c r="H7" s="12">
        <f t="shared" si="2"/>
        <v>1904.1400000000003</v>
      </c>
      <c r="I7" s="89">
        <v>112</v>
      </c>
      <c r="J7" s="12">
        <f t="shared" si="3"/>
        <v>2016.1400000000003</v>
      </c>
      <c r="K7" s="239"/>
      <c r="L7" s="12">
        <f t="shared" si="4"/>
        <v>2016.1400000000003</v>
      </c>
      <c r="M7" s="3">
        <f t="shared" si="5"/>
        <v>1884.8200000000002</v>
      </c>
    </row>
    <row r="8" spans="1:13" ht="17" hidden="1" x14ac:dyDescent="0.2">
      <c r="A8" s="93" t="s">
        <v>102</v>
      </c>
      <c r="B8" s="159" t="s">
        <v>103</v>
      </c>
      <c r="C8" s="111"/>
      <c r="D8" s="113"/>
      <c r="E8" s="151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239"/>
      <c r="L8" s="12">
        <f t="shared" si="4"/>
        <v>0</v>
      </c>
      <c r="M8" s="3">
        <f t="shared" si="5"/>
        <v>0</v>
      </c>
    </row>
    <row r="9" spans="1:13" ht="17" hidden="1" x14ac:dyDescent="0.2">
      <c r="A9" s="179" t="s">
        <v>72</v>
      </c>
      <c r="B9" s="159" t="s">
        <v>73</v>
      </c>
      <c r="C9" s="111"/>
      <c r="D9" s="113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t="17" hidden="1" x14ac:dyDescent="0.2">
      <c r="A10" s="160" t="s">
        <v>67</v>
      </c>
      <c r="B10" s="159" t="s">
        <v>68</v>
      </c>
      <c r="C10" s="111"/>
      <c r="D10" s="113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ht="17" hidden="1" x14ac:dyDescent="0.2">
      <c r="A11" s="160" t="s">
        <v>65</v>
      </c>
      <c r="B11" s="159" t="s">
        <v>93</v>
      </c>
      <c r="C11" s="111"/>
      <c r="D11" s="113"/>
      <c r="E11" s="157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89"/>
      <c r="J11" s="12">
        <f t="shared" si="3"/>
        <v>0</v>
      </c>
      <c r="K11" s="239"/>
      <c r="L11" s="12">
        <f t="shared" si="4"/>
        <v>0</v>
      </c>
      <c r="M11" s="118">
        <f t="shared" si="5"/>
        <v>0</v>
      </c>
    </row>
    <row r="12" spans="1:13" ht="17" hidden="1" x14ac:dyDescent="0.2">
      <c r="A12" s="160" t="s">
        <v>65</v>
      </c>
      <c r="B12" s="159" t="s">
        <v>93</v>
      </c>
      <c r="C12" s="111"/>
      <c r="D12" s="113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3" ht="17" x14ac:dyDescent="0.2">
      <c r="A13" s="160" t="s">
        <v>116</v>
      </c>
      <c r="B13" s="159" t="s">
        <v>117</v>
      </c>
      <c r="C13" s="111">
        <v>1655</v>
      </c>
      <c r="D13" s="113">
        <v>0.37</v>
      </c>
      <c r="E13" s="157">
        <v>0.04</v>
      </c>
      <c r="F13" s="152">
        <f t="shared" si="0"/>
        <v>0.41</v>
      </c>
      <c r="G13" s="89">
        <f t="shared" si="1"/>
        <v>612.35</v>
      </c>
      <c r="H13" s="12">
        <f t="shared" si="2"/>
        <v>678.55</v>
      </c>
      <c r="I13" s="89"/>
      <c r="J13" s="12">
        <f t="shared" si="3"/>
        <v>678.55</v>
      </c>
      <c r="K13" s="239">
        <v>220</v>
      </c>
      <c r="L13" s="12">
        <f t="shared" si="4"/>
        <v>458.54999999999995</v>
      </c>
      <c r="M13" s="118">
        <f t="shared" si="5"/>
        <v>392.35</v>
      </c>
    </row>
    <row r="14" spans="1:13" ht="17" hidden="1" x14ac:dyDescent="0.2">
      <c r="A14" s="160" t="s">
        <v>122</v>
      </c>
      <c r="B14" s="159" t="s">
        <v>123</v>
      </c>
      <c r="C14" s="111"/>
      <c r="D14" s="113"/>
      <c r="E14" s="157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89"/>
      <c r="J14" s="12">
        <f t="shared" si="3"/>
        <v>0</v>
      </c>
      <c r="K14" s="239"/>
      <c r="L14" s="12">
        <f t="shared" si="4"/>
        <v>0</v>
      </c>
      <c r="M14" s="118">
        <f t="shared" si="5"/>
        <v>0</v>
      </c>
    </row>
    <row r="15" spans="1:13" ht="17" hidden="1" x14ac:dyDescent="0.2">
      <c r="A15" s="160" t="s">
        <v>124</v>
      </c>
      <c r="B15" s="159" t="s">
        <v>123</v>
      </c>
      <c r="C15" s="111"/>
      <c r="D15" s="113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3" hidden="1" x14ac:dyDescent="0.2">
      <c r="A16" s="149" t="s">
        <v>65</v>
      </c>
      <c r="B16" s="218" t="s">
        <v>66</v>
      </c>
      <c r="C16" s="176"/>
      <c r="D16" s="170"/>
      <c r="E16" s="157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ht="17" hidden="1" x14ac:dyDescent="0.2">
      <c r="A17" s="179" t="s">
        <v>81</v>
      </c>
      <c r="B17" s="193" t="s">
        <v>82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2">
      <c r="A18" s="240" t="s">
        <v>125</v>
      </c>
      <c r="B18" s="242" t="s">
        <v>126</v>
      </c>
      <c r="C18" s="147">
        <v>8399</v>
      </c>
      <c r="D18" s="170">
        <v>0.26</v>
      </c>
      <c r="E18" s="157">
        <v>2.5000000000000001E-2</v>
      </c>
      <c r="F18" s="260">
        <f t="shared" si="0"/>
        <v>0.28500000000000003</v>
      </c>
      <c r="G18" s="115">
        <f t="shared" si="1"/>
        <v>2183.7400000000002</v>
      </c>
      <c r="H18" s="117">
        <f t="shared" si="2"/>
        <v>2393.7150000000001</v>
      </c>
      <c r="I18" s="261">
        <v>335.79</v>
      </c>
      <c r="J18" s="117">
        <f t="shared" si="3"/>
        <v>2729.5050000000001</v>
      </c>
      <c r="K18" s="262"/>
      <c r="L18" s="117">
        <f t="shared" si="4"/>
        <v>2729.5050000000001</v>
      </c>
      <c r="M18" s="118">
        <f t="shared" si="5"/>
        <v>2519.5300000000002</v>
      </c>
    </row>
    <row r="19" spans="1:15" x14ac:dyDescent="0.2">
      <c r="A19" s="240" t="s">
        <v>136</v>
      </c>
      <c r="B19" s="268" t="s">
        <v>137</v>
      </c>
      <c r="C19" s="147">
        <v>2839</v>
      </c>
      <c r="D19" s="170">
        <v>0.38</v>
      </c>
      <c r="E19" s="157">
        <v>0.04</v>
      </c>
      <c r="F19" s="260">
        <f t="shared" si="0"/>
        <v>0.42</v>
      </c>
      <c r="G19" s="115">
        <f t="shared" si="1"/>
        <v>1078.82</v>
      </c>
      <c r="H19" s="117">
        <f t="shared" si="2"/>
        <v>1192.3799999999999</v>
      </c>
      <c r="I19" s="261">
        <v>52.17</v>
      </c>
      <c r="J19" s="117">
        <f t="shared" si="3"/>
        <v>1244.55</v>
      </c>
      <c r="K19" s="264"/>
      <c r="L19" s="117">
        <f t="shared" si="4"/>
        <v>1244.55</v>
      </c>
      <c r="M19" s="118">
        <f t="shared" si="5"/>
        <v>1130.99</v>
      </c>
    </row>
    <row r="20" spans="1:15" ht="17" hidden="1" x14ac:dyDescent="0.2">
      <c r="A20" s="179" t="s">
        <v>76</v>
      </c>
      <c r="B20" s="180" t="s">
        <v>77</v>
      </c>
      <c r="C20" s="147"/>
      <c r="D20" s="170"/>
      <c r="E20" s="157">
        <v>0.03</v>
      </c>
      <c r="F20" s="152">
        <f t="shared" si="0"/>
        <v>0.03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5" hidden="1" x14ac:dyDescent="0.2">
      <c r="A21" s="191" t="s">
        <v>96</v>
      </c>
      <c r="B21" s="222" t="s">
        <v>97</v>
      </c>
      <c r="C21" s="147"/>
      <c r="D21" s="170"/>
      <c r="E21" s="157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5" hidden="1" x14ac:dyDescent="0.2">
      <c r="A22" s="191" t="s">
        <v>44</v>
      </c>
      <c r="B22" s="146" t="s">
        <v>45</v>
      </c>
      <c r="C22" s="186"/>
      <c r="D22" s="170"/>
      <c r="E22" s="157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"/>
      <c r="J22" s="12">
        <f t="shared" si="3"/>
        <v>0</v>
      </c>
      <c r="K22" s="12"/>
      <c r="L22" s="12">
        <f t="shared" si="4"/>
        <v>0</v>
      </c>
      <c r="M22" s="118">
        <f t="shared" si="5"/>
        <v>0</v>
      </c>
    </row>
    <row r="23" spans="1:15" hidden="1" x14ac:dyDescent="0.2">
      <c r="A23" s="208" t="s">
        <v>89</v>
      </c>
      <c r="B23" s="185" t="s">
        <v>45</v>
      </c>
      <c r="C23" s="186"/>
      <c r="D23" s="170"/>
      <c r="E23" s="157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"/>
      <c r="J23" s="12">
        <f t="shared" si="3"/>
        <v>0</v>
      </c>
      <c r="K23" s="12"/>
      <c r="L23" s="12">
        <f t="shared" si="4"/>
        <v>0</v>
      </c>
      <c r="M23" s="118">
        <f t="shared" si="5"/>
        <v>0</v>
      </c>
    </row>
    <row r="24" spans="1:15" ht="17" x14ac:dyDescent="0.2">
      <c r="A24" s="179" t="s">
        <v>98</v>
      </c>
      <c r="B24" s="224" t="s">
        <v>45</v>
      </c>
      <c r="C24" s="186">
        <v>3828</v>
      </c>
      <c r="D24" s="170">
        <v>0.2</v>
      </c>
      <c r="E24" s="157">
        <v>0.02</v>
      </c>
      <c r="F24" s="152">
        <f t="shared" si="0"/>
        <v>0.22</v>
      </c>
      <c r="G24" s="89">
        <f t="shared" si="1"/>
        <v>765.6</v>
      </c>
      <c r="H24" s="12">
        <f t="shared" si="2"/>
        <v>842.16</v>
      </c>
      <c r="I24" s="12">
        <v>100</v>
      </c>
      <c r="J24" s="12">
        <f t="shared" si="3"/>
        <v>942.16</v>
      </c>
      <c r="K24" s="12"/>
      <c r="L24" s="12">
        <f t="shared" si="4"/>
        <v>942.16</v>
      </c>
      <c r="M24" s="118">
        <f t="shared" si="5"/>
        <v>865.6</v>
      </c>
    </row>
    <row r="25" spans="1:15" x14ac:dyDescent="0.2">
      <c r="A25" s="208" t="s">
        <v>65</v>
      </c>
      <c r="B25" s="269" t="s">
        <v>138</v>
      </c>
      <c r="C25" s="270">
        <v>4640</v>
      </c>
      <c r="D25" s="271">
        <v>0.38</v>
      </c>
      <c r="E25" s="157">
        <v>0.04</v>
      </c>
      <c r="F25" s="152">
        <f t="shared" si="0"/>
        <v>0.42</v>
      </c>
      <c r="G25" s="89">
        <f t="shared" si="1"/>
        <v>1763.2</v>
      </c>
      <c r="H25" s="12">
        <f t="shared" si="2"/>
        <v>1948.8</v>
      </c>
      <c r="I25" s="123">
        <v>148.5</v>
      </c>
      <c r="J25" s="12">
        <f t="shared" si="3"/>
        <v>2097.3000000000002</v>
      </c>
      <c r="K25" s="123">
        <v>100</v>
      </c>
      <c r="L25" s="12">
        <f t="shared" si="4"/>
        <v>1997.3000000000002</v>
      </c>
      <c r="M25" s="118">
        <f t="shared" si="5"/>
        <v>1811.7</v>
      </c>
    </row>
    <row r="26" spans="1:15" hidden="1" x14ac:dyDescent="0.2">
      <c r="A26" s="208" t="s">
        <v>65</v>
      </c>
      <c r="B26" s="269" t="s">
        <v>138</v>
      </c>
      <c r="C26" s="270"/>
      <c r="D26" s="271"/>
      <c r="E26" s="157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5" ht="17" x14ac:dyDescent="0.2">
      <c r="A27" s="160" t="s">
        <v>94</v>
      </c>
      <c r="B27" s="219" t="s">
        <v>95</v>
      </c>
      <c r="C27" s="186">
        <v>4352</v>
      </c>
      <c r="D27" s="170">
        <v>0.25</v>
      </c>
      <c r="E27" s="157">
        <v>2.5000000000000001E-2</v>
      </c>
      <c r="F27" s="152">
        <f t="shared" si="0"/>
        <v>0.27500000000000002</v>
      </c>
      <c r="G27" s="89">
        <f t="shared" si="1"/>
        <v>1088</v>
      </c>
      <c r="H27" s="12">
        <f t="shared" si="2"/>
        <v>1196.8000000000002</v>
      </c>
      <c r="I27" s="12">
        <v>120</v>
      </c>
      <c r="J27" s="12">
        <f t="shared" si="3"/>
        <v>1316.8000000000002</v>
      </c>
      <c r="K27" s="12"/>
      <c r="L27" s="12">
        <f t="shared" si="4"/>
        <v>1316.8000000000002</v>
      </c>
      <c r="M27" s="118">
        <f t="shared" si="5"/>
        <v>1208</v>
      </c>
    </row>
    <row r="28" spans="1:15" x14ac:dyDescent="0.2">
      <c r="A28" s="139" t="s">
        <v>69</v>
      </c>
      <c r="B28" s="187" t="s">
        <v>70</v>
      </c>
      <c r="C28" s="186">
        <v>6642</v>
      </c>
      <c r="D28" s="170">
        <v>0.39</v>
      </c>
      <c r="E28" s="151">
        <v>0.04</v>
      </c>
      <c r="F28" s="152">
        <f t="shared" si="0"/>
        <v>0.43</v>
      </c>
      <c r="G28" s="89">
        <f t="shared" si="1"/>
        <v>2590.38</v>
      </c>
      <c r="H28" s="12">
        <f t="shared" si="2"/>
        <v>2856.06</v>
      </c>
      <c r="I28" s="261">
        <v>100</v>
      </c>
      <c r="J28" s="117">
        <f t="shared" si="3"/>
        <v>2956.06</v>
      </c>
      <c r="K28" s="261"/>
      <c r="L28" s="117">
        <f t="shared" si="4"/>
        <v>2956.06</v>
      </c>
      <c r="M28" s="118">
        <f t="shared" si="5"/>
        <v>2690.38</v>
      </c>
    </row>
    <row r="29" spans="1:15" hidden="1" x14ac:dyDescent="0.2">
      <c r="A29" s="124" t="s">
        <v>60</v>
      </c>
      <c r="B29" s="188" t="s">
        <v>61</v>
      </c>
      <c r="C29" s="189"/>
      <c r="D29" s="172"/>
      <c r="E29" s="151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hidden="1" x14ac:dyDescent="0.2">
      <c r="A30" s="139" t="s">
        <v>46</v>
      </c>
      <c r="B30" s="146" t="s">
        <v>29</v>
      </c>
      <c r="C30" s="186"/>
      <c r="D30" s="170"/>
      <c r="E30" s="151">
        <v>2.5000000000000001E-2</v>
      </c>
      <c r="F30" s="152">
        <f t="shared" si="0"/>
        <v>2.5000000000000001E-2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5" hidden="1" x14ac:dyDescent="0.2">
      <c r="A31" s="90" t="s">
        <v>127</v>
      </c>
      <c r="B31" s="244" t="s">
        <v>128</v>
      </c>
      <c r="C31" s="186"/>
      <c r="D31" s="170"/>
      <c r="E31" s="151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  <c r="O31" s="3"/>
    </row>
    <row r="32" spans="1:15" hidden="1" x14ac:dyDescent="0.2">
      <c r="A32" s="90" t="s">
        <v>108</v>
      </c>
      <c r="B32" s="233" t="s">
        <v>111</v>
      </c>
      <c r="C32" s="186"/>
      <c r="D32" s="170"/>
      <c r="E32" s="157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x14ac:dyDescent="0.2">
      <c r="A33" s="90" t="s">
        <v>52</v>
      </c>
      <c r="B33" s="119" t="s">
        <v>53</v>
      </c>
      <c r="C33" s="190">
        <v>4156</v>
      </c>
      <c r="D33" s="170">
        <v>0.38</v>
      </c>
      <c r="E33" s="151">
        <v>0.03</v>
      </c>
      <c r="F33" s="152">
        <f t="shared" si="0"/>
        <v>0.41000000000000003</v>
      </c>
      <c r="G33" s="89">
        <f t="shared" si="1"/>
        <v>1579.28</v>
      </c>
      <c r="H33" s="12">
        <f t="shared" si="2"/>
        <v>1703.96</v>
      </c>
      <c r="I33" s="123">
        <v>12</v>
      </c>
      <c r="J33" s="12">
        <f t="shared" si="3"/>
        <v>1715.96</v>
      </c>
      <c r="K33" s="123">
        <v>110</v>
      </c>
      <c r="L33" s="12">
        <f t="shared" si="4"/>
        <v>1605.96</v>
      </c>
      <c r="M33" s="118">
        <f t="shared" si="5"/>
        <v>1481.28</v>
      </c>
    </row>
    <row r="34" spans="1:13" hidden="1" x14ac:dyDescent="0.2">
      <c r="A34" s="90" t="s">
        <v>52</v>
      </c>
      <c r="B34" s="119" t="s">
        <v>53</v>
      </c>
      <c r="C34" s="190"/>
      <c r="D34" s="170"/>
      <c r="E34" s="151">
        <v>0.03</v>
      </c>
      <c r="F34" s="152">
        <f t="shared" si="0"/>
        <v>0.03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hidden="1" x14ac:dyDescent="0.2">
      <c r="A35" s="208" t="s">
        <v>90</v>
      </c>
      <c r="B35" s="185" t="s">
        <v>79</v>
      </c>
      <c r="C35" s="190"/>
      <c r="D35" s="170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3" hidden="1" x14ac:dyDescent="0.2">
      <c r="A36" s="90" t="s">
        <v>104</v>
      </c>
      <c r="B36" s="231" t="s">
        <v>105</v>
      </c>
      <c r="C36" s="190"/>
      <c r="D36" s="170"/>
      <c r="E36" s="151">
        <v>0.03</v>
      </c>
      <c r="F36" s="152">
        <f t="shared" si="0"/>
        <v>0.03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3" x14ac:dyDescent="0.2">
      <c r="A37" s="90" t="s">
        <v>100</v>
      </c>
      <c r="B37" s="228" t="s">
        <v>101</v>
      </c>
      <c r="C37" s="190">
        <v>1730</v>
      </c>
      <c r="D37" s="170">
        <v>0.38</v>
      </c>
      <c r="E37" s="157">
        <v>0.03</v>
      </c>
      <c r="F37" s="152">
        <f t="shared" si="0"/>
        <v>0.41000000000000003</v>
      </c>
      <c r="G37" s="89">
        <f t="shared" si="1"/>
        <v>657.4</v>
      </c>
      <c r="H37" s="12">
        <f t="shared" si="2"/>
        <v>709.30000000000007</v>
      </c>
      <c r="I37" s="123">
        <v>100</v>
      </c>
      <c r="J37" s="12">
        <f t="shared" si="3"/>
        <v>809.30000000000007</v>
      </c>
      <c r="K37" s="123">
        <v>220</v>
      </c>
      <c r="L37" s="12">
        <f t="shared" si="4"/>
        <v>589.30000000000007</v>
      </c>
      <c r="M37" s="118">
        <f t="shared" si="5"/>
        <v>537.4</v>
      </c>
    </row>
    <row r="38" spans="1:13" x14ac:dyDescent="0.2">
      <c r="A38" s="194" t="s">
        <v>85</v>
      </c>
      <c r="B38" s="206" t="s">
        <v>86</v>
      </c>
      <c r="C38" s="190">
        <v>6684</v>
      </c>
      <c r="D38" s="170">
        <v>0.23</v>
      </c>
      <c r="E38" s="151">
        <v>2.5000000000000001E-2</v>
      </c>
      <c r="F38" s="152">
        <f t="shared" si="0"/>
        <v>0.255</v>
      </c>
      <c r="G38" s="89">
        <f t="shared" si="1"/>
        <v>1537.3200000000002</v>
      </c>
      <c r="H38" s="12">
        <f t="shared" si="2"/>
        <v>1704.42</v>
      </c>
      <c r="I38" s="123">
        <v>200</v>
      </c>
      <c r="J38" s="12">
        <f t="shared" si="3"/>
        <v>1904.42</v>
      </c>
      <c r="K38" s="123">
        <v>100</v>
      </c>
      <c r="L38" s="12">
        <f t="shared" si="4"/>
        <v>1804.42</v>
      </c>
      <c r="M38" s="118">
        <f t="shared" si="5"/>
        <v>1637.3200000000002</v>
      </c>
    </row>
    <row r="39" spans="1:13" hidden="1" x14ac:dyDescent="0.2">
      <c r="A39" s="194" t="s">
        <v>85</v>
      </c>
      <c r="B39" s="206" t="s">
        <v>86</v>
      </c>
      <c r="C39" s="190"/>
      <c r="D39" s="170"/>
      <c r="E39" s="151">
        <v>0.04</v>
      </c>
      <c r="F39" s="152">
        <f t="shared" si="0"/>
        <v>0.04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3" hidden="1" x14ac:dyDescent="0.2">
      <c r="A40" s="194" t="s">
        <v>83</v>
      </c>
      <c r="B40" s="206" t="s">
        <v>84</v>
      </c>
      <c r="C40" s="190"/>
      <c r="D40" s="170"/>
      <c r="E40" s="151">
        <v>0.04</v>
      </c>
      <c r="F40" s="152">
        <f t="shared" si="0"/>
        <v>0.04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3" hidden="1" x14ac:dyDescent="0.2">
      <c r="A41" s="90" t="s">
        <v>106</v>
      </c>
      <c r="B41" s="231" t="s">
        <v>107</v>
      </c>
      <c r="C41" s="176"/>
      <c r="D41" s="170"/>
      <c r="E41" s="151">
        <v>0.02</v>
      </c>
      <c r="F41" s="152">
        <f t="shared" si="0"/>
        <v>0.02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3" hidden="1" x14ac:dyDescent="0.2">
      <c r="A42" s="90" t="s">
        <v>106</v>
      </c>
      <c r="B42" s="231" t="s">
        <v>107</v>
      </c>
      <c r="C42" s="176"/>
      <c r="D42" s="170"/>
      <c r="E42" s="151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hidden="1" x14ac:dyDescent="0.2">
      <c r="A43" s="94" t="s">
        <v>58</v>
      </c>
      <c r="B43" s="110" t="s">
        <v>59</v>
      </c>
      <c r="C43" s="111"/>
      <c r="D43" s="171"/>
      <c r="E43" s="157">
        <v>2.5000000000000001E-2</v>
      </c>
      <c r="F43" s="152">
        <f t="shared" si="0"/>
        <v>2.5000000000000001E-2</v>
      </c>
      <c r="G43" s="89">
        <f t="shared" si="1"/>
        <v>0</v>
      </c>
      <c r="H43" s="12">
        <f t="shared" si="2"/>
        <v>0</v>
      </c>
      <c r="I43" s="116"/>
      <c r="J43" s="12">
        <f t="shared" si="3"/>
        <v>0</v>
      </c>
      <c r="K43" s="116"/>
      <c r="L43" s="12">
        <f t="shared" si="4"/>
        <v>0</v>
      </c>
      <c r="M43" s="118">
        <f t="shared" si="5"/>
        <v>0</v>
      </c>
    </row>
    <row r="44" spans="1:13" ht="17" x14ac:dyDescent="0.2">
      <c r="A44" s="160" t="s">
        <v>65</v>
      </c>
      <c r="B44" s="238" t="s">
        <v>59</v>
      </c>
      <c r="C44" s="111">
        <v>4319</v>
      </c>
      <c r="D44" s="171">
        <v>0.38</v>
      </c>
      <c r="E44" s="157">
        <v>0.04</v>
      </c>
      <c r="F44" s="152">
        <f t="shared" si="0"/>
        <v>0.42</v>
      </c>
      <c r="G44" s="89">
        <f t="shared" si="1"/>
        <v>1641.22</v>
      </c>
      <c r="H44" s="12">
        <f t="shared" si="2"/>
        <v>1813.98</v>
      </c>
      <c r="I44" s="116">
        <v>350</v>
      </c>
      <c r="J44" s="12">
        <f t="shared" si="3"/>
        <v>2163.98</v>
      </c>
      <c r="K44" s="116">
        <v>220</v>
      </c>
      <c r="L44" s="12">
        <f t="shared" si="4"/>
        <v>1943.98</v>
      </c>
      <c r="M44" s="118">
        <f t="shared" si="5"/>
        <v>1771.22</v>
      </c>
    </row>
    <row r="45" spans="1:13" hidden="1" x14ac:dyDescent="0.2">
      <c r="A45" s="90" t="s">
        <v>63</v>
      </c>
      <c r="B45" s="146" t="s">
        <v>64</v>
      </c>
      <c r="C45" s="176"/>
      <c r="D45" s="170"/>
      <c r="E45" s="151">
        <v>0.02</v>
      </c>
      <c r="F45" s="152">
        <f t="shared" si="0"/>
        <v>0.02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3" x14ac:dyDescent="0.2">
      <c r="A46" s="90" t="s">
        <v>134</v>
      </c>
      <c r="B46" s="253" t="s">
        <v>135</v>
      </c>
      <c r="C46" s="176">
        <v>1500</v>
      </c>
      <c r="D46" s="170">
        <v>0.38</v>
      </c>
      <c r="E46" s="151">
        <v>0.03</v>
      </c>
      <c r="F46" s="152">
        <f t="shared" si="0"/>
        <v>0.41000000000000003</v>
      </c>
      <c r="G46" s="89">
        <f t="shared" si="1"/>
        <v>570</v>
      </c>
      <c r="H46" s="12">
        <f t="shared" si="2"/>
        <v>615</v>
      </c>
      <c r="I46" s="123"/>
      <c r="J46" s="12">
        <f t="shared" si="3"/>
        <v>615</v>
      </c>
      <c r="K46" s="123"/>
      <c r="L46" s="12">
        <f t="shared" si="4"/>
        <v>615</v>
      </c>
      <c r="M46" s="118">
        <f t="shared" si="5"/>
        <v>570</v>
      </c>
    </row>
    <row r="47" spans="1:13" x14ac:dyDescent="0.2">
      <c r="A47" s="90" t="s">
        <v>114</v>
      </c>
      <c r="B47" s="234" t="s">
        <v>115</v>
      </c>
      <c r="C47" s="176">
        <v>1924</v>
      </c>
      <c r="D47" s="170">
        <v>0.26</v>
      </c>
      <c r="E47" s="157">
        <v>0.02</v>
      </c>
      <c r="F47" s="152">
        <f t="shared" si="0"/>
        <v>0.28000000000000003</v>
      </c>
      <c r="G47" s="89">
        <f t="shared" si="1"/>
        <v>500.24</v>
      </c>
      <c r="H47" s="12">
        <f t="shared" si="2"/>
        <v>538.72</v>
      </c>
      <c r="I47" s="123"/>
      <c r="J47" s="12">
        <f t="shared" si="3"/>
        <v>538.72</v>
      </c>
      <c r="K47" s="123"/>
      <c r="L47" s="12">
        <f t="shared" si="4"/>
        <v>538.72</v>
      </c>
      <c r="M47" s="118">
        <f t="shared" si="5"/>
        <v>500.24</v>
      </c>
    </row>
    <row r="48" spans="1:13" hidden="1" x14ac:dyDescent="0.2">
      <c r="A48" s="90" t="s">
        <v>114</v>
      </c>
      <c r="B48" s="234" t="s">
        <v>115</v>
      </c>
      <c r="C48" s="176"/>
      <c r="D48" s="170"/>
      <c r="E48" s="157">
        <v>0.03</v>
      </c>
      <c r="F48" s="152">
        <f t="shared" si="0"/>
        <v>0.03</v>
      </c>
      <c r="G48" s="89">
        <f t="shared" si="1"/>
        <v>0</v>
      </c>
      <c r="H48" s="12">
        <f t="shared" si="2"/>
        <v>0</v>
      </c>
      <c r="I48" s="123"/>
      <c r="J48" s="12">
        <f t="shared" si="3"/>
        <v>0</v>
      </c>
      <c r="K48" s="123"/>
      <c r="L48" s="12">
        <f t="shared" si="4"/>
        <v>0</v>
      </c>
      <c r="M48" s="118">
        <f t="shared" si="5"/>
        <v>0</v>
      </c>
    </row>
    <row r="49" spans="1:15" hidden="1" x14ac:dyDescent="0.2">
      <c r="A49" s="90" t="s">
        <v>109</v>
      </c>
      <c r="B49" s="233" t="s">
        <v>110</v>
      </c>
      <c r="C49" s="176"/>
      <c r="D49" s="170"/>
      <c r="E49" s="157">
        <v>0.03</v>
      </c>
      <c r="F49" s="152">
        <f t="shared" si="0"/>
        <v>0.03</v>
      </c>
      <c r="G49" s="89">
        <f t="shared" si="1"/>
        <v>0</v>
      </c>
      <c r="H49" s="12">
        <f t="shared" si="2"/>
        <v>0</v>
      </c>
      <c r="I49" s="123"/>
      <c r="J49" s="12">
        <f t="shared" si="3"/>
        <v>0</v>
      </c>
      <c r="K49" s="123"/>
      <c r="L49" s="12">
        <f t="shared" si="4"/>
        <v>0</v>
      </c>
      <c r="M49" s="118">
        <f t="shared" si="5"/>
        <v>0</v>
      </c>
    </row>
    <row r="50" spans="1:15" hidden="1" x14ac:dyDescent="0.2">
      <c r="A50" s="90" t="s">
        <v>74</v>
      </c>
      <c r="B50" s="175" t="s">
        <v>75</v>
      </c>
      <c r="C50" s="111"/>
      <c r="D50" s="171"/>
      <c r="E50" s="157">
        <v>0.03</v>
      </c>
      <c r="F50" s="152">
        <f t="shared" si="0"/>
        <v>0.03</v>
      </c>
      <c r="G50" s="89">
        <f t="shared" si="1"/>
        <v>0</v>
      </c>
      <c r="H50" s="12">
        <f t="shared" si="2"/>
        <v>0</v>
      </c>
      <c r="I50" s="116"/>
      <c r="J50" s="12">
        <f t="shared" si="3"/>
        <v>0</v>
      </c>
      <c r="K50" s="116"/>
      <c r="L50" s="12">
        <f t="shared" si="4"/>
        <v>0</v>
      </c>
      <c r="M50" s="118">
        <f t="shared" si="5"/>
        <v>0</v>
      </c>
    </row>
    <row r="51" spans="1:15" hidden="1" x14ac:dyDescent="0.2">
      <c r="A51" s="209" t="s">
        <v>91</v>
      </c>
      <c r="B51" s="213" t="s">
        <v>92</v>
      </c>
      <c r="C51" s="214"/>
      <c r="D51" s="215"/>
      <c r="E51" s="199">
        <v>0.04</v>
      </c>
      <c r="F51" s="152">
        <f t="shared" si="0"/>
        <v>0.04</v>
      </c>
      <c r="G51" s="89">
        <f t="shared" si="1"/>
        <v>0</v>
      </c>
      <c r="H51" s="12">
        <f t="shared" si="2"/>
        <v>0</v>
      </c>
      <c r="I51" s="116"/>
      <c r="J51" s="12">
        <f t="shared" si="3"/>
        <v>0</v>
      </c>
      <c r="K51" s="116"/>
      <c r="L51" s="12">
        <f t="shared" si="4"/>
        <v>0</v>
      </c>
      <c r="M51" s="118">
        <f t="shared" si="5"/>
        <v>0</v>
      </c>
    </row>
    <row r="52" spans="1:15" hidden="1" x14ac:dyDescent="0.2">
      <c r="A52" s="90" t="s">
        <v>109</v>
      </c>
      <c r="B52" s="233" t="s">
        <v>110</v>
      </c>
      <c r="C52" s="176"/>
      <c r="D52" s="170"/>
      <c r="E52" s="157">
        <v>0.03</v>
      </c>
      <c r="F52" s="152">
        <f t="shared" si="0"/>
        <v>0.03</v>
      </c>
      <c r="G52" s="89">
        <f t="shared" si="1"/>
        <v>0</v>
      </c>
      <c r="H52" s="12">
        <f t="shared" si="2"/>
        <v>0</v>
      </c>
      <c r="I52" s="123"/>
      <c r="J52" s="12">
        <f t="shared" si="3"/>
        <v>0</v>
      </c>
      <c r="K52" s="123"/>
      <c r="L52" s="12">
        <f t="shared" si="4"/>
        <v>0</v>
      </c>
      <c r="M52" s="118">
        <f t="shared" si="5"/>
        <v>0</v>
      </c>
    </row>
    <row r="53" spans="1:15" s="272" customFormat="1" x14ac:dyDescent="0.2">
      <c r="A53" s="90" t="s">
        <v>139</v>
      </c>
      <c r="B53" s="273" t="s">
        <v>140</v>
      </c>
      <c r="C53" s="230">
        <v>2086</v>
      </c>
      <c r="D53" s="177">
        <v>0.23</v>
      </c>
      <c r="E53" s="157">
        <v>0.02</v>
      </c>
      <c r="F53" s="152">
        <f t="shared" ref="F53:F54" si="6">D53+E53</f>
        <v>0.25</v>
      </c>
      <c r="G53" s="89">
        <f t="shared" ref="G53:G54" si="7">C53*D53</f>
        <v>479.78000000000003</v>
      </c>
      <c r="H53" s="12">
        <f t="shared" ref="H53:H54" si="8">C53*F53</f>
        <v>521.5</v>
      </c>
      <c r="I53" s="123"/>
      <c r="J53" s="12">
        <f t="shared" ref="J53:J54" si="9">H53+I53</f>
        <v>521.5</v>
      </c>
      <c r="K53" s="123">
        <v>260</v>
      </c>
      <c r="L53" s="12">
        <f t="shared" ref="L53:L54" si="10">J53-K53</f>
        <v>261.5</v>
      </c>
      <c r="M53" s="118">
        <f t="shared" ref="M53:M54" si="11">G53+I53-K53</f>
        <v>219.78000000000003</v>
      </c>
    </row>
    <row r="54" spans="1:15" s="272" customFormat="1" x14ac:dyDescent="0.2">
      <c r="A54" s="90" t="s">
        <v>141</v>
      </c>
      <c r="B54" s="273" t="s">
        <v>140</v>
      </c>
      <c r="C54" s="230">
        <v>2086</v>
      </c>
      <c r="D54" s="177">
        <v>0.23</v>
      </c>
      <c r="E54" s="157">
        <v>0.02</v>
      </c>
      <c r="F54" s="152">
        <f t="shared" si="6"/>
        <v>0.25</v>
      </c>
      <c r="G54" s="89">
        <f t="shared" si="7"/>
        <v>479.78000000000003</v>
      </c>
      <c r="H54" s="12">
        <f t="shared" si="8"/>
        <v>521.5</v>
      </c>
      <c r="I54" s="123"/>
      <c r="J54" s="12">
        <f t="shared" si="9"/>
        <v>521.5</v>
      </c>
      <c r="K54" s="123">
        <v>260</v>
      </c>
      <c r="L54" s="12">
        <f t="shared" si="10"/>
        <v>261.5</v>
      </c>
      <c r="M54" s="118">
        <f t="shared" si="11"/>
        <v>219.78000000000003</v>
      </c>
    </row>
    <row r="55" spans="1:15" hidden="1" x14ac:dyDescent="0.2">
      <c r="A55" s="90" t="s">
        <v>118</v>
      </c>
      <c r="B55" s="238" t="s">
        <v>119</v>
      </c>
      <c r="C55" s="176"/>
      <c r="D55" s="170"/>
      <c r="E55" s="157">
        <v>0.03</v>
      </c>
      <c r="F55" s="152">
        <f t="shared" si="0"/>
        <v>0.03</v>
      </c>
      <c r="G55" s="89">
        <f t="shared" si="1"/>
        <v>0</v>
      </c>
      <c r="H55" s="12">
        <f t="shared" si="2"/>
        <v>0</v>
      </c>
      <c r="I55" s="123"/>
      <c r="J55" s="12">
        <f t="shared" si="3"/>
        <v>0</v>
      </c>
      <c r="K55" s="123"/>
      <c r="L55" s="12">
        <f t="shared" si="4"/>
        <v>0</v>
      </c>
      <c r="M55" s="118">
        <f t="shared" si="5"/>
        <v>0</v>
      </c>
    </row>
    <row r="56" spans="1:15" hidden="1" x14ac:dyDescent="0.2">
      <c r="A56" s="92" t="s">
        <v>54</v>
      </c>
      <c r="B56" s="196" t="s">
        <v>55</v>
      </c>
      <c r="C56" s="197"/>
      <c r="D56" s="198"/>
      <c r="E56" s="199">
        <v>0.04</v>
      </c>
      <c r="F56" s="200">
        <f t="shared" si="0"/>
        <v>0.04</v>
      </c>
      <c r="G56" s="201">
        <f t="shared" si="1"/>
        <v>0</v>
      </c>
      <c r="H56" s="202">
        <f t="shared" si="2"/>
        <v>0</v>
      </c>
      <c r="I56" s="203"/>
      <c r="J56" s="202">
        <f t="shared" si="3"/>
        <v>0</v>
      </c>
      <c r="K56" s="203"/>
      <c r="L56" s="202">
        <f t="shared" si="4"/>
        <v>0</v>
      </c>
      <c r="M56" s="118">
        <f t="shared" si="5"/>
        <v>0</v>
      </c>
    </row>
    <row r="57" spans="1:15" x14ac:dyDescent="0.2">
      <c r="A57" s="90" t="s">
        <v>87</v>
      </c>
      <c r="B57" s="234" t="s">
        <v>88</v>
      </c>
      <c r="C57" s="114">
        <v>6684</v>
      </c>
      <c r="D57" s="172">
        <v>0.23</v>
      </c>
      <c r="E57" s="157">
        <v>0.02</v>
      </c>
      <c r="F57" s="152">
        <f t="shared" si="0"/>
        <v>0.25</v>
      </c>
      <c r="G57" s="89">
        <f t="shared" si="1"/>
        <v>1537.3200000000002</v>
      </c>
      <c r="H57" s="12">
        <f t="shared" si="2"/>
        <v>1671</v>
      </c>
      <c r="I57" s="116">
        <v>126.5</v>
      </c>
      <c r="J57" s="12">
        <f t="shared" si="3"/>
        <v>1797.5</v>
      </c>
      <c r="K57" s="116">
        <v>110</v>
      </c>
      <c r="L57" s="12">
        <f t="shared" si="4"/>
        <v>1687.5</v>
      </c>
      <c r="M57" s="118">
        <f t="shared" si="5"/>
        <v>1553.8200000000002</v>
      </c>
    </row>
    <row r="58" spans="1:15" ht="16" customHeight="1" x14ac:dyDescent="0.2">
      <c r="A58" s="75"/>
      <c r="C58" s="79">
        <f>SUM(C2:C57)</f>
        <v>76656</v>
      </c>
      <c r="D58" s="79"/>
      <c r="E58" s="79"/>
      <c r="F58" s="79"/>
      <c r="G58" s="80">
        <f t="shared" ref="G58:M58" si="12">SUM(G2:G57)</f>
        <v>22610.070000000003</v>
      </c>
      <c r="H58" s="80">
        <f t="shared" si="12"/>
        <v>24716.125000000004</v>
      </c>
      <c r="I58" s="80">
        <f t="shared" si="12"/>
        <v>1856.96</v>
      </c>
      <c r="J58" s="80">
        <f t="shared" si="12"/>
        <v>26573.085000000003</v>
      </c>
      <c r="K58" s="80">
        <f t="shared" si="12"/>
        <v>1600</v>
      </c>
      <c r="L58" s="80">
        <f t="shared" si="12"/>
        <v>24973.085000000003</v>
      </c>
      <c r="M58" s="80">
        <f t="shared" si="12"/>
        <v>22867.030000000002</v>
      </c>
      <c r="O58" s="3"/>
    </row>
    <row r="59" spans="1:15" x14ac:dyDescent="0.2">
      <c r="D59" s="81"/>
      <c r="E59" s="81"/>
      <c r="F59" s="81"/>
      <c r="G59" s="81"/>
      <c r="L59" s="162"/>
      <c r="N59" s="165"/>
    </row>
    <row r="60" spans="1:15" x14ac:dyDescent="0.2">
      <c r="D60" s="13"/>
      <c r="E60" s="13"/>
      <c r="F60" s="13"/>
      <c r="G60" s="13"/>
      <c r="I60" s="13"/>
      <c r="J60" s="13"/>
      <c r="K60" t="s">
        <v>10</v>
      </c>
      <c r="L60" s="12">
        <f>H64</f>
        <v>0</v>
      </c>
    </row>
    <row r="61" spans="1:15" x14ac:dyDescent="0.2">
      <c r="D61" s="14"/>
      <c r="E61" s="14"/>
      <c r="F61" s="14"/>
      <c r="G61" s="14"/>
      <c r="I61" s="13"/>
      <c r="J61" s="13"/>
      <c r="K61" t="s">
        <v>12</v>
      </c>
      <c r="L61" s="207">
        <f>L58</f>
        <v>24973.085000000003</v>
      </c>
    </row>
    <row r="62" spans="1:15" x14ac:dyDescent="0.2">
      <c r="D62" s="14"/>
      <c r="E62" s="14"/>
      <c r="F62" s="14"/>
      <c r="G62" s="14"/>
      <c r="H62" s="15"/>
    </row>
    <row r="63" spans="1:15" x14ac:dyDescent="0.2">
      <c r="A63" s="247" t="s">
        <v>48</v>
      </c>
      <c r="B63" s="247" t="s">
        <v>49</v>
      </c>
      <c r="D63" s="14"/>
      <c r="E63" s="14"/>
      <c r="F63" s="14"/>
      <c r="G63" s="14"/>
      <c r="H63" s="15"/>
      <c r="I63" s="3"/>
    </row>
    <row r="64" spans="1:15" x14ac:dyDescent="0.2">
      <c r="A64" s="90">
        <v>0.03</v>
      </c>
      <c r="B64" s="245">
        <v>0.02</v>
      </c>
      <c r="C64" s="41" t="s">
        <v>50</v>
      </c>
      <c r="D64" s="14"/>
      <c r="E64" s="14"/>
      <c r="F64" s="14"/>
      <c r="G64" s="14"/>
      <c r="H64" s="15"/>
      <c r="L64" s="3"/>
    </row>
    <row r="65" spans="1:12" x14ac:dyDescent="0.2">
      <c r="A65" s="246">
        <v>0.04</v>
      </c>
      <c r="B65" s="246">
        <v>2.5000000000000001E-2</v>
      </c>
      <c r="C65" s="41" t="s">
        <v>51</v>
      </c>
    </row>
    <row r="67" spans="1:12" x14ac:dyDescent="0.2">
      <c r="K67" s="3"/>
    </row>
    <row r="76" spans="1:12" x14ac:dyDescent="0.2">
      <c r="L76">
        <v>53.47</v>
      </c>
    </row>
  </sheetData>
  <autoFilter ref="A1:M58" xr:uid="{00000000-0009-0000-0000-000052000000}">
    <filterColumn colId="11">
      <filters>
        <filter val="1,244.55"/>
        <filter val="1,316.80"/>
        <filter val="1,605.96"/>
        <filter val="1,687.50"/>
        <filter val="1,804.42"/>
        <filter val="1,943.98"/>
        <filter val="1,997.30"/>
        <filter val="2,004.14"/>
        <filter val="2,016.14"/>
        <filter val="2,729.51"/>
        <filter val="2,956.06"/>
        <filter val="24,973.09"/>
        <filter val="261.50"/>
        <filter val="458.55"/>
        <filter val="538.72"/>
        <filter val="589.30"/>
        <filter val="615.00"/>
        <filter val="942.1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filterMode="1"/>
  <dimension ref="A1:O80"/>
  <sheetViews>
    <sheetView topLeftCell="A3" zoomScale="86" zoomScaleNormal="60" workbookViewId="0">
      <selection activeCell="O64" sqref="O64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7.33203125" customWidth="1"/>
    <col min="7" max="7" width="15.83203125" hidden="1" customWidth="1"/>
    <col min="10" max="10" width="11.6640625" customWidth="1"/>
    <col min="12" max="12" width="10.83203125" customWidth="1"/>
    <col min="13" max="13" width="13" hidden="1" customWidth="1"/>
  </cols>
  <sheetData>
    <row r="1" spans="1:14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56</v>
      </c>
      <c r="B2" s="159" t="s">
        <v>57</v>
      </c>
      <c r="C2" s="111"/>
      <c r="D2" s="113"/>
      <c r="E2" s="151">
        <v>0.02</v>
      </c>
      <c r="F2" s="152">
        <f t="shared" ref="F2:F61" si="0">D2+E2</f>
        <v>0.02</v>
      </c>
      <c r="G2" s="89">
        <f t="shared" ref="G2:G61" si="1">C2*D2</f>
        <v>0</v>
      </c>
      <c r="H2" s="12">
        <f t="shared" ref="H2:H61" si="2">C2*F2</f>
        <v>0</v>
      </c>
      <c r="I2" s="89"/>
      <c r="J2" s="12">
        <f t="shared" ref="J2:J61" si="3">H2+I2</f>
        <v>0</v>
      </c>
      <c r="K2" s="120"/>
      <c r="L2" s="12">
        <f t="shared" ref="L2:L61" si="4">J2-K2</f>
        <v>0</v>
      </c>
      <c r="M2" s="3">
        <f t="shared" ref="M2:M61" si="5">G2+I2-K2</f>
        <v>0</v>
      </c>
      <c r="N2" s="3"/>
    </row>
    <row r="3" spans="1:14" s="272" customFormat="1" ht="17" x14ac:dyDescent="0.2">
      <c r="A3" s="179" t="s">
        <v>142</v>
      </c>
      <c r="B3" s="216" t="s">
        <v>143</v>
      </c>
      <c r="C3" s="166">
        <v>1970</v>
      </c>
      <c r="D3" s="168">
        <v>0.25</v>
      </c>
      <c r="E3" s="151">
        <v>0.02</v>
      </c>
      <c r="F3" s="152">
        <f t="shared" ref="F3" si="6">D3+E3</f>
        <v>0.27</v>
      </c>
      <c r="G3" s="89">
        <f t="shared" ref="G3" si="7">C3*D3</f>
        <v>492.5</v>
      </c>
      <c r="H3" s="12">
        <f t="shared" ref="H3" si="8">C3*F3</f>
        <v>531.90000000000009</v>
      </c>
      <c r="I3" s="89"/>
      <c r="J3" s="12">
        <f t="shared" ref="J3" si="9">H3+I3</f>
        <v>531.90000000000009</v>
      </c>
      <c r="K3" s="120"/>
      <c r="L3" s="12">
        <f t="shared" ref="L3" si="10">J3-K3</f>
        <v>531.90000000000009</v>
      </c>
      <c r="M3" s="3">
        <f t="shared" ref="M3" si="11">G3+I3-K3</f>
        <v>492.5</v>
      </c>
      <c r="N3"/>
    </row>
    <row r="4" spans="1:14" ht="17" hidden="1" x14ac:dyDescent="0.2">
      <c r="A4" s="179" t="s">
        <v>112</v>
      </c>
      <c r="B4" s="159" t="s">
        <v>113</v>
      </c>
      <c r="C4" s="111"/>
      <c r="D4" s="113"/>
      <c r="E4" s="151">
        <v>0.03</v>
      </c>
      <c r="F4" s="152">
        <f t="shared" si="0"/>
        <v>0.03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239"/>
      <c r="L4" s="12">
        <f t="shared" si="4"/>
        <v>0</v>
      </c>
      <c r="M4" s="3">
        <f t="shared" si="5"/>
        <v>0</v>
      </c>
    </row>
    <row r="5" spans="1:14" ht="17" hidden="1" x14ac:dyDescent="0.2">
      <c r="A5" s="160" t="s">
        <v>129</v>
      </c>
      <c r="B5" s="159" t="s">
        <v>130</v>
      </c>
      <c r="C5" s="111"/>
      <c r="D5" s="113"/>
      <c r="E5" s="151">
        <v>0.04</v>
      </c>
      <c r="F5" s="152">
        <f t="shared" si="0"/>
        <v>0.04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4" ht="17" hidden="1" x14ac:dyDescent="0.2">
      <c r="A6" s="160" t="s">
        <v>120</v>
      </c>
      <c r="B6" s="159" t="s">
        <v>121</v>
      </c>
      <c r="C6" s="111"/>
      <c r="D6" s="113"/>
      <c r="E6" s="151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239"/>
      <c r="L6" s="12">
        <f t="shared" si="4"/>
        <v>0</v>
      </c>
      <c r="M6" s="3">
        <f t="shared" si="5"/>
        <v>0</v>
      </c>
    </row>
    <row r="7" spans="1:14" s="272" customFormat="1" ht="17" x14ac:dyDescent="0.2">
      <c r="A7" s="179" t="s">
        <v>31</v>
      </c>
      <c r="B7" s="216" t="s">
        <v>144</v>
      </c>
      <c r="C7" s="166">
        <v>1970</v>
      </c>
      <c r="D7" s="168">
        <v>0.25</v>
      </c>
      <c r="E7" s="151">
        <v>0.02</v>
      </c>
      <c r="F7" s="152">
        <f t="shared" ref="F7" si="12">D7+E7</f>
        <v>0.27</v>
      </c>
      <c r="G7" s="89">
        <f t="shared" ref="G7" si="13">C7*D7</f>
        <v>492.5</v>
      </c>
      <c r="H7" s="12">
        <f t="shared" ref="H7" si="14">C7*F7</f>
        <v>531.90000000000009</v>
      </c>
      <c r="I7" s="89"/>
      <c r="J7" s="12">
        <f t="shared" ref="J7" si="15">H7+I7</f>
        <v>531.90000000000009</v>
      </c>
      <c r="K7" s="239"/>
      <c r="L7" s="12">
        <f t="shared" ref="L7" si="16">J7-K7</f>
        <v>531.90000000000009</v>
      </c>
      <c r="M7" s="3">
        <f t="shared" ref="M7" si="17">G7+I7-K7</f>
        <v>492.5</v>
      </c>
    </row>
    <row r="8" spans="1:14" ht="17" x14ac:dyDescent="0.2">
      <c r="A8" s="179" t="s">
        <v>131</v>
      </c>
      <c r="B8" s="159" t="s">
        <v>132</v>
      </c>
      <c r="C8" s="111">
        <v>7591</v>
      </c>
      <c r="D8" s="113">
        <v>0.27</v>
      </c>
      <c r="E8" s="151">
        <v>0.02</v>
      </c>
      <c r="F8" s="152">
        <f t="shared" si="0"/>
        <v>0.29000000000000004</v>
      </c>
      <c r="G8" s="89">
        <f t="shared" si="1"/>
        <v>2049.5700000000002</v>
      </c>
      <c r="H8" s="12">
        <f t="shared" si="2"/>
        <v>2201.3900000000003</v>
      </c>
      <c r="I8" s="89">
        <v>122</v>
      </c>
      <c r="J8" s="12">
        <f t="shared" si="3"/>
        <v>2323.3900000000003</v>
      </c>
      <c r="K8" s="239"/>
      <c r="L8" s="12">
        <f t="shared" si="4"/>
        <v>2323.3900000000003</v>
      </c>
      <c r="M8" s="3">
        <f t="shared" si="5"/>
        <v>2171.5700000000002</v>
      </c>
    </row>
    <row r="9" spans="1:14" ht="17" x14ac:dyDescent="0.2">
      <c r="A9" s="179" t="s">
        <v>133</v>
      </c>
      <c r="B9" s="159" t="s">
        <v>132</v>
      </c>
      <c r="C9" s="252">
        <v>7591</v>
      </c>
      <c r="D9" s="113">
        <v>0.27</v>
      </c>
      <c r="E9" s="151">
        <v>0.02</v>
      </c>
      <c r="F9" s="152">
        <f t="shared" si="0"/>
        <v>0.29000000000000004</v>
      </c>
      <c r="G9" s="89">
        <f t="shared" si="1"/>
        <v>2049.5700000000002</v>
      </c>
      <c r="H9" s="12">
        <f t="shared" si="2"/>
        <v>2201.3900000000003</v>
      </c>
      <c r="I9" s="89">
        <v>134</v>
      </c>
      <c r="J9" s="12">
        <f t="shared" si="3"/>
        <v>2335.3900000000003</v>
      </c>
      <c r="K9" s="239">
        <v>330</v>
      </c>
      <c r="L9" s="12">
        <f t="shared" si="4"/>
        <v>2005.3900000000003</v>
      </c>
      <c r="M9" s="3">
        <f t="shared" si="5"/>
        <v>1853.5700000000002</v>
      </c>
    </row>
    <row r="10" spans="1:14" ht="17" hidden="1" x14ac:dyDescent="0.2">
      <c r="A10" s="93" t="s">
        <v>102</v>
      </c>
      <c r="B10" s="159" t="s">
        <v>103</v>
      </c>
      <c r="C10" s="111"/>
      <c r="D10" s="113"/>
      <c r="E10" s="151">
        <v>0.03</v>
      </c>
      <c r="F10" s="152">
        <f t="shared" si="0"/>
        <v>0.03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239"/>
      <c r="L10" s="12">
        <f t="shared" si="4"/>
        <v>0</v>
      </c>
      <c r="M10" s="3">
        <f t="shared" si="5"/>
        <v>0</v>
      </c>
    </row>
    <row r="11" spans="1:14" ht="17" hidden="1" x14ac:dyDescent="0.2">
      <c r="A11" s="179" t="s">
        <v>72</v>
      </c>
      <c r="B11" s="159" t="s">
        <v>73</v>
      </c>
      <c r="C11" s="111"/>
      <c r="D11" s="113"/>
      <c r="E11" s="157">
        <v>0.03</v>
      </c>
      <c r="F11" s="152">
        <f t="shared" si="0"/>
        <v>0.03</v>
      </c>
      <c r="G11" s="89">
        <f t="shared" si="1"/>
        <v>0</v>
      </c>
      <c r="H11" s="12">
        <f t="shared" si="2"/>
        <v>0</v>
      </c>
      <c r="I11" s="89"/>
      <c r="J11" s="12">
        <f t="shared" si="3"/>
        <v>0</v>
      </c>
      <c r="K11" s="120"/>
      <c r="L11" s="12">
        <f t="shared" si="4"/>
        <v>0</v>
      </c>
      <c r="M11" s="118">
        <f t="shared" si="5"/>
        <v>0</v>
      </c>
    </row>
    <row r="12" spans="1:14" ht="17" hidden="1" x14ac:dyDescent="0.2">
      <c r="A12" s="160" t="s">
        <v>67</v>
      </c>
      <c r="B12" s="159" t="s">
        <v>68</v>
      </c>
      <c r="C12" s="111"/>
      <c r="D12" s="113"/>
      <c r="E12" s="151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4" ht="17" hidden="1" x14ac:dyDescent="0.2">
      <c r="A13" s="160" t="s">
        <v>65</v>
      </c>
      <c r="B13" s="159" t="s">
        <v>93</v>
      </c>
      <c r="C13" s="111"/>
      <c r="D13" s="113"/>
      <c r="E13" s="157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89"/>
      <c r="J13" s="12">
        <f t="shared" si="3"/>
        <v>0</v>
      </c>
      <c r="K13" s="239"/>
      <c r="L13" s="12">
        <f t="shared" si="4"/>
        <v>0</v>
      </c>
      <c r="M13" s="118">
        <f t="shared" si="5"/>
        <v>0</v>
      </c>
    </row>
    <row r="14" spans="1:14" ht="17" hidden="1" x14ac:dyDescent="0.2">
      <c r="A14" s="160" t="s">
        <v>65</v>
      </c>
      <c r="B14" s="159" t="s">
        <v>93</v>
      </c>
      <c r="C14" s="111"/>
      <c r="D14" s="113"/>
      <c r="E14" s="157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89"/>
      <c r="J14" s="12">
        <f t="shared" si="3"/>
        <v>0</v>
      </c>
      <c r="K14" s="120"/>
      <c r="L14" s="12">
        <f t="shared" si="4"/>
        <v>0</v>
      </c>
      <c r="M14" s="118">
        <f t="shared" si="5"/>
        <v>0</v>
      </c>
    </row>
    <row r="15" spans="1:14" ht="17" hidden="1" x14ac:dyDescent="0.2">
      <c r="A15" s="160" t="s">
        <v>116</v>
      </c>
      <c r="B15" s="159" t="s">
        <v>117</v>
      </c>
      <c r="C15" s="111"/>
      <c r="D15" s="113"/>
      <c r="E15" s="157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4" ht="17" hidden="1" x14ac:dyDescent="0.2">
      <c r="A16" s="160" t="s">
        <v>122</v>
      </c>
      <c r="B16" s="159" t="s">
        <v>123</v>
      </c>
      <c r="C16" s="111"/>
      <c r="D16" s="113"/>
      <c r="E16" s="157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89"/>
      <c r="J16" s="12">
        <f t="shared" si="3"/>
        <v>0</v>
      </c>
      <c r="K16" s="239"/>
      <c r="L16" s="12">
        <f t="shared" si="4"/>
        <v>0</v>
      </c>
      <c r="M16" s="118">
        <f t="shared" si="5"/>
        <v>0</v>
      </c>
    </row>
    <row r="17" spans="1:13" ht="17" hidden="1" x14ac:dyDescent="0.2">
      <c r="A17" s="160" t="s">
        <v>124</v>
      </c>
      <c r="B17" s="159" t="s">
        <v>123</v>
      </c>
      <c r="C17" s="111"/>
      <c r="D17" s="113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89"/>
      <c r="J17" s="12">
        <f t="shared" si="3"/>
        <v>0</v>
      </c>
      <c r="K17" s="239"/>
      <c r="L17" s="12">
        <f t="shared" si="4"/>
        <v>0</v>
      </c>
      <c r="M17" s="118">
        <f t="shared" si="5"/>
        <v>0</v>
      </c>
    </row>
    <row r="18" spans="1:13" hidden="1" x14ac:dyDescent="0.2">
      <c r="A18" s="149" t="s">
        <v>65</v>
      </c>
      <c r="B18" s="218" t="s">
        <v>66</v>
      </c>
      <c r="C18" s="176"/>
      <c r="D18" s="170"/>
      <c r="E18" s="157">
        <v>2.5000000000000001E-2</v>
      </c>
      <c r="F18" s="152">
        <f t="shared" si="0"/>
        <v>2.5000000000000001E-2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3" ht="17" hidden="1" x14ac:dyDescent="0.2">
      <c r="A19" s="179" t="s">
        <v>81</v>
      </c>
      <c r="B19" s="193" t="s">
        <v>82</v>
      </c>
      <c r="C19" s="147"/>
      <c r="D19" s="170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3" x14ac:dyDescent="0.2">
      <c r="A20" s="240" t="s">
        <v>125</v>
      </c>
      <c r="B20" s="242" t="s">
        <v>126</v>
      </c>
      <c r="C20" s="147">
        <v>5937</v>
      </c>
      <c r="D20" s="170">
        <v>0.26</v>
      </c>
      <c r="E20" s="157">
        <v>2.5000000000000001E-2</v>
      </c>
      <c r="F20" s="260">
        <f t="shared" si="0"/>
        <v>0.28500000000000003</v>
      </c>
      <c r="G20" s="115">
        <f t="shared" si="1"/>
        <v>1543.6200000000001</v>
      </c>
      <c r="H20" s="117">
        <f t="shared" si="2"/>
        <v>1692.0450000000001</v>
      </c>
      <c r="I20" s="261">
        <v>100</v>
      </c>
      <c r="J20" s="117">
        <f t="shared" si="3"/>
        <v>1792.0450000000001</v>
      </c>
      <c r="K20" s="262"/>
      <c r="L20" s="117">
        <f t="shared" si="4"/>
        <v>1792.0450000000001</v>
      </c>
      <c r="M20" s="118">
        <f t="shared" si="5"/>
        <v>1643.6200000000001</v>
      </c>
    </row>
    <row r="21" spans="1:13" x14ac:dyDescent="0.2">
      <c r="A21" s="240" t="s">
        <v>125</v>
      </c>
      <c r="B21" s="242" t="s">
        <v>126</v>
      </c>
      <c r="C21" s="147">
        <v>1135</v>
      </c>
      <c r="D21" s="170">
        <v>0.39</v>
      </c>
      <c r="E21" s="157">
        <v>0.04</v>
      </c>
      <c r="F21" s="260">
        <f t="shared" ref="F21" si="18">D21+E21</f>
        <v>0.43</v>
      </c>
      <c r="G21" s="115">
        <f t="shared" ref="G21" si="19">C21*D21</f>
        <v>442.65000000000003</v>
      </c>
      <c r="H21" s="117">
        <f t="shared" ref="H21" si="20">C21*F21</f>
        <v>488.05</v>
      </c>
      <c r="I21" s="261">
        <v>0</v>
      </c>
      <c r="J21" s="117">
        <f t="shared" ref="J21" si="21">H21+I21</f>
        <v>488.05</v>
      </c>
      <c r="K21" s="262"/>
      <c r="L21" s="117">
        <f t="shared" ref="L21" si="22">J21-K21</f>
        <v>488.05</v>
      </c>
      <c r="M21" s="118">
        <f t="shared" ref="M21" si="23">G21+I21-K21</f>
        <v>442.65000000000003</v>
      </c>
    </row>
    <row r="22" spans="1:13" x14ac:dyDescent="0.2">
      <c r="A22" s="240" t="s">
        <v>136</v>
      </c>
      <c r="B22" s="268" t="s">
        <v>137</v>
      </c>
      <c r="C22" s="147">
        <v>3230</v>
      </c>
      <c r="D22" s="170">
        <v>0.38</v>
      </c>
      <c r="E22" s="157">
        <v>0.04</v>
      </c>
      <c r="F22" s="260">
        <f t="shared" si="0"/>
        <v>0.42</v>
      </c>
      <c r="G22" s="115">
        <f t="shared" si="1"/>
        <v>1227.4000000000001</v>
      </c>
      <c r="H22" s="117">
        <f t="shared" si="2"/>
        <v>1356.6</v>
      </c>
      <c r="I22" s="261">
        <v>50</v>
      </c>
      <c r="J22" s="117">
        <f t="shared" si="3"/>
        <v>1406.6</v>
      </c>
      <c r="K22" s="264"/>
      <c r="L22" s="117">
        <f t="shared" si="4"/>
        <v>1406.6</v>
      </c>
      <c r="M22" s="118">
        <f t="shared" si="5"/>
        <v>1277.4000000000001</v>
      </c>
    </row>
    <row r="23" spans="1:13" ht="17" hidden="1" x14ac:dyDescent="0.2">
      <c r="A23" s="179" t="s">
        <v>76</v>
      </c>
      <c r="B23" s="180" t="s">
        <v>77</v>
      </c>
      <c r="C23" s="147"/>
      <c r="D23" s="170"/>
      <c r="E23" s="157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2">
      <c r="A24" s="191" t="s">
        <v>96</v>
      </c>
      <c r="B24" s="222" t="s">
        <v>97</v>
      </c>
      <c r="C24" s="147"/>
      <c r="D24" s="170"/>
      <c r="E24" s="157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2">
      <c r="A25" s="191" t="s">
        <v>44</v>
      </c>
      <c r="B25" s="146" t="s">
        <v>45</v>
      </c>
      <c r="C25" s="186"/>
      <c r="D25" s="170"/>
      <c r="E25" s="157">
        <v>0.04</v>
      </c>
      <c r="F25" s="152">
        <f t="shared" si="0"/>
        <v>0.04</v>
      </c>
      <c r="G25" s="89">
        <f t="shared" si="1"/>
        <v>0</v>
      </c>
      <c r="H25" s="12">
        <f t="shared" si="2"/>
        <v>0</v>
      </c>
      <c r="I25" s="12"/>
      <c r="J25" s="12">
        <f t="shared" si="3"/>
        <v>0</v>
      </c>
      <c r="K25" s="12"/>
      <c r="L25" s="12">
        <f t="shared" si="4"/>
        <v>0</v>
      </c>
      <c r="M25" s="118">
        <f t="shared" si="5"/>
        <v>0</v>
      </c>
    </row>
    <row r="26" spans="1:13" hidden="1" x14ac:dyDescent="0.2">
      <c r="A26" s="208" t="s">
        <v>89</v>
      </c>
      <c r="B26" s="185" t="s">
        <v>45</v>
      </c>
      <c r="C26" s="186"/>
      <c r="D26" s="170"/>
      <c r="E26" s="157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"/>
      <c r="J26" s="12">
        <f t="shared" si="3"/>
        <v>0</v>
      </c>
      <c r="K26" s="12"/>
      <c r="L26" s="12">
        <f t="shared" si="4"/>
        <v>0</v>
      </c>
      <c r="M26" s="118">
        <f t="shared" si="5"/>
        <v>0</v>
      </c>
    </row>
    <row r="27" spans="1:13" ht="17" x14ac:dyDescent="0.2">
      <c r="A27" s="179" t="s">
        <v>98</v>
      </c>
      <c r="B27" s="224" t="s">
        <v>45</v>
      </c>
      <c r="C27" s="186">
        <v>4658</v>
      </c>
      <c r="D27" s="170">
        <v>0.2</v>
      </c>
      <c r="E27" s="157">
        <v>0.02</v>
      </c>
      <c r="F27" s="152">
        <f t="shared" si="0"/>
        <v>0.22</v>
      </c>
      <c r="G27" s="89">
        <f t="shared" si="1"/>
        <v>931.6</v>
      </c>
      <c r="H27" s="12">
        <f t="shared" si="2"/>
        <v>1024.76</v>
      </c>
      <c r="I27" s="12"/>
      <c r="J27" s="12">
        <f t="shared" si="3"/>
        <v>1024.76</v>
      </c>
      <c r="K27" s="12"/>
      <c r="L27" s="12">
        <f t="shared" si="4"/>
        <v>1024.76</v>
      </c>
      <c r="M27" s="118">
        <f t="shared" si="5"/>
        <v>931.6</v>
      </c>
    </row>
    <row r="28" spans="1:13" hidden="1" x14ac:dyDescent="0.2">
      <c r="A28" s="208" t="s">
        <v>65</v>
      </c>
      <c r="B28" s="269" t="s">
        <v>138</v>
      </c>
      <c r="C28" s="270"/>
      <c r="D28" s="271"/>
      <c r="E28" s="157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hidden="1" x14ac:dyDescent="0.2">
      <c r="A29" s="208" t="s">
        <v>65</v>
      </c>
      <c r="B29" s="269" t="s">
        <v>138</v>
      </c>
      <c r="C29" s="270"/>
      <c r="D29" s="271"/>
      <c r="E29" s="157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ht="17" x14ac:dyDescent="0.2">
      <c r="A30" s="160" t="s">
        <v>94</v>
      </c>
      <c r="B30" s="219" t="s">
        <v>95</v>
      </c>
      <c r="C30" s="186">
        <v>1686</v>
      </c>
      <c r="D30" s="170">
        <v>0.25</v>
      </c>
      <c r="E30" s="157">
        <v>2.5000000000000001E-2</v>
      </c>
      <c r="F30" s="152">
        <f t="shared" si="0"/>
        <v>0.27500000000000002</v>
      </c>
      <c r="G30" s="89">
        <f t="shared" si="1"/>
        <v>421.5</v>
      </c>
      <c r="H30" s="12">
        <f t="shared" si="2"/>
        <v>463.65000000000003</v>
      </c>
      <c r="I30" s="12"/>
      <c r="J30" s="12">
        <f t="shared" si="3"/>
        <v>463.65000000000003</v>
      </c>
      <c r="K30" s="12">
        <v>220</v>
      </c>
      <c r="L30" s="12">
        <f t="shared" si="4"/>
        <v>243.65000000000003</v>
      </c>
      <c r="M30" s="118">
        <f t="shared" si="5"/>
        <v>201.5</v>
      </c>
    </row>
    <row r="31" spans="1:13" ht="17" x14ac:dyDescent="0.2">
      <c r="A31" s="160" t="s">
        <v>94</v>
      </c>
      <c r="B31" s="219" t="s">
        <v>95</v>
      </c>
      <c r="C31" s="186">
        <v>2628</v>
      </c>
      <c r="D31" s="170">
        <v>0.39</v>
      </c>
      <c r="E31" s="157">
        <v>0.04</v>
      </c>
      <c r="F31" s="152">
        <f t="shared" ref="F31" si="24">D31+E31</f>
        <v>0.43</v>
      </c>
      <c r="G31" s="89">
        <f t="shared" ref="G31" si="25">C31*D31</f>
        <v>1024.92</v>
      </c>
      <c r="H31" s="12">
        <f t="shared" ref="H31" si="26">C31*F31</f>
        <v>1130.04</v>
      </c>
      <c r="I31" s="12"/>
      <c r="J31" s="12">
        <f t="shared" ref="J31" si="27">H31+I31</f>
        <v>1130.04</v>
      </c>
      <c r="K31" s="12">
        <v>0</v>
      </c>
      <c r="L31" s="12">
        <f t="shared" ref="L31" si="28">J31-K31</f>
        <v>1130.04</v>
      </c>
      <c r="M31" s="118">
        <f t="shared" ref="M31" si="29">G31+I31-K31</f>
        <v>1024.92</v>
      </c>
    </row>
    <row r="32" spans="1:13" x14ac:dyDescent="0.2">
      <c r="A32" s="139" t="s">
        <v>69</v>
      </c>
      <c r="B32" s="187" t="s">
        <v>70</v>
      </c>
      <c r="C32" s="186">
        <v>2103</v>
      </c>
      <c r="D32" s="170">
        <v>0.39</v>
      </c>
      <c r="E32" s="151">
        <v>0.04</v>
      </c>
      <c r="F32" s="152">
        <f t="shared" si="0"/>
        <v>0.43</v>
      </c>
      <c r="G32" s="89">
        <f t="shared" si="1"/>
        <v>820.17000000000007</v>
      </c>
      <c r="H32" s="12">
        <f t="shared" si="2"/>
        <v>904.29</v>
      </c>
      <c r="I32" s="261"/>
      <c r="J32" s="117">
        <f t="shared" si="3"/>
        <v>904.29</v>
      </c>
      <c r="K32" s="261"/>
      <c r="L32" s="117">
        <f t="shared" si="4"/>
        <v>904.29</v>
      </c>
      <c r="M32" s="118">
        <f t="shared" si="5"/>
        <v>820.17000000000007</v>
      </c>
    </row>
    <row r="33" spans="1:15" hidden="1" x14ac:dyDescent="0.2">
      <c r="A33" s="124" t="s">
        <v>60</v>
      </c>
      <c r="B33" s="188" t="s">
        <v>61</v>
      </c>
      <c r="C33" s="189"/>
      <c r="D33" s="172"/>
      <c r="E33" s="151">
        <v>0.04</v>
      </c>
      <c r="F33" s="152">
        <f t="shared" si="0"/>
        <v>0.04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5" hidden="1" x14ac:dyDescent="0.2">
      <c r="A34" s="139" t="s">
        <v>46</v>
      </c>
      <c r="B34" s="146" t="s">
        <v>29</v>
      </c>
      <c r="C34" s="186"/>
      <c r="D34" s="170"/>
      <c r="E34" s="151">
        <v>2.5000000000000001E-2</v>
      </c>
      <c r="F34" s="152">
        <f t="shared" si="0"/>
        <v>2.5000000000000001E-2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5" hidden="1" x14ac:dyDescent="0.2">
      <c r="A35" s="90" t="s">
        <v>127</v>
      </c>
      <c r="B35" s="244" t="s">
        <v>128</v>
      </c>
      <c r="C35" s="186"/>
      <c r="D35" s="170"/>
      <c r="E35" s="151">
        <v>0.03</v>
      </c>
      <c r="F35" s="152">
        <f t="shared" si="0"/>
        <v>0.03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  <c r="O35" s="3"/>
    </row>
    <row r="36" spans="1:15" hidden="1" x14ac:dyDescent="0.2">
      <c r="A36" s="90" t="s">
        <v>108</v>
      </c>
      <c r="B36" s="233" t="s">
        <v>111</v>
      </c>
      <c r="C36" s="186"/>
      <c r="D36" s="170"/>
      <c r="E36" s="157">
        <v>0.03</v>
      </c>
      <c r="F36" s="152">
        <f t="shared" si="0"/>
        <v>0.03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5" x14ac:dyDescent="0.2">
      <c r="A37" s="90" t="s">
        <v>52</v>
      </c>
      <c r="B37" s="119" t="s">
        <v>53</v>
      </c>
      <c r="C37" s="190">
        <v>2034</v>
      </c>
      <c r="D37" s="170">
        <v>0.38</v>
      </c>
      <c r="E37" s="151">
        <v>0.03</v>
      </c>
      <c r="F37" s="152">
        <f t="shared" si="0"/>
        <v>0.41000000000000003</v>
      </c>
      <c r="G37" s="89">
        <f t="shared" si="1"/>
        <v>772.92</v>
      </c>
      <c r="H37" s="12">
        <f t="shared" si="2"/>
        <v>833.94</v>
      </c>
      <c r="I37" s="123">
        <v>12</v>
      </c>
      <c r="J37" s="12">
        <f t="shared" si="3"/>
        <v>845.94</v>
      </c>
      <c r="K37" s="123">
        <v>110</v>
      </c>
      <c r="L37" s="12">
        <f t="shared" si="4"/>
        <v>735.94</v>
      </c>
      <c r="M37" s="118">
        <f t="shared" si="5"/>
        <v>674.92</v>
      </c>
    </row>
    <row r="38" spans="1:15" hidden="1" x14ac:dyDescent="0.2">
      <c r="A38" s="90" t="s">
        <v>52</v>
      </c>
      <c r="B38" s="119" t="s">
        <v>53</v>
      </c>
      <c r="C38" s="190"/>
      <c r="D38" s="170"/>
      <c r="E38" s="151">
        <v>0.03</v>
      </c>
      <c r="F38" s="152">
        <f t="shared" si="0"/>
        <v>0.03</v>
      </c>
      <c r="G38" s="89">
        <f t="shared" si="1"/>
        <v>0</v>
      </c>
      <c r="H38" s="12">
        <f t="shared" si="2"/>
        <v>0</v>
      </c>
      <c r="I38" s="123"/>
      <c r="J38" s="12">
        <f t="shared" si="3"/>
        <v>0</v>
      </c>
      <c r="K38" s="123"/>
      <c r="L38" s="12">
        <f t="shared" si="4"/>
        <v>0</v>
      </c>
      <c r="M38" s="118">
        <f t="shared" si="5"/>
        <v>0</v>
      </c>
    </row>
    <row r="39" spans="1:15" hidden="1" x14ac:dyDescent="0.2">
      <c r="A39" s="208" t="s">
        <v>90</v>
      </c>
      <c r="B39" s="185" t="s">
        <v>79</v>
      </c>
      <c r="C39" s="190"/>
      <c r="D39" s="170"/>
      <c r="E39" s="151">
        <v>0.04</v>
      </c>
      <c r="F39" s="152">
        <f t="shared" si="0"/>
        <v>0.04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5" hidden="1" x14ac:dyDescent="0.2">
      <c r="A40" s="90" t="s">
        <v>104</v>
      </c>
      <c r="B40" s="231" t="s">
        <v>105</v>
      </c>
      <c r="C40" s="190"/>
      <c r="D40" s="170"/>
      <c r="E40" s="151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5" x14ac:dyDescent="0.2">
      <c r="A41" s="90" t="s">
        <v>100</v>
      </c>
      <c r="B41" s="228" t="s">
        <v>101</v>
      </c>
      <c r="C41" s="190">
        <v>4510</v>
      </c>
      <c r="D41" s="170">
        <v>0.38</v>
      </c>
      <c r="E41" s="157">
        <v>0.03</v>
      </c>
      <c r="F41" s="152">
        <f t="shared" si="0"/>
        <v>0.41000000000000003</v>
      </c>
      <c r="G41" s="89">
        <f t="shared" si="1"/>
        <v>1713.8</v>
      </c>
      <c r="H41" s="12">
        <f t="shared" si="2"/>
        <v>1849.1000000000001</v>
      </c>
      <c r="I41" s="123">
        <v>103.64</v>
      </c>
      <c r="J41" s="12">
        <f t="shared" si="3"/>
        <v>1952.7400000000002</v>
      </c>
      <c r="K41" s="123">
        <v>104.63</v>
      </c>
      <c r="L41" s="12">
        <f t="shared" si="4"/>
        <v>1848.1100000000001</v>
      </c>
      <c r="M41" s="118">
        <f t="shared" si="5"/>
        <v>1712.81</v>
      </c>
    </row>
    <row r="42" spans="1:15" x14ac:dyDescent="0.2">
      <c r="A42" s="194" t="s">
        <v>85</v>
      </c>
      <c r="B42" s="206" t="s">
        <v>86</v>
      </c>
      <c r="C42" s="190">
        <v>4015</v>
      </c>
      <c r="D42" s="170">
        <v>0.23</v>
      </c>
      <c r="E42" s="151">
        <v>2.5000000000000001E-2</v>
      </c>
      <c r="F42" s="152">
        <f t="shared" si="0"/>
        <v>0.255</v>
      </c>
      <c r="G42" s="89">
        <f t="shared" si="1"/>
        <v>923.45</v>
      </c>
      <c r="H42" s="12">
        <f t="shared" si="2"/>
        <v>1023.825</v>
      </c>
      <c r="I42" s="123">
        <v>287.62</v>
      </c>
      <c r="J42" s="12">
        <f t="shared" si="3"/>
        <v>1311.4450000000002</v>
      </c>
      <c r="K42" s="123">
        <v>110</v>
      </c>
      <c r="L42" s="12">
        <f t="shared" si="4"/>
        <v>1201.4450000000002</v>
      </c>
      <c r="M42" s="118">
        <f t="shared" si="5"/>
        <v>1101.0700000000002</v>
      </c>
    </row>
    <row r="43" spans="1:15" hidden="1" x14ac:dyDescent="0.2">
      <c r="A43" s="194" t="s">
        <v>85</v>
      </c>
      <c r="B43" s="206" t="s">
        <v>86</v>
      </c>
      <c r="C43" s="190"/>
      <c r="D43" s="170"/>
      <c r="E43" s="151">
        <v>0.04</v>
      </c>
      <c r="F43" s="152">
        <f t="shared" si="0"/>
        <v>0.04</v>
      </c>
      <c r="G43" s="89">
        <f t="shared" si="1"/>
        <v>0</v>
      </c>
      <c r="H43" s="12">
        <f t="shared" si="2"/>
        <v>0</v>
      </c>
      <c r="I43" s="123"/>
      <c r="J43" s="12">
        <f t="shared" si="3"/>
        <v>0</v>
      </c>
      <c r="K43" s="123"/>
      <c r="L43" s="12">
        <f t="shared" si="4"/>
        <v>0</v>
      </c>
      <c r="M43" s="118">
        <f t="shared" si="5"/>
        <v>0</v>
      </c>
    </row>
    <row r="44" spans="1:15" hidden="1" x14ac:dyDescent="0.2">
      <c r="A44" s="194" t="s">
        <v>83</v>
      </c>
      <c r="B44" s="206" t="s">
        <v>84</v>
      </c>
      <c r="C44" s="190"/>
      <c r="D44" s="170"/>
      <c r="E44" s="151">
        <v>0.04</v>
      </c>
      <c r="F44" s="152">
        <f t="shared" si="0"/>
        <v>0.04</v>
      </c>
      <c r="G44" s="89">
        <f t="shared" si="1"/>
        <v>0</v>
      </c>
      <c r="H44" s="12">
        <f t="shared" si="2"/>
        <v>0</v>
      </c>
      <c r="I44" s="123"/>
      <c r="J44" s="12">
        <f t="shared" si="3"/>
        <v>0</v>
      </c>
      <c r="K44" s="123"/>
      <c r="L44" s="12">
        <f t="shared" si="4"/>
        <v>0</v>
      </c>
      <c r="M44" s="118">
        <f t="shared" si="5"/>
        <v>0</v>
      </c>
    </row>
    <row r="45" spans="1:15" hidden="1" x14ac:dyDescent="0.2">
      <c r="A45" s="90" t="s">
        <v>106</v>
      </c>
      <c r="B45" s="231" t="s">
        <v>107</v>
      </c>
      <c r="C45" s="176"/>
      <c r="D45" s="170"/>
      <c r="E45" s="151">
        <v>0.02</v>
      </c>
      <c r="F45" s="152">
        <f t="shared" si="0"/>
        <v>0.02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5" hidden="1" x14ac:dyDescent="0.2">
      <c r="A46" s="90" t="s">
        <v>106</v>
      </c>
      <c r="B46" s="231" t="s">
        <v>107</v>
      </c>
      <c r="C46" s="176"/>
      <c r="D46" s="170"/>
      <c r="E46" s="151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5" hidden="1" x14ac:dyDescent="0.2">
      <c r="A47" s="94" t="s">
        <v>58</v>
      </c>
      <c r="B47" s="110" t="s">
        <v>59</v>
      </c>
      <c r="C47" s="111"/>
      <c r="D47" s="171"/>
      <c r="E47" s="157">
        <v>2.5000000000000001E-2</v>
      </c>
      <c r="F47" s="152">
        <f t="shared" si="0"/>
        <v>2.5000000000000001E-2</v>
      </c>
      <c r="G47" s="89">
        <f t="shared" si="1"/>
        <v>0</v>
      </c>
      <c r="H47" s="12">
        <f t="shared" si="2"/>
        <v>0</v>
      </c>
      <c r="I47" s="116"/>
      <c r="J47" s="12">
        <f t="shared" si="3"/>
        <v>0</v>
      </c>
      <c r="K47" s="116"/>
      <c r="L47" s="12">
        <f t="shared" si="4"/>
        <v>0</v>
      </c>
      <c r="M47" s="118">
        <f t="shared" si="5"/>
        <v>0</v>
      </c>
    </row>
    <row r="48" spans="1:15" ht="17" x14ac:dyDescent="0.2">
      <c r="A48" s="160" t="s">
        <v>65</v>
      </c>
      <c r="B48" s="238" t="s">
        <v>59</v>
      </c>
      <c r="C48" s="111">
        <v>4192</v>
      </c>
      <c r="D48" s="171">
        <v>0.38</v>
      </c>
      <c r="E48" s="157">
        <v>0.04</v>
      </c>
      <c r="F48" s="152">
        <f t="shared" si="0"/>
        <v>0.42</v>
      </c>
      <c r="G48" s="89">
        <f t="shared" si="1"/>
        <v>1592.96</v>
      </c>
      <c r="H48" s="12">
        <f t="shared" si="2"/>
        <v>1760.6399999999999</v>
      </c>
      <c r="I48" s="116"/>
      <c r="J48" s="12">
        <f t="shared" si="3"/>
        <v>1760.6399999999999</v>
      </c>
      <c r="K48" s="116">
        <v>220</v>
      </c>
      <c r="L48" s="12">
        <f t="shared" si="4"/>
        <v>1540.6399999999999</v>
      </c>
      <c r="M48" s="118">
        <f t="shared" si="5"/>
        <v>1372.96</v>
      </c>
    </row>
    <row r="49" spans="1:15" hidden="1" x14ac:dyDescent="0.2">
      <c r="A49" s="90" t="s">
        <v>63</v>
      </c>
      <c r="B49" s="146" t="s">
        <v>64</v>
      </c>
      <c r="C49" s="176"/>
      <c r="D49" s="170"/>
      <c r="E49" s="151">
        <v>0.02</v>
      </c>
      <c r="F49" s="152">
        <f t="shared" si="0"/>
        <v>0.02</v>
      </c>
      <c r="G49" s="89">
        <f t="shared" si="1"/>
        <v>0</v>
      </c>
      <c r="H49" s="12">
        <f t="shared" si="2"/>
        <v>0</v>
      </c>
      <c r="I49" s="123"/>
      <c r="J49" s="12">
        <f t="shared" si="3"/>
        <v>0</v>
      </c>
      <c r="K49" s="123"/>
      <c r="L49" s="12">
        <f t="shared" si="4"/>
        <v>0</v>
      </c>
      <c r="M49" s="118">
        <f t="shared" si="5"/>
        <v>0</v>
      </c>
    </row>
    <row r="50" spans="1:15" x14ac:dyDescent="0.2">
      <c r="A50" s="90" t="s">
        <v>134</v>
      </c>
      <c r="B50" s="253" t="s">
        <v>135</v>
      </c>
      <c r="C50" s="176">
        <v>1500</v>
      </c>
      <c r="D50" s="170">
        <v>0.38</v>
      </c>
      <c r="E50" s="151">
        <v>0.03</v>
      </c>
      <c r="F50" s="152">
        <f t="shared" si="0"/>
        <v>0.41000000000000003</v>
      </c>
      <c r="G50" s="89">
        <f t="shared" si="1"/>
        <v>570</v>
      </c>
      <c r="H50" s="12">
        <f t="shared" si="2"/>
        <v>615</v>
      </c>
      <c r="I50" s="123"/>
      <c r="J50" s="12">
        <f t="shared" si="3"/>
        <v>615</v>
      </c>
      <c r="K50" s="123"/>
      <c r="L50" s="12">
        <f t="shared" si="4"/>
        <v>615</v>
      </c>
      <c r="M50" s="118">
        <f t="shared" si="5"/>
        <v>570</v>
      </c>
    </row>
    <row r="51" spans="1:15" x14ac:dyDescent="0.2">
      <c r="A51" s="90" t="s">
        <v>114</v>
      </c>
      <c r="B51" s="234" t="s">
        <v>115</v>
      </c>
      <c r="C51" s="176">
        <v>1924</v>
      </c>
      <c r="D51" s="170">
        <v>0.26</v>
      </c>
      <c r="E51" s="157">
        <v>0.02</v>
      </c>
      <c r="F51" s="152">
        <f t="shared" si="0"/>
        <v>0.28000000000000003</v>
      </c>
      <c r="G51" s="89">
        <f t="shared" si="1"/>
        <v>500.24</v>
      </c>
      <c r="H51" s="12">
        <f t="shared" si="2"/>
        <v>538.72</v>
      </c>
      <c r="I51" s="123"/>
      <c r="J51" s="12">
        <f t="shared" si="3"/>
        <v>538.72</v>
      </c>
      <c r="K51" s="123"/>
      <c r="L51" s="12">
        <f t="shared" si="4"/>
        <v>538.72</v>
      </c>
      <c r="M51" s="118">
        <f t="shared" si="5"/>
        <v>500.24</v>
      </c>
    </row>
    <row r="52" spans="1:15" hidden="1" x14ac:dyDescent="0.2">
      <c r="A52" s="90" t="s">
        <v>114</v>
      </c>
      <c r="B52" s="234" t="s">
        <v>115</v>
      </c>
      <c r="C52" s="176"/>
      <c r="D52" s="170"/>
      <c r="E52" s="157">
        <v>0.03</v>
      </c>
      <c r="F52" s="152">
        <f t="shared" si="0"/>
        <v>0.03</v>
      </c>
      <c r="G52" s="89">
        <f t="shared" si="1"/>
        <v>0</v>
      </c>
      <c r="H52" s="12">
        <f t="shared" si="2"/>
        <v>0</v>
      </c>
      <c r="I52" s="123"/>
      <c r="J52" s="12">
        <f t="shared" si="3"/>
        <v>0</v>
      </c>
      <c r="K52" s="123"/>
      <c r="L52" s="12">
        <f t="shared" si="4"/>
        <v>0</v>
      </c>
      <c r="M52" s="118">
        <f t="shared" si="5"/>
        <v>0</v>
      </c>
    </row>
    <row r="53" spans="1:15" hidden="1" x14ac:dyDescent="0.2">
      <c r="A53" s="90" t="s">
        <v>109</v>
      </c>
      <c r="B53" s="233" t="s">
        <v>110</v>
      </c>
      <c r="C53" s="176"/>
      <c r="D53" s="170"/>
      <c r="E53" s="157">
        <v>0.03</v>
      </c>
      <c r="F53" s="152">
        <f t="shared" si="0"/>
        <v>0.03</v>
      </c>
      <c r="G53" s="89">
        <f t="shared" si="1"/>
        <v>0</v>
      </c>
      <c r="H53" s="12">
        <f t="shared" si="2"/>
        <v>0</v>
      </c>
      <c r="I53" s="123"/>
      <c r="J53" s="12">
        <f t="shared" si="3"/>
        <v>0</v>
      </c>
      <c r="K53" s="123"/>
      <c r="L53" s="12">
        <f t="shared" si="4"/>
        <v>0</v>
      </c>
      <c r="M53" s="118">
        <f t="shared" si="5"/>
        <v>0</v>
      </c>
    </row>
    <row r="54" spans="1:15" hidden="1" x14ac:dyDescent="0.2">
      <c r="A54" s="90" t="s">
        <v>74</v>
      </c>
      <c r="B54" s="175" t="s">
        <v>75</v>
      </c>
      <c r="C54" s="111"/>
      <c r="D54" s="171"/>
      <c r="E54" s="157">
        <v>0.03</v>
      </c>
      <c r="F54" s="152">
        <f t="shared" si="0"/>
        <v>0.03</v>
      </c>
      <c r="G54" s="89">
        <f t="shared" si="1"/>
        <v>0</v>
      </c>
      <c r="H54" s="12">
        <f t="shared" si="2"/>
        <v>0</v>
      </c>
      <c r="I54" s="116"/>
      <c r="J54" s="12">
        <f t="shared" si="3"/>
        <v>0</v>
      </c>
      <c r="K54" s="116"/>
      <c r="L54" s="12">
        <f t="shared" si="4"/>
        <v>0</v>
      </c>
      <c r="M54" s="118">
        <f t="shared" si="5"/>
        <v>0</v>
      </c>
    </row>
    <row r="55" spans="1:15" hidden="1" x14ac:dyDescent="0.2">
      <c r="A55" s="209" t="s">
        <v>91</v>
      </c>
      <c r="B55" s="213" t="s">
        <v>92</v>
      </c>
      <c r="C55" s="214"/>
      <c r="D55" s="215"/>
      <c r="E55" s="199">
        <v>0.04</v>
      </c>
      <c r="F55" s="152">
        <f t="shared" si="0"/>
        <v>0.04</v>
      </c>
      <c r="G55" s="89">
        <f t="shared" si="1"/>
        <v>0</v>
      </c>
      <c r="H55" s="12">
        <f t="shared" si="2"/>
        <v>0</v>
      </c>
      <c r="I55" s="116"/>
      <c r="J55" s="12">
        <f t="shared" si="3"/>
        <v>0</v>
      </c>
      <c r="K55" s="116"/>
      <c r="L55" s="12">
        <f t="shared" si="4"/>
        <v>0</v>
      </c>
      <c r="M55" s="118">
        <f t="shared" si="5"/>
        <v>0</v>
      </c>
    </row>
    <row r="56" spans="1:15" hidden="1" x14ac:dyDescent="0.2">
      <c r="A56" s="90" t="s">
        <v>109</v>
      </c>
      <c r="B56" s="233" t="s">
        <v>110</v>
      </c>
      <c r="C56" s="176"/>
      <c r="D56" s="170"/>
      <c r="E56" s="157">
        <v>0.03</v>
      </c>
      <c r="F56" s="152">
        <f t="shared" si="0"/>
        <v>0.03</v>
      </c>
      <c r="G56" s="89">
        <f t="shared" si="1"/>
        <v>0</v>
      </c>
      <c r="H56" s="12">
        <f t="shared" si="2"/>
        <v>0</v>
      </c>
      <c r="I56" s="123"/>
      <c r="J56" s="12">
        <f t="shared" si="3"/>
        <v>0</v>
      </c>
      <c r="K56" s="123"/>
      <c r="L56" s="12">
        <f t="shared" si="4"/>
        <v>0</v>
      </c>
      <c r="M56" s="118">
        <f t="shared" si="5"/>
        <v>0</v>
      </c>
    </row>
    <row r="57" spans="1:15" s="272" customFormat="1" x14ac:dyDescent="0.2">
      <c r="A57" s="90" t="s">
        <v>139</v>
      </c>
      <c r="B57" s="273" t="s">
        <v>140</v>
      </c>
      <c r="C57" s="230">
        <v>4666</v>
      </c>
      <c r="D57" s="177">
        <v>0.23</v>
      </c>
      <c r="E57" s="157">
        <v>0.02</v>
      </c>
      <c r="F57" s="152">
        <f t="shared" si="0"/>
        <v>0.25</v>
      </c>
      <c r="G57" s="89">
        <f t="shared" si="1"/>
        <v>1073.18</v>
      </c>
      <c r="H57" s="12">
        <f t="shared" si="2"/>
        <v>1166.5</v>
      </c>
      <c r="I57" s="123">
        <v>152.41</v>
      </c>
      <c r="J57" s="12">
        <f t="shared" si="3"/>
        <v>1318.91</v>
      </c>
      <c r="K57" s="123">
        <v>110</v>
      </c>
      <c r="L57" s="12">
        <f t="shared" si="4"/>
        <v>1208.9100000000001</v>
      </c>
      <c r="M57" s="118">
        <f t="shared" si="5"/>
        <v>1115.5900000000001</v>
      </c>
    </row>
    <row r="58" spans="1:15" s="272" customFormat="1" x14ac:dyDescent="0.2">
      <c r="A58" s="90" t="s">
        <v>141</v>
      </c>
      <c r="B58" s="273" t="s">
        <v>140</v>
      </c>
      <c r="C58" s="230">
        <v>4666</v>
      </c>
      <c r="D58" s="177">
        <v>0.23</v>
      </c>
      <c r="E58" s="157">
        <v>0.02</v>
      </c>
      <c r="F58" s="152">
        <f t="shared" si="0"/>
        <v>0.25</v>
      </c>
      <c r="G58" s="89">
        <f t="shared" si="1"/>
        <v>1073.18</v>
      </c>
      <c r="H58" s="12">
        <f t="shared" si="2"/>
        <v>1166.5</v>
      </c>
      <c r="I58" s="123">
        <v>10</v>
      </c>
      <c r="J58" s="12">
        <f t="shared" si="3"/>
        <v>1176.5</v>
      </c>
      <c r="K58" s="123">
        <v>110</v>
      </c>
      <c r="L58" s="12">
        <f t="shared" si="4"/>
        <v>1066.5</v>
      </c>
      <c r="M58" s="118">
        <f t="shared" si="5"/>
        <v>973.18000000000006</v>
      </c>
    </row>
    <row r="59" spans="1:15" hidden="1" x14ac:dyDescent="0.2">
      <c r="A59" s="90" t="s">
        <v>118</v>
      </c>
      <c r="B59" s="238" t="s">
        <v>119</v>
      </c>
      <c r="C59" s="176"/>
      <c r="D59" s="170"/>
      <c r="E59" s="157">
        <v>0.03</v>
      </c>
      <c r="F59" s="152">
        <f t="shared" si="0"/>
        <v>0.03</v>
      </c>
      <c r="G59" s="89">
        <f t="shared" si="1"/>
        <v>0</v>
      </c>
      <c r="H59" s="12">
        <f t="shared" si="2"/>
        <v>0</v>
      </c>
      <c r="I59" s="123"/>
      <c r="J59" s="12">
        <f t="shared" si="3"/>
        <v>0</v>
      </c>
      <c r="K59" s="123"/>
      <c r="L59" s="12">
        <f t="shared" si="4"/>
        <v>0</v>
      </c>
      <c r="M59" s="118">
        <f t="shared" si="5"/>
        <v>0</v>
      </c>
    </row>
    <row r="60" spans="1:15" hidden="1" x14ac:dyDescent="0.2">
      <c r="A60" s="92" t="s">
        <v>54</v>
      </c>
      <c r="B60" s="196" t="s">
        <v>55</v>
      </c>
      <c r="C60" s="197"/>
      <c r="D60" s="198"/>
      <c r="E60" s="199">
        <v>0.04</v>
      </c>
      <c r="F60" s="200">
        <f t="shared" si="0"/>
        <v>0.04</v>
      </c>
      <c r="G60" s="201">
        <f t="shared" si="1"/>
        <v>0</v>
      </c>
      <c r="H60" s="202">
        <f t="shared" si="2"/>
        <v>0</v>
      </c>
      <c r="I60" s="203"/>
      <c r="J60" s="202">
        <f t="shared" si="3"/>
        <v>0</v>
      </c>
      <c r="K60" s="203"/>
      <c r="L60" s="202">
        <f t="shared" si="4"/>
        <v>0</v>
      </c>
      <c r="M60" s="118">
        <f t="shared" si="5"/>
        <v>0</v>
      </c>
    </row>
    <row r="61" spans="1:15" x14ac:dyDescent="0.2">
      <c r="A61" s="90" t="s">
        <v>87</v>
      </c>
      <c r="B61" s="234" t="s">
        <v>88</v>
      </c>
      <c r="C61" s="114">
        <v>4015</v>
      </c>
      <c r="D61" s="172">
        <v>0.23</v>
      </c>
      <c r="E61" s="157">
        <v>0.02</v>
      </c>
      <c r="F61" s="152">
        <f t="shared" si="0"/>
        <v>0.25</v>
      </c>
      <c r="G61" s="89">
        <f t="shared" si="1"/>
        <v>923.45</v>
      </c>
      <c r="H61" s="12">
        <f t="shared" si="2"/>
        <v>1003.75</v>
      </c>
      <c r="I61" s="116">
        <v>80.3</v>
      </c>
      <c r="J61" s="12">
        <f t="shared" si="3"/>
        <v>1084.05</v>
      </c>
      <c r="K61" s="116">
        <v>110</v>
      </c>
      <c r="L61" s="12">
        <f t="shared" si="4"/>
        <v>974.05</v>
      </c>
      <c r="M61" s="118">
        <f t="shared" si="5"/>
        <v>893.75</v>
      </c>
    </row>
    <row r="62" spans="1:15" ht="16" customHeight="1" x14ac:dyDescent="0.2">
      <c r="A62" s="75"/>
      <c r="C62" s="79">
        <f>SUM(C2:C61)</f>
        <v>72021</v>
      </c>
      <c r="D62" s="79"/>
      <c r="E62" s="79"/>
      <c r="F62" s="79"/>
      <c r="G62" s="80">
        <f>SUM(G2:G61)</f>
        <v>20639.180000000004</v>
      </c>
      <c r="H62" s="80">
        <f t="shared" ref="H62:M62" si="30">SUM(H2:H61)</f>
        <v>22483.990000000005</v>
      </c>
      <c r="I62" s="80">
        <f t="shared" si="30"/>
        <v>1051.97</v>
      </c>
      <c r="J62" s="80">
        <f t="shared" si="30"/>
        <v>23535.960000000003</v>
      </c>
      <c r="K62" s="80">
        <f t="shared" si="30"/>
        <v>1424.63</v>
      </c>
      <c r="L62" s="80">
        <f t="shared" si="30"/>
        <v>22111.330000000005</v>
      </c>
      <c r="M62" s="80">
        <f t="shared" si="30"/>
        <v>20266.52</v>
      </c>
      <c r="O62" s="3"/>
    </row>
    <row r="63" spans="1:15" x14ac:dyDescent="0.2">
      <c r="D63" s="81"/>
      <c r="E63" s="81"/>
      <c r="F63" s="81"/>
      <c r="G63" s="81"/>
      <c r="L63" s="162"/>
      <c r="N63" s="165"/>
    </row>
    <row r="64" spans="1:15" x14ac:dyDescent="0.2">
      <c r="D64" s="13"/>
      <c r="E64" s="13"/>
      <c r="F64" s="13"/>
      <c r="G64" s="13"/>
      <c r="I64" s="13"/>
      <c r="J64" s="13"/>
      <c r="K64" t="s">
        <v>10</v>
      </c>
      <c r="L64" s="12">
        <f>H68</f>
        <v>0</v>
      </c>
    </row>
    <row r="65" spans="1:12" x14ac:dyDescent="0.2">
      <c r="D65" s="14"/>
      <c r="E65" s="14"/>
      <c r="F65" s="14"/>
      <c r="G65" s="14"/>
      <c r="I65" s="13"/>
      <c r="J65" s="13"/>
      <c r="K65" t="s">
        <v>12</v>
      </c>
      <c r="L65" s="207">
        <f>L62</f>
        <v>22111.330000000005</v>
      </c>
    </row>
    <row r="66" spans="1:12" x14ac:dyDescent="0.2">
      <c r="D66" s="14"/>
      <c r="E66" s="14"/>
      <c r="F66" s="14"/>
      <c r="G66" s="14"/>
      <c r="H66" s="15"/>
    </row>
    <row r="67" spans="1:12" x14ac:dyDescent="0.2">
      <c r="A67" s="247" t="s">
        <v>48</v>
      </c>
      <c r="B67" s="247" t="s">
        <v>49</v>
      </c>
      <c r="D67" s="14"/>
      <c r="E67" s="14"/>
      <c r="F67" s="14"/>
      <c r="G67" s="14"/>
      <c r="H67" s="15"/>
      <c r="I67" s="3"/>
    </row>
    <row r="68" spans="1:12" x14ac:dyDescent="0.2">
      <c r="A68" s="90">
        <v>0.03</v>
      </c>
      <c r="B68" s="245">
        <v>0.02</v>
      </c>
      <c r="C68" s="41" t="s">
        <v>50</v>
      </c>
      <c r="D68" s="14"/>
      <c r="E68" s="14"/>
      <c r="F68" s="14"/>
      <c r="G68" s="14"/>
      <c r="H68" s="15"/>
      <c r="L68" s="3"/>
    </row>
    <row r="69" spans="1:12" x14ac:dyDescent="0.2">
      <c r="A69" s="246">
        <v>0.04</v>
      </c>
      <c r="B69" s="246">
        <v>2.5000000000000001E-2</v>
      </c>
      <c r="C69" s="41" t="s">
        <v>51</v>
      </c>
    </row>
    <row r="71" spans="1:12" x14ac:dyDescent="0.2">
      <c r="K71" s="3"/>
    </row>
    <row r="80" spans="1:12" x14ac:dyDescent="0.2">
      <c r="L80">
        <v>53.47</v>
      </c>
    </row>
  </sheetData>
  <autoFilter ref="A1:M62" xr:uid="{00000000-0009-0000-0000-000053000000}">
    <filterColumn colId="11">
      <filters>
        <filter val="1,024.76"/>
        <filter val="1,066.50"/>
        <filter val="1,130.04"/>
        <filter val="1,201.45"/>
        <filter val="1,208.91"/>
        <filter val="1,406.60"/>
        <filter val="1,540.64"/>
        <filter val="1,792.05"/>
        <filter val="1,848.11"/>
        <filter val="2,005.39"/>
        <filter val="2,323.39"/>
        <filter val="22,111.33"/>
        <filter val="243.65"/>
        <filter val="488.05"/>
        <filter val="531.90"/>
        <filter val="538.72"/>
        <filter val="615.00"/>
        <filter val="735.94"/>
        <filter val="904.29"/>
        <filter val="974.05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filterMode="1"/>
  <dimension ref="A1:O82"/>
  <sheetViews>
    <sheetView zoomScale="86" zoomScaleNormal="60" workbookViewId="0">
      <selection activeCell="L69" sqref="L69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6.5" customWidth="1"/>
    <col min="7" max="7" width="21.1640625" hidden="1" customWidth="1"/>
    <col min="10" max="10" width="11.6640625" customWidth="1"/>
    <col min="12" max="12" width="10.6640625" customWidth="1"/>
    <col min="13" max="13" width="0.1640625" hidden="1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56</v>
      </c>
      <c r="B2" s="159" t="s">
        <v>57</v>
      </c>
      <c r="C2" s="111"/>
      <c r="D2" s="113"/>
      <c r="E2" s="151">
        <v>0.02</v>
      </c>
      <c r="F2" s="152">
        <f t="shared" ref="F2:F63" si="0">D2+E2</f>
        <v>0.02</v>
      </c>
      <c r="G2" s="89">
        <f t="shared" ref="G2:G63" si="1">C2*D2</f>
        <v>0</v>
      </c>
      <c r="H2" s="12">
        <f t="shared" ref="H2:H63" si="2">C2*F2</f>
        <v>0</v>
      </c>
      <c r="I2" s="89"/>
      <c r="J2" s="12">
        <f t="shared" ref="J2:J63" si="3">H2+I2</f>
        <v>0</v>
      </c>
      <c r="K2" s="120"/>
      <c r="L2" s="12">
        <f t="shared" ref="L2:L63" si="4">J2-K2</f>
        <v>0</v>
      </c>
      <c r="M2" s="3">
        <f t="shared" ref="M2:M63" si="5">G2+I2-K2</f>
        <v>0</v>
      </c>
      <c r="N2" s="3"/>
    </row>
    <row r="3" spans="1:14" s="272" customFormat="1" ht="17" x14ac:dyDescent="0.2">
      <c r="A3" s="179" t="s">
        <v>142</v>
      </c>
      <c r="B3" s="159" t="s">
        <v>143</v>
      </c>
      <c r="C3" s="111">
        <v>3532</v>
      </c>
      <c r="D3" s="113">
        <v>0.25</v>
      </c>
      <c r="E3" s="151">
        <v>0.02</v>
      </c>
      <c r="F3" s="152">
        <f t="shared" si="0"/>
        <v>0.27</v>
      </c>
      <c r="G3" s="89">
        <f t="shared" si="1"/>
        <v>883</v>
      </c>
      <c r="H3" s="12">
        <f>C3*F3</f>
        <v>953.6400000000001</v>
      </c>
      <c r="I3" s="89">
        <v>10</v>
      </c>
      <c r="J3" s="12">
        <f>H3+I3</f>
        <v>963.6400000000001</v>
      </c>
      <c r="K3" s="120">
        <v>110</v>
      </c>
      <c r="L3" s="12">
        <f>J3-K3</f>
        <v>853.6400000000001</v>
      </c>
      <c r="M3" s="3">
        <f t="shared" si="5"/>
        <v>783</v>
      </c>
      <c r="N3"/>
    </row>
    <row r="4" spans="1:14" s="272" customFormat="1" ht="17" x14ac:dyDescent="0.2">
      <c r="A4" s="179" t="s">
        <v>142</v>
      </c>
      <c r="B4" s="159" t="s">
        <v>143</v>
      </c>
      <c r="C4" s="111">
        <v>2069</v>
      </c>
      <c r="D4" s="113">
        <v>0.38</v>
      </c>
      <c r="E4" s="151">
        <v>0.03</v>
      </c>
      <c r="F4" s="152">
        <f t="shared" ref="F4" si="6">D4+E4</f>
        <v>0.41000000000000003</v>
      </c>
      <c r="G4" s="89">
        <f t="shared" ref="G4" si="7">C4*D4</f>
        <v>786.22</v>
      </c>
      <c r="H4" s="12">
        <f t="shared" ref="H4" si="8">C4*F4</f>
        <v>848.29000000000008</v>
      </c>
      <c r="I4" s="89">
        <v>100</v>
      </c>
      <c r="J4" s="12">
        <f>H4+I4</f>
        <v>948.29000000000008</v>
      </c>
      <c r="K4" s="120">
        <v>0</v>
      </c>
      <c r="L4" s="12">
        <f>J4-K4</f>
        <v>948.29000000000008</v>
      </c>
      <c r="M4" s="3">
        <f t="shared" ref="M4" si="9">G4+I4-K4</f>
        <v>886.22</v>
      </c>
      <c r="N4"/>
    </row>
    <row r="5" spans="1:14" ht="17" hidden="1" x14ac:dyDescent="0.2">
      <c r="A5" s="179" t="s">
        <v>112</v>
      </c>
      <c r="B5" s="159" t="s">
        <v>113</v>
      </c>
      <c r="C5" s="111"/>
      <c r="D5" s="113"/>
      <c r="E5" s="151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4" ht="17" hidden="1" x14ac:dyDescent="0.2">
      <c r="A6" s="160" t="s">
        <v>129</v>
      </c>
      <c r="B6" s="159" t="s">
        <v>130</v>
      </c>
      <c r="C6" s="111"/>
      <c r="D6" s="113"/>
      <c r="E6" s="151">
        <v>0.04</v>
      </c>
      <c r="F6" s="152">
        <f t="shared" si="0"/>
        <v>0.04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239"/>
      <c r="L6" s="12">
        <f t="shared" si="4"/>
        <v>0</v>
      </c>
      <c r="M6" s="3">
        <f t="shared" si="5"/>
        <v>0</v>
      </c>
    </row>
    <row r="7" spans="1:14" ht="17" hidden="1" x14ac:dyDescent="0.2">
      <c r="A7" s="160" t="s">
        <v>120</v>
      </c>
      <c r="B7" s="159" t="s">
        <v>121</v>
      </c>
      <c r="C7" s="111"/>
      <c r="D7" s="113"/>
      <c r="E7" s="151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239"/>
      <c r="L7" s="12">
        <f t="shared" si="4"/>
        <v>0</v>
      </c>
      <c r="M7" s="3">
        <f t="shared" si="5"/>
        <v>0</v>
      </c>
    </row>
    <row r="8" spans="1:14" s="272" customFormat="1" ht="17" x14ac:dyDescent="0.2">
      <c r="A8" s="179" t="s">
        <v>31</v>
      </c>
      <c r="B8" s="159" t="s">
        <v>144</v>
      </c>
      <c r="C8" s="111">
        <v>3532</v>
      </c>
      <c r="D8" s="113">
        <v>0.25</v>
      </c>
      <c r="E8" s="151">
        <v>0.02</v>
      </c>
      <c r="F8" s="152">
        <f t="shared" si="0"/>
        <v>0.27</v>
      </c>
      <c r="G8" s="89">
        <f t="shared" si="1"/>
        <v>883</v>
      </c>
      <c r="H8" s="12">
        <f t="shared" si="2"/>
        <v>953.6400000000001</v>
      </c>
      <c r="I8" s="89">
        <v>110</v>
      </c>
      <c r="J8" s="12">
        <f t="shared" si="3"/>
        <v>1063.6400000000001</v>
      </c>
      <c r="K8" s="239">
        <v>330</v>
      </c>
      <c r="L8" s="12">
        <f t="shared" si="4"/>
        <v>733.6400000000001</v>
      </c>
      <c r="M8" s="3">
        <f t="shared" si="5"/>
        <v>663</v>
      </c>
    </row>
    <row r="9" spans="1:14" s="272" customFormat="1" ht="17" x14ac:dyDescent="0.2">
      <c r="A9" s="179" t="s">
        <v>31</v>
      </c>
      <c r="B9" s="159" t="s">
        <v>144</v>
      </c>
      <c r="C9" s="111">
        <v>2069</v>
      </c>
      <c r="D9" s="113">
        <v>0.38</v>
      </c>
      <c r="E9" s="151">
        <v>0.03</v>
      </c>
      <c r="F9" s="152">
        <f t="shared" ref="F9" si="10">D9+E9</f>
        <v>0.41000000000000003</v>
      </c>
      <c r="G9" s="89">
        <f t="shared" ref="G9" si="11">C9*D9</f>
        <v>786.22</v>
      </c>
      <c r="H9" s="12">
        <f t="shared" ref="H9" si="12">C9*F9</f>
        <v>848.29000000000008</v>
      </c>
      <c r="I9" s="89">
        <v>0</v>
      </c>
      <c r="J9" s="12">
        <f t="shared" si="3"/>
        <v>848.29000000000008</v>
      </c>
      <c r="K9" s="239">
        <v>0</v>
      </c>
      <c r="L9" s="12">
        <f t="shared" si="4"/>
        <v>848.29000000000008</v>
      </c>
      <c r="M9" s="3">
        <f t="shared" ref="M9" si="13">G9+I9-K9</f>
        <v>786.22</v>
      </c>
    </row>
    <row r="10" spans="1:14" ht="17" x14ac:dyDescent="0.2">
      <c r="A10" s="179" t="s">
        <v>131</v>
      </c>
      <c r="B10" s="159" t="s">
        <v>132</v>
      </c>
      <c r="C10" s="111">
        <v>2223</v>
      </c>
      <c r="D10" s="113">
        <v>0.38</v>
      </c>
      <c r="E10" s="151">
        <v>0.03</v>
      </c>
      <c r="F10" s="152">
        <f t="shared" si="0"/>
        <v>0.41000000000000003</v>
      </c>
      <c r="G10" s="89">
        <f t="shared" si="1"/>
        <v>844.74</v>
      </c>
      <c r="H10" s="12">
        <f t="shared" si="2"/>
        <v>911.43000000000006</v>
      </c>
      <c r="I10" s="89"/>
      <c r="J10" s="12">
        <f t="shared" si="3"/>
        <v>911.43000000000006</v>
      </c>
      <c r="K10" s="239"/>
      <c r="L10" s="12">
        <f t="shared" si="4"/>
        <v>911.43000000000006</v>
      </c>
      <c r="M10" s="3">
        <f t="shared" si="5"/>
        <v>844.74</v>
      </c>
    </row>
    <row r="11" spans="1:14" ht="17" x14ac:dyDescent="0.2">
      <c r="A11" s="179" t="s">
        <v>133</v>
      </c>
      <c r="B11" s="159" t="s">
        <v>132</v>
      </c>
      <c r="C11" s="252">
        <v>2187</v>
      </c>
      <c r="D11" s="113">
        <v>0.38</v>
      </c>
      <c r="E11" s="151">
        <v>0.03</v>
      </c>
      <c r="F11" s="152">
        <f t="shared" si="0"/>
        <v>0.41000000000000003</v>
      </c>
      <c r="G11" s="89">
        <f t="shared" si="1"/>
        <v>831.06000000000006</v>
      </c>
      <c r="H11" s="12">
        <f t="shared" si="2"/>
        <v>896.67000000000007</v>
      </c>
      <c r="I11" s="89"/>
      <c r="J11" s="12">
        <f t="shared" si="3"/>
        <v>896.67000000000007</v>
      </c>
      <c r="K11" s="239"/>
      <c r="L11" s="12">
        <f t="shared" si="4"/>
        <v>896.67000000000007</v>
      </c>
      <c r="M11" s="3">
        <f t="shared" si="5"/>
        <v>831.06000000000006</v>
      </c>
    </row>
    <row r="12" spans="1:14" ht="17" hidden="1" x14ac:dyDescent="0.2">
      <c r="A12" s="93" t="s">
        <v>102</v>
      </c>
      <c r="B12" s="159" t="s">
        <v>103</v>
      </c>
      <c r="C12" s="111"/>
      <c r="D12" s="113"/>
      <c r="E12" s="151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239"/>
      <c r="L12" s="12">
        <f t="shared" si="4"/>
        <v>0</v>
      </c>
      <c r="M12" s="3">
        <f t="shared" si="5"/>
        <v>0</v>
      </c>
    </row>
    <row r="13" spans="1:14" ht="17" hidden="1" x14ac:dyDescent="0.2">
      <c r="A13" s="179" t="s">
        <v>72</v>
      </c>
      <c r="B13" s="159" t="s">
        <v>73</v>
      </c>
      <c r="C13" s="111"/>
      <c r="D13" s="113"/>
      <c r="E13" s="157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89"/>
      <c r="J13" s="12">
        <f t="shared" si="3"/>
        <v>0</v>
      </c>
      <c r="K13" s="120"/>
      <c r="L13" s="12">
        <f t="shared" si="4"/>
        <v>0</v>
      </c>
      <c r="M13" s="118">
        <f t="shared" si="5"/>
        <v>0</v>
      </c>
    </row>
    <row r="14" spans="1:14" ht="17" hidden="1" x14ac:dyDescent="0.2">
      <c r="A14" s="160" t="s">
        <v>67</v>
      </c>
      <c r="B14" s="159" t="s">
        <v>68</v>
      </c>
      <c r="C14" s="111"/>
      <c r="D14" s="113"/>
      <c r="E14" s="151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89"/>
      <c r="J14" s="12">
        <f t="shared" si="3"/>
        <v>0</v>
      </c>
      <c r="K14" s="120"/>
      <c r="L14" s="12">
        <f t="shared" si="4"/>
        <v>0</v>
      </c>
      <c r="M14" s="118">
        <f t="shared" si="5"/>
        <v>0</v>
      </c>
    </row>
    <row r="15" spans="1:14" ht="17" hidden="1" x14ac:dyDescent="0.2">
      <c r="A15" s="160" t="s">
        <v>65</v>
      </c>
      <c r="B15" s="159" t="s">
        <v>93</v>
      </c>
      <c r="C15" s="111"/>
      <c r="D15" s="113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4" ht="17" hidden="1" x14ac:dyDescent="0.2">
      <c r="A16" s="160" t="s">
        <v>65</v>
      </c>
      <c r="B16" s="159" t="s">
        <v>93</v>
      </c>
      <c r="C16" s="111"/>
      <c r="D16" s="113"/>
      <c r="E16" s="157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89"/>
      <c r="J16" s="12">
        <f t="shared" si="3"/>
        <v>0</v>
      </c>
      <c r="K16" s="120"/>
      <c r="L16" s="12">
        <f t="shared" si="4"/>
        <v>0</v>
      </c>
      <c r="M16" s="118">
        <f t="shared" si="5"/>
        <v>0</v>
      </c>
    </row>
    <row r="17" spans="1:13" ht="17" hidden="1" x14ac:dyDescent="0.2">
      <c r="A17" s="160" t="s">
        <v>116</v>
      </c>
      <c r="B17" s="159" t="s">
        <v>117</v>
      </c>
      <c r="C17" s="111"/>
      <c r="D17" s="113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89"/>
      <c r="J17" s="12">
        <f t="shared" si="3"/>
        <v>0</v>
      </c>
      <c r="K17" s="239"/>
      <c r="L17" s="12">
        <f t="shared" si="4"/>
        <v>0</v>
      </c>
      <c r="M17" s="118">
        <f t="shared" si="5"/>
        <v>0</v>
      </c>
    </row>
    <row r="18" spans="1:13" ht="17" hidden="1" x14ac:dyDescent="0.2">
      <c r="A18" s="160" t="s">
        <v>122</v>
      </c>
      <c r="B18" s="159" t="s">
        <v>123</v>
      </c>
      <c r="C18" s="111"/>
      <c r="D18" s="113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89"/>
      <c r="J18" s="12">
        <f t="shared" si="3"/>
        <v>0</v>
      </c>
      <c r="K18" s="239"/>
      <c r="L18" s="12">
        <f t="shared" si="4"/>
        <v>0</v>
      </c>
      <c r="M18" s="118">
        <f t="shared" si="5"/>
        <v>0</v>
      </c>
    </row>
    <row r="19" spans="1:13" ht="17" hidden="1" x14ac:dyDescent="0.2">
      <c r="A19" s="160" t="s">
        <v>124</v>
      </c>
      <c r="B19" s="159" t="s">
        <v>123</v>
      </c>
      <c r="C19" s="111"/>
      <c r="D19" s="113"/>
      <c r="E19" s="157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89"/>
      <c r="J19" s="12">
        <f t="shared" si="3"/>
        <v>0</v>
      </c>
      <c r="K19" s="239"/>
      <c r="L19" s="12">
        <f t="shared" si="4"/>
        <v>0</v>
      </c>
      <c r="M19" s="118">
        <f t="shared" si="5"/>
        <v>0</v>
      </c>
    </row>
    <row r="20" spans="1:13" hidden="1" x14ac:dyDescent="0.2">
      <c r="A20" s="149" t="s">
        <v>65</v>
      </c>
      <c r="B20" s="218" t="s">
        <v>66</v>
      </c>
      <c r="C20" s="176"/>
      <c r="D20" s="170"/>
      <c r="E20" s="157">
        <v>2.5000000000000001E-2</v>
      </c>
      <c r="F20" s="152">
        <f t="shared" si="0"/>
        <v>2.5000000000000001E-2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3" ht="17" hidden="1" x14ac:dyDescent="0.2">
      <c r="A21" s="179" t="s">
        <v>81</v>
      </c>
      <c r="B21" s="193" t="s">
        <v>82</v>
      </c>
      <c r="C21" s="147"/>
      <c r="D21" s="170"/>
      <c r="E21" s="157">
        <v>0.03</v>
      </c>
      <c r="F21" s="152">
        <f t="shared" si="0"/>
        <v>0.03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3" x14ac:dyDescent="0.2">
      <c r="A22" s="240" t="s">
        <v>125</v>
      </c>
      <c r="B22" s="242" t="s">
        <v>126</v>
      </c>
      <c r="C22" s="147">
        <v>2393</v>
      </c>
      <c r="D22" s="170">
        <v>0.26</v>
      </c>
      <c r="E22" s="157">
        <v>2.5000000000000001E-2</v>
      </c>
      <c r="F22" s="260">
        <f t="shared" si="0"/>
        <v>0.28500000000000003</v>
      </c>
      <c r="G22" s="115">
        <f t="shared" si="1"/>
        <v>622.18000000000006</v>
      </c>
      <c r="H22" s="117">
        <f t="shared" si="2"/>
        <v>682.00500000000011</v>
      </c>
      <c r="I22" s="261"/>
      <c r="J22" s="12">
        <f>H22+I22</f>
        <v>682.00500000000011</v>
      </c>
      <c r="K22" s="262"/>
      <c r="L22" s="12">
        <f>J22-K22</f>
        <v>682.00500000000011</v>
      </c>
      <c r="M22" s="118">
        <f t="shared" si="5"/>
        <v>622.18000000000006</v>
      </c>
    </row>
    <row r="23" spans="1:13" hidden="1" x14ac:dyDescent="0.2">
      <c r="A23" s="240" t="s">
        <v>125</v>
      </c>
      <c r="B23" s="274" t="s">
        <v>126</v>
      </c>
      <c r="C23" s="275"/>
      <c r="D23" s="276"/>
      <c r="E23" s="277">
        <v>0.04</v>
      </c>
      <c r="F23" s="278">
        <f t="shared" si="0"/>
        <v>0.04</v>
      </c>
      <c r="G23" s="115">
        <f t="shared" si="1"/>
        <v>0</v>
      </c>
      <c r="H23" s="279">
        <f t="shared" si="2"/>
        <v>0</v>
      </c>
      <c r="I23" s="280"/>
      <c r="J23" s="279">
        <f t="shared" si="3"/>
        <v>0</v>
      </c>
      <c r="K23" s="281"/>
      <c r="L23" s="279">
        <f t="shared" si="4"/>
        <v>0</v>
      </c>
      <c r="M23" s="282">
        <f t="shared" si="5"/>
        <v>0</v>
      </c>
    </row>
    <row r="24" spans="1:13" x14ac:dyDescent="0.2">
      <c r="A24" s="240" t="s">
        <v>136</v>
      </c>
      <c r="B24" s="268" t="s">
        <v>137</v>
      </c>
      <c r="C24" s="147">
        <v>2396</v>
      </c>
      <c r="D24" s="170">
        <v>0.38</v>
      </c>
      <c r="E24" s="157">
        <v>0.04</v>
      </c>
      <c r="F24" s="260">
        <f t="shared" si="0"/>
        <v>0.42</v>
      </c>
      <c r="G24" s="115">
        <f t="shared" si="1"/>
        <v>910.48</v>
      </c>
      <c r="H24" s="117">
        <f t="shared" si="2"/>
        <v>1006.3199999999999</v>
      </c>
      <c r="I24" s="261">
        <v>60.29</v>
      </c>
      <c r="J24" s="12">
        <f>H24+I24</f>
        <v>1066.6099999999999</v>
      </c>
      <c r="K24" s="264"/>
      <c r="L24" s="12">
        <f>J24-K24</f>
        <v>1066.6099999999999</v>
      </c>
      <c r="M24" s="118">
        <f t="shared" si="5"/>
        <v>970.77</v>
      </c>
    </row>
    <row r="25" spans="1:13" ht="17" hidden="1" x14ac:dyDescent="0.2">
      <c r="A25" s="179" t="s">
        <v>76</v>
      </c>
      <c r="B25" s="180" t="s">
        <v>77</v>
      </c>
      <c r="C25" s="147"/>
      <c r="D25" s="170"/>
      <c r="E25" s="157">
        <v>0.03</v>
      </c>
      <c r="F25" s="152">
        <f t="shared" si="0"/>
        <v>0.03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2">
      <c r="A26" s="191" t="s">
        <v>96</v>
      </c>
      <c r="B26" s="222" t="s">
        <v>97</v>
      </c>
      <c r="C26" s="147"/>
      <c r="D26" s="170"/>
      <c r="E26" s="157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2">
      <c r="A27" s="191" t="s">
        <v>44</v>
      </c>
      <c r="B27" s="146" t="s">
        <v>45</v>
      </c>
      <c r="C27" s="186"/>
      <c r="D27" s="170"/>
      <c r="E27" s="157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"/>
      <c r="J27" s="12">
        <f t="shared" si="3"/>
        <v>0</v>
      </c>
      <c r="K27" s="12"/>
      <c r="L27" s="12">
        <f t="shared" si="4"/>
        <v>0</v>
      </c>
      <c r="M27" s="118">
        <f t="shared" si="5"/>
        <v>0</v>
      </c>
    </row>
    <row r="28" spans="1:13" hidden="1" x14ac:dyDescent="0.2">
      <c r="A28" s="208" t="s">
        <v>89</v>
      </c>
      <c r="B28" s="185" t="s">
        <v>45</v>
      </c>
      <c r="C28" s="186"/>
      <c r="D28" s="170"/>
      <c r="E28" s="157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"/>
      <c r="J28" s="12">
        <f t="shared" si="3"/>
        <v>0</v>
      </c>
      <c r="K28" s="12"/>
      <c r="L28" s="12">
        <f t="shared" si="4"/>
        <v>0</v>
      </c>
      <c r="M28" s="118">
        <f t="shared" si="5"/>
        <v>0</v>
      </c>
    </row>
    <row r="29" spans="1:13" ht="17" hidden="1" x14ac:dyDescent="0.2">
      <c r="A29" s="179" t="s">
        <v>98</v>
      </c>
      <c r="B29" s="283" t="s">
        <v>45</v>
      </c>
      <c r="C29" s="284"/>
      <c r="D29" s="276"/>
      <c r="E29" s="277">
        <v>0.02</v>
      </c>
      <c r="F29" s="278">
        <f t="shared" si="0"/>
        <v>0.02</v>
      </c>
      <c r="G29" s="89">
        <f t="shared" si="1"/>
        <v>0</v>
      </c>
      <c r="H29" s="279">
        <f t="shared" si="2"/>
        <v>0</v>
      </c>
      <c r="I29" s="279"/>
      <c r="J29" s="279">
        <f t="shared" si="3"/>
        <v>0</v>
      </c>
      <c r="K29" s="279"/>
      <c r="L29" s="279">
        <f t="shared" si="4"/>
        <v>0</v>
      </c>
      <c r="M29" s="282">
        <f t="shared" si="5"/>
        <v>0</v>
      </c>
    </row>
    <row r="30" spans="1:13" hidden="1" x14ac:dyDescent="0.2">
      <c r="A30" s="208" t="s">
        <v>65</v>
      </c>
      <c r="B30" s="269" t="s">
        <v>138</v>
      </c>
      <c r="C30" s="270"/>
      <c r="D30" s="271"/>
      <c r="E30" s="157">
        <v>0.04</v>
      </c>
      <c r="F30" s="152">
        <f t="shared" si="0"/>
        <v>0.04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hidden="1" x14ac:dyDescent="0.2">
      <c r="A31" s="208" t="s">
        <v>65</v>
      </c>
      <c r="B31" s="269" t="s">
        <v>138</v>
      </c>
      <c r="C31" s="270"/>
      <c r="D31" s="271"/>
      <c r="E31" s="157">
        <v>0.04</v>
      </c>
      <c r="F31" s="152">
        <f t="shared" si="0"/>
        <v>0.04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ht="17" hidden="1" x14ac:dyDescent="0.2">
      <c r="A32" s="160" t="s">
        <v>94</v>
      </c>
      <c r="B32" s="285" t="s">
        <v>95</v>
      </c>
      <c r="C32" s="284"/>
      <c r="D32" s="276"/>
      <c r="E32" s="277">
        <v>2.5000000000000001E-2</v>
      </c>
      <c r="F32" s="278">
        <f t="shared" si="0"/>
        <v>2.5000000000000001E-2</v>
      </c>
      <c r="G32" s="89">
        <f t="shared" si="1"/>
        <v>0</v>
      </c>
      <c r="H32" s="279">
        <f t="shared" si="2"/>
        <v>0</v>
      </c>
      <c r="I32" s="279"/>
      <c r="J32" s="279">
        <f t="shared" si="3"/>
        <v>0</v>
      </c>
      <c r="K32" s="279"/>
      <c r="L32" s="279">
        <f t="shared" si="4"/>
        <v>0</v>
      </c>
      <c r="M32" s="282">
        <f t="shared" si="5"/>
        <v>0</v>
      </c>
    </row>
    <row r="33" spans="1:15" ht="17" hidden="1" x14ac:dyDescent="0.2">
      <c r="A33" s="160" t="s">
        <v>94</v>
      </c>
      <c r="B33" s="285" t="s">
        <v>95</v>
      </c>
      <c r="C33" s="284"/>
      <c r="D33" s="276"/>
      <c r="E33" s="277">
        <v>0.04</v>
      </c>
      <c r="F33" s="278">
        <f t="shared" si="0"/>
        <v>0.04</v>
      </c>
      <c r="G33" s="89">
        <f t="shared" si="1"/>
        <v>0</v>
      </c>
      <c r="H33" s="279">
        <f t="shared" si="2"/>
        <v>0</v>
      </c>
      <c r="I33" s="279"/>
      <c r="J33" s="279">
        <f t="shared" si="3"/>
        <v>0</v>
      </c>
      <c r="K33" s="279"/>
      <c r="L33" s="279">
        <f t="shared" si="4"/>
        <v>0</v>
      </c>
      <c r="M33" s="282">
        <f t="shared" si="5"/>
        <v>0</v>
      </c>
    </row>
    <row r="34" spans="1:15" hidden="1" x14ac:dyDescent="0.2">
      <c r="A34" s="139" t="s">
        <v>69</v>
      </c>
      <c r="B34" s="286" t="s">
        <v>70</v>
      </c>
      <c r="C34" s="284"/>
      <c r="D34" s="276"/>
      <c r="E34" s="277">
        <v>0.04</v>
      </c>
      <c r="F34" s="278">
        <f t="shared" si="0"/>
        <v>0.04</v>
      </c>
      <c r="G34" s="89">
        <f t="shared" si="1"/>
        <v>0</v>
      </c>
      <c r="H34" s="279">
        <f t="shared" si="2"/>
        <v>0</v>
      </c>
      <c r="I34" s="280"/>
      <c r="J34" s="279">
        <f t="shared" si="3"/>
        <v>0</v>
      </c>
      <c r="K34" s="280"/>
      <c r="L34" s="279">
        <f t="shared" si="4"/>
        <v>0</v>
      </c>
      <c r="M34" s="282">
        <f t="shared" si="5"/>
        <v>0</v>
      </c>
    </row>
    <row r="35" spans="1:15" hidden="1" x14ac:dyDescent="0.2">
      <c r="A35" s="124" t="s">
        <v>60</v>
      </c>
      <c r="B35" s="188" t="s">
        <v>61</v>
      </c>
      <c r="C35" s="189"/>
      <c r="D35" s="172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5" hidden="1" x14ac:dyDescent="0.2">
      <c r="A36" s="139" t="s">
        <v>46</v>
      </c>
      <c r="B36" s="146" t="s">
        <v>29</v>
      </c>
      <c r="C36" s="186"/>
      <c r="D36" s="170"/>
      <c r="E36" s="151">
        <v>2.5000000000000001E-2</v>
      </c>
      <c r="F36" s="152">
        <f t="shared" si="0"/>
        <v>2.5000000000000001E-2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5" hidden="1" x14ac:dyDescent="0.2">
      <c r="A37" s="90" t="s">
        <v>127</v>
      </c>
      <c r="B37" s="244" t="s">
        <v>128</v>
      </c>
      <c r="C37" s="186"/>
      <c r="D37" s="170"/>
      <c r="E37" s="151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  <c r="O37" s="3"/>
    </row>
    <row r="38" spans="1:15" hidden="1" x14ac:dyDescent="0.2">
      <c r="A38" s="90" t="s">
        <v>108</v>
      </c>
      <c r="B38" s="233" t="s">
        <v>111</v>
      </c>
      <c r="C38" s="186"/>
      <c r="D38" s="170"/>
      <c r="E38" s="157">
        <v>0.03</v>
      </c>
      <c r="F38" s="152">
        <f t="shared" si="0"/>
        <v>0.03</v>
      </c>
      <c r="G38" s="89">
        <f t="shared" si="1"/>
        <v>0</v>
      </c>
      <c r="H38" s="12">
        <f t="shared" si="2"/>
        <v>0</v>
      </c>
      <c r="I38" s="123"/>
      <c r="J38" s="12">
        <f t="shared" si="3"/>
        <v>0</v>
      </c>
      <c r="K38" s="123"/>
      <c r="L38" s="12">
        <f t="shared" si="4"/>
        <v>0</v>
      </c>
      <c r="M38" s="118">
        <f t="shared" si="5"/>
        <v>0</v>
      </c>
    </row>
    <row r="39" spans="1:15" hidden="1" x14ac:dyDescent="0.2">
      <c r="A39" s="90" t="s">
        <v>52</v>
      </c>
      <c r="B39" s="287" t="s">
        <v>53</v>
      </c>
      <c r="C39" s="288"/>
      <c r="D39" s="276"/>
      <c r="E39" s="277">
        <v>0.03</v>
      </c>
      <c r="F39" s="278">
        <f t="shared" si="0"/>
        <v>0.03</v>
      </c>
      <c r="G39" s="89">
        <f t="shared" si="1"/>
        <v>0</v>
      </c>
      <c r="H39" s="279">
        <f t="shared" si="2"/>
        <v>0</v>
      </c>
      <c r="I39" s="280"/>
      <c r="J39" s="279">
        <f t="shared" si="3"/>
        <v>0</v>
      </c>
      <c r="K39" s="280"/>
      <c r="L39" s="279">
        <f t="shared" si="4"/>
        <v>0</v>
      </c>
      <c r="M39" s="282">
        <f t="shared" si="5"/>
        <v>0</v>
      </c>
    </row>
    <row r="40" spans="1:15" hidden="1" x14ac:dyDescent="0.2">
      <c r="A40" s="90" t="s">
        <v>52</v>
      </c>
      <c r="B40" s="119" t="s">
        <v>53</v>
      </c>
      <c r="C40" s="190"/>
      <c r="D40" s="170"/>
      <c r="E40" s="151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5" hidden="1" x14ac:dyDescent="0.2">
      <c r="A41" s="208" t="s">
        <v>90</v>
      </c>
      <c r="B41" s="185" t="s">
        <v>79</v>
      </c>
      <c r="C41" s="190"/>
      <c r="D41" s="170"/>
      <c r="E41" s="151">
        <v>0.04</v>
      </c>
      <c r="F41" s="152">
        <f t="shared" si="0"/>
        <v>0.04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5" hidden="1" x14ac:dyDescent="0.2">
      <c r="A42" s="90" t="s">
        <v>104</v>
      </c>
      <c r="B42" s="231" t="s">
        <v>105</v>
      </c>
      <c r="C42" s="190"/>
      <c r="D42" s="170"/>
      <c r="E42" s="151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5" x14ac:dyDescent="0.2">
      <c r="A43" s="90" t="s">
        <v>100</v>
      </c>
      <c r="B43" s="228" t="s">
        <v>101</v>
      </c>
      <c r="C43" s="190">
        <v>1267</v>
      </c>
      <c r="D43" s="170">
        <v>0.38</v>
      </c>
      <c r="E43" s="157">
        <v>0.03</v>
      </c>
      <c r="F43" s="152">
        <f t="shared" si="0"/>
        <v>0.41000000000000003</v>
      </c>
      <c r="G43" s="89">
        <f t="shared" si="1"/>
        <v>481.46</v>
      </c>
      <c r="H43" s="12">
        <f t="shared" si="2"/>
        <v>519.47</v>
      </c>
      <c r="I43" s="123"/>
      <c r="J43" s="12">
        <f>H43+I43</f>
        <v>519.47</v>
      </c>
      <c r="K43" s="123">
        <v>110</v>
      </c>
      <c r="L43" s="12">
        <f>J43-K43</f>
        <v>409.47</v>
      </c>
      <c r="M43" s="118">
        <f t="shared" si="5"/>
        <v>371.46</v>
      </c>
    </row>
    <row r="44" spans="1:15" hidden="1" x14ac:dyDescent="0.2">
      <c r="A44" s="194" t="s">
        <v>85</v>
      </c>
      <c r="B44" s="289" t="s">
        <v>86</v>
      </c>
      <c r="C44" s="288"/>
      <c r="D44" s="276"/>
      <c r="E44" s="277">
        <v>2.5000000000000001E-2</v>
      </c>
      <c r="F44" s="278">
        <f t="shared" si="0"/>
        <v>2.5000000000000001E-2</v>
      </c>
      <c r="G44" s="89">
        <f t="shared" si="1"/>
        <v>0</v>
      </c>
      <c r="H44" s="279">
        <f t="shared" si="2"/>
        <v>0</v>
      </c>
      <c r="I44" s="280"/>
      <c r="J44" s="279">
        <f t="shared" si="3"/>
        <v>0</v>
      </c>
      <c r="K44" s="280"/>
      <c r="L44" s="279">
        <f t="shared" si="4"/>
        <v>0</v>
      </c>
      <c r="M44" s="282">
        <f t="shared" si="5"/>
        <v>0</v>
      </c>
    </row>
    <row r="45" spans="1:15" hidden="1" x14ac:dyDescent="0.2">
      <c r="A45" s="194" t="s">
        <v>85</v>
      </c>
      <c r="B45" s="206" t="s">
        <v>86</v>
      </c>
      <c r="C45" s="190"/>
      <c r="D45" s="170"/>
      <c r="E45" s="151">
        <v>0.04</v>
      </c>
      <c r="F45" s="152">
        <f t="shared" si="0"/>
        <v>0.04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5" hidden="1" x14ac:dyDescent="0.2">
      <c r="A46" s="194" t="s">
        <v>83</v>
      </c>
      <c r="B46" s="206" t="s">
        <v>84</v>
      </c>
      <c r="C46" s="190"/>
      <c r="D46" s="170"/>
      <c r="E46" s="151">
        <v>0.04</v>
      </c>
      <c r="F46" s="152">
        <f t="shared" si="0"/>
        <v>0.04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5" hidden="1" x14ac:dyDescent="0.2">
      <c r="A47" s="90" t="s">
        <v>106</v>
      </c>
      <c r="B47" s="231" t="s">
        <v>107</v>
      </c>
      <c r="C47" s="176"/>
      <c r="D47" s="170"/>
      <c r="E47" s="151">
        <v>0.02</v>
      </c>
      <c r="F47" s="152">
        <f t="shared" si="0"/>
        <v>0.02</v>
      </c>
      <c r="G47" s="89">
        <f t="shared" si="1"/>
        <v>0</v>
      </c>
      <c r="H47" s="12">
        <f t="shared" si="2"/>
        <v>0</v>
      </c>
      <c r="I47" s="123"/>
      <c r="J47" s="12">
        <f t="shared" si="3"/>
        <v>0</v>
      </c>
      <c r="K47" s="123"/>
      <c r="L47" s="12">
        <f t="shared" si="4"/>
        <v>0</v>
      </c>
      <c r="M47" s="118">
        <f t="shared" si="5"/>
        <v>0</v>
      </c>
    </row>
    <row r="48" spans="1:15" hidden="1" x14ac:dyDescent="0.2">
      <c r="A48" s="90" t="s">
        <v>106</v>
      </c>
      <c r="B48" s="231" t="s">
        <v>107</v>
      </c>
      <c r="C48" s="176"/>
      <c r="D48" s="170"/>
      <c r="E48" s="151">
        <v>0.03</v>
      </c>
      <c r="F48" s="152">
        <f t="shared" si="0"/>
        <v>0.03</v>
      </c>
      <c r="G48" s="89">
        <f t="shared" si="1"/>
        <v>0</v>
      </c>
      <c r="H48" s="12">
        <f t="shared" si="2"/>
        <v>0</v>
      </c>
      <c r="I48" s="123"/>
      <c r="J48" s="12">
        <f t="shared" si="3"/>
        <v>0</v>
      </c>
      <c r="K48" s="123"/>
      <c r="L48" s="12">
        <f t="shared" si="4"/>
        <v>0</v>
      </c>
      <c r="M48" s="118">
        <f t="shared" si="5"/>
        <v>0</v>
      </c>
    </row>
    <row r="49" spans="1:15" hidden="1" x14ac:dyDescent="0.2">
      <c r="A49" s="94" t="s">
        <v>58</v>
      </c>
      <c r="B49" s="110" t="s">
        <v>59</v>
      </c>
      <c r="C49" s="111"/>
      <c r="D49" s="171"/>
      <c r="E49" s="157">
        <v>2.5000000000000001E-2</v>
      </c>
      <c r="F49" s="152">
        <f t="shared" si="0"/>
        <v>2.5000000000000001E-2</v>
      </c>
      <c r="G49" s="89">
        <f t="shared" si="1"/>
        <v>0</v>
      </c>
      <c r="H49" s="12">
        <f t="shared" si="2"/>
        <v>0</v>
      </c>
      <c r="I49" s="116"/>
      <c r="J49" s="12">
        <f t="shared" si="3"/>
        <v>0</v>
      </c>
      <c r="K49" s="116"/>
      <c r="L49" s="12">
        <f t="shared" si="4"/>
        <v>0</v>
      </c>
      <c r="M49" s="118">
        <f t="shared" si="5"/>
        <v>0</v>
      </c>
    </row>
    <row r="50" spans="1:15" ht="17" hidden="1" x14ac:dyDescent="0.2">
      <c r="A50" s="160" t="s">
        <v>65</v>
      </c>
      <c r="B50" s="290" t="s">
        <v>59</v>
      </c>
      <c r="C50" s="291"/>
      <c r="D50" s="292"/>
      <c r="E50" s="277">
        <v>0.04</v>
      </c>
      <c r="F50" s="278">
        <f t="shared" si="0"/>
        <v>0.04</v>
      </c>
      <c r="G50" s="89">
        <f t="shared" si="1"/>
        <v>0</v>
      </c>
      <c r="H50" s="279">
        <f t="shared" si="2"/>
        <v>0</v>
      </c>
      <c r="I50" s="293"/>
      <c r="J50" s="279">
        <f t="shared" si="3"/>
        <v>0</v>
      </c>
      <c r="K50" s="293"/>
      <c r="L50" s="279">
        <f t="shared" si="4"/>
        <v>0</v>
      </c>
      <c r="M50" s="282">
        <f t="shared" si="5"/>
        <v>0</v>
      </c>
    </row>
    <row r="51" spans="1:15" hidden="1" x14ac:dyDescent="0.2">
      <c r="A51" s="90" t="s">
        <v>63</v>
      </c>
      <c r="B51" s="146" t="s">
        <v>64</v>
      </c>
      <c r="C51" s="176"/>
      <c r="D51" s="170"/>
      <c r="E51" s="151">
        <v>0.02</v>
      </c>
      <c r="F51" s="152">
        <f t="shared" si="0"/>
        <v>0.02</v>
      </c>
      <c r="G51" s="89">
        <f t="shared" si="1"/>
        <v>0</v>
      </c>
      <c r="H51" s="12">
        <f t="shared" si="2"/>
        <v>0</v>
      </c>
      <c r="I51" s="123"/>
      <c r="J51" s="12">
        <f t="shared" si="3"/>
        <v>0</v>
      </c>
      <c r="K51" s="123"/>
      <c r="L51" s="12">
        <f t="shared" si="4"/>
        <v>0</v>
      </c>
      <c r="M51" s="118">
        <f t="shared" si="5"/>
        <v>0</v>
      </c>
    </row>
    <row r="52" spans="1:15" hidden="1" x14ac:dyDescent="0.2">
      <c r="A52" s="90" t="s">
        <v>134</v>
      </c>
      <c r="B52" s="294" t="s">
        <v>135</v>
      </c>
      <c r="C52" s="295"/>
      <c r="D52" s="276"/>
      <c r="E52" s="277">
        <v>0.03</v>
      </c>
      <c r="F52" s="278">
        <f t="shared" si="0"/>
        <v>0.03</v>
      </c>
      <c r="G52" s="89">
        <f t="shared" si="1"/>
        <v>0</v>
      </c>
      <c r="H52" s="279">
        <f t="shared" si="2"/>
        <v>0</v>
      </c>
      <c r="I52" s="280"/>
      <c r="J52" s="279">
        <f t="shared" si="3"/>
        <v>0</v>
      </c>
      <c r="K52" s="280"/>
      <c r="L52" s="279">
        <f t="shared" si="4"/>
        <v>0</v>
      </c>
      <c r="M52" s="282">
        <f t="shared" si="5"/>
        <v>0</v>
      </c>
    </row>
    <row r="53" spans="1:15" x14ac:dyDescent="0.2">
      <c r="A53" s="90" t="s">
        <v>114</v>
      </c>
      <c r="B53" s="234" t="s">
        <v>115</v>
      </c>
      <c r="C53" s="176">
        <v>1163</v>
      </c>
      <c r="D53" s="170">
        <v>0.43</v>
      </c>
      <c r="E53" s="157">
        <v>0.03</v>
      </c>
      <c r="F53" s="152">
        <f t="shared" si="0"/>
        <v>0.45999999999999996</v>
      </c>
      <c r="G53" s="89">
        <f t="shared" si="1"/>
        <v>500.09</v>
      </c>
      <c r="H53" s="12">
        <f t="shared" si="2"/>
        <v>534.9799999999999</v>
      </c>
      <c r="I53" s="123"/>
      <c r="J53" s="12">
        <f>H53+I53</f>
        <v>534.9799999999999</v>
      </c>
      <c r="K53" s="123"/>
      <c r="L53" s="12">
        <f>J53-K53</f>
        <v>534.9799999999999</v>
      </c>
      <c r="M53" s="118">
        <f t="shared" si="5"/>
        <v>500.09</v>
      </c>
    </row>
    <row r="54" spans="1:15" hidden="1" x14ac:dyDescent="0.2">
      <c r="A54" s="90" t="s">
        <v>114</v>
      </c>
      <c r="B54" s="234" t="s">
        <v>115</v>
      </c>
      <c r="C54" s="176"/>
      <c r="D54" s="170"/>
      <c r="E54" s="157">
        <v>0.03</v>
      </c>
      <c r="F54" s="152">
        <f t="shared" si="0"/>
        <v>0.03</v>
      </c>
      <c r="G54" s="89">
        <f t="shared" si="1"/>
        <v>0</v>
      </c>
      <c r="H54" s="12">
        <f t="shared" si="2"/>
        <v>0</v>
      </c>
      <c r="I54" s="123"/>
      <c r="J54" s="12">
        <f t="shared" si="3"/>
        <v>0</v>
      </c>
      <c r="K54" s="123"/>
      <c r="L54" s="12">
        <f t="shared" si="4"/>
        <v>0</v>
      </c>
      <c r="M54" s="118">
        <f t="shared" si="5"/>
        <v>0</v>
      </c>
    </row>
    <row r="55" spans="1:15" hidden="1" x14ac:dyDescent="0.2">
      <c r="A55" s="90" t="s">
        <v>109</v>
      </c>
      <c r="B55" s="233" t="s">
        <v>110</v>
      </c>
      <c r="C55" s="176"/>
      <c r="D55" s="170"/>
      <c r="E55" s="157">
        <v>0.03</v>
      </c>
      <c r="F55" s="152">
        <f t="shared" si="0"/>
        <v>0.03</v>
      </c>
      <c r="G55" s="89">
        <f t="shared" si="1"/>
        <v>0</v>
      </c>
      <c r="H55" s="12">
        <f t="shared" si="2"/>
        <v>0</v>
      </c>
      <c r="I55" s="123"/>
      <c r="J55" s="12">
        <f t="shared" si="3"/>
        <v>0</v>
      </c>
      <c r="K55" s="123"/>
      <c r="L55" s="12">
        <f t="shared" si="4"/>
        <v>0</v>
      </c>
      <c r="M55" s="118">
        <f t="shared" si="5"/>
        <v>0</v>
      </c>
    </row>
    <row r="56" spans="1:15" hidden="1" x14ac:dyDescent="0.2">
      <c r="A56" s="90" t="s">
        <v>74</v>
      </c>
      <c r="B56" s="175" t="s">
        <v>75</v>
      </c>
      <c r="C56" s="111"/>
      <c r="D56" s="171"/>
      <c r="E56" s="157">
        <v>0.03</v>
      </c>
      <c r="F56" s="152">
        <f t="shared" si="0"/>
        <v>0.03</v>
      </c>
      <c r="G56" s="89">
        <f t="shared" si="1"/>
        <v>0</v>
      </c>
      <c r="H56" s="12">
        <f t="shared" si="2"/>
        <v>0</v>
      </c>
      <c r="I56" s="116"/>
      <c r="J56" s="12">
        <f t="shared" si="3"/>
        <v>0</v>
      </c>
      <c r="K56" s="116"/>
      <c r="L56" s="12">
        <f t="shared" si="4"/>
        <v>0</v>
      </c>
      <c r="M56" s="118">
        <f t="shared" si="5"/>
        <v>0</v>
      </c>
    </row>
    <row r="57" spans="1:15" hidden="1" x14ac:dyDescent="0.2">
      <c r="A57" s="209" t="s">
        <v>91</v>
      </c>
      <c r="B57" s="213" t="s">
        <v>92</v>
      </c>
      <c r="C57" s="214"/>
      <c r="D57" s="215"/>
      <c r="E57" s="199">
        <v>0.04</v>
      </c>
      <c r="F57" s="152">
        <f t="shared" si="0"/>
        <v>0.04</v>
      </c>
      <c r="G57" s="89">
        <f t="shared" si="1"/>
        <v>0</v>
      </c>
      <c r="H57" s="12">
        <f t="shared" si="2"/>
        <v>0</v>
      </c>
      <c r="I57" s="116"/>
      <c r="J57" s="12">
        <f t="shared" si="3"/>
        <v>0</v>
      </c>
      <c r="K57" s="116"/>
      <c r="L57" s="12">
        <f t="shared" si="4"/>
        <v>0</v>
      </c>
      <c r="M57" s="118">
        <f t="shared" si="5"/>
        <v>0</v>
      </c>
    </row>
    <row r="58" spans="1:15" hidden="1" x14ac:dyDescent="0.2">
      <c r="A58" s="90" t="s">
        <v>109</v>
      </c>
      <c r="B58" s="233" t="s">
        <v>110</v>
      </c>
      <c r="C58" s="176"/>
      <c r="D58" s="170"/>
      <c r="E58" s="157">
        <v>0.03</v>
      </c>
      <c r="F58" s="152">
        <f t="shared" si="0"/>
        <v>0.03</v>
      </c>
      <c r="G58" s="89">
        <f t="shared" si="1"/>
        <v>0</v>
      </c>
      <c r="H58" s="12">
        <f t="shared" si="2"/>
        <v>0</v>
      </c>
      <c r="I58" s="123"/>
      <c r="J58" s="12">
        <f t="shared" si="3"/>
        <v>0</v>
      </c>
      <c r="K58" s="123"/>
      <c r="L58" s="12">
        <f t="shared" si="4"/>
        <v>0</v>
      </c>
      <c r="M58" s="118">
        <f t="shared" si="5"/>
        <v>0</v>
      </c>
    </row>
    <row r="59" spans="1:15" s="272" customFormat="1" hidden="1" x14ac:dyDescent="0.2">
      <c r="A59" s="90" t="s">
        <v>139</v>
      </c>
      <c r="B59" s="296" t="s">
        <v>140</v>
      </c>
      <c r="C59" s="295"/>
      <c r="D59" s="276"/>
      <c r="E59" s="277">
        <v>0.02</v>
      </c>
      <c r="F59" s="278">
        <f t="shared" si="0"/>
        <v>0.02</v>
      </c>
      <c r="G59" s="89">
        <f t="shared" si="1"/>
        <v>0</v>
      </c>
      <c r="H59" s="279">
        <f t="shared" si="2"/>
        <v>0</v>
      </c>
      <c r="I59" s="280"/>
      <c r="J59" s="279">
        <f t="shared" si="3"/>
        <v>0</v>
      </c>
      <c r="K59" s="280"/>
      <c r="L59" s="279">
        <f t="shared" si="4"/>
        <v>0</v>
      </c>
      <c r="M59" s="282">
        <f t="shared" si="5"/>
        <v>0</v>
      </c>
    </row>
    <row r="60" spans="1:15" s="272" customFormat="1" hidden="1" x14ac:dyDescent="0.2">
      <c r="A60" s="90" t="s">
        <v>141</v>
      </c>
      <c r="B60" s="296" t="s">
        <v>140</v>
      </c>
      <c r="C60" s="295"/>
      <c r="D60" s="276"/>
      <c r="E60" s="277">
        <v>0.02</v>
      </c>
      <c r="F60" s="278">
        <f t="shared" si="0"/>
        <v>0.02</v>
      </c>
      <c r="G60" s="89">
        <f t="shared" si="1"/>
        <v>0</v>
      </c>
      <c r="H60" s="279">
        <f t="shared" si="2"/>
        <v>0</v>
      </c>
      <c r="I60" s="280"/>
      <c r="J60" s="279">
        <f t="shared" si="3"/>
        <v>0</v>
      </c>
      <c r="K60" s="280"/>
      <c r="L60" s="279">
        <f t="shared" si="4"/>
        <v>0</v>
      </c>
      <c r="M60" s="282">
        <f t="shared" si="5"/>
        <v>0</v>
      </c>
    </row>
    <row r="61" spans="1:15" hidden="1" x14ac:dyDescent="0.2">
      <c r="A61" s="90" t="s">
        <v>118</v>
      </c>
      <c r="B61" s="238" t="s">
        <v>119</v>
      </c>
      <c r="C61" s="176"/>
      <c r="D61" s="170"/>
      <c r="E61" s="157">
        <v>0.03</v>
      </c>
      <c r="F61" s="152">
        <f t="shared" si="0"/>
        <v>0.03</v>
      </c>
      <c r="G61" s="89">
        <f t="shared" si="1"/>
        <v>0</v>
      </c>
      <c r="H61" s="12">
        <f t="shared" si="2"/>
        <v>0</v>
      </c>
      <c r="I61" s="123"/>
      <c r="J61" s="12">
        <f t="shared" si="3"/>
        <v>0</v>
      </c>
      <c r="K61" s="123"/>
      <c r="L61" s="12">
        <f t="shared" si="4"/>
        <v>0</v>
      </c>
      <c r="M61" s="118">
        <f t="shared" si="5"/>
        <v>0</v>
      </c>
    </row>
    <row r="62" spans="1:15" hidden="1" x14ac:dyDescent="0.2">
      <c r="A62" s="92" t="s">
        <v>54</v>
      </c>
      <c r="B62" s="196" t="s">
        <v>55</v>
      </c>
      <c r="C62" s="197"/>
      <c r="D62" s="198"/>
      <c r="E62" s="199">
        <v>0.04</v>
      </c>
      <c r="F62" s="200">
        <f t="shared" si="0"/>
        <v>0.04</v>
      </c>
      <c r="G62" s="201">
        <f t="shared" si="1"/>
        <v>0</v>
      </c>
      <c r="H62" s="202">
        <f t="shared" si="2"/>
        <v>0</v>
      </c>
      <c r="I62" s="203"/>
      <c r="J62" s="202">
        <f t="shared" si="3"/>
        <v>0</v>
      </c>
      <c r="K62" s="203"/>
      <c r="L62" s="202">
        <f t="shared" si="4"/>
        <v>0</v>
      </c>
      <c r="M62" s="118">
        <f t="shared" si="5"/>
        <v>0</v>
      </c>
    </row>
    <row r="63" spans="1:15" hidden="1" x14ac:dyDescent="0.2">
      <c r="A63" s="90" t="s">
        <v>87</v>
      </c>
      <c r="B63" s="297" t="s">
        <v>88</v>
      </c>
      <c r="C63" s="298"/>
      <c r="D63" s="299"/>
      <c r="E63" s="277">
        <v>0.02</v>
      </c>
      <c r="F63" s="278">
        <f t="shared" si="0"/>
        <v>0.02</v>
      </c>
      <c r="G63" s="89">
        <f t="shared" si="1"/>
        <v>0</v>
      </c>
      <c r="H63" s="279">
        <f t="shared" si="2"/>
        <v>0</v>
      </c>
      <c r="I63" s="293"/>
      <c r="J63" s="279">
        <f t="shared" si="3"/>
        <v>0</v>
      </c>
      <c r="K63" s="293"/>
      <c r="L63" s="279">
        <f t="shared" si="4"/>
        <v>0</v>
      </c>
      <c r="M63" s="282">
        <f t="shared" si="5"/>
        <v>0</v>
      </c>
    </row>
    <row r="64" spans="1:15" ht="16" customHeight="1" x14ac:dyDescent="0.2">
      <c r="A64" s="75"/>
      <c r="C64" s="79">
        <f>SUM(C2:C63)</f>
        <v>22831</v>
      </c>
      <c r="D64" s="79"/>
      <c r="E64" s="79"/>
      <c r="F64" s="79"/>
      <c r="G64" s="80">
        <f>SUM(G2:G63)</f>
        <v>7528.4500000000016</v>
      </c>
      <c r="H64" s="80">
        <f t="shared" ref="H64:M64" si="14">SUM(H2:H63)</f>
        <v>8154.7350000000006</v>
      </c>
      <c r="I64" s="80">
        <f t="shared" si="14"/>
        <v>280.29000000000002</v>
      </c>
      <c r="J64" s="80">
        <f t="shared" si="14"/>
        <v>8435.0250000000015</v>
      </c>
      <c r="K64" s="80">
        <f t="shared" si="14"/>
        <v>550</v>
      </c>
      <c r="L64" s="80">
        <f t="shared" si="14"/>
        <v>7885.0250000000005</v>
      </c>
      <c r="M64" s="80">
        <f t="shared" si="14"/>
        <v>7258.7400000000007</v>
      </c>
      <c r="O64" s="3"/>
    </row>
    <row r="65" spans="1:14" x14ac:dyDescent="0.2">
      <c r="D65" s="81"/>
      <c r="E65" s="81"/>
      <c r="F65" s="81"/>
      <c r="G65" s="81"/>
      <c r="L65" s="162"/>
      <c r="N65" s="165"/>
    </row>
    <row r="66" spans="1:14" x14ac:dyDescent="0.2">
      <c r="D66" s="13"/>
      <c r="E66" s="13"/>
      <c r="F66" s="13"/>
      <c r="G66" s="13"/>
      <c r="I66" s="13"/>
      <c r="J66" s="13"/>
      <c r="K66" t="s">
        <v>10</v>
      </c>
      <c r="L66" s="12">
        <f>H70</f>
        <v>0</v>
      </c>
    </row>
    <row r="67" spans="1:14" x14ac:dyDescent="0.2">
      <c r="D67" s="14"/>
      <c r="E67" s="14"/>
      <c r="F67" s="14"/>
      <c r="G67" s="14"/>
      <c r="I67" s="13"/>
      <c r="J67" s="13"/>
      <c r="K67" t="s">
        <v>12</v>
      </c>
      <c r="L67" s="207">
        <f>L64</f>
        <v>7885.0250000000005</v>
      </c>
    </row>
    <row r="68" spans="1:14" x14ac:dyDescent="0.2">
      <c r="D68" s="14"/>
      <c r="E68" s="14"/>
      <c r="F68" s="14"/>
      <c r="G68" s="14"/>
      <c r="H68" s="15"/>
    </row>
    <row r="69" spans="1:14" x14ac:dyDescent="0.2">
      <c r="A69" s="247" t="s">
        <v>48</v>
      </c>
      <c r="B69" s="247" t="s">
        <v>49</v>
      </c>
      <c r="D69" s="14"/>
      <c r="E69" s="14"/>
      <c r="F69" s="14"/>
      <c r="G69" s="14"/>
      <c r="H69" s="15"/>
      <c r="I69" s="3"/>
    </row>
    <row r="70" spans="1:14" x14ac:dyDescent="0.2">
      <c r="A70" s="90">
        <v>0.03</v>
      </c>
      <c r="B70" s="245">
        <v>0.02</v>
      </c>
      <c r="C70" s="41" t="s">
        <v>50</v>
      </c>
      <c r="D70" s="14"/>
      <c r="E70" s="14"/>
      <c r="F70" s="14"/>
      <c r="G70" s="14"/>
      <c r="H70" s="15"/>
      <c r="L70" s="3"/>
    </row>
    <row r="71" spans="1:14" x14ac:dyDescent="0.2">
      <c r="A71" s="246">
        <v>0.04</v>
      </c>
      <c r="B71" s="246">
        <v>2.5000000000000001E-2</v>
      </c>
      <c r="C71" s="41" t="s">
        <v>51</v>
      </c>
    </row>
    <row r="73" spans="1:14" x14ac:dyDescent="0.2">
      <c r="K73" s="3"/>
    </row>
    <row r="82" spans="12:12" x14ac:dyDescent="0.2">
      <c r="L82">
        <v>53.47</v>
      </c>
    </row>
  </sheetData>
  <autoFilter ref="A1:M64" xr:uid="{00000000-0009-0000-0000-000054000000}">
    <filterColumn colId="11">
      <filters>
        <filter val="1,066.61"/>
        <filter val="409.47"/>
        <filter val="523.35"/>
        <filter val="682.01"/>
        <filter val="7,787.92"/>
        <filter val="733.64"/>
        <filter val="827.60"/>
        <filter val="853.64"/>
        <filter val="874.80"/>
        <filter val="889.20"/>
        <filter val="927.6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filterMode="1"/>
  <dimension ref="A1:O83"/>
  <sheetViews>
    <sheetView zoomScale="86" zoomScaleNormal="60" workbookViewId="0">
      <selection activeCell="E77" sqref="E77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6.1640625" customWidth="1"/>
    <col min="7" max="7" width="16.1640625" hidden="1" customWidth="1"/>
    <col min="10" max="10" width="11.6640625" customWidth="1"/>
    <col min="12" max="12" width="10.5" customWidth="1"/>
    <col min="13" max="13" width="14.1640625" hidden="1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56</v>
      </c>
      <c r="B2" s="159" t="s">
        <v>57</v>
      </c>
      <c r="C2" s="111"/>
      <c r="D2" s="113"/>
      <c r="E2" s="151">
        <v>0.02</v>
      </c>
      <c r="F2" s="152">
        <f t="shared" ref="F2:F64" si="0">D2+E2</f>
        <v>0.02</v>
      </c>
      <c r="G2" s="89">
        <f t="shared" ref="G2:G64" si="1">C2*D2</f>
        <v>0</v>
      </c>
      <c r="H2" s="12">
        <f t="shared" ref="H2:H64" si="2">C2*F2</f>
        <v>0</v>
      </c>
      <c r="I2" s="89"/>
      <c r="J2" s="12">
        <f t="shared" ref="J2:J64" si="3">H2+I2</f>
        <v>0</v>
      </c>
      <c r="K2" s="120"/>
      <c r="L2" s="12">
        <f t="shared" ref="L2:L64" si="4">J2-K2</f>
        <v>0</v>
      </c>
      <c r="M2" s="3">
        <f t="shared" ref="M2:M64" si="5">G2+I2-K2</f>
        <v>0</v>
      </c>
      <c r="N2" s="3"/>
    </row>
    <row r="3" spans="1:14" s="272" customFormat="1" ht="17" hidden="1" x14ac:dyDescent="0.2">
      <c r="A3" s="179" t="s">
        <v>142</v>
      </c>
      <c r="B3" s="159" t="s">
        <v>143</v>
      </c>
      <c r="C3" s="300"/>
      <c r="D3" s="301"/>
      <c r="E3" s="302">
        <v>0.02</v>
      </c>
      <c r="F3" s="303">
        <f t="shared" si="0"/>
        <v>0.02</v>
      </c>
      <c r="G3" s="89">
        <f t="shared" si="1"/>
        <v>0</v>
      </c>
      <c r="H3" s="304">
        <f>C3*F3</f>
        <v>0</v>
      </c>
      <c r="I3" s="305"/>
      <c r="J3" s="304">
        <f>H3+I3</f>
        <v>0</v>
      </c>
      <c r="K3" s="306"/>
      <c r="L3" s="304">
        <f>J3-K3</f>
        <v>0</v>
      </c>
      <c r="M3" s="307">
        <f t="shared" si="5"/>
        <v>0</v>
      </c>
      <c r="N3"/>
    </row>
    <row r="4" spans="1:14" s="272" customFormat="1" ht="17" x14ac:dyDescent="0.2">
      <c r="A4" s="179" t="s">
        <v>142</v>
      </c>
      <c r="B4" s="159" t="s">
        <v>143</v>
      </c>
      <c r="C4" s="111">
        <v>2108</v>
      </c>
      <c r="D4" s="113">
        <v>0.38</v>
      </c>
      <c r="E4" s="151">
        <v>0.03</v>
      </c>
      <c r="F4" s="152">
        <f t="shared" si="0"/>
        <v>0.41000000000000003</v>
      </c>
      <c r="G4" s="89">
        <f t="shared" si="1"/>
        <v>801.04</v>
      </c>
      <c r="H4" s="12">
        <f t="shared" ref="H4" si="6">C4*F4</f>
        <v>864.28000000000009</v>
      </c>
      <c r="I4" s="89"/>
      <c r="J4" s="12">
        <f>H4+I4</f>
        <v>864.28000000000009</v>
      </c>
      <c r="K4" s="120"/>
      <c r="L4" s="12">
        <f>J4-K4</f>
        <v>864.28000000000009</v>
      </c>
      <c r="M4" s="3">
        <f t="shared" si="5"/>
        <v>801.04</v>
      </c>
      <c r="N4"/>
    </row>
    <row r="5" spans="1:14" ht="17" hidden="1" x14ac:dyDescent="0.2">
      <c r="A5" s="179" t="s">
        <v>112</v>
      </c>
      <c r="B5" s="159" t="s">
        <v>113</v>
      </c>
      <c r="C5" s="111"/>
      <c r="D5" s="113"/>
      <c r="E5" s="151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4" ht="17" hidden="1" x14ac:dyDescent="0.2">
      <c r="A6" s="160" t="s">
        <v>129</v>
      </c>
      <c r="B6" s="159" t="s">
        <v>130</v>
      </c>
      <c r="C6" s="111"/>
      <c r="D6" s="113"/>
      <c r="E6" s="151">
        <v>0.04</v>
      </c>
      <c r="F6" s="152">
        <f t="shared" si="0"/>
        <v>0.04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239"/>
      <c r="L6" s="12">
        <f t="shared" si="4"/>
        <v>0</v>
      </c>
      <c r="M6" s="3">
        <f t="shared" si="5"/>
        <v>0</v>
      </c>
    </row>
    <row r="7" spans="1:14" ht="17" hidden="1" x14ac:dyDescent="0.2">
      <c r="A7" s="160" t="s">
        <v>120</v>
      </c>
      <c r="B7" s="159" t="s">
        <v>121</v>
      </c>
      <c r="C7" s="111"/>
      <c r="D7" s="113"/>
      <c r="E7" s="151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239"/>
      <c r="L7" s="12">
        <f t="shared" si="4"/>
        <v>0</v>
      </c>
      <c r="M7" s="3">
        <f t="shared" si="5"/>
        <v>0</v>
      </c>
    </row>
    <row r="8" spans="1:14" s="272" customFormat="1" ht="17" x14ac:dyDescent="0.2">
      <c r="A8" s="179" t="s">
        <v>31</v>
      </c>
      <c r="B8" s="159" t="s">
        <v>144</v>
      </c>
      <c r="C8" s="111">
        <v>2092</v>
      </c>
      <c r="D8" s="113">
        <v>0.38</v>
      </c>
      <c r="E8" s="151">
        <v>0.03</v>
      </c>
      <c r="F8" s="152">
        <f t="shared" si="0"/>
        <v>0.41000000000000003</v>
      </c>
      <c r="G8" s="89">
        <f t="shared" si="1"/>
        <v>794.96</v>
      </c>
      <c r="H8" s="12">
        <f t="shared" si="2"/>
        <v>857.72</v>
      </c>
      <c r="I8" s="89"/>
      <c r="J8" s="12">
        <f t="shared" si="3"/>
        <v>857.72</v>
      </c>
      <c r="K8" s="239"/>
      <c r="L8" s="12">
        <f t="shared" si="4"/>
        <v>857.72</v>
      </c>
      <c r="M8" s="3">
        <f t="shared" si="5"/>
        <v>794.96</v>
      </c>
    </row>
    <row r="9" spans="1:14" s="272" customFormat="1" ht="17" hidden="1" x14ac:dyDescent="0.2">
      <c r="A9" s="179" t="s">
        <v>31</v>
      </c>
      <c r="B9" s="159" t="s">
        <v>144</v>
      </c>
      <c r="C9" s="300"/>
      <c r="D9" s="301"/>
      <c r="E9" s="302">
        <v>0.03</v>
      </c>
      <c r="F9" s="303">
        <f t="shared" si="0"/>
        <v>0.03</v>
      </c>
      <c r="G9" s="89">
        <f t="shared" si="1"/>
        <v>0</v>
      </c>
      <c r="H9" s="304">
        <f t="shared" si="2"/>
        <v>0</v>
      </c>
      <c r="I9" s="305"/>
      <c r="J9" s="304">
        <f t="shared" si="3"/>
        <v>0</v>
      </c>
      <c r="K9" s="309"/>
      <c r="L9" s="304">
        <f t="shared" si="4"/>
        <v>0</v>
      </c>
      <c r="M9" s="307">
        <f t="shared" si="5"/>
        <v>0</v>
      </c>
    </row>
    <row r="10" spans="1:14" ht="17" hidden="1" x14ac:dyDescent="0.2">
      <c r="A10" s="179" t="s">
        <v>131</v>
      </c>
      <c r="B10" s="159" t="s">
        <v>132</v>
      </c>
      <c r="C10" s="300"/>
      <c r="D10" s="301"/>
      <c r="E10" s="302">
        <v>0.03</v>
      </c>
      <c r="F10" s="303">
        <f t="shared" si="0"/>
        <v>0.03</v>
      </c>
      <c r="G10" s="89">
        <f t="shared" si="1"/>
        <v>0</v>
      </c>
      <c r="H10" s="304">
        <f t="shared" si="2"/>
        <v>0</v>
      </c>
      <c r="I10" s="305"/>
      <c r="J10" s="304">
        <f t="shared" si="3"/>
        <v>0</v>
      </c>
      <c r="K10" s="309"/>
      <c r="L10" s="304">
        <f t="shared" si="4"/>
        <v>0</v>
      </c>
      <c r="M10" s="307">
        <f t="shared" si="5"/>
        <v>0</v>
      </c>
    </row>
    <row r="11" spans="1:14" ht="17" hidden="1" x14ac:dyDescent="0.2">
      <c r="A11" s="179" t="s">
        <v>133</v>
      </c>
      <c r="B11" s="159" t="s">
        <v>132</v>
      </c>
      <c r="C11" s="308"/>
      <c r="D11" s="301"/>
      <c r="E11" s="302">
        <v>0.03</v>
      </c>
      <c r="F11" s="303">
        <f t="shared" si="0"/>
        <v>0.03</v>
      </c>
      <c r="G11" s="89">
        <f t="shared" si="1"/>
        <v>0</v>
      </c>
      <c r="H11" s="304">
        <f t="shared" si="2"/>
        <v>0</v>
      </c>
      <c r="I11" s="305"/>
      <c r="J11" s="304">
        <f t="shared" si="3"/>
        <v>0</v>
      </c>
      <c r="K11" s="309"/>
      <c r="L11" s="304">
        <f t="shared" si="4"/>
        <v>0</v>
      </c>
      <c r="M11" s="307">
        <f t="shared" si="5"/>
        <v>0</v>
      </c>
    </row>
    <row r="12" spans="1:14" ht="17" hidden="1" x14ac:dyDescent="0.2">
      <c r="A12" s="93" t="s">
        <v>102</v>
      </c>
      <c r="B12" s="159" t="s">
        <v>103</v>
      </c>
      <c r="C12" s="111"/>
      <c r="D12" s="113"/>
      <c r="E12" s="151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239"/>
      <c r="L12" s="12">
        <f t="shared" si="4"/>
        <v>0</v>
      </c>
      <c r="M12" s="3">
        <f t="shared" si="5"/>
        <v>0</v>
      </c>
    </row>
    <row r="13" spans="1:14" ht="17" hidden="1" x14ac:dyDescent="0.2">
      <c r="A13" s="179" t="s">
        <v>72</v>
      </c>
      <c r="B13" s="159" t="s">
        <v>73</v>
      </c>
      <c r="C13" s="111"/>
      <c r="D13" s="113"/>
      <c r="E13" s="157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89"/>
      <c r="J13" s="12">
        <f t="shared" si="3"/>
        <v>0</v>
      </c>
      <c r="K13" s="120"/>
      <c r="L13" s="12">
        <f t="shared" si="4"/>
        <v>0</v>
      </c>
      <c r="M13" s="118">
        <f t="shared" si="5"/>
        <v>0</v>
      </c>
    </row>
    <row r="14" spans="1:14" ht="17" hidden="1" x14ac:dyDescent="0.2">
      <c r="A14" s="160" t="s">
        <v>67</v>
      </c>
      <c r="B14" s="159" t="s">
        <v>68</v>
      </c>
      <c r="C14" s="111"/>
      <c r="D14" s="113"/>
      <c r="E14" s="151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89"/>
      <c r="J14" s="12">
        <f t="shared" si="3"/>
        <v>0</v>
      </c>
      <c r="K14" s="120"/>
      <c r="L14" s="12">
        <f t="shared" si="4"/>
        <v>0</v>
      </c>
      <c r="M14" s="118">
        <f t="shared" si="5"/>
        <v>0</v>
      </c>
    </row>
    <row r="15" spans="1:14" ht="17" hidden="1" x14ac:dyDescent="0.2">
      <c r="A15" s="160" t="s">
        <v>65</v>
      </c>
      <c r="B15" s="159" t="s">
        <v>93</v>
      </c>
      <c r="C15" s="111"/>
      <c r="D15" s="113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4" ht="17" hidden="1" x14ac:dyDescent="0.2">
      <c r="A16" s="160" t="s">
        <v>65</v>
      </c>
      <c r="B16" s="159" t="s">
        <v>93</v>
      </c>
      <c r="C16" s="111"/>
      <c r="D16" s="113"/>
      <c r="E16" s="157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89"/>
      <c r="J16" s="12">
        <f t="shared" si="3"/>
        <v>0</v>
      </c>
      <c r="K16" s="120"/>
      <c r="L16" s="12">
        <f t="shared" si="4"/>
        <v>0</v>
      </c>
      <c r="M16" s="118">
        <f t="shared" si="5"/>
        <v>0</v>
      </c>
    </row>
    <row r="17" spans="1:13" ht="17" hidden="1" x14ac:dyDescent="0.2">
      <c r="A17" s="160" t="s">
        <v>116</v>
      </c>
      <c r="B17" s="159" t="s">
        <v>117</v>
      </c>
      <c r="C17" s="111"/>
      <c r="D17" s="113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89"/>
      <c r="J17" s="12">
        <f t="shared" si="3"/>
        <v>0</v>
      </c>
      <c r="K17" s="239"/>
      <c r="L17" s="12">
        <f t="shared" si="4"/>
        <v>0</v>
      </c>
      <c r="M17" s="118">
        <f t="shared" si="5"/>
        <v>0</v>
      </c>
    </row>
    <row r="18" spans="1:13" ht="17" hidden="1" x14ac:dyDescent="0.2">
      <c r="A18" s="160" t="s">
        <v>122</v>
      </c>
      <c r="B18" s="159" t="s">
        <v>123</v>
      </c>
      <c r="C18" s="111"/>
      <c r="D18" s="113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89"/>
      <c r="J18" s="12">
        <f t="shared" si="3"/>
        <v>0</v>
      </c>
      <c r="K18" s="239"/>
      <c r="L18" s="12">
        <f t="shared" si="4"/>
        <v>0</v>
      </c>
      <c r="M18" s="118">
        <f t="shared" si="5"/>
        <v>0</v>
      </c>
    </row>
    <row r="19" spans="1:13" ht="17" hidden="1" x14ac:dyDescent="0.2">
      <c r="A19" s="160" t="s">
        <v>124</v>
      </c>
      <c r="B19" s="159" t="s">
        <v>123</v>
      </c>
      <c r="C19" s="111"/>
      <c r="D19" s="113"/>
      <c r="E19" s="157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89"/>
      <c r="J19" s="12">
        <f t="shared" si="3"/>
        <v>0</v>
      </c>
      <c r="K19" s="239"/>
      <c r="L19" s="12">
        <f t="shared" si="4"/>
        <v>0</v>
      </c>
      <c r="M19" s="118">
        <f t="shared" si="5"/>
        <v>0</v>
      </c>
    </row>
    <row r="20" spans="1:13" hidden="1" x14ac:dyDescent="0.2">
      <c r="A20" s="149" t="s">
        <v>65</v>
      </c>
      <c r="B20" s="218" t="s">
        <v>66</v>
      </c>
      <c r="C20" s="176"/>
      <c r="D20" s="170"/>
      <c r="E20" s="157">
        <v>2.5000000000000001E-2</v>
      </c>
      <c r="F20" s="152">
        <f t="shared" si="0"/>
        <v>2.5000000000000001E-2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3" ht="17" hidden="1" x14ac:dyDescent="0.2">
      <c r="A21" s="179" t="s">
        <v>81</v>
      </c>
      <c r="B21" s="193" t="s">
        <v>82</v>
      </c>
      <c r="C21" s="147"/>
      <c r="D21" s="170"/>
      <c r="E21" s="157">
        <v>0.03</v>
      </c>
      <c r="F21" s="152">
        <f t="shared" si="0"/>
        <v>0.03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3" hidden="1" x14ac:dyDescent="0.2">
      <c r="A22" s="240" t="s">
        <v>125</v>
      </c>
      <c r="B22" s="242" t="s">
        <v>126</v>
      </c>
      <c r="C22" s="310"/>
      <c r="D22" s="311"/>
      <c r="E22" s="302">
        <v>2.5000000000000001E-2</v>
      </c>
      <c r="F22" s="303">
        <f t="shared" si="0"/>
        <v>2.5000000000000001E-2</v>
      </c>
      <c r="G22" s="115">
        <f t="shared" si="1"/>
        <v>0</v>
      </c>
      <c r="H22" s="304">
        <f t="shared" si="2"/>
        <v>0</v>
      </c>
      <c r="I22" s="312"/>
      <c r="J22" s="304">
        <f>H22+I22</f>
        <v>0</v>
      </c>
      <c r="K22" s="313"/>
      <c r="L22" s="304">
        <f>J22-K22</f>
        <v>0</v>
      </c>
      <c r="M22" s="307">
        <f t="shared" si="5"/>
        <v>0</v>
      </c>
    </row>
    <row r="23" spans="1:13" hidden="1" x14ac:dyDescent="0.2">
      <c r="A23" s="240" t="s">
        <v>125</v>
      </c>
      <c r="B23" s="274" t="s">
        <v>126</v>
      </c>
      <c r="C23" s="275"/>
      <c r="D23" s="276"/>
      <c r="E23" s="277">
        <v>0.04</v>
      </c>
      <c r="F23" s="278">
        <f t="shared" si="0"/>
        <v>0.04</v>
      </c>
      <c r="G23" s="115">
        <f t="shared" si="1"/>
        <v>0</v>
      </c>
      <c r="H23" s="279">
        <f t="shared" si="2"/>
        <v>0</v>
      </c>
      <c r="I23" s="280"/>
      <c r="J23" s="279">
        <f t="shared" si="3"/>
        <v>0</v>
      </c>
      <c r="K23" s="281"/>
      <c r="L23" s="279">
        <f t="shared" si="4"/>
        <v>0</v>
      </c>
      <c r="M23" s="282">
        <f t="shared" si="5"/>
        <v>0</v>
      </c>
    </row>
    <row r="24" spans="1:13" hidden="1" x14ac:dyDescent="0.2">
      <c r="A24" s="240" t="s">
        <v>136</v>
      </c>
      <c r="B24" s="268" t="s">
        <v>137</v>
      </c>
      <c r="C24" s="310"/>
      <c r="D24" s="311"/>
      <c r="E24" s="302">
        <v>0.04</v>
      </c>
      <c r="F24" s="303">
        <f t="shared" si="0"/>
        <v>0.04</v>
      </c>
      <c r="G24" s="115">
        <f t="shared" si="1"/>
        <v>0</v>
      </c>
      <c r="H24" s="304">
        <f t="shared" si="2"/>
        <v>0</v>
      </c>
      <c r="I24" s="312"/>
      <c r="J24" s="304">
        <f>H24+I24</f>
        <v>0</v>
      </c>
      <c r="K24" s="314"/>
      <c r="L24" s="304">
        <f>J24-K24</f>
        <v>0</v>
      </c>
      <c r="M24" s="307">
        <f t="shared" si="5"/>
        <v>0</v>
      </c>
    </row>
    <row r="25" spans="1:13" ht="17" hidden="1" x14ac:dyDescent="0.2">
      <c r="A25" s="179" t="s">
        <v>76</v>
      </c>
      <c r="B25" s="180" t="s">
        <v>77</v>
      </c>
      <c r="C25" s="147"/>
      <c r="D25" s="170"/>
      <c r="E25" s="157">
        <v>0.03</v>
      </c>
      <c r="F25" s="152">
        <f t="shared" si="0"/>
        <v>0.03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2">
      <c r="A26" s="191" t="s">
        <v>96</v>
      </c>
      <c r="B26" s="222" t="s">
        <v>97</v>
      </c>
      <c r="C26" s="147"/>
      <c r="D26" s="170"/>
      <c r="E26" s="157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2">
      <c r="A27" s="191" t="s">
        <v>44</v>
      </c>
      <c r="B27" s="146" t="s">
        <v>45</v>
      </c>
      <c r="C27" s="186"/>
      <c r="D27" s="170"/>
      <c r="E27" s="157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"/>
      <c r="J27" s="12">
        <f t="shared" si="3"/>
        <v>0</v>
      </c>
      <c r="K27" s="12"/>
      <c r="L27" s="12">
        <f t="shared" si="4"/>
        <v>0</v>
      </c>
      <c r="M27" s="118">
        <f t="shared" si="5"/>
        <v>0</v>
      </c>
    </row>
    <row r="28" spans="1:13" hidden="1" x14ac:dyDescent="0.2">
      <c r="A28" s="208" t="s">
        <v>89</v>
      </c>
      <c r="B28" s="185" t="s">
        <v>45</v>
      </c>
      <c r="C28" s="186"/>
      <c r="D28" s="170"/>
      <c r="E28" s="157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"/>
      <c r="J28" s="12">
        <f t="shared" si="3"/>
        <v>0</v>
      </c>
      <c r="K28" s="12"/>
      <c r="L28" s="12">
        <f t="shared" si="4"/>
        <v>0</v>
      </c>
      <c r="M28" s="118">
        <f t="shared" si="5"/>
        <v>0</v>
      </c>
    </row>
    <row r="29" spans="1:13" ht="17" hidden="1" x14ac:dyDescent="0.2">
      <c r="A29" s="179" t="s">
        <v>98</v>
      </c>
      <c r="B29" s="283" t="s">
        <v>45</v>
      </c>
      <c r="C29" s="284"/>
      <c r="D29" s="276"/>
      <c r="E29" s="277">
        <v>0.02</v>
      </c>
      <c r="F29" s="278">
        <f t="shared" si="0"/>
        <v>0.02</v>
      </c>
      <c r="G29" s="89">
        <f t="shared" si="1"/>
        <v>0</v>
      </c>
      <c r="H29" s="279">
        <f t="shared" si="2"/>
        <v>0</v>
      </c>
      <c r="I29" s="279"/>
      <c r="J29" s="279">
        <f t="shared" si="3"/>
        <v>0</v>
      </c>
      <c r="K29" s="279"/>
      <c r="L29" s="279">
        <f t="shared" si="4"/>
        <v>0</v>
      </c>
      <c r="M29" s="282">
        <f t="shared" si="5"/>
        <v>0</v>
      </c>
    </row>
    <row r="30" spans="1:13" hidden="1" x14ac:dyDescent="0.2">
      <c r="A30" s="208" t="s">
        <v>65</v>
      </c>
      <c r="B30" s="269" t="s">
        <v>138</v>
      </c>
      <c r="C30" s="270"/>
      <c r="D30" s="271"/>
      <c r="E30" s="157">
        <v>0.04</v>
      </c>
      <c r="F30" s="152">
        <f t="shared" si="0"/>
        <v>0.04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hidden="1" x14ac:dyDescent="0.2">
      <c r="A31" s="208" t="s">
        <v>65</v>
      </c>
      <c r="B31" s="269" t="s">
        <v>138</v>
      </c>
      <c r="C31" s="270"/>
      <c r="D31" s="271"/>
      <c r="E31" s="157">
        <v>0.04</v>
      </c>
      <c r="F31" s="152">
        <f t="shared" si="0"/>
        <v>0.04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ht="17" hidden="1" x14ac:dyDescent="0.2">
      <c r="A32" s="160" t="s">
        <v>94</v>
      </c>
      <c r="B32" s="285" t="s">
        <v>95</v>
      </c>
      <c r="C32" s="284"/>
      <c r="D32" s="276"/>
      <c r="E32" s="277">
        <v>2.5000000000000001E-2</v>
      </c>
      <c r="F32" s="278">
        <f t="shared" si="0"/>
        <v>2.5000000000000001E-2</v>
      </c>
      <c r="G32" s="89">
        <f t="shared" si="1"/>
        <v>0</v>
      </c>
      <c r="H32" s="279">
        <f t="shared" si="2"/>
        <v>0</v>
      </c>
      <c r="I32" s="279"/>
      <c r="J32" s="279">
        <f t="shared" si="3"/>
        <v>0</v>
      </c>
      <c r="K32" s="279"/>
      <c r="L32" s="279">
        <f t="shared" si="4"/>
        <v>0</v>
      </c>
      <c r="M32" s="282">
        <f t="shared" si="5"/>
        <v>0</v>
      </c>
    </row>
    <row r="33" spans="1:15" ht="17" hidden="1" x14ac:dyDescent="0.2">
      <c r="A33" s="160" t="s">
        <v>94</v>
      </c>
      <c r="B33" s="285" t="s">
        <v>95</v>
      </c>
      <c r="C33" s="284"/>
      <c r="D33" s="276"/>
      <c r="E33" s="277">
        <v>0.04</v>
      </c>
      <c r="F33" s="278">
        <f t="shared" si="0"/>
        <v>0.04</v>
      </c>
      <c r="G33" s="89">
        <f t="shared" si="1"/>
        <v>0</v>
      </c>
      <c r="H33" s="279">
        <f t="shared" si="2"/>
        <v>0</v>
      </c>
      <c r="I33" s="279"/>
      <c r="J33" s="279">
        <f t="shared" si="3"/>
        <v>0</v>
      </c>
      <c r="K33" s="279"/>
      <c r="L33" s="279">
        <f t="shared" si="4"/>
        <v>0</v>
      </c>
      <c r="M33" s="282">
        <f t="shared" si="5"/>
        <v>0</v>
      </c>
    </row>
    <row r="34" spans="1:15" hidden="1" x14ac:dyDescent="0.2">
      <c r="A34" s="139" t="s">
        <v>69</v>
      </c>
      <c r="B34" s="286" t="s">
        <v>70</v>
      </c>
      <c r="C34" s="284"/>
      <c r="D34" s="276"/>
      <c r="E34" s="277">
        <v>0.04</v>
      </c>
      <c r="F34" s="278">
        <f t="shared" si="0"/>
        <v>0.04</v>
      </c>
      <c r="G34" s="89">
        <f t="shared" si="1"/>
        <v>0</v>
      </c>
      <c r="H34" s="279">
        <f t="shared" si="2"/>
        <v>0</v>
      </c>
      <c r="I34" s="280"/>
      <c r="J34" s="279">
        <f t="shared" si="3"/>
        <v>0</v>
      </c>
      <c r="K34" s="280"/>
      <c r="L34" s="279">
        <f t="shared" si="4"/>
        <v>0</v>
      </c>
      <c r="M34" s="282">
        <f t="shared" si="5"/>
        <v>0</v>
      </c>
    </row>
    <row r="35" spans="1:15" hidden="1" x14ac:dyDescent="0.2">
      <c r="A35" s="124" t="s">
        <v>60</v>
      </c>
      <c r="B35" s="188" t="s">
        <v>61</v>
      </c>
      <c r="C35" s="189"/>
      <c r="D35" s="172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5" hidden="1" x14ac:dyDescent="0.2">
      <c r="A36" s="139" t="s">
        <v>46</v>
      </c>
      <c r="B36" s="146" t="s">
        <v>29</v>
      </c>
      <c r="C36" s="186"/>
      <c r="D36" s="170"/>
      <c r="E36" s="151">
        <v>2.5000000000000001E-2</v>
      </c>
      <c r="F36" s="152">
        <f t="shared" si="0"/>
        <v>2.5000000000000001E-2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5" hidden="1" x14ac:dyDescent="0.2">
      <c r="A37" s="90" t="s">
        <v>127</v>
      </c>
      <c r="B37" s="244" t="s">
        <v>128</v>
      </c>
      <c r="C37" s="186"/>
      <c r="D37" s="170"/>
      <c r="E37" s="151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  <c r="O37" s="3"/>
    </row>
    <row r="38" spans="1:15" hidden="1" x14ac:dyDescent="0.2">
      <c r="A38" s="90" t="s">
        <v>108</v>
      </c>
      <c r="B38" s="233" t="s">
        <v>111</v>
      </c>
      <c r="C38" s="186"/>
      <c r="D38" s="170"/>
      <c r="E38" s="157">
        <v>0.03</v>
      </c>
      <c r="F38" s="152">
        <f t="shared" si="0"/>
        <v>0.03</v>
      </c>
      <c r="G38" s="89">
        <f t="shared" si="1"/>
        <v>0</v>
      </c>
      <c r="H38" s="12">
        <f t="shared" si="2"/>
        <v>0</v>
      </c>
      <c r="I38" s="123"/>
      <c r="J38" s="12">
        <f t="shared" si="3"/>
        <v>0</v>
      </c>
      <c r="K38" s="123"/>
      <c r="L38" s="12">
        <f t="shared" si="4"/>
        <v>0</v>
      </c>
      <c r="M38" s="118">
        <f t="shared" si="5"/>
        <v>0</v>
      </c>
    </row>
    <row r="39" spans="1:15" hidden="1" x14ac:dyDescent="0.2">
      <c r="A39" s="90" t="s">
        <v>52</v>
      </c>
      <c r="B39" s="287" t="s">
        <v>53</v>
      </c>
      <c r="C39" s="288"/>
      <c r="D39" s="276"/>
      <c r="E39" s="277">
        <v>0.03</v>
      </c>
      <c r="F39" s="278">
        <f t="shared" si="0"/>
        <v>0.03</v>
      </c>
      <c r="G39" s="89">
        <f t="shared" si="1"/>
        <v>0</v>
      </c>
      <c r="H39" s="279">
        <f t="shared" si="2"/>
        <v>0</v>
      </c>
      <c r="I39" s="280"/>
      <c r="J39" s="279">
        <f t="shared" si="3"/>
        <v>0</v>
      </c>
      <c r="K39" s="280"/>
      <c r="L39" s="279">
        <f t="shared" si="4"/>
        <v>0</v>
      </c>
      <c r="M39" s="282">
        <f t="shared" si="5"/>
        <v>0</v>
      </c>
    </row>
    <row r="40" spans="1:15" hidden="1" x14ac:dyDescent="0.2">
      <c r="A40" s="90" t="s">
        <v>52</v>
      </c>
      <c r="B40" s="119" t="s">
        <v>53</v>
      </c>
      <c r="C40" s="190"/>
      <c r="D40" s="170"/>
      <c r="E40" s="151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5" hidden="1" x14ac:dyDescent="0.2">
      <c r="A41" s="208" t="s">
        <v>90</v>
      </c>
      <c r="B41" s="185" t="s">
        <v>79</v>
      </c>
      <c r="C41" s="190"/>
      <c r="D41" s="170"/>
      <c r="E41" s="151">
        <v>0.04</v>
      </c>
      <c r="F41" s="152">
        <f t="shared" si="0"/>
        <v>0.04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5" hidden="1" x14ac:dyDescent="0.2">
      <c r="A42" s="90" t="s">
        <v>104</v>
      </c>
      <c r="B42" s="231" t="s">
        <v>105</v>
      </c>
      <c r="C42" s="190"/>
      <c r="D42" s="170"/>
      <c r="E42" s="151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5" hidden="1" x14ac:dyDescent="0.2">
      <c r="A43" s="90" t="s">
        <v>100</v>
      </c>
      <c r="B43" s="228" t="s">
        <v>101</v>
      </c>
      <c r="C43" s="315"/>
      <c r="D43" s="311"/>
      <c r="E43" s="302">
        <v>0.03</v>
      </c>
      <c r="F43" s="303">
        <f t="shared" si="0"/>
        <v>0.03</v>
      </c>
      <c r="G43" s="89">
        <f t="shared" si="1"/>
        <v>0</v>
      </c>
      <c r="H43" s="304">
        <f t="shared" si="2"/>
        <v>0</v>
      </c>
      <c r="I43" s="312"/>
      <c r="J43" s="304">
        <f>H43+I43</f>
        <v>0</v>
      </c>
      <c r="K43" s="312"/>
      <c r="L43" s="304">
        <f>J43-K43</f>
        <v>0</v>
      </c>
      <c r="M43" s="307">
        <f t="shared" si="5"/>
        <v>0</v>
      </c>
    </row>
    <row r="44" spans="1:15" hidden="1" x14ac:dyDescent="0.2">
      <c r="A44" s="194" t="s">
        <v>85</v>
      </c>
      <c r="B44" s="289" t="s">
        <v>86</v>
      </c>
      <c r="C44" s="288"/>
      <c r="D44" s="276"/>
      <c r="E44" s="277">
        <v>2.5000000000000001E-2</v>
      </c>
      <c r="F44" s="278">
        <f t="shared" si="0"/>
        <v>2.5000000000000001E-2</v>
      </c>
      <c r="G44" s="89">
        <f t="shared" si="1"/>
        <v>0</v>
      </c>
      <c r="H44" s="279">
        <f t="shared" si="2"/>
        <v>0</v>
      </c>
      <c r="I44" s="280"/>
      <c r="J44" s="279">
        <f t="shared" si="3"/>
        <v>0</v>
      </c>
      <c r="K44" s="280"/>
      <c r="L44" s="279">
        <f t="shared" si="4"/>
        <v>0</v>
      </c>
      <c r="M44" s="282">
        <f t="shared" si="5"/>
        <v>0</v>
      </c>
    </row>
    <row r="45" spans="1:15" hidden="1" x14ac:dyDescent="0.2">
      <c r="A45" s="194" t="s">
        <v>85</v>
      </c>
      <c r="B45" s="206" t="s">
        <v>86</v>
      </c>
      <c r="C45" s="190"/>
      <c r="D45" s="170"/>
      <c r="E45" s="151">
        <v>0.04</v>
      </c>
      <c r="F45" s="152">
        <f t="shared" si="0"/>
        <v>0.04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5" hidden="1" x14ac:dyDescent="0.2">
      <c r="A46" s="194" t="s">
        <v>83</v>
      </c>
      <c r="B46" s="206" t="s">
        <v>84</v>
      </c>
      <c r="C46" s="190"/>
      <c r="D46" s="170"/>
      <c r="E46" s="151">
        <v>0.04</v>
      </c>
      <c r="F46" s="152">
        <f t="shared" si="0"/>
        <v>0.04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5" hidden="1" x14ac:dyDescent="0.2">
      <c r="A47" s="90" t="s">
        <v>106</v>
      </c>
      <c r="B47" s="231" t="s">
        <v>107</v>
      </c>
      <c r="C47" s="176"/>
      <c r="D47" s="170"/>
      <c r="E47" s="151">
        <v>0.02</v>
      </c>
      <c r="F47" s="152">
        <f t="shared" si="0"/>
        <v>0.02</v>
      </c>
      <c r="G47" s="89">
        <f t="shared" si="1"/>
        <v>0</v>
      </c>
      <c r="H47" s="12">
        <f t="shared" si="2"/>
        <v>0</v>
      </c>
      <c r="I47" s="123"/>
      <c r="J47" s="12">
        <f t="shared" si="3"/>
        <v>0</v>
      </c>
      <c r="K47" s="123"/>
      <c r="L47" s="12">
        <f t="shared" si="4"/>
        <v>0</v>
      </c>
      <c r="M47" s="118">
        <f t="shared" si="5"/>
        <v>0</v>
      </c>
    </row>
    <row r="48" spans="1:15" hidden="1" x14ac:dyDescent="0.2">
      <c r="A48" s="90" t="s">
        <v>106</v>
      </c>
      <c r="B48" s="231" t="s">
        <v>107</v>
      </c>
      <c r="C48" s="176"/>
      <c r="D48" s="170"/>
      <c r="E48" s="151">
        <v>0.03</v>
      </c>
      <c r="F48" s="152">
        <f t="shared" si="0"/>
        <v>0.03</v>
      </c>
      <c r="G48" s="89">
        <f t="shared" si="1"/>
        <v>0</v>
      </c>
      <c r="H48" s="12">
        <f t="shared" si="2"/>
        <v>0</v>
      </c>
      <c r="I48" s="123"/>
      <c r="J48" s="12">
        <f t="shared" si="3"/>
        <v>0</v>
      </c>
      <c r="K48" s="123"/>
      <c r="L48" s="12">
        <f t="shared" si="4"/>
        <v>0</v>
      </c>
      <c r="M48" s="118">
        <f t="shared" si="5"/>
        <v>0</v>
      </c>
    </row>
    <row r="49" spans="1:13" hidden="1" x14ac:dyDescent="0.2">
      <c r="A49" s="94" t="s">
        <v>58</v>
      </c>
      <c r="B49" s="110" t="s">
        <v>59</v>
      </c>
      <c r="C49" s="111"/>
      <c r="D49" s="171"/>
      <c r="E49" s="157">
        <v>2.5000000000000001E-2</v>
      </c>
      <c r="F49" s="152">
        <f t="shared" si="0"/>
        <v>2.5000000000000001E-2</v>
      </c>
      <c r="G49" s="89">
        <f t="shared" si="1"/>
        <v>0</v>
      </c>
      <c r="H49" s="12">
        <f t="shared" si="2"/>
        <v>0</v>
      </c>
      <c r="I49" s="116"/>
      <c r="J49" s="12">
        <f t="shared" si="3"/>
        <v>0</v>
      </c>
      <c r="K49" s="116"/>
      <c r="L49" s="12">
        <f t="shared" si="4"/>
        <v>0</v>
      </c>
      <c r="M49" s="118">
        <f t="shared" si="5"/>
        <v>0</v>
      </c>
    </row>
    <row r="50" spans="1:13" ht="17" hidden="1" x14ac:dyDescent="0.2">
      <c r="A50" s="160" t="s">
        <v>65</v>
      </c>
      <c r="B50" s="290" t="s">
        <v>59</v>
      </c>
      <c r="C50" s="291"/>
      <c r="D50" s="292"/>
      <c r="E50" s="277">
        <v>0.04</v>
      </c>
      <c r="F50" s="278">
        <f t="shared" si="0"/>
        <v>0.04</v>
      </c>
      <c r="G50" s="89">
        <f t="shared" si="1"/>
        <v>0</v>
      </c>
      <c r="H50" s="279">
        <f t="shared" si="2"/>
        <v>0</v>
      </c>
      <c r="I50" s="293"/>
      <c r="J50" s="279">
        <f t="shared" si="3"/>
        <v>0</v>
      </c>
      <c r="K50" s="293"/>
      <c r="L50" s="279">
        <f t="shared" si="4"/>
        <v>0</v>
      </c>
      <c r="M50" s="282">
        <f t="shared" si="5"/>
        <v>0</v>
      </c>
    </row>
    <row r="51" spans="1:13" hidden="1" x14ac:dyDescent="0.2">
      <c r="A51" s="90" t="s">
        <v>63</v>
      </c>
      <c r="B51" s="146" t="s">
        <v>64</v>
      </c>
      <c r="C51" s="176"/>
      <c r="D51" s="170"/>
      <c r="E51" s="151">
        <v>0.02</v>
      </c>
      <c r="F51" s="152">
        <f t="shared" si="0"/>
        <v>0.02</v>
      </c>
      <c r="G51" s="89">
        <f t="shared" si="1"/>
        <v>0</v>
      </c>
      <c r="H51" s="12">
        <f t="shared" si="2"/>
        <v>0</v>
      </c>
      <c r="I51" s="123"/>
      <c r="J51" s="12">
        <f t="shared" si="3"/>
        <v>0</v>
      </c>
      <c r="K51" s="123"/>
      <c r="L51" s="12">
        <f t="shared" si="4"/>
        <v>0</v>
      </c>
      <c r="M51" s="118">
        <f t="shared" si="5"/>
        <v>0</v>
      </c>
    </row>
    <row r="52" spans="1:13" hidden="1" x14ac:dyDescent="0.2">
      <c r="A52" s="90" t="s">
        <v>134</v>
      </c>
      <c r="B52" s="294" t="s">
        <v>135</v>
      </c>
      <c r="C52" s="295"/>
      <c r="D52" s="276"/>
      <c r="E52" s="277">
        <v>0.03</v>
      </c>
      <c r="F52" s="278">
        <f t="shared" si="0"/>
        <v>0.03</v>
      </c>
      <c r="G52" s="89">
        <f t="shared" si="1"/>
        <v>0</v>
      </c>
      <c r="H52" s="279">
        <f t="shared" si="2"/>
        <v>0</v>
      </c>
      <c r="I52" s="280"/>
      <c r="J52" s="279">
        <f t="shared" si="3"/>
        <v>0</v>
      </c>
      <c r="K52" s="280"/>
      <c r="L52" s="279">
        <f t="shared" si="4"/>
        <v>0</v>
      </c>
      <c r="M52" s="282">
        <f t="shared" si="5"/>
        <v>0</v>
      </c>
    </row>
    <row r="53" spans="1:13" x14ac:dyDescent="0.2">
      <c r="A53" s="90" t="s">
        <v>114</v>
      </c>
      <c r="B53" s="234" t="s">
        <v>115</v>
      </c>
      <c r="C53" s="176">
        <v>1163</v>
      </c>
      <c r="D53" s="170">
        <v>0.43</v>
      </c>
      <c r="E53" s="157">
        <v>0.03</v>
      </c>
      <c r="F53" s="152">
        <f t="shared" si="0"/>
        <v>0.45999999999999996</v>
      </c>
      <c r="G53" s="89">
        <f t="shared" si="1"/>
        <v>500.09</v>
      </c>
      <c r="H53" s="12">
        <f t="shared" si="2"/>
        <v>534.9799999999999</v>
      </c>
      <c r="I53" s="123"/>
      <c r="J53" s="12">
        <f>H53+I53</f>
        <v>534.9799999999999</v>
      </c>
      <c r="K53" s="123"/>
      <c r="L53" s="12">
        <f>J53-K53</f>
        <v>534.9799999999999</v>
      </c>
      <c r="M53" s="118">
        <f t="shared" si="5"/>
        <v>500.09</v>
      </c>
    </row>
    <row r="54" spans="1:13" hidden="1" x14ac:dyDescent="0.2">
      <c r="A54" s="90" t="s">
        <v>114</v>
      </c>
      <c r="B54" s="234" t="s">
        <v>115</v>
      </c>
      <c r="C54" s="176"/>
      <c r="D54" s="170"/>
      <c r="E54" s="157">
        <v>0.03</v>
      </c>
      <c r="F54" s="152">
        <f t="shared" si="0"/>
        <v>0.03</v>
      </c>
      <c r="G54" s="89">
        <f t="shared" si="1"/>
        <v>0</v>
      </c>
      <c r="H54" s="12">
        <f t="shared" si="2"/>
        <v>0</v>
      </c>
      <c r="I54" s="123"/>
      <c r="J54" s="12">
        <f t="shared" si="3"/>
        <v>0</v>
      </c>
      <c r="K54" s="123"/>
      <c r="L54" s="12">
        <f t="shared" si="4"/>
        <v>0</v>
      </c>
      <c r="M54" s="118">
        <f t="shared" si="5"/>
        <v>0</v>
      </c>
    </row>
    <row r="55" spans="1:13" hidden="1" x14ac:dyDescent="0.2">
      <c r="A55" s="90" t="s">
        <v>109</v>
      </c>
      <c r="B55" s="233" t="s">
        <v>110</v>
      </c>
      <c r="C55" s="176"/>
      <c r="D55" s="170"/>
      <c r="E55" s="157">
        <v>0.03</v>
      </c>
      <c r="F55" s="152">
        <f t="shared" si="0"/>
        <v>0.03</v>
      </c>
      <c r="G55" s="89">
        <f t="shared" si="1"/>
        <v>0</v>
      </c>
      <c r="H55" s="12">
        <f t="shared" si="2"/>
        <v>0</v>
      </c>
      <c r="I55" s="123"/>
      <c r="J55" s="12">
        <f t="shared" si="3"/>
        <v>0</v>
      </c>
      <c r="K55" s="123"/>
      <c r="L55" s="12">
        <f t="shared" si="4"/>
        <v>0</v>
      </c>
      <c r="M55" s="118">
        <f t="shared" si="5"/>
        <v>0</v>
      </c>
    </row>
    <row r="56" spans="1:13" hidden="1" x14ac:dyDescent="0.2">
      <c r="A56" s="90" t="s">
        <v>74</v>
      </c>
      <c r="B56" s="175" t="s">
        <v>75</v>
      </c>
      <c r="C56" s="111"/>
      <c r="D56" s="171"/>
      <c r="E56" s="157">
        <v>0.03</v>
      </c>
      <c r="F56" s="152">
        <f t="shared" si="0"/>
        <v>0.03</v>
      </c>
      <c r="G56" s="89">
        <f t="shared" si="1"/>
        <v>0</v>
      </c>
      <c r="H56" s="12">
        <f t="shared" si="2"/>
        <v>0</v>
      </c>
      <c r="I56" s="116"/>
      <c r="J56" s="12">
        <f t="shared" si="3"/>
        <v>0</v>
      </c>
      <c r="K56" s="116"/>
      <c r="L56" s="12">
        <f t="shared" si="4"/>
        <v>0</v>
      </c>
      <c r="M56" s="118">
        <f t="shared" si="5"/>
        <v>0</v>
      </c>
    </row>
    <row r="57" spans="1:13" hidden="1" x14ac:dyDescent="0.2">
      <c r="A57" s="209" t="s">
        <v>91</v>
      </c>
      <c r="B57" s="213" t="s">
        <v>92</v>
      </c>
      <c r="C57" s="214"/>
      <c r="D57" s="215"/>
      <c r="E57" s="199">
        <v>0.04</v>
      </c>
      <c r="F57" s="152">
        <f t="shared" si="0"/>
        <v>0.04</v>
      </c>
      <c r="G57" s="89">
        <f t="shared" si="1"/>
        <v>0</v>
      </c>
      <c r="H57" s="12">
        <f t="shared" si="2"/>
        <v>0</v>
      </c>
      <c r="I57" s="116"/>
      <c r="J57" s="12">
        <f t="shared" si="3"/>
        <v>0</v>
      </c>
      <c r="K57" s="116"/>
      <c r="L57" s="12">
        <f t="shared" si="4"/>
        <v>0</v>
      </c>
      <c r="M57" s="118">
        <f t="shared" si="5"/>
        <v>0</v>
      </c>
    </row>
    <row r="58" spans="1:13" x14ac:dyDescent="0.2">
      <c r="A58" s="316" t="s">
        <v>145</v>
      </c>
      <c r="B58" s="317" t="s">
        <v>146</v>
      </c>
      <c r="C58" s="211">
        <v>2198</v>
      </c>
      <c r="D58" s="212">
        <v>0.38</v>
      </c>
      <c r="E58" s="199">
        <v>0.04</v>
      </c>
      <c r="F58" s="152">
        <f t="shared" ref="F58" si="7">D58+E58</f>
        <v>0.42</v>
      </c>
      <c r="G58" s="89">
        <f t="shared" ref="G58" si="8">C58*D58</f>
        <v>835.24</v>
      </c>
      <c r="H58" s="12">
        <f t="shared" ref="H58" si="9">C58*F58</f>
        <v>923.16</v>
      </c>
      <c r="I58" s="116"/>
      <c r="J58" s="12">
        <f t="shared" ref="J58" si="10">H58+I58</f>
        <v>923.16</v>
      </c>
      <c r="K58" s="116"/>
      <c r="L58" s="12">
        <f t="shared" ref="L58" si="11">J58-K58</f>
        <v>923.16</v>
      </c>
      <c r="M58" s="118">
        <f t="shared" ref="M58" si="12">G58+I58-K58</f>
        <v>835.24</v>
      </c>
    </row>
    <row r="59" spans="1:13" hidden="1" x14ac:dyDescent="0.2">
      <c r="A59" s="90" t="s">
        <v>109</v>
      </c>
      <c r="B59" s="233" t="s">
        <v>110</v>
      </c>
      <c r="C59" s="176"/>
      <c r="D59" s="170"/>
      <c r="E59" s="157">
        <v>0.03</v>
      </c>
      <c r="F59" s="152">
        <f t="shared" si="0"/>
        <v>0.03</v>
      </c>
      <c r="G59" s="89">
        <f t="shared" si="1"/>
        <v>0</v>
      </c>
      <c r="H59" s="12">
        <f t="shared" si="2"/>
        <v>0</v>
      </c>
      <c r="I59" s="123"/>
      <c r="J59" s="12">
        <f t="shared" si="3"/>
        <v>0</v>
      </c>
      <c r="K59" s="123"/>
      <c r="L59" s="12">
        <f t="shared" si="4"/>
        <v>0</v>
      </c>
      <c r="M59" s="118">
        <f t="shared" si="5"/>
        <v>0</v>
      </c>
    </row>
    <row r="60" spans="1:13" s="272" customFormat="1" hidden="1" x14ac:dyDescent="0.2">
      <c r="A60" s="90" t="s">
        <v>139</v>
      </c>
      <c r="B60" s="296" t="s">
        <v>140</v>
      </c>
      <c r="C60" s="295"/>
      <c r="D60" s="276"/>
      <c r="E60" s="277">
        <v>0.02</v>
      </c>
      <c r="F60" s="278">
        <f t="shared" si="0"/>
        <v>0.02</v>
      </c>
      <c r="G60" s="89">
        <f t="shared" si="1"/>
        <v>0</v>
      </c>
      <c r="H60" s="279">
        <f t="shared" si="2"/>
        <v>0</v>
      </c>
      <c r="I60" s="280"/>
      <c r="J60" s="279">
        <f t="shared" si="3"/>
        <v>0</v>
      </c>
      <c r="K60" s="280"/>
      <c r="L60" s="279">
        <f t="shared" si="4"/>
        <v>0</v>
      </c>
      <c r="M60" s="282">
        <f t="shared" si="5"/>
        <v>0</v>
      </c>
    </row>
    <row r="61" spans="1:13" s="272" customFormat="1" hidden="1" x14ac:dyDescent="0.2">
      <c r="A61" s="90" t="s">
        <v>141</v>
      </c>
      <c r="B61" s="296" t="s">
        <v>140</v>
      </c>
      <c r="C61" s="295"/>
      <c r="D61" s="276"/>
      <c r="E61" s="277">
        <v>0.02</v>
      </c>
      <c r="F61" s="278">
        <f t="shared" si="0"/>
        <v>0.02</v>
      </c>
      <c r="G61" s="89">
        <f t="shared" si="1"/>
        <v>0</v>
      </c>
      <c r="H61" s="279">
        <f t="shared" si="2"/>
        <v>0</v>
      </c>
      <c r="I61" s="280"/>
      <c r="J61" s="279">
        <f t="shared" si="3"/>
        <v>0</v>
      </c>
      <c r="K61" s="280"/>
      <c r="L61" s="279">
        <f t="shared" si="4"/>
        <v>0</v>
      </c>
      <c r="M61" s="282">
        <f t="shared" si="5"/>
        <v>0</v>
      </c>
    </row>
    <row r="62" spans="1:13" hidden="1" x14ac:dyDescent="0.2">
      <c r="A62" s="90" t="s">
        <v>118</v>
      </c>
      <c r="B62" s="238" t="s">
        <v>119</v>
      </c>
      <c r="C62" s="176"/>
      <c r="D62" s="170"/>
      <c r="E62" s="157">
        <v>0.03</v>
      </c>
      <c r="F62" s="152">
        <f t="shared" si="0"/>
        <v>0.03</v>
      </c>
      <c r="G62" s="89">
        <f t="shared" si="1"/>
        <v>0</v>
      </c>
      <c r="H62" s="12">
        <f t="shared" si="2"/>
        <v>0</v>
      </c>
      <c r="I62" s="123"/>
      <c r="J62" s="12">
        <f t="shared" si="3"/>
        <v>0</v>
      </c>
      <c r="K62" s="123"/>
      <c r="L62" s="12">
        <f t="shared" si="4"/>
        <v>0</v>
      </c>
      <c r="M62" s="118">
        <f t="shared" si="5"/>
        <v>0</v>
      </c>
    </row>
    <row r="63" spans="1:13" hidden="1" x14ac:dyDescent="0.2">
      <c r="A63" s="92" t="s">
        <v>54</v>
      </c>
      <c r="B63" s="196" t="s">
        <v>55</v>
      </c>
      <c r="C63" s="197"/>
      <c r="D63" s="198"/>
      <c r="E63" s="199">
        <v>0.04</v>
      </c>
      <c r="F63" s="200">
        <f t="shared" si="0"/>
        <v>0.04</v>
      </c>
      <c r="G63" s="201">
        <f t="shared" si="1"/>
        <v>0</v>
      </c>
      <c r="H63" s="202">
        <f t="shared" si="2"/>
        <v>0</v>
      </c>
      <c r="I63" s="203"/>
      <c r="J63" s="202">
        <f t="shared" si="3"/>
        <v>0</v>
      </c>
      <c r="K63" s="203"/>
      <c r="L63" s="202">
        <f t="shared" si="4"/>
        <v>0</v>
      </c>
      <c r="M63" s="118">
        <f t="shared" si="5"/>
        <v>0</v>
      </c>
    </row>
    <row r="64" spans="1:13" hidden="1" x14ac:dyDescent="0.2">
      <c r="A64" s="90" t="s">
        <v>87</v>
      </c>
      <c r="B64" s="297" t="s">
        <v>88</v>
      </c>
      <c r="C64" s="298"/>
      <c r="D64" s="299"/>
      <c r="E64" s="277">
        <v>0.02</v>
      </c>
      <c r="F64" s="278">
        <f t="shared" si="0"/>
        <v>0.02</v>
      </c>
      <c r="G64" s="89">
        <f t="shared" si="1"/>
        <v>0</v>
      </c>
      <c r="H64" s="279">
        <f t="shared" si="2"/>
        <v>0</v>
      </c>
      <c r="I64" s="293"/>
      <c r="J64" s="279">
        <f t="shared" si="3"/>
        <v>0</v>
      </c>
      <c r="K64" s="293"/>
      <c r="L64" s="279">
        <f t="shared" si="4"/>
        <v>0</v>
      </c>
      <c r="M64" s="282">
        <f t="shared" si="5"/>
        <v>0</v>
      </c>
    </row>
    <row r="65" spans="1:15" ht="16" customHeight="1" x14ac:dyDescent="0.2">
      <c r="A65" s="75"/>
      <c r="C65" s="79">
        <f>SUM(C2:C64)</f>
        <v>7561</v>
      </c>
      <c r="D65" s="79"/>
      <c r="E65" s="79"/>
      <c r="F65" s="79"/>
      <c r="G65" s="80">
        <f>SUM(G2:G64)</f>
        <v>2931.33</v>
      </c>
      <c r="H65" s="80">
        <f t="shared" ref="H65:M65" si="13">SUM(H2:H64)</f>
        <v>3180.14</v>
      </c>
      <c r="I65" s="80">
        <f t="shared" si="13"/>
        <v>0</v>
      </c>
      <c r="J65" s="80">
        <f t="shared" si="13"/>
        <v>3180.14</v>
      </c>
      <c r="K65" s="80">
        <f t="shared" si="13"/>
        <v>0</v>
      </c>
      <c r="L65" s="80">
        <f t="shared" si="13"/>
        <v>3180.14</v>
      </c>
      <c r="M65" s="80">
        <f t="shared" si="13"/>
        <v>2931.33</v>
      </c>
      <c r="O65" s="3"/>
    </row>
    <row r="66" spans="1:15" x14ac:dyDescent="0.2">
      <c r="D66" s="81"/>
      <c r="E66" s="81"/>
      <c r="F66" s="81"/>
      <c r="G66" s="81"/>
      <c r="L66" s="162"/>
      <c r="N66" s="165"/>
    </row>
    <row r="67" spans="1:15" x14ac:dyDescent="0.2">
      <c r="D67" s="13"/>
      <c r="E67" s="13"/>
      <c r="F67" s="13"/>
      <c r="G67" s="13"/>
      <c r="I67" s="13"/>
      <c r="J67" s="13"/>
      <c r="K67" t="s">
        <v>10</v>
      </c>
      <c r="L67" s="12">
        <f>H71</f>
        <v>0</v>
      </c>
    </row>
    <row r="68" spans="1:15" x14ac:dyDescent="0.2">
      <c r="D68" s="14"/>
      <c r="E68" s="14"/>
      <c r="F68" s="14"/>
      <c r="G68" s="14"/>
      <c r="I68" s="13"/>
      <c r="J68" s="13"/>
      <c r="K68" t="s">
        <v>12</v>
      </c>
      <c r="L68" s="207">
        <f>L65</f>
        <v>3180.14</v>
      </c>
    </row>
    <row r="69" spans="1:15" x14ac:dyDescent="0.2">
      <c r="D69" s="14"/>
      <c r="E69" s="14"/>
      <c r="F69" s="14"/>
      <c r="G69" s="14"/>
      <c r="H69" s="15"/>
    </row>
    <row r="70" spans="1:15" x14ac:dyDescent="0.2">
      <c r="A70" s="247" t="s">
        <v>48</v>
      </c>
      <c r="B70" s="247" t="s">
        <v>49</v>
      </c>
      <c r="D70" s="14"/>
      <c r="E70" s="14"/>
      <c r="F70" s="14"/>
      <c r="G70" s="14"/>
      <c r="H70" s="15"/>
      <c r="I70" s="3"/>
    </row>
    <row r="71" spans="1:15" x14ac:dyDescent="0.2">
      <c r="A71" s="90">
        <v>0.03</v>
      </c>
      <c r="B71" s="245">
        <v>0.02</v>
      </c>
      <c r="C71" s="41" t="s">
        <v>50</v>
      </c>
      <c r="D71" s="14"/>
      <c r="E71" s="14"/>
      <c r="F71" s="14"/>
      <c r="G71" s="14"/>
      <c r="H71" s="15"/>
      <c r="L71" s="3"/>
    </row>
    <row r="72" spans="1:15" x14ac:dyDescent="0.2">
      <c r="A72" s="246">
        <v>0.04</v>
      </c>
      <c r="B72" s="246">
        <v>2.5000000000000001E-2</v>
      </c>
      <c r="C72" s="41" t="s">
        <v>51</v>
      </c>
    </row>
    <row r="74" spans="1:15" x14ac:dyDescent="0.2">
      <c r="K74" s="3"/>
    </row>
    <row r="83" spans="12:12" x14ac:dyDescent="0.2">
      <c r="L83">
        <v>53.47</v>
      </c>
    </row>
  </sheetData>
  <autoFilter ref="A1:M65" xr:uid="{00000000-0009-0000-0000-000055000000}">
    <filterColumn colId="11">
      <filters>
        <filter val="3,159.22"/>
        <filter val="534.98"/>
        <filter val="836.80"/>
        <filter val="864.28"/>
        <filter val="923.1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filterMode="1"/>
  <dimension ref="A1:O83"/>
  <sheetViews>
    <sheetView zoomScale="86" zoomScaleNormal="60" workbookViewId="0">
      <selection activeCell="L68" sqref="L68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6.1640625" customWidth="1"/>
    <col min="7" max="7" width="16.1640625" hidden="1" customWidth="1"/>
    <col min="10" max="10" width="11.6640625" customWidth="1"/>
    <col min="12" max="12" width="11.5" customWidth="1"/>
    <col min="13" max="13" width="16" hidden="1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64" si="0">D2+E2</f>
        <v>0.02</v>
      </c>
      <c r="G2" s="115">
        <f t="shared" ref="G2:G64" si="1">C2*D2</f>
        <v>0</v>
      </c>
      <c r="H2" s="117">
        <f t="shared" ref="H2:H64" si="2">C2*F2</f>
        <v>0</v>
      </c>
      <c r="I2" s="115"/>
      <c r="J2" s="117">
        <f t="shared" ref="J2:J64" si="3">H2+I2</f>
        <v>0</v>
      </c>
      <c r="K2" s="319"/>
      <c r="L2" s="117">
        <f t="shared" ref="L2:L64" si="4">J2-K2</f>
        <v>0</v>
      </c>
      <c r="M2" s="118">
        <f t="shared" ref="M2:M64" si="5">G2+I2-K2</f>
        <v>0</v>
      </c>
      <c r="N2" s="3"/>
    </row>
    <row r="3" spans="1:14" s="272" customFormat="1" ht="17" x14ac:dyDescent="0.2">
      <c r="A3" s="179" t="s">
        <v>142</v>
      </c>
      <c r="B3" s="159" t="s">
        <v>143</v>
      </c>
      <c r="C3" s="111">
        <v>4300</v>
      </c>
      <c r="D3" s="113">
        <v>0.25</v>
      </c>
      <c r="E3" s="157">
        <v>0.02</v>
      </c>
      <c r="F3" s="260">
        <f t="shared" si="0"/>
        <v>0.27</v>
      </c>
      <c r="G3" s="115">
        <f t="shared" si="1"/>
        <v>1075</v>
      </c>
      <c r="H3" s="117">
        <f>C3*F3</f>
        <v>1161</v>
      </c>
      <c r="I3" s="115"/>
      <c r="J3" s="117">
        <f>H3+I3</f>
        <v>1161</v>
      </c>
      <c r="K3" s="319"/>
      <c r="L3" s="117">
        <f>J3-K3</f>
        <v>1161</v>
      </c>
      <c r="M3" s="118">
        <f t="shared" si="5"/>
        <v>1075</v>
      </c>
      <c r="N3"/>
    </row>
    <row r="4" spans="1:14" s="272" customFormat="1" ht="17" hidden="1" x14ac:dyDescent="0.2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ht="17" hidden="1" x14ac:dyDescent="0.2">
      <c r="A5" s="179" t="s">
        <v>112</v>
      </c>
      <c r="B5" s="159" t="s">
        <v>113</v>
      </c>
      <c r="C5" s="111"/>
      <c r="D5" s="113"/>
      <c r="E5" s="157">
        <v>0.03</v>
      </c>
      <c r="F5" s="260">
        <f t="shared" si="0"/>
        <v>0.03</v>
      </c>
      <c r="G5" s="115">
        <f t="shared" si="1"/>
        <v>0</v>
      </c>
      <c r="H5" s="117">
        <f t="shared" si="2"/>
        <v>0</v>
      </c>
      <c r="I5" s="115"/>
      <c r="J5" s="117">
        <f t="shared" si="3"/>
        <v>0</v>
      </c>
      <c r="K5" s="320"/>
      <c r="L5" s="117">
        <f t="shared" si="4"/>
        <v>0</v>
      </c>
      <c r="M5" s="118">
        <f t="shared" si="5"/>
        <v>0</v>
      </c>
    </row>
    <row r="6" spans="1:14" ht="17" hidden="1" x14ac:dyDescent="0.2">
      <c r="A6" s="160" t="s">
        <v>129</v>
      </c>
      <c r="B6" s="159" t="s">
        <v>130</v>
      </c>
      <c r="C6" s="111"/>
      <c r="D6" s="113"/>
      <c r="E6" s="157">
        <v>0.04</v>
      </c>
      <c r="F6" s="260">
        <f t="shared" si="0"/>
        <v>0.04</v>
      </c>
      <c r="G6" s="115">
        <f t="shared" si="1"/>
        <v>0</v>
      </c>
      <c r="H6" s="117">
        <f t="shared" si="2"/>
        <v>0</v>
      </c>
      <c r="I6" s="115"/>
      <c r="J6" s="117">
        <f t="shared" si="3"/>
        <v>0</v>
      </c>
      <c r="K6" s="320"/>
      <c r="L6" s="117">
        <f t="shared" si="4"/>
        <v>0</v>
      </c>
      <c r="M6" s="118">
        <f t="shared" si="5"/>
        <v>0</v>
      </c>
    </row>
    <row r="7" spans="1:14" ht="17" hidden="1" x14ac:dyDescent="0.2">
      <c r="A7" s="160" t="s">
        <v>120</v>
      </c>
      <c r="B7" s="159" t="s">
        <v>121</v>
      </c>
      <c r="C7" s="111"/>
      <c r="D7" s="113"/>
      <c r="E7" s="157">
        <v>2.5000000000000001E-2</v>
      </c>
      <c r="F7" s="260">
        <f t="shared" si="0"/>
        <v>2.5000000000000001E-2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s="272" customFormat="1" ht="17" hidden="1" x14ac:dyDescent="0.2">
      <c r="A8" s="179" t="s">
        <v>31</v>
      </c>
      <c r="B8" s="159" t="s">
        <v>144</v>
      </c>
      <c r="C8" s="111"/>
      <c r="D8" s="113"/>
      <c r="E8" s="157">
        <v>0.03</v>
      </c>
      <c r="F8" s="260">
        <f t="shared" si="0"/>
        <v>0.03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s="272" customFormat="1" ht="17" x14ac:dyDescent="0.2">
      <c r="A9" s="179" t="s">
        <v>31</v>
      </c>
      <c r="B9" s="159" t="s">
        <v>144</v>
      </c>
      <c r="C9" s="111">
        <v>4300</v>
      </c>
      <c r="D9" s="113">
        <v>0.25</v>
      </c>
      <c r="E9" s="157">
        <v>0.02</v>
      </c>
      <c r="F9" s="260">
        <f t="shared" si="0"/>
        <v>0.27</v>
      </c>
      <c r="G9" s="115">
        <f t="shared" si="1"/>
        <v>1075</v>
      </c>
      <c r="H9" s="117">
        <f t="shared" si="2"/>
        <v>1161</v>
      </c>
      <c r="I9" s="115"/>
      <c r="J9" s="117">
        <f t="shared" si="3"/>
        <v>1161</v>
      </c>
      <c r="K9" s="320"/>
      <c r="L9" s="117">
        <f t="shared" si="4"/>
        <v>1161</v>
      </c>
      <c r="M9" s="118">
        <f t="shared" si="5"/>
        <v>1075</v>
      </c>
    </row>
    <row r="10" spans="1:14" ht="17" x14ac:dyDescent="0.2">
      <c r="A10" s="179" t="s">
        <v>131</v>
      </c>
      <c r="B10" s="159" t="s">
        <v>132</v>
      </c>
      <c r="C10" s="111">
        <v>5161</v>
      </c>
      <c r="D10" s="113">
        <v>0.27</v>
      </c>
      <c r="E10" s="157">
        <v>0.02</v>
      </c>
      <c r="F10" s="260">
        <f t="shared" si="0"/>
        <v>0.29000000000000004</v>
      </c>
      <c r="G10" s="115">
        <f t="shared" si="1"/>
        <v>1393.47</v>
      </c>
      <c r="H10" s="117">
        <f t="shared" si="2"/>
        <v>1496.6900000000003</v>
      </c>
      <c r="I10" s="115"/>
      <c r="J10" s="117">
        <f t="shared" si="3"/>
        <v>1496.6900000000003</v>
      </c>
      <c r="K10" s="320"/>
      <c r="L10" s="117">
        <f t="shared" si="4"/>
        <v>1496.6900000000003</v>
      </c>
      <c r="M10" s="118">
        <f t="shared" si="5"/>
        <v>1393.47</v>
      </c>
    </row>
    <row r="11" spans="1:14" ht="17" x14ac:dyDescent="0.2">
      <c r="A11" s="179" t="s">
        <v>133</v>
      </c>
      <c r="B11" s="159" t="s">
        <v>132</v>
      </c>
      <c r="C11" s="252">
        <v>5161</v>
      </c>
      <c r="D11" s="113">
        <v>0.27</v>
      </c>
      <c r="E11" s="157">
        <v>0.02</v>
      </c>
      <c r="F11" s="260">
        <f t="shared" si="0"/>
        <v>0.29000000000000004</v>
      </c>
      <c r="G11" s="115">
        <f t="shared" si="1"/>
        <v>1393.47</v>
      </c>
      <c r="H11" s="117">
        <f t="shared" si="2"/>
        <v>1496.6900000000003</v>
      </c>
      <c r="I11" s="115"/>
      <c r="J11" s="117">
        <f t="shared" si="3"/>
        <v>1496.6900000000003</v>
      </c>
      <c r="K11" s="320"/>
      <c r="L11" s="117">
        <f t="shared" si="4"/>
        <v>1496.6900000000003</v>
      </c>
      <c r="M11" s="118">
        <f t="shared" si="5"/>
        <v>1393.47</v>
      </c>
    </row>
    <row r="12" spans="1:14" ht="17" hidden="1" x14ac:dyDescent="0.2">
      <c r="A12" s="93" t="s">
        <v>102</v>
      </c>
      <c r="B12" s="159" t="s">
        <v>103</v>
      </c>
      <c r="C12" s="111"/>
      <c r="D12" s="113"/>
      <c r="E12" s="157">
        <v>0.03</v>
      </c>
      <c r="F12" s="260">
        <f t="shared" si="0"/>
        <v>0.03</v>
      </c>
      <c r="G12" s="115">
        <f t="shared" si="1"/>
        <v>0</v>
      </c>
      <c r="H12" s="117">
        <f t="shared" si="2"/>
        <v>0</v>
      </c>
      <c r="I12" s="115"/>
      <c r="J12" s="117">
        <f t="shared" si="3"/>
        <v>0</v>
      </c>
      <c r="K12" s="320"/>
      <c r="L12" s="117">
        <f t="shared" si="4"/>
        <v>0</v>
      </c>
      <c r="M12" s="118">
        <f t="shared" si="5"/>
        <v>0</v>
      </c>
    </row>
    <row r="13" spans="1:14" ht="17" hidden="1" x14ac:dyDescent="0.2">
      <c r="A13" s="179" t="s">
        <v>72</v>
      </c>
      <c r="B13" s="159" t="s">
        <v>73</v>
      </c>
      <c r="C13" s="111"/>
      <c r="D13" s="113"/>
      <c r="E13" s="157">
        <v>0.03</v>
      </c>
      <c r="F13" s="260">
        <f t="shared" si="0"/>
        <v>0.03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19"/>
      <c r="L13" s="117">
        <f t="shared" si="4"/>
        <v>0</v>
      </c>
      <c r="M13" s="118">
        <f t="shared" si="5"/>
        <v>0</v>
      </c>
    </row>
    <row r="14" spans="1:14" ht="17" hidden="1" x14ac:dyDescent="0.2">
      <c r="A14" s="160" t="s">
        <v>67</v>
      </c>
      <c r="B14" s="159" t="s">
        <v>68</v>
      </c>
      <c r="C14" s="111"/>
      <c r="D14" s="113"/>
      <c r="E14" s="157">
        <v>0.04</v>
      </c>
      <c r="F14" s="260">
        <f t="shared" si="0"/>
        <v>0.04</v>
      </c>
      <c r="G14" s="115">
        <f t="shared" si="1"/>
        <v>0</v>
      </c>
      <c r="H14" s="117">
        <f t="shared" si="2"/>
        <v>0</v>
      </c>
      <c r="I14" s="115"/>
      <c r="J14" s="117">
        <f t="shared" si="3"/>
        <v>0</v>
      </c>
      <c r="K14" s="319"/>
      <c r="L14" s="117">
        <f t="shared" si="4"/>
        <v>0</v>
      </c>
      <c r="M14" s="118">
        <f t="shared" si="5"/>
        <v>0</v>
      </c>
    </row>
    <row r="15" spans="1:14" ht="17" hidden="1" x14ac:dyDescent="0.2">
      <c r="A15" s="160" t="s">
        <v>65</v>
      </c>
      <c r="B15" s="159" t="s">
        <v>93</v>
      </c>
      <c r="C15" s="111"/>
      <c r="D15" s="113"/>
      <c r="E15" s="157">
        <v>2.5000000000000001E-2</v>
      </c>
      <c r="F15" s="260">
        <f t="shared" si="0"/>
        <v>2.5000000000000001E-2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t="17" hidden="1" x14ac:dyDescent="0.2">
      <c r="A16" s="160" t="s">
        <v>65</v>
      </c>
      <c r="B16" s="159" t="s">
        <v>93</v>
      </c>
      <c r="C16" s="111"/>
      <c r="D16" s="113"/>
      <c r="E16" s="157">
        <v>0.04</v>
      </c>
      <c r="F16" s="260">
        <f t="shared" si="0"/>
        <v>0.04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t="17" hidden="1" x14ac:dyDescent="0.2">
      <c r="A17" s="160" t="s">
        <v>116</v>
      </c>
      <c r="B17" s="159" t="s">
        <v>117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20"/>
      <c r="L17" s="117">
        <f t="shared" si="4"/>
        <v>0</v>
      </c>
      <c r="M17" s="118">
        <f t="shared" si="5"/>
        <v>0</v>
      </c>
    </row>
    <row r="18" spans="1:13" ht="17" hidden="1" x14ac:dyDescent="0.2">
      <c r="A18" s="160" t="s">
        <v>122</v>
      </c>
      <c r="B18" s="159" t="s">
        <v>123</v>
      </c>
      <c r="C18" s="111"/>
      <c r="D18" s="113"/>
      <c r="E18" s="157">
        <v>0.04</v>
      </c>
      <c r="F18" s="260">
        <f t="shared" si="0"/>
        <v>0.04</v>
      </c>
      <c r="G18" s="115">
        <f t="shared" si="1"/>
        <v>0</v>
      </c>
      <c r="H18" s="117">
        <f t="shared" si="2"/>
        <v>0</v>
      </c>
      <c r="I18" s="115"/>
      <c r="J18" s="117">
        <f t="shared" si="3"/>
        <v>0</v>
      </c>
      <c r="K18" s="320"/>
      <c r="L18" s="117">
        <f t="shared" si="4"/>
        <v>0</v>
      </c>
      <c r="M18" s="118">
        <f t="shared" si="5"/>
        <v>0</v>
      </c>
    </row>
    <row r="19" spans="1:13" ht="17" hidden="1" x14ac:dyDescent="0.2">
      <c r="A19" s="160" t="s">
        <v>124</v>
      </c>
      <c r="B19" s="159" t="s">
        <v>123</v>
      </c>
      <c r="C19" s="111"/>
      <c r="D19" s="113"/>
      <c r="E19" s="157">
        <v>2.5000000000000001E-2</v>
      </c>
      <c r="F19" s="260">
        <f t="shared" si="0"/>
        <v>2.5000000000000001E-2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20"/>
      <c r="L19" s="117">
        <f t="shared" si="4"/>
        <v>0</v>
      </c>
      <c r="M19" s="118">
        <f t="shared" si="5"/>
        <v>0</v>
      </c>
    </row>
    <row r="20" spans="1:13" hidden="1" x14ac:dyDescent="0.2">
      <c r="A20" s="149" t="s">
        <v>65</v>
      </c>
      <c r="B20" s="218" t="s">
        <v>66</v>
      </c>
      <c r="C20" s="176"/>
      <c r="D20" s="170"/>
      <c r="E20" s="157">
        <v>2.5000000000000001E-2</v>
      </c>
      <c r="F20" s="260">
        <f t="shared" si="0"/>
        <v>2.5000000000000001E-2</v>
      </c>
      <c r="G20" s="115">
        <f t="shared" si="1"/>
        <v>0</v>
      </c>
      <c r="H20" s="117">
        <f t="shared" si="2"/>
        <v>0</v>
      </c>
      <c r="I20" s="261"/>
      <c r="J20" s="117">
        <f t="shared" si="3"/>
        <v>0</v>
      </c>
      <c r="K20" s="261"/>
      <c r="L20" s="117">
        <f t="shared" si="4"/>
        <v>0</v>
      </c>
      <c r="M20" s="118">
        <f t="shared" si="5"/>
        <v>0</v>
      </c>
    </row>
    <row r="21" spans="1:13" ht="17" hidden="1" x14ac:dyDescent="0.2">
      <c r="A21" s="179" t="s">
        <v>81</v>
      </c>
      <c r="B21" s="193" t="s">
        <v>82</v>
      </c>
      <c r="C21" s="147"/>
      <c r="D21" s="170"/>
      <c r="E21" s="157">
        <v>0.03</v>
      </c>
      <c r="F21" s="260">
        <f t="shared" si="0"/>
        <v>0.03</v>
      </c>
      <c r="G21" s="115">
        <f t="shared" si="1"/>
        <v>0</v>
      </c>
      <c r="H21" s="117">
        <f t="shared" si="2"/>
        <v>0</v>
      </c>
      <c r="I21" s="261"/>
      <c r="J21" s="117">
        <f t="shared" si="3"/>
        <v>0</v>
      </c>
      <c r="K21" s="261"/>
      <c r="L21" s="117">
        <f t="shared" si="4"/>
        <v>0</v>
      </c>
      <c r="M21" s="118">
        <f t="shared" si="5"/>
        <v>0</v>
      </c>
    </row>
    <row r="22" spans="1:13" hidden="1" x14ac:dyDescent="0.2">
      <c r="A22" s="240" t="s">
        <v>125</v>
      </c>
      <c r="B22" s="242" t="s">
        <v>126</v>
      </c>
      <c r="C22" s="147"/>
      <c r="D22" s="170"/>
      <c r="E22" s="157">
        <v>2.5000000000000001E-2</v>
      </c>
      <c r="F22" s="260">
        <f t="shared" si="0"/>
        <v>2.5000000000000001E-2</v>
      </c>
      <c r="G22" s="115">
        <f t="shared" si="1"/>
        <v>0</v>
      </c>
      <c r="H22" s="117">
        <f t="shared" si="2"/>
        <v>0</v>
      </c>
      <c r="I22" s="261"/>
      <c r="J22" s="117">
        <f>H22+I22</f>
        <v>0</v>
      </c>
      <c r="K22" s="262"/>
      <c r="L22" s="117">
        <f>J22-K22</f>
        <v>0</v>
      </c>
      <c r="M22" s="118">
        <f t="shared" si="5"/>
        <v>0</v>
      </c>
    </row>
    <row r="23" spans="1:13" hidden="1" x14ac:dyDescent="0.2">
      <c r="A23" s="240" t="s">
        <v>125</v>
      </c>
      <c r="B23" s="242" t="s">
        <v>126</v>
      </c>
      <c r="C23" s="147"/>
      <c r="D23" s="170"/>
      <c r="E23" s="157">
        <v>0.04</v>
      </c>
      <c r="F23" s="260">
        <f t="shared" si="0"/>
        <v>0.04</v>
      </c>
      <c r="G23" s="115">
        <f t="shared" si="1"/>
        <v>0</v>
      </c>
      <c r="H23" s="117">
        <f t="shared" si="2"/>
        <v>0</v>
      </c>
      <c r="I23" s="261"/>
      <c r="J23" s="117">
        <f t="shared" si="3"/>
        <v>0</v>
      </c>
      <c r="K23" s="262"/>
      <c r="L23" s="117">
        <f t="shared" si="4"/>
        <v>0</v>
      </c>
      <c r="M23" s="118">
        <f t="shared" si="5"/>
        <v>0</v>
      </c>
    </row>
    <row r="24" spans="1:13" hidden="1" x14ac:dyDescent="0.2">
      <c r="A24" s="240" t="s">
        <v>136</v>
      </c>
      <c r="B24" s="268" t="s">
        <v>137</v>
      </c>
      <c r="C24" s="147"/>
      <c r="D24" s="170"/>
      <c r="E24" s="157">
        <v>0.04</v>
      </c>
      <c r="F24" s="260">
        <f t="shared" si="0"/>
        <v>0.04</v>
      </c>
      <c r="G24" s="115">
        <f t="shared" si="1"/>
        <v>0</v>
      </c>
      <c r="H24" s="117">
        <f t="shared" si="2"/>
        <v>0</v>
      </c>
      <c r="I24" s="261"/>
      <c r="J24" s="117">
        <f>H24+I24</f>
        <v>0</v>
      </c>
      <c r="K24" s="264"/>
      <c r="L24" s="117">
        <f>J24-K24</f>
        <v>0</v>
      </c>
      <c r="M24" s="118">
        <f t="shared" si="5"/>
        <v>0</v>
      </c>
    </row>
    <row r="25" spans="1:13" ht="17" hidden="1" x14ac:dyDescent="0.2">
      <c r="A25" s="179" t="s">
        <v>76</v>
      </c>
      <c r="B25" s="180" t="s">
        <v>77</v>
      </c>
      <c r="C25" s="147"/>
      <c r="D25" s="170"/>
      <c r="E25" s="157">
        <v>0.03</v>
      </c>
      <c r="F25" s="260">
        <f t="shared" si="0"/>
        <v>0.03</v>
      </c>
      <c r="G25" s="115">
        <f t="shared" si="1"/>
        <v>0</v>
      </c>
      <c r="H25" s="117">
        <f t="shared" si="2"/>
        <v>0</v>
      </c>
      <c r="I25" s="261"/>
      <c r="J25" s="117">
        <f t="shared" si="3"/>
        <v>0</v>
      </c>
      <c r="K25" s="261"/>
      <c r="L25" s="117">
        <f t="shared" si="4"/>
        <v>0</v>
      </c>
      <c r="M25" s="118">
        <f t="shared" si="5"/>
        <v>0</v>
      </c>
    </row>
    <row r="26" spans="1:13" hidden="1" x14ac:dyDescent="0.2">
      <c r="A26" s="191" t="s">
        <v>96</v>
      </c>
      <c r="B26" s="222" t="s">
        <v>97</v>
      </c>
      <c r="C26" s="147"/>
      <c r="D26" s="170"/>
      <c r="E26" s="157">
        <v>0.04</v>
      </c>
      <c r="F26" s="260">
        <f t="shared" si="0"/>
        <v>0.04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hidden="1" x14ac:dyDescent="0.2">
      <c r="A27" s="191" t="s">
        <v>44</v>
      </c>
      <c r="B27" s="146" t="s">
        <v>45</v>
      </c>
      <c r="C27" s="186"/>
      <c r="D27" s="170"/>
      <c r="E27" s="157">
        <v>0.04</v>
      </c>
      <c r="F27" s="260">
        <f t="shared" si="0"/>
        <v>0.04</v>
      </c>
      <c r="G27" s="115">
        <f t="shared" si="1"/>
        <v>0</v>
      </c>
      <c r="H27" s="117">
        <f t="shared" si="2"/>
        <v>0</v>
      </c>
      <c r="I27" s="117"/>
      <c r="J27" s="117">
        <f t="shared" si="3"/>
        <v>0</v>
      </c>
      <c r="K27" s="117"/>
      <c r="L27" s="117">
        <f t="shared" si="4"/>
        <v>0</v>
      </c>
      <c r="M27" s="118">
        <f t="shared" si="5"/>
        <v>0</v>
      </c>
    </row>
    <row r="28" spans="1:13" hidden="1" x14ac:dyDescent="0.2">
      <c r="A28" s="208" t="s">
        <v>89</v>
      </c>
      <c r="B28" s="185" t="s">
        <v>45</v>
      </c>
      <c r="C28" s="186"/>
      <c r="D28" s="170"/>
      <c r="E28" s="157">
        <v>0.04</v>
      </c>
      <c r="F28" s="260">
        <f t="shared" si="0"/>
        <v>0.04</v>
      </c>
      <c r="G28" s="115">
        <f t="shared" si="1"/>
        <v>0</v>
      </c>
      <c r="H28" s="117">
        <f t="shared" si="2"/>
        <v>0</v>
      </c>
      <c r="I28" s="117"/>
      <c r="J28" s="117">
        <f t="shared" si="3"/>
        <v>0</v>
      </c>
      <c r="K28" s="117"/>
      <c r="L28" s="117">
        <f t="shared" si="4"/>
        <v>0</v>
      </c>
      <c r="M28" s="118">
        <f t="shared" si="5"/>
        <v>0</v>
      </c>
    </row>
    <row r="29" spans="1:13" ht="17" x14ac:dyDescent="0.2">
      <c r="A29" s="179" t="s">
        <v>98</v>
      </c>
      <c r="B29" s="224" t="s">
        <v>45</v>
      </c>
      <c r="C29" s="186">
        <v>2410</v>
      </c>
      <c r="D29" s="170">
        <v>0.2</v>
      </c>
      <c r="E29" s="157">
        <v>0.02</v>
      </c>
      <c r="F29" s="260">
        <f t="shared" si="0"/>
        <v>0.22</v>
      </c>
      <c r="G29" s="115">
        <f t="shared" si="1"/>
        <v>482</v>
      </c>
      <c r="H29" s="117">
        <f t="shared" si="2"/>
        <v>530.20000000000005</v>
      </c>
      <c r="I29" s="117"/>
      <c r="J29" s="117">
        <f t="shared" si="3"/>
        <v>530.20000000000005</v>
      </c>
      <c r="K29" s="117"/>
      <c r="L29" s="117">
        <f t="shared" si="4"/>
        <v>530.20000000000005</v>
      </c>
      <c r="M29" s="118">
        <f t="shared" si="5"/>
        <v>482</v>
      </c>
    </row>
    <row r="30" spans="1:13" x14ac:dyDescent="0.2">
      <c r="A30" s="208" t="s">
        <v>65</v>
      </c>
      <c r="B30" s="269" t="s">
        <v>138</v>
      </c>
      <c r="C30" s="270">
        <v>4025</v>
      </c>
      <c r="D30" s="271">
        <v>0.25</v>
      </c>
      <c r="E30" s="157">
        <v>2.5000000000000001E-2</v>
      </c>
      <c r="F30" s="260">
        <f t="shared" si="0"/>
        <v>0.27500000000000002</v>
      </c>
      <c r="G30" s="115">
        <f t="shared" si="1"/>
        <v>1006.25</v>
      </c>
      <c r="H30" s="117">
        <f t="shared" si="2"/>
        <v>1106.875</v>
      </c>
      <c r="I30" s="261"/>
      <c r="J30" s="117">
        <f t="shared" si="3"/>
        <v>1106.875</v>
      </c>
      <c r="K30" s="261">
        <v>0</v>
      </c>
      <c r="L30" s="117">
        <f t="shared" si="4"/>
        <v>1106.875</v>
      </c>
      <c r="M30" s="118">
        <f t="shared" si="5"/>
        <v>1006.25</v>
      </c>
    </row>
    <row r="31" spans="1:13" x14ac:dyDescent="0.2">
      <c r="A31" s="208" t="s">
        <v>65</v>
      </c>
      <c r="B31" s="269" t="s">
        <v>138</v>
      </c>
      <c r="C31" s="270">
        <v>3010</v>
      </c>
      <c r="D31" s="271">
        <v>0.38</v>
      </c>
      <c r="E31" s="157">
        <v>0.04</v>
      </c>
      <c r="F31" s="260">
        <f t="shared" si="0"/>
        <v>0.42</v>
      </c>
      <c r="G31" s="115">
        <f t="shared" si="1"/>
        <v>1143.8</v>
      </c>
      <c r="H31" s="117">
        <f t="shared" si="2"/>
        <v>1264.2</v>
      </c>
      <c r="I31" s="261"/>
      <c r="J31" s="117">
        <f t="shared" si="3"/>
        <v>1264.2</v>
      </c>
      <c r="K31" s="261">
        <v>110</v>
      </c>
      <c r="L31" s="117">
        <f t="shared" si="4"/>
        <v>1154.2</v>
      </c>
      <c r="M31" s="118">
        <f t="shared" si="5"/>
        <v>1033.8</v>
      </c>
    </row>
    <row r="32" spans="1:13" ht="17" hidden="1" x14ac:dyDescent="0.2">
      <c r="A32" s="160" t="s">
        <v>94</v>
      </c>
      <c r="B32" s="219" t="s">
        <v>95</v>
      </c>
      <c r="C32" s="186"/>
      <c r="D32" s="170"/>
      <c r="E32" s="157">
        <v>2.5000000000000001E-2</v>
      </c>
      <c r="F32" s="260">
        <f t="shared" si="0"/>
        <v>2.5000000000000001E-2</v>
      </c>
      <c r="G32" s="115">
        <f t="shared" si="1"/>
        <v>0</v>
      </c>
      <c r="H32" s="117">
        <f t="shared" si="2"/>
        <v>0</v>
      </c>
      <c r="I32" s="117"/>
      <c r="J32" s="117">
        <f t="shared" si="3"/>
        <v>0</v>
      </c>
      <c r="K32" s="117"/>
      <c r="L32" s="117">
        <f t="shared" si="4"/>
        <v>0</v>
      </c>
      <c r="M32" s="118">
        <f t="shared" si="5"/>
        <v>0</v>
      </c>
    </row>
    <row r="33" spans="1:15" ht="17" hidden="1" x14ac:dyDescent="0.2">
      <c r="A33" s="160" t="s">
        <v>94</v>
      </c>
      <c r="B33" s="219" t="s">
        <v>95</v>
      </c>
      <c r="C33" s="186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117"/>
      <c r="J33" s="117">
        <f t="shared" si="3"/>
        <v>0</v>
      </c>
      <c r="K33" s="117"/>
      <c r="L33" s="117">
        <f t="shared" si="4"/>
        <v>0</v>
      </c>
      <c r="M33" s="118">
        <f t="shared" si="5"/>
        <v>0</v>
      </c>
    </row>
    <row r="34" spans="1:15" hidden="1" x14ac:dyDescent="0.2">
      <c r="A34" s="139" t="s">
        <v>69</v>
      </c>
      <c r="B34" s="187" t="s">
        <v>70</v>
      </c>
      <c r="C34" s="186"/>
      <c r="D34" s="170"/>
      <c r="E34" s="157">
        <v>0.04</v>
      </c>
      <c r="F34" s="260">
        <f t="shared" si="0"/>
        <v>0.04</v>
      </c>
      <c r="G34" s="115">
        <f t="shared" si="1"/>
        <v>0</v>
      </c>
      <c r="H34" s="117">
        <f t="shared" si="2"/>
        <v>0</v>
      </c>
      <c r="I34" s="261"/>
      <c r="J34" s="117">
        <f t="shared" si="3"/>
        <v>0</v>
      </c>
      <c r="K34" s="261"/>
      <c r="L34" s="117">
        <f t="shared" si="4"/>
        <v>0</v>
      </c>
      <c r="M34" s="118">
        <f t="shared" si="5"/>
        <v>0</v>
      </c>
    </row>
    <row r="35" spans="1:15" hidden="1" x14ac:dyDescent="0.2">
      <c r="A35" s="124" t="s">
        <v>60</v>
      </c>
      <c r="B35" s="188" t="s">
        <v>61</v>
      </c>
      <c r="C35" s="189"/>
      <c r="D35" s="172"/>
      <c r="E35" s="157">
        <v>0.04</v>
      </c>
      <c r="F35" s="260">
        <f t="shared" si="0"/>
        <v>0.04</v>
      </c>
      <c r="G35" s="115">
        <f t="shared" si="1"/>
        <v>0</v>
      </c>
      <c r="H35" s="117">
        <f t="shared" si="2"/>
        <v>0</v>
      </c>
      <c r="I35" s="261"/>
      <c r="J35" s="117">
        <f t="shared" si="3"/>
        <v>0</v>
      </c>
      <c r="K35" s="261"/>
      <c r="L35" s="117">
        <f t="shared" si="4"/>
        <v>0</v>
      </c>
      <c r="M35" s="118">
        <f t="shared" si="5"/>
        <v>0</v>
      </c>
    </row>
    <row r="36" spans="1:15" hidden="1" x14ac:dyDescent="0.2">
      <c r="A36" s="139" t="s">
        <v>46</v>
      </c>
      <c r="B36" s="146" t="s">
        <v>29</v>
      </c>
      <c r="C36" s="186"/>
      <c r="D36" s="170"/>
      <c r="E36" s="157">
        <v>2.5000000000000001E-2</v>
      </c>
      <c r="F36" s="260">
        <f t="shared" si="0"/>
        <v>2.5000000000000001E-2</v>
      </c>
      <c r="G36" s="115">
        <f t="shared" si="1"/>
        <v>0</v>
      </c>
      <c r="H36" s="117">
        <f t="shared" si="2"/>
        <v>0</v>
      </c>
      <c r="I36" s="261"/>
      <c r="J36" s="117">
        <f t="shared" si="3"/>
        <v>0</v>
      </c>
      <c r="K36" s="261"/>
      <c r="L36" s="117">
        <f t="shared" si="4"/>
        <v>0</v>
      </c>
      <c r="M36" s="118">
        <f t="shared" si="5"/>
        <v>0</v>
      </c>
    </row>
    <row r="37" spans="1:15" hidden="1" x14ac:dyDescent="0.2">
      <c r="A37" s="90" t="s">
        <v>127</v>
      </c>
      <c r="B37" s="244" t="s">
        <v>128</v>
      </c>
      <c r="C37" s="186"/>
      <c r="D37" s="170"/>
      <c r="E37" s="157">
        <v>0.03</v>
      </c>
      <c r="F37" s="260">
        <f t="shared" si="0"/>
        <v>0.03</v>
      </c>
      <c r="G37" s="115">
        <f t="shared" si="1"/>
        <v>0</v>
      </c>
      <c r="H37" s="117">
        <f t="shared" si="2"/>
        <v>0</v>
      </c>
      <c r="I37" s="261"/>
      <c r="J37" s="117">
        <f t="shared" si="3"/>
        <v>0</v>
      </c>
      <c r="K37" s="261"/>
      <c r="L37" s="117">
        <f t="shared" si="4"/>
        <v>0</v>
      </c>
      <c r="M37" s="118">
        <f t="shared" si="5"/>
        <v>0</v>
      </c>
      <c r="O37" s="3"/>
    </row>
    <row r="38" spans="1:15" hidden="1" x14ac:dyDescent="0.2">
      <c r="A38" s="90" t="s">
        <v>108</v>
      </c>
      <c r="B38" s="233" t="s">
        <v>111</v>
      </c>
      <c r="C38" s="186"/>
      <c r="D38" s="170"/>
      <c r="E38" s="157">
        <v>0.03</v>
      </c>
      <c r="F38" s="260">
        <f t="shared" si="0"/>
        <v>0.03</v>
      </c>
      <c r="G38" s="115">
        <f t="shared" si="1"/>
        <v>0</v>
      </c>
      <c r="H38" s="117">
        <f t="shared" si="2"/>
        <v>0</v>
      </c>
      <c r="I38" s="261"/>
      <c r="J38" s="117">
        <f t="shared" si="3"/>
        <v>0</v>
      </c>
      <c r="K38" s="261"/>
      <c r="L38" s="117">
        <f t="shared" si="4"/>
        <v>0</v>
      </c>
      <c r="M38" s="118">
        <f t="shared" si="5"/>
        <v>0</v>
      </c>
    </row>
    <row r="39" spans="1:15" hidden="1" x14ac:dyDescent="0.2">
      <c r="A39" s="90" t="s">
        <v>52</v>
      </c>
      <c r="B39" s="119" t="s">
        <v>53</v>
      </c>
      <c r="C39" s="190"/>
      <c r="D39" s="170"/>
      <c r="E39" s="157">
        <v>0.03</v>
      </c>
      <c r="F39" s="260">
        <f t="shared" si="0"/>
        <v>0.03</v>
      </c>
      <c r="G39" s="115">
        <f t="shared" si="1"/>
        <v>0</v>
      </c>
      <c r="H39" s="117">
        <f t="shared" si="2"/>
        <v>0</v>
      </c>
      <c r="I39" s="261"/>
      <c r="J39" s="117">
        <f t="shared" si="3"/>
        <v>0</v>
      </c>
      <c r="K39" s="261"/>
      <c r="L39" s="117">
        <f t="shared" si="4"/>
        <v>0</v>
      </c>
      <c r="M39" s="118">
        <f t="shared" si="5"/>
        <v>0</v>
      </c>
    </row>
    <row r="40" spans="1:15" hidden="1" x14ac:dyDescent="0.2">
      <c r="A40" s="90" t="s">
        <v>52</v>
      </c>
      <c r="B40" s="119" t="s">
        <v>53</v>
      </c>
      <c r="C40" s="190"/>
      <c r="D40" s="170"/>
      <c r="E40" s="157">
        <v>0.03</v>
      </c>
      <c r="F40" s="260">
        <f t="shared" si="0"/>
        <v>0.03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2">
      <c r="A41" s="208" t="s">
        <v>90</v>
      </c>
      <c r="B41" s="185" t="s">
        <v>79</v>
      </c>
      <c r="C41" s="190"/>
      <c r="D41" s="170"/>
      <c r="E41" s="157">
        <v>0.04</v>
      </c>
      <c r="F41" s="260">
        <f t="shared" si="0"/>
        <v>0.04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2">
      <c r="A42" s="90" t="s">
        <v>104</v>
      </c>
      <c r="B42" s="231" t="s">
        <v>105</v>
      </c>
      <c r="C42" s="190"/>
      <c r="D42" s="170"/>
      <c r="E42" s="157">
        <v>0.03</v>
      </c>
      <c r="F42" s="260">
        <f t="shared" si="0"/>
        <v>0.03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x14ac:dyDescent="0.2">
      <c r="A43" s="90" t="s">
        <v>100</v>
      </c>
      <c r="B43" s="228" t="s">
        <v>101</v>
      </c>
      <c r="C43" s="190">
        <v>2009</v>
      </c>
      <c r="D43" s="170">
        <v>0.25</v>
      </c>
      <c r="E43" s="157">
        <v>0.02</v>
      </c>
      <c r="F43" s="260">
        <f t="shared" si="0"/>
        <v>0.27</v>
      </c>
      <c r="G43" s="115">
        <f t="shared" si="1"/>
        <v>502.25</v>
      </c>
      <c r="H43" s="117">
        <f t="shared" si="2"/>
        <v>542.43000000000006</v>
      </c>
      <c r="I43" s="261"/>
      <c r="J43" s="117">
        <f>H43+I43</f>
        <v>542.43000000000006</v>
      </c>
      <c r="K43" s="261">
        <v>110</v>
      </c>
      <c r="L43" s="117">
        <f>J43-K43</f>
        <v>432.43000000000006</v>
      </c>
      <c r="M43" s="118">
        <f t="shared" si="5"/>
        <v>392.25</v>
      </c>
    </row>
    <row r="44" spans="1:15" hidden="1" x14ac:dyDescent="0.2">
      <c r="A44" s="194" t="s">
        <v>85</v>
      </c>
      <c r="B44" s="206" t="s">
        <v>86</v>
      </c>
      <c r="C44" s="190"/>
      <c r="D44" s="170"/>
      <c r="E44" s="157">
        <v>2.5000000000000001E-2</v>
      </c>
      <c r="F44" s="260">
        <f t="shared" si="0"/>
        <v>2.5000000000000001E-2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</row>
    <row r="45" spans="1:15" hidden="1" x14ac:dyDescent="0.2">
      <c r="A45" s="194" t="s">
        <v>85</v>
      </c>
      <c r="B45" s="206" t="s">
        <v>86</v>
      </c>
      <c r="C45" s="190"/>
      <c r="D45" s="170"/>
      <c r="E45" s="157">
        <v>0.04</v>
      </c>
      <c r="F45" s="260">
        <f t="shared" si="0"/>
        <v>0.04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</row>
    <row r="46" spans="1:15" hidden="1" x14ac:dyDescent="0.2">
      <c r="A46" s="194" t="s">
        <v>83</v>
      </c>
      <c r="B46" s="206" t="s">
        <v>84</v>
      </c>
      <c r="C46" s="190"/>
      <c r="D46" s="170"/>
      <c r="E46" s="157">
        <v>0.04</v>
      </c>
      <c r="F46" s="260">
        <f t="shared" si="0"/>
        <v>0.04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hidden="1" x14ac:dyDescent="0.2">
      <c r="A47" s="90" t="s">
        <v>106</v>
      </c>
      <c r="B47" s="231" t="s">
        <v>107</v>
      </c>
      <c r="C47" s="176"/>
      <c r="D47" s="170"/>
      <c r="E47" s="157">
        <v>0.02</v>
      </c>
      <c r="F47" s="260">
        <f t="shared" si="0"/>
        <v>0.02</v>
      </c>
      <c r="G47" s="115">
        <f t="shared" si="1"/>
        <v>0</v>
      </c>
      <c r="H47" s="117">
        <f t="shared" si="2"/>
        <v>0</v>
      </c>
      <c r="I47" s="261"/>
      <c r="J47" s="117">
        <f t="shared" si="3"/>
        <v>0</v>
      </c>
      <c r="K47" s="261"/>
      <c r="L47" s="117">
        <f t="shared" si="4"/>
        <v>0</v>
      </c>
      <c r="M47" s="118">
        <f t="shared" si="5"/>
        <v>0</v>
      </c>
    </row>
    <row r="48" spans="1:15" hidden="1" x14ac:dyDescent="0.2">
      <c r="A48" s="90" t="s">
        <v>106</v>
      </c>
      <c r="B48" s="231" t="s">
        <v>107</v>
      </c>
      <c r="C48" s="176"/>
      <c r="D48" s="170"/>
      <c r="E48" s="157">
        <v>0.03</v>
      </c>
      <c r="F48" s="260">
        <f t="shared" si="0"/>
        <v>0.03</v>
      </c>
      <c r="G48" s="115">
        <f t="shared" si="1"/>
        <v>0</v>
      </c>
      <c r="H48" s="117">
        <f t="shared" si="2"/>
        <v>0</v>
      </c>
      <c r="I48" s="261"/>
      <c r="J48" s="117">
        <f t="shared" si="3"/>
        <v>0</v>
      </c>
      <c r="K48" s="261"/>
      <c r="L48" s="117">
        <f t="shared" si="4"/>
        <v>0</v>
      </c>
      <c r="M48" s="118">
        <f t="shared" si="5"/>
        <v>0</v>
      </c>
    </row>
    <row r="49" spans="1:13" hidden="1" x14ac:dyDescent="0.2">
      <c r="A49" s="94" t="s">
        <v>58</v>
      </c>
      <c r="B49" s="110" t="s">
        <v>59</v>
      </c>
      <c r="C49" s="111"/>
      <c r="D49" s="171"/>
      <c r="E49" s="157">
        <v>2.5000000000000001E-2</v>
      </c>
      <c r="F49" s="260">
        <f t="shared" si="0"/>
        <v>2.5000000000000001E-2</v>
      </c>
      <c r="G49" s="115">
        <f t="shared" si="1"/>
        <v>0</v>
      </c>
      <c r="H49" s="117">
        <f t="shared" si="2"/>
        <v>0</v>
      </c>
      <c r="I49" s="116"/>
      <c r="J49" s="117">
        <f t="shared" si="3"/>
        <v>0</v>
      </c>
      <c r="K49" s="116"/>
      <c r="L49" s="117">
        <f t="shared" si="4"/>
        <v>0</v>
      </c>
      <c r="M49" s="118">
        <f t="shared" si="5"/>
        <v>0</v>
      </c>
    </row>
    <row r="50" spans="1:13" ht="17" x14ac:dyDescent="0.2">
      <c r="A50" s="160" t="s">
        <v>65</v>
      </c>
      <c r="B50" s="238" t="s">
        <v>59</v>
      </c>
      <c r="C50" s="111">
        <v>2044</v>
      </c>
      <c r="D50" s="171">
        <v>0.4</v>
      </c>
      <c r="E50" s="157">
        <v>0.04</v>
      </c>
      <c r="F50" s="260">
        <f t="shared" si="0"/>
        <v>0.44</v>
      </c>
      <c r="G50" s="115">
        <f t="shared" si="1"/>
        <v>817.6</v>
      </c>
      <c r="H50" s="117">
        <f t="shared" si="2"/>
        <v>899.36</v>
      </c>
      <c r="I50" s="116"/>
      <c r="J50" s="117">
        <f t="shared" si="3"/>
        <v>899.36</v>
      </c>
      <c r="K50" s="116"/>
      <c r="L50" s="117">
        <f t="shared" si="4"/>
        <v>899.36</v>
      </c>
      <c r="M50" s="118">
        <f t="shared" si="5"/>
        <v>817.6</v>
      </c>
    </row>
    <row r="51" spans="1:13" hidden="1" x14ac:dyDescent="0.2">
      <c r="A51" s="90" t="s">
        <v>63</v>
      </c>
      <c r="B51" s="146" t="s">
        <v>64</v>
      </c>
      <c r="C51" s="176"/>
      <c r="D51" s="170"/>
      <c r="E51" s="157">
        <v>0.02</v>
      </c>
      <c r="F51" s="260">
        <f t="shared" si="0"/>
        <v>0.02</v>
      </c>
      <c r="G51" s="115">
        <f t="shared" si="1"/>
        <v>0</v>
      </c>
      <c r="H51" s="117">
        <f t="shared" si="2"/>
        <v>0</v>
      </c>
      <c r="I51" s="261"/>
      <c r="J51" s="117">
        <f t="shared" si="3"/>
        <v>0</v>
      </c>
      <c r="K51" s="261"/>
      <c r="L51" s="117">
        <f t="shared" si="4"/>
        <v>0</v>
      </c>
      <c r="M51" s="118">
        <f t="shared" si="5"/>
        <v>0</v>
      </c>
    </row>
    <row r="52" spans="1:13" hidden="1" x14ac:dyDescent="0.2">
      <c r="A52" s="90" t="s">
        <v>134</v>
      </c>
      <c r="B52" s="253" t="s">
        <v>135</v>
      </c>
      <c r="C52" s="176"/>
      <c r="D52" s="170"/>
      <c r="E52" s="157">
        <v>0.03</v>
      </c>
      <c r="F52" s="260">
        <f t="shared" si="0"/>
        <v>0.03</v>
      </c>
      <c r="G52" s="115">
        <f t="shared" si="1"/>
        <v>0</v>
      </c>
      <c r="H52" s="117">
        <f t="shared" si="2"/>
        <v>0</v>
      </c>
      <c r="I52" s="261"/>
      <c r="J52" s="117">
        <f t="shared" si="3"/>
        <v>0</v>
      </c>
      <c r="K52" s="261"/>
      <c r="L52" s="117">
        <f t="shared" si="4"/>
        <v>0</v>
      </c>
      <c r="M52" s="118">
        <f t="shared" si="5"/>
        <v>0</v>
      </c>
    </row>
    <row r="53" spans="1:13" x14ac:dyDescent="0.2">
      <c r="A53" s="90" t="s">
        <v>114</v>
      </c>
      <c r="B53" s="234" t="s">
        <v>115</v>
      </c>
      <c r="C53" s="176">
        <v>1163</v>
      </c>
      <c r="D53" s="170">
        <v>0.43</v>
      </c>
      <c r="E53" s="157">
        <v>0.03</v>
      </c>
      <c r="F53" s="260">
        <f t="shared" si="0"/>
        <v>0.45999999999999996</v>
      </c>
      <c r="G53" s="115">
        <f t="shared" si="1"/>
        <v>500.09</v>
      </c>
      <c r="H53" s="117">
        <f t="shared" si="2"/>
        <v>534.9799999999999</v>
      </c>
      <c r="I53" s="261"/>
      <c r="J53" s="117">
        <f>H53+I53</f>
        <v>534.9799999999999</v>
      </c>
      <c r="K53" s="261"/>
      <c r="L53" s="117">
        <f>J53-K53</f>
        <v>534.9799999999999</v>
      </c>
      <c r="M53" s="118">
        <f t="shared" si="5"/>
        <v>500.09</v>
      </c>
    </row>
    <row r="54" spans="1:13" hidden="1" x14ac:dyDescent="0.2">
      <c r="A54" s="90" t="s">
        <v>114</v>
      </c>
      <c r="B54" s="234" t="s">
        <v>115</v>
      </c>
      <c r="C54" s="176"/>
      <c r="D54" s="170"/>
      <c r="E54" s="157">
        <v>0.03</v>
      </c>
      <c r="F54" s="260">
        <f t="shared" si="0"/>
        <v>0.03</v>
      </c>
      <c r="G54" s="115">
        <f t="shared" si="1"/>
        <v>0</v>
      </c>
      <c r="H54" s="117">
        <f t="shared" si="2"/>
        <v>0</v>
      </c>
      <c r="I54" s="261"/>
      <c r="J54" s="117">
        <f t="shared" si="3"/>
        <v>0</v>
      </c>
      <c r="K54" s="261"/>
      <c r="L54" s="117">
        <f t="shared" si="4"/>
        <v>0</v>
      </c>
      <c r="M54" s="118">
        <f t="shared" si="5"/>
        <v>0</v>
      </c>
    </row>
    <row r="55" spans="1:13" hidden="1" x14ac:dyDescent="0.2">
      <c r="A55" s="90" t="s">
        <v>109</v>
      </c>
      <c r="B55" s="233" t="s">
        <v>110</v>
      </c>
      <c r="C55" s="176"/>
      <c r="D55" s="170"/>
      <c r="E55" s="157">
        <v>0.03</v>
      </c>
      <c r="F55" s="260">
        <f t="shared" si="0"/>
        <v>0.03</v>
      </c>
      <c r="G55" s="115">
        <f t="shared" si="1"/>
        <v>0</v>
      </c>
      <c r="H55" s="117">
        <f t="shared" si="2"/>
        <v>0</v>
      </c>
      <c r="I55" s="261"/>
      <c r="J55" s="117">
        <f t="shared" si="3"/>
        <v>0</v>
      </c>
      <c r="K55" s="261"/>
      <c r="L55" s="117">
        <f t="shared" si="4"/>
        <v>0</v>
      </c>
      <c r="M55" s="118">
        <f t="shared" si="5"/>
        <v>0</v>
      </c>
    </row>
    <row r="56" spans="1:13" hidden="1" x14ac:dyDescent="0.2">
      <c r="A56" s="90" t="s">
        <v>74</v>
      </c>
      <c r="B56" s="175" t="s">
        <v>75</v>
      </c>
      <c r="C56" s="111"/>
      <c r="D56" s="171"/>
      <c r="E56" s="157">
        <v>0.03</v>
      </c>
      <c r="F56" s="260">
        <f t="shared" si="0"/>
        <v>0.03</v>
      </c>
      <c r="G56" s="115">
        <f t="shared" si="1"/>
        <v>0</v>
      </c>
      <c r="H56" s="117">
        <f t="shared" si="2"/>
        <v>0</v>
      </c>
      <c r="I56" s="116"/>
      <c r="J56" s="117">
        <f t="shared" si="3"/>
        <v>0</v>
      </c>
      <c r="K56" s="116"/>
      <c r="L56" s="117">
        <f t="shared" si="4"/>
        <v>0</v>
      </c>
      <c r="M56" s="118">
        <f t="shared" si="5"/>
        <v>0</v>
      </c>
    </row>
    <row r="57" spans="1:13" hidden="1" x14ac:dyDescent="0.2">
      <c r="A57" s="209" t="s">
        <v>91</v>
      </c>
      <c r="B57" s="213" t="s">
        <v>92</v>
      </c>
      <c r="C57" s="214"/>
      <c r="D57" s="215"/>
      <c r="E57" s="199">
        <v>0.04</v>
      </c>
      <c r="F57" s="260">
        <f t="shared" si="0"/>
        <v>0.04</v>
      </c>
      <c r="G57" s="115">
        <f t="shared" si="1"/>
        <v>0</v>
      </c>
      <c r="H57" s="117">
        <f t="shared" si="2"/>
        <v>0</v>
      </c>
      <c r="I57" s="116"/>
      <c r="J57" s="117">
        <f t="shared" si="3"/>
        <v>0</v>
      </c>
      <c r="K57" s="116"/>
      <c r="L57" s="117">
        <f t="shared" si="4"/>
        <v>0</v>
      </c>
      <c r="M57" s="118">
        <f t="shared" si="5"/>
        <v>0</v>
      </c>
    </row>
    <row r="58" spans="1:13" x14ac:dyDescent="0.2">
      <c r="A58" s="316" t="s">
        <v>145</v>
      </c>
      <c r="B58" s="318" t="s">
        <v>146</v>
      </c>
      <c r="C58" s="214">
        <v>2409</v>
      </c>
      <c r="D58" s="215">
        <v>0.38</v>
      </c>
      <c r="E58" s="199">
        <v>0.04</v>
      </c>
      <c r="F58" s="260">
        <f t="shared" si="0"/>
        <v>0.42</v>
      </c>
      <c r="G58" s="115">
        <f t="shared" si="1"/>
        <v>915.42</v>
      </c>
      <c r="H58" s="117">
        <f t="shared" si="2"/>
        <v>1011.78</v>
      </c>
      <c r="I58" s="116"/>
      <c r="J58" s="117">
        <f t="shared" si="3"/>
        <v>1011.78</v>
      </c>
      <c r="K58" s="116">
        <v>200</v>
      </c>
      <c r="L58" s="117">
        <f t="shared" si="4"/>
        <v>811.78</v>
      </c>
      <c r="M58" s="118">
        <f t="shared" si="5"/>
        <v>715.42</v>
      </c>
    </row>
    <row r="59" spans="1:13" hidden="1" x14ac:dyDescent="0.2">
      <c r="A59" s="90" t="s">
        <v>109</v>
      </c>
      <c r="B59" s="233" t="s">
        <v>110</v>
      </c>
      <c r="C59" s="176"/>
      <c r="D59" s="170"/>
      <c r="E59" s="157">
        <v>0.03</v>
      </c>
      <c r="F59" s="260">
        <f t="shared" si="0"/>
        <v>0.03</v>
      </c>
      <c r="G59" s="115">
        <f t="shared" si="1"/>
        <v>0</v>
      </c>
      <c r="H59" s="117">
        <f t="shared" si="2"/>
        <v>0</v>
      </c>
      <c r="I59" s="261"/>
      <c r="J59" s="117">
        <f t="shared" si="3"/>
        <v>0</v>
      </c>
      <c r="K59" s="261"/>
      <c r="L59" s="117">
        <f t="shared" si="4"/>
        <v>0</v>
      </c>
      <c r="M59" s="118">
        <f t="shared" si="5"/>
        <v>0</v>
      </c>
    </row>
    <row r="60" spans="1:13" s="272" customFormat="1" hidden="1" x14ac:dyDescent="0.2">
      <c r="A60" s="90" t="s">
        <v>139</v>
      </c>
      <c r="B60" s="321" t="s">
        <v>140</v>
      </c>
      <c r="C60" s="176"/>
      <c r="D60" s="170"/>
      <c r="E60" s="157">
        <v>0.02</v>
      </c>
      <c r="F60" s="260">
        <f t="shared" si="0"/>
        <v>0.02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s="272" customFormat="1" hidden="1" x14ac:dyDescent="0.2">
      <c r="A61" s="90" t="s">
        <v>141</v>
      </c>
      <c r="B61" s="321" t="s">
        <v>140</v>
      </c>
      <c r="C61" s="176"/>
      <c r="D61" s="170"/>
      <c r="E61" s="157">
        <v>0.02</v>
      </c>
      <c r="F61" s="260">
        <f t="shared" si="0"/>
        <v>0.02</v>
      </c>
      <c r="G61" s="115">
        <f t="shared" si="1"/>
        <v>0</v>
      </c>
      <c r="H61" s="117">
        <f t="shared" si="2"/>
        <v>0</v>
      </c>
      <c r="I61" s="261"/>
      <c r="J61" s="117">
        <f t="shared" si="3"/>
        <v>0</v>
      </c>
      <c r="K61" s="261"/>
      <c r="L61" s="117">
        <f t="shared" si="4"/>
        <v>0</v>
      </c>
      <c r="M61" s="118">
        <f t="shared" si="5"/>
        <v>0</v>
      </c>
    </row>
    <row r="62" spans="1:13" hidden="1" x14ac:dyDescent="0.2">
      <c r="A62" s="90" t="s">
        <v>118</v>
      </c>
      <c r="B62" s="238" t="s">
        <v>119</v>
      </c>
      <c r="C62" s="176"/>
      <c r="D62" s="170"/>
      <c r="E62" s="157">
        <v>0.03</v>
      </c>
      <c r="F62" s="260">
        <f t="shared" si="0"/>
        <v>0.03</v>
      </c>
      <c r="G62" s="115">
        <f t="shared" si="1"/>
        <v>0</v>
      </c>
      <c r="H62" s="117">
        <f t="shared" si="2"/>
        <v>0</v>
      </c>
      <c r="I62" s="261"/>
      <c r="J62" s="117">
        <f t="shared" si="3"/>
        <v>0</v>
      </c>
      <c r="K62" s="261"/>
      <c r="L62" s="117">
        <f t="shared" si="4"/>
        <v>0</v>
      </c>
      <c r="M62" s="118">
        <f t="shared" si="5"/>
        <v>0</v>
      </c>
    </row>
    <row r="63" spans="1:13" hidden="1" x14ac:dyDescent="0.2">
      <c r="A63" s="92" t="s">
        <v>54</v>
      </c>
      <c r="B63" s="196" t="s">
        <v>55</v>
      </c>
      <c r="C63" s="197"/>
      <c r="D63" s="198"/>
      <c r="E63" s="199">
        <v>0.04</v>
      </c>
      <c r="F63" s="322">
        <f t="shared" si="0"/>
        <v>0.04</v>
      </c>
      <c r="G63" s="323">
        <f t="shared" si="1"/>
        <v>0</v>
      </c>
      <c r="H63" s="324">
        <f t="shared" si="2"/>
        <v>0</v>
      </c>
      <c r="I63" s="203"/>
      <c r="J63" s="324">
        <f t="shared" si="3"/>
        <v>0</v>
      </c>
      <c r="K63" s="203"/>
      <c r="L63" s="324">
        <f t="shared" si="4"/>
        <v>0</v>
      </c>
      <c r="M63" s="118">
        <f t="shared" si="5"/>
        <v>0</v>
      </c>
    </row>
    <row r="64" spans="1:13" hidden="1" x14ac:dyDescent="0.2">
      <c r="A64" s="90" t="s">
        <v>87</v>
      </c>
      <c r="B64" s="234" t="s">
        <v>88</v>
      </c>
      <c r="C64" s="114"/>
      <c r="D64" s="172"/>
      <c r="E64" s="157">
        <v>0.02</v>
      </c>
      <c r="F64" s="260">
        <f t="shared" si="0"/>
        <v>0.02</v>
      </c>
      <c r="G64" s="115">
        <f t="shared" si="1"/>
        <v>0</v>
      </c>
      <c r="H64" s="117">
        <f t="shared" si="2"/>
        <v>0</v>
      </c>
      <c r="I64" s="116"/>
      <c r="J64" s="117">
        <f t="shared" si="3"/>
        <v>0</v>
      </c>
      <c r="K64" s="116"/>
      <c r="L64" s="117">
        <f t="shared" si="4"/>
        <v>0</v>
      </c>
      <c r="M64" s="118">
        <f t="shared" si="5"/>
        <v>0</v>
      </c>
    </row>
    <row r="65" spans="1:15" ht="16" customHeight="1" x14ac:dyDescent="0.2">
      <c r="A65" s="75"/>
      <c r="C65" s="79">
        <f>SUM(C2:C64)</f>
        <v>35992</v>
      </c>
      <c r="D65" s="79"/>
      <c r="E65" s="79"/>
      <c r="F65" s="79"/>
      <c r="G65" s="80">
        <f>SUM(G2:G64)</f>
        <v>10304.35</v>
      </c>
      <c r="H65" s="80">
        <f t="shared" ref="H65:M65" si="7">SUM(H2:H64)</f>
        <v>11205.205000000002</v>
      </c>
      <c r="I65" s="80">
        <f t="shared" si="7"/>
        <v>0</v>
      </c>
      <c r="J65" s="80">
        <f t="shared" si="7"/>
        <v>11205.205000000002</v>
      </c>
      <c r="K65" s="80">
        <f t="shared" si="7"/>
        <v>420</v>
      </c>
      <c r="L65" s="80">
        <f t="shared" si="7"/>
        <v>10785.205000000002</v>
      </c>
      <c r="M65" s="80">
        <f t="shared" si="7"/>
        <v>9884.35</v>
      </c>
      <c r="O65" s="3"/>
    </row>
    <row r="66" spans="1:15" x14ac:dyDescent="0.2">
      <c r="D66" s="81"/>
      <c r="E66" s="81"/>
      <c r="F66" s="81"/>
      <c r="G66" s="81"/>
      <c r="L66" s="162"/>
      <c r="N66" s="165"/>
    </row>
    <row r="67" spans="1:15" x14ac:dyDescent="0.2">
      <c r="D67" s="13"/>
      <c r="E67" s="13"/>
      <c r="F67" s="13"/>
      <c r="G67" s="13"/>
      <c r="I67" s="13"/>
      <c r="J67" s="13"/>
      <c r="K67" t="s">
        <v>10</v>
      </c>
      <c r="L67" s="12">
        <f>H71</f>
        <v>0</v>
      </c>
    </row>
    <row r="68" spans="1:15" x14ac:dyDescent="0.2">
      <c r="D68" s="14"/>
      <c r="E68" s="14"/>
      <c r="F68" s="14"/>
      <c r="G68" s="14"/>
      <c r="I68" s="13"/>
      <c r="J68" s="13"/>
      <c r="K68" t="s">
        <v>12</v>
      </c>
      <c r="L68" s="207">
        <f>L65</f>
        <v>10785.205000000002</v>
      </c>
    </row>
    <row r="69" spans="1:15" x14ac:dyDescent="0.2">
      <c r="D69" s="14"/>
      <c r="E69" s="14"/>
      <c r="F69" s="14"/>
      <c r="G69" s="14"/>
      <c r="H69" s="15"/>
    </row>
    <row r="70" spans="1:15" x14ac:dyDescent="0.2">
      <c r="A70" s="247" t="s">
        <v>48</v>
      </c>
      <c r="B70" s="247" t="s">
        <v>49</v>
      </c>
      <c r="D70" s="14"/>
      <c r="E70" s="14"/>
      <c r="F70" s="14"/>
      <c r="G70" s="14"/>
      <c r="H70" s="15"/>
      <c r="I70" s="3"/>
    </row>
    <row r="71" spans="1:15" x14ac:dyDescent="0.2">
      <c r="A71" s="90">
        <v>0.03</v>
      </c>
      <c r="B71" s="245">
        <v>0.02</v>
      </c>
      <c r="C71" s="41" t="s">
        <v>50</v>
      </c>
      <c r="D71" s="14"/>
      <c r="E71" s="14"/>
      <c r="F71" s="14"/>
      <c r="G71" s="14"/>
      <c r="H71" s="15"/>
      <c r="L71" s="3"/>
    </row>
    <row r="72" spans="1:15" x14ac:dyDescent="0.2">
      <c r="A72" s="246">
        <v>0.04</v>
      </c>
      <c r="B72" s="246">
        <v>2.5000000000000001E-2</v>
      </c>
      <c r="C72" s="41" t="s">
        <v>51</v>
      </c>
    </row>
    <row r="74" spans="1:15" x14ac:dyDescent="0.2">
      <c r="K74" s="3"/>
    </row>
    <row r="83" spans="12:12" x14ac:dyDescent="0.2">
      <c r="L83">
        <v>53.47</v>
      </c>
    </row>
  </sheetData>
  <autoFilter ref="A1:M65" xr:uid="{00000000-0009-0000-0000-000056000000}">
    <filterColumn colId="11">
      <filters>
        <filter val="1,154.20"/>
        <filter val="1,161.00"/>
        <filter val="1,167.25"/>
        <filter val="1,204.00"/>
        <filter val="1,548.30"/>
        <filter val="11,011.89"/>
        <filter val="452.52"/>
        <filter val="530.20"/>
        <filter val="534.98"/>
        <filter val="811.78"/>
        <filter val="899.3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filterMode="1"/>
  <dimension ref="A1:O85"/>
  <sheetViews>
    <sheetView zoomScale="86" zoomScaleNormal="60" workbookViewId="0">
      <selection activeCell="L70" sqref="L70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6.1640625" customWidth="1"/>
    <col min="7" max="7" width="11.6640625" hidden="1" customWidth="1"/>
    <col min="10" max="10" width="11.6640625" customWidth="1"/>
    <col min="12" max="12" width="12" customWidth="1"/>
    <col min="13" max="13" width="14.1640625" hidden="1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66" si="0">D2+E2</f>
        <v>0.02</v>
      </c>
      <c r="G2" s="115">
        <f t="shared" ref="G2:G66" si="1">C2*D2</f>
        <v>0</v>
      </c>
      <c r="H2" s="117">
        <f t="shared" ref="H2:H66" si="2">C2*F2</f>
        <v>0</v>
      </c>
      <c r="I2" s="115"/>
      <c r="J2" s="117">
        <f t="shared" ref="J2:J66" si="3">H2+I2</f>
        <v>0</v>
      </c>
      <c r="K2" s="319"/>
      <c r="L2" s="117">
        <f t="shared" ref="L2:L66" si="4">J2-K2</f>
        <v>0</v>
      </c>
      <c r="M2" s="118">
        <f t="shared" ref="M2:M66" si="5">G2+I2-K2</f>
        <v>0</v>
      </c>
      <c r="N2" s="3"/>
    </row>
    <row r="3" spans="1:14" s="272" customFormat="1" ht="17" x14ac:dyDescent="0.2">
      <c r="A3" s="179" t="s">
        <v>142</v>
      </c>
      <c r="B3" s="159" t="s">
        <v>143</v>
      </c>
      <c r="C3" s="111">
        <v>6156</v>
      </c>
      <c r="D3" s="113">
        <v>0.25</v>
      </c>
      <c r="E3" s="157">
        <v>0.02</v>
      </c>
      <c r="F3" s="260">
        <f t="shared" si="0"/>
        <v>0.27</v>
      </c>
      <c r="G3" s="115">
        <f t="shared" si="1"/>
        <v>1539</v>
      </c>
      <c r="H3" s="117">
        <f>C3*F3</f>
        <v>1662.1200000000001</v>
      </c>
      <c r="I3" s="115"/>
      <c r="J3" s="117">
        <f>H3+I3</f>
        <v>1662.1200000000001</v>
      </c>
      <c r="K3" s="319">
        <v>110</v>
      </c>
      <c r="L3" s="117">
        <f>J3-K3</f>
        <v>1552.1200000000001</v>
      </c>
      <c r="M3" s="118">
        <f t="shared" si="5"/>
        <v>1429</v>
      </c>
      <c r="N3"/>
    </row>
    <row r="4" spans="1:14" s="272" customFormat="1" ht="17" hidden="1" x14ac:dyDescent="0.2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ht="17" hidden="1" x14ac:dyDescent="0.2">
      <c r="A5" s="179" t="s">
        <v>112</v>
      </c>
      <c r="B5" s="159" t="s">
        <v>113</v>
      </c>
      <c r="C5" s="111"/>
      <c r="D5" s="113"/>
      <c r="E5" s="157">
        <v>0.03</v>
      </c>
      <c r="F5" s="260">
        <f t="shared" si="0"/>
        <v>0.03</v>
      </c>
      <c r="G5" s="115">
        <f t="shared" si="1"/>
        <v>0</v>
      </c>
      <c r="H5" s="117">
        <f t="shared" si="2"/>
        <v>0</v>
      </c>
      <c r="I5" s="115"/>
      <c r="J5" s="117">
        <f t="shared" si="3"/>
        <v>0</v>
      </c>
      <c r="K5" s="320"/>
      <c r="L5" s="117">
        <f t="shared" si="4"/>
        <v>0</v>
      </c>
      <c r="M5" s="118">
        <f t="shared" si="5"/>
        <v>0</v>
      </c>
    </row>
    <row r="6" spans="1:14" ht="17" hidden="1" x14ac:dyDescent="0.2">
      <c r="A6" s="160" t="s">
        <v>129</v>
      </c>
      <c r="B6" s="159" t="s">
        <v>130</v>
      </c>
      <c r="C6" s="111"/>
      <c r="D6" s="113"/>
      <c r="E6" s="157">
        <v>0.04</v>
      </c>
      <c r="F6" s="260">
        <f t="shared" si="0"/>
        <v>0.04</v>
      </c>
      <c r="G6" s="115">
        <f t="shared" si="1"/>
        <v>0</v>
      </c>
      <c r="H6" s="117">
        <f t="shared" si="2"/>
        <v>0</v>
      </c>
      <c r="I6" s="115"/>
      <c r="J6" s="117">
        <f t="shared" si="3"/>
        <v>0</v>
      </c>
      <c r="K6" s="320"/>
      <c r="L6" s="117">
        <f t="shared" si="4"/>
        <v>0</v>
      </c>
      <c r="M6" s="118">
        <f t="shared" si="5"/>
        <v>0</v>
      </c>
    </row>
    <row r="7" spans="1:14" ht="17" hidden="1" x14ac:dyDescent="0.2">
      <c r="A7" s="160" t="s">
        <v>120</v>
      </c>
      <c r="B7" s="159" t="s">
        <v>121</v>
      </c>
      <c r="C7" s="111"/>
      <c r="D7" s="113"/>
      <c r="E7" s="157">
        <v>2.5000000000000001E-2</v>
      </c>
      <c r="F7" s="260">
        <f t="shared" si="0"/>
        <v>2.5000000000000001E-2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s="272" customFormat="1" ht="17" x14ac:dyDescent="0.2">
      <c r="A8" s="179" t="s">
        <v>31</v>
      </c>
      <c r="B8" s="159" t="s">
        <v>144</v>
      </c>
      <c r="C8" s="111">
        <v>6156</v>
      </c>
      <c r="D8" s="113">
        <v>0.25</v>
      </c>
      <c r="E8" s="157">
        <v>0.03</v>
      </c>
      <c r="F8" s="260">
        <f t="shared" si="0"/>
        <v>0.28000000000000003</v>
      </c>
      <c r="G8" s="115">
        <f t="shared" si="1"/>
        <v>1539</v>
      </c>
      <c r="H8" s="117">
        <f t="shared" si="2"/>
        <v>1723.68</v>
      </c>
      <c r="I8" s="115"/>
      <c r="J8" s="117">
        <f t="shared" si="3"/>
        <v>1723.68</v>
      </c>
      <c r="K8" s="320">
        <v>220</v>
      </c>
      <c r="L8" s="117">
        <f t="shared" si="4"/>
        <v>1503.68</v>
      </c>
      <c r="M8" s="118">
        <f t="shared" si="5"/>
        <v>1319</v>
      </c>
    </row>
    <row r="9" spans="1:14" s="272" customFormat="1" ht="17" hidden="1" x14ac:dyDescent="0.2">
      <c r="A9" s="179" t="s">
        <v>31</v>
      </c>
      <c r="B9" s="159" t="s">
        <v>144</v>
      </c>
      <c r="C9" s="111"/>
      <c r="D9" s="113"/>
      <c r="E9" s="157">
        <v>0.02</v>
      </c>
      <c r="F9" s="260">
        <f t="shared" si="0"/>
        <v>0.02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ht="17" x14ac:dyDescent="0.2">
      <c r="A10" s="179" t="s">
        <v>131</v>
      </c>
      <c r="B10" s="159" t="s">
        <v>132</v>
      </c>
      <c r="C10" s="111">
        <v>6454</v>
      </c>
      <c r="D10" s="113">
        <v>0.27</v>
      </c>
      <c r="E10" s="157">
        <v>0.02</v>
      </c>
      <c r="F10" s="260">
        <f t="shared" si="0"/>
        <v>0.29000000000000004</v>
      </c>
      <c r="G10" s="115">
        <f t="shared" si="1"/>
        <v>1742.5800000000002</v>
      </c>
      <c r="H10" s="117">
        <f t="shared" si="2"/>
        <v>1871.6600000000003</v>
      </c>
      <c r="I10" s="115">
        <v>12</v>
      </c>
      <c r="J10" s="117">
        <f t="shared" si="3"/>
        <v>1883.6600000000003</v>
      </c>
      <c r="K10" s="320"/>
      <c r="L10" s="117">
        <f t="shared" si="4"/>
        <v>1883.6600000000003</v>
      </c>
      <c r="M10" s="118">
        <f t="shared" si="5"/>
        <v>1754.5800000000002</v>
      </c>
    </row>
    <row r="11" spans="1:14" ht="17" x14ac:dyDescent="0.2">
      <c r="A11" s="179" t="s">
        <v>133</v>
      </c>
      <c r="B11" s="159" t="s">
        <v>132</v>
      </c>
      <c r="C11" s="252">
        <v>6454</v>
      </c>
      <c r="D11" s="113">
        <v>0.27</v>
      </c>
      <c r="E11" s="157">
        <v>0.02</v>
      </c>
      <c r="F11" s="260">
        <f t="shared" si="0"/>
        <v>0.29000000000000004</v>
      </c>
      <c r="G11" s="115">
        <f t="shared" si="1"/>
        <v>1742.5800000000002</v>
      </c>
      <c r="H11" s="117">
        <f t="shared" si="2"/>
        <v>1871.6600000000003</v>
      </c>
      <c r="I11" s="115">
        <v>4.45</v>
      </c>
      <c r="J11" s="117">
        <f t="shared" si="3"/>
        <v>1876.1100000000004</v>
      </c>
      <c r="K11" s="320">
        <v>220</v>
      </c>
      <c r="L11" s="117">
        <f t="shared" si="4"/>
        <v>1656.1100000000004</v>
      </c>
      <c r="M11" s="118">
        <f t="shared" si="5"/>
        <v>1527.0300000000002</v>
      </c>
    </row>
    <row r="12" spans="1:14" ht="17" hidden="1" x14ac:dyDescent="0.2">
      <c r="A12" s="93" t="s">
        <v>102</v>
      </c>
      <c r="B12" s="159" t="s">
        <v>103</v>
      </c>
      <c r="C12" s="111"/>
      <c r="D12" s="113"/>
      <c r="E12" s="157">
        <v>0.03</v>
      </c>
      <c r="F12" s="260">
        <f t="shared" si="0"/>
        <v>0.03</v>
      </c>
      <c r="G12" s="115">
        <f t="shared" si="1"/>
        <v>0</v>
      </c>
      <c r="H12" s="117">
        <f t="shared" si="2"/>
        <v>0</v>
      </c>
      <c r="I12" s="115"/>
      <c r="J12" s="117">
        <f t="shared" si="3"/>
        <v>0</v>
      </c>
      <c r="K12" s="320"/>
      <c r="L12" s="117">
        <f t="shared" si="4"/>
        <v>0</v>
      </c>
      <c r="M12" s="118">
        <f t="shared" si="5"/>
        <v>0</v>
      </c>
    </row>
    <row r="13" spans="1:14" ht="17" hidden="1" x14ac:dyDescent="0.2">
      <c r="A13" s="179" t="s">
        <v>72</v>
      </c>
      <c r="B13" s="159" t="s">
        <v>73</v>
      </c>
      <c r="C13" s="111"/>
      <c r="D13" s="113"/>
      <c r="E13" s="157">
        <v>0.03</v>
      </c>
      <c r="F13" s="260">
        <f t="shared" si="0"/>
        <v>0.03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19"/>
      <c r="L13" s="117">
        <f t="shared" si="4"/>
        <v>0</v>
      </c>
      <c r="M13" s="118">
        <f t="shared" si="5"/>
        <v>0</v>
      </c>
    </row>
    <row r="14" spans="1:14" ht="17" hidden="1" x14ac:dyDescent="0.2">
      <c r="A14" s="160" t="s">
        <v>67</v>
      </c>
      <c r="B14" s="159" t="s">
        <v>68</v>
      </c>
      <c r="C14" s="111"/>
      <c r="D14" s="113"/>
      <c r="E14" s="157">
        <v>0.04</v>
      </c>
      <c r="F14" s="260">
        <f t="shared" si="0"/>
        <v>0.04</v>
      </c>
      <c r="G14" s="115">
        <f t="shared" si="1"/>
        <v>0</v>
      </c>
      <c r="H14" s="117">
        <f t="shared" si="2"/>
        <v>0</v>
      </c>
      <c r="I14" s="115"/>
      <c r="J14" s="117">
        <f t="shared" si="3"/>
        <v>0</v>
      </c>
      <c r="K14" s="319"/>
      <c r="L14" s="117">
        <f t="shared" si="4"/>
        <v>0</v>
      </c>
      <c r="M14" s="118">
        <f t="shared" si="5"/>
        <v>0</v>
      </c>
    </row>
    <row r="15" spans="1:14" ht="17" x14ac:dyDescent="0.2">
      <c r="A15" s="179" t="s">
        <v>147</v>
      </c>
      <c r="B15" s="216" t="s">
        <v>148</v>
      </c>
      <c r="C15" s="166">
        <v>1268</v>
      </c>
      <c r="D15" s="168">
        <v>0.25</v>
      </c>
      <c r="E15" s="157">
        <v>0.02</v>
      </c>
      <c r="F15" s="260">
        <f t="shared" ref="F15" si="7">D15+E15</f>
        <v>0.27</v>
      </c>
      <c r="G15" s="115">
        <f t="shared" ref="G15" si="8">C15*D15</f>
        <v>317</v>
      </c>
      <c r="H15" s="117">
        <f t="shared" ref="H15" si="9">C15*F15</f>
        <v>342.36</v>
      </c>
      <c r="I15" s="115"/>
      <c r="J15" s="117">
        <f t="shared" ref="J15" si="10">H15+I15</f>
        <v>342.36</v>
      </c>
      <c r="K15" s="319">
        <v>160</v>
      </c>
      <c r="L15" s="117">
        <f t="shared" ref="L15" si="11">J15-K15</f>
        <v>182.36</v>
      </c>
      <c r="M15" s="118">
        <f t="shared" ref="M15" si="12">G15+I15-K15</f>
        <v>157</v>
      </c>
    </row>
    <row r="16" spans="1:14" ht="17" x14ac:dyDescent="0.2">
      <c r="A16" s="179" t="s">
        <v>147</v>
      </c>
      <c r="B16" s="216" t="s">
        <v>148</v>
      </c>
      <c r="C16" s="166">
        <v>1502</v>
      </c>
      <c r="D16" s="168">
        <v>0.39</v>
      </c>
      <c r="E16" s="157">
        <v>0.03</v>
      </c>
      <c r="F16" s="260">
        <f t="shared" ref="F16" si="13">D16+E16</f>
        <v>0.42000000000000004</v>
      </c>
      <c r="G16" s="115">
        <f t="shared" ref="G16" si="14">C16*D16</f>
        <v>585.78</v>
      </c>
      <c r="H16" s="117">
        <f t="shared" ref="H16" si="15">C16*F16</f>
        <v>630.84</v>
      </c>
      <c r="I16" s="115"/>
      <c r="J16" s="117">
        <f t="shared" ref="J16" si="16">H16+I16</f>
        <v>630.84</v>
      </c>
      <c r="K16" s="319">
        <v>100</v>
      </c>
      <c r="L16" s="117">
        <f t="shared" ref="L16" si="17">J16-K16</f>
        <v>530.84</v>
      </c>
      <c r="M16" s="118">
        <f t="shared" ref="M16" si="18">G16+I16-K16</f>
        <v>485.78</v>
      </c>
    </row>
    <row r="17" spans="1:13" ht="17" hidden="1" x14ac:dyDescent="0.2">
      <c r="A17" s="160" t="s">
        <v>65</v>
      </c>
      <c r="B17" s="159" t="s">
        <v>93</v>
      </c>
      <c r="C17" s="111"/>
      <c r="D17" s="113"/>
      <c r="E17" s="157">
        <v>2.5000000000000001E-2</v>
      </c>
      <c r="F17" s="260">
        <f t="shared" si="0"/>
        <v>2.5000000000000001E-2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20"/>
      <c r="L17" s="117">
        <f t="shared" si="4"/>
        <v>0</v>
      </c>
      <c r="M17" s="118">
        <f t="shared" si="5"/>
        <v>0</v>
      </c>
    </row>
    <row r="18" spans="1:13" ht="17" hidden="1" x14ac:dyDescent="0.2">
      <c r="A18" s="160" t="s">
        <v>65</v>
      </c>
      <c r="B18" s="159" t="s">
        <v>93</v>
      </c>
      <c r="C18" s="111"/>
      <c r="D18" s="113"/>
      <c r="E18" s="157">
        <v>0.04</v>
      </c>
      <c r="F18" s="260">
        <f t="shared" si="0"/>
        <v>0.04</v>
      </c>
      <c r="G18" s="115">
        <f t="shared" si="1"/>
        <v>0</v>
      </c>
      <c r="H18" s="117">
        <f t="shared" si="2"/>
        <v>0</v>
      </c>
      <c r="I18" s="115"/>
      <c r="J18" s="117">
        <f t="shared" si="3"/>
        <v>0</v>
      </c>
      <c r="K18" s="319"/>
      <c r="L18" s="117">
        <f t="shared" si="4"/>
        <v>0</v>
      </c>
      <c r="M18" s="118">
        <f t="shared" si="5"/>
        <v>0</v>
      </c>
    </row>
    <row r="19" spans="1:13" ht="17" hidden="1" x14ac:dyDescent="0.2">
      <c r="A19" s="160" t="s">
        <v>116</v>
      </c>
      <c r="B19" s="159" t="s">
        <v>117</v>
      </c>
      <c r="C19" s="111"/>
      <c r="D19" s="113"/>
      <c r="E19" s="157">
        <v>0.04</v>
      </c>
      <c r="F19" s="260">
        <f t="shared" si="0"/>
        <v>0.04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20"/>
      <c r="L19" s="117">
        <f t="shared" si="4"/>
        <v>0</v>
      </c>
      <c r="M19" s="118">
        <f t="shared" si="5"/>
        <v>0</v>
      </c>
    </row>
    <row r="20" spans="1:13" ht="17" x14ac:dyDescent="0.2">
      <c r="A20" s="160" t="s">
        <v>122</v>
      </c>
      <c r="B20" s="159" t="s">
        <v>123</v>
      </c>
      <c r="C20" s="111">
        <v>3372</v>
      </c>
      <c r="D20" s="113">
        <v>0.26</v>
      </c>
      <c r="E20" s="157">
        <v>2.5000000000000001E-2</v>
      </c>
      <c r="F20" s="260">
        <f t="shared" si="0"/>
        <v>0.28500000000000003</v>
      </c>
      <c r="G20" s="115">
        <f t="shared" si="1"/>
        <v>876.72</v>
      </c>
      <c r="H20" s="117">
        <f t="shared" si="2"/>
        <v>961.0200000000001</v>
      </c>
      <c r="I20" s="115"/>
      <c r="J20" s="117">
        <f t="shared" si="3"/>
        <v>961.0200000000001</v>
      </c>
      <c r="K20" s="320">
        <v>150</v>
      </c>
      <c r="L20" s="117">
        <f t="shared" si="4"/>
        <v>811.0200000000001</v>
      </c>
      <c r="M20" s="118">
        <f t="shared" si="5"/>
        <v>726.72</v>
      </c>
    </row>
    <row r="21" spans="1:13" ht="17" hidden="1" x14ac:dyDescent="0.2">
      <c r="A21" s="160" t="s">
        <v>124</v>
      </c>
      <c r="B21" s="159" t="s">
        <v>123</v>
      </c>
      <c r="C21" s="111"/>
      <c r="D21" s="113"/>
      <c r="E21" s="157">
        <v>2.5000000000000001E-2</v>
      </c>
      <c r="F21" s="260">
        <f t="shared" si="0"/>
        <v>2.5000000000000001E-2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20"/>
      <c r="L21" s="117">
        <f t="shared" si="4"/>
        <v>0</v>
      </c>
      <c r="M21" s="118">
        <f t="shared" si="5"/>
        <v>0</v>
      </c>
    </row>
    <row r="22" spans="1:13" hidden="1" x14ac:dyDescent="0.2">
      <c r="A22" s="149" t="s">
        <v>65</v>
      </c>
      <c r="B22" s="218" t="s">
        <v>66</v>
      </c>
      <c r="C22" s="176"/>
      <c r="D22" s="170"/>
      <c r="E22" s="157">
        <v>2.5000000000000001E-2</v>
      </c>
      <c r="F22" s="260">
        <f t="shared" si="0"/>
        <v>2.5000000000000001E-2</v>
      </c>
      <c r="G22" s="115">
        <f t="shared" si="1"/>
        <v>0</v>
      </c>
      <c r="H22" s="117">
        <f t="shared" si="2"/>
        <v>0</v>
      </c>
      <c r="I22" s="261"/>
      <c r="J22" s="117">
        <f t="shared" si="3"/>
        <v>0</v>
      </c>
      <c r="K22" s="261"/>
      <c r="L22" s="117">
        <f t="shared" si="4"/>
        <v>0</v>
      </c>
      <c r="M22" s="118">
        <f t="shared" si="5"/>
        <v>0</v>
      </c>
    </row>
    <row r="23" spans="1:13" ht="17" hidden="1" x14ac:dyDescent="0.2">
      <c r="A23" s="179" t="s">
        <v>81</v>
      </c>
      <c r="B23" s="193" t="s">
        <v>82</v>
      </c>
      <c r="C23" s="147"/>
      <c r="D23" s="170"/>
      <c r="E23" s="157">
        <v>0.03</v>
      </c>
      <c r="F23" s="260">
        <f t="shared" si="0"/>
        <v>0.03</v>
      </c>
      <c r="G23" s="115">
        <f t="shared" si="1"/>
        <v>0</v>
      </c>
      <c r="H23" s="117">
        <f t="shared" si="2"/>
        <v>0</v>
      </c>
      <c r="I23" s="261"/>
      <c r="J23" s="117">
        <f t="shared" si="3"/>
        <v>0</v>
      </c>
      <c r="K23" s="261"/>
      <c r="L23" s="117">
        <f t="shared" si="4"/>
        <v>0</v>
      </c>
      <c r="M23" s="118">
        <f t="shared" si="5"/>
        <v>0</v>
      </c>
    </row>
    <row r="24" spans="1:13" x14ac:dyDescent="0.2">
      <c r="A24" s="240" t="s">
        <v>125</v>
      </c>
      <c r="B24" s="242" t="s">
        <v>126</v>
      </c>
      <c r="C24" s="147">
        <v>1245</v>
      </c>
      <c r="D24" s="170">
        <v>0.39</v>
      </c>
      <c r="E24" s="157">
        <v>0.04</v>
      </c>
      <c r="F24" s="260">
        <f t="shared" si="0"/>
        <v>0.43</v>
      </c>
      <c r="G24" s="115">
        <f t="shared" si="1"/>
        <v>485.55</v>
      </c>
      <c r="H24" s="117">
        <f t="shared" si="2"/>
        <v>535.35</v>
      </c>
      <c r="I24" s="261"/>
      <c r="J24" s="117">
        <f>H24+I24</f>
        <v>535.35</v>
      </c>
      <c r="K24" s="262"/>
      <c r="L24" s="117">
        <f>J24-K24</f>
        <v>535.35</v>
      </c>
      <c r="M24" s="118">
        <f t="shared" si="5"/>
        <v>485.55</v>
      </c>
    </row>
    <row r="25" spans="1:13" x14ac:dyDescent="0.2">
      <c r="A25" s="240" t="s">
        <v>125</v>
      </c>
      <c r="B25" s="242" t="s">
        <v>126</v>
      </c>
      <c r="C25" s="147">
        <v>3372</v>
      </c>
      <c r="D25" s="170">
        <v>0.26</v>
      </c>
      <c r="E25" s="157">
        <v>2.5000000000000001E-2</v>
      </c>
      <c r="F25" s="260">
        <f t="shared" si="0"/>
        <v>0.28500000000000003</v>
      </c>
      <c r="G25" s="115">
        <f t="shared" si="1"/>
        <v>876.72</v>
      </c>
      <c r="H25" s="117">
        <f t="shared" si="2"/>
        <v>961.0200000000001</v>
      </c>
      <c r="I25" s="261">
        <v>4.3</v>
      </c>
      <c r="J25" s="117">
        <f t="shared" si="3"/>
        <v>965.32</v>
      </c>
      <c r="K25" s="262">
        <v>100</v>
      </c>
      <c r="L25" s="117">
        <f t="shared" si="4"/>
        <v>865.32</v>
      </c>
      <c r="M25" s="118">
        <f t="shared" si="5"/>
        <v>781.02</v>
      </c>
    </row>
    <row r="26" spans="1:13" x14ac:dyDescent="0.2">
      <c r="A26" s="240" t="s">
        <v>136</v>
      </c>
      <c r="B26" s="268" t="s">
        <v>137</v>
      </c>
      <c r="C26" s="147">
        <v>4432</v>
      </c>
      <c r="D26" s="170">
        <v>0.38</v>
      </c>
      <c r="E26" s="157">
        <v>0.04</v>
      </c>
      <c r="F26" s="260">
        <f t="shared" si="0"/>
        <v>0.42</v>
      </c>
      <c r="G26" s="115">
        <f t="shared" si="1"/>
        <v>1684.16</v>
      </c>
      <c r="H26" s="117">
        <f t="shared" si="2"/>
        <v>1861.4399999999998</v>
      </c>
      <c r="I26" s="261">
        <v>20</v>
      </c>
      <c r="J26" s="117">
        <f>H26+I26</f>
        <v>1881.4399999999998</v>
      </c>
      <c r="K26" s="264">
        <v>50</v>
      </c>
      <c r="L26" s="117">
        <f>J26-K26</f>
        <v>1831.4399999999998</v>
      </c>
      <c r="M26" s="118">
        <f t="shared" si="5"/>
        <v>1654.16</v>
      </c>
    </row>
    <row r="27" spans="1:13" ht="17" hidden="1" x14ac:dyDescent="0.2">
      <c r="A27" s="179" t="s">
        <v>76</v>
      </c>
      <c r="B27" s="180" t="s">
        <v>77</v>
      </c>
      <c r="C27" s="147"/>
      <c r="D27" s="170"/>
      <c r="E27" s="157">
        <v>0.03</v>
      </c>
      <c r="F27" s="260">
        <f t="shared" si="0"/>
        <v>0.03</v>
      </c>
      <c r="G27" s="115">
        <f t="shared" si="1"/>
        <v>0</v>
      </c>
      <c r="H27" s="117">
        <f t="shared" si="2"/>
        <v>0</v>
      </c>
      <c r="I27" s="261"/>
      <c r="J27" s="117">
        <f t="shared" si="3"/>
        <v>0</v>
      </c>
      <c r="K27" s="261"/>
      <c r="L27" s="117">
        <f t="shared" si="4"/>
        <v>0</v>
      </c>
      <c r="M27" s="118">
        <f t="shared" si="5"/>
        <v>0</v>
      </c>
    </row>
    <row r="28" spans="1:13" hidden="1" x14ac:dyDescent="0.2">
      <c r="A28" s="191" t="s">
        <v>96</v>
      </c>
      <c r="B28" s="222" t="s">
        <v>97</v>
      </c>
      <c r="C28" s="147"/>
      <c r="D28" s="170"/>
      <c r="E28" s="157">
        <v>0.04</v>
      </c>
      <c r="F28" s="260">
        <f t="shared" si="0"/>
        <v>0.04</v>
      </c>
      <c r="G28" s="115">
        <f t="shared" si="1"/>
        <v>0</v>
      </c>
      <c r="H28" s="117">
        <f t="shared" si="2"/>
        <v>0</v>
      </c>
      <c r="I28" s="261"/>
      <c r="J28" s="117">
        <f t="shared" si="3"/>
        <v>0</v>
      </c>
      <c r="K28" s="261"/>
      <c r="L28" s="117">
        <f t="shared" si="4"/>
        <v>0</v>
      </c>
      <c r="M28" s="118">
        <f t="shared" si="5"/>
        <v>0</v>
      </c>
    </row>
    <row r="29" spans="1:13" hidden="1" x14ac:dyDescent="0.2">
      <c r="A29" s="191" t="s">
        <v>44</v>
      </c>
      <c r="B29" s="146" t="s">
        <v>45</v>
      </c>
      <c r="C29" s="186"/>
      <c r="D29" s="170"/>
      <c r="E29" s="157">
        <v>0.04</v>
      </c>
      <c r="F29" s="260">
        <f t="shared" si="0"/>
        <v>0.04</v>
      </c>
      <c r="G29" s="115">
        <f t="shared" si="1"/>
        <v>0</v>
      </c>
      <c r="H29" s="117">
        <f t="shared" si="2"/>
        <v>0</v>
      </c>
      <c r="I29" s="117"/>
      <c r="J29" s="117">
        <f t="shared" si="3"/>
        <v>0</v>
      </c>
      <c r="K29" s="117"/>
      <c r="L29" s="117">
        <f t="shared" si="4"/>
        <v>0</v>
      </c>
      <c r="M29" s="118">
        <f t="shared" si="5"/>
        <v>0</v>
      </c>
    </row>
    <row r="30" spans="1:13" hidden="1" x14ac:dyDescent="0.2">
      <c r="A30" s="208" t="s">
        <v>89</v>
      </c>
      <c r="B30" s="185" t="s">
        <v>45</v>
      </c>
      <c r="C30" s="186"/>
      <c r="D30" s="170"/>
      <c r="E30" s="157">
        <v>0.04</v>
      </c>
      <c r="F30" s="260">
        <f t="shared" si="0"/>
        <v>0.04</v>
      </c>
      <c r="G30" s="115">
        <f t="shared" si="1"/>
        <v>0</v>
      </c>
      <c r="H30" s="117">
        <f t="shared" si="2"/>
        <v>0</v>
      </c>
      <c r="I30" s="117"/>
      <c r="J30" s="117">
        <f t="shared" si="3"/>
        <v>0</v>
      </c>
      <c r="K30" s="117"/>
      <c r="L30" s="117">
        <f t="shared" si="4"/>
        <v>0</v>
      </c>
      <c r="M30" s="118">
        <f t="shared" si="5"/>
        <v>0</v>
      </c>
    </row>
    <row r="31" spans="1:13" ht="17" x14ac:dyDescent="0.2">
      <c r="A31" s="179" t="s">
        <v>98</v>
      </c>
      <c r="B31" s="224" t="s">
        <v>45</v>
      </c>
      <c r="C31" s="186">
        <v>4646</v>
      </c>
      <c r="D31" s="170">
        <v>0.2</v>
      </c>
      <c r="E31" s="157">
        <v>0.02</v>
      </c>
      <c r="F31" s="260">
        <f t="shared" si="0"/>
        <v>0.22</v>
      </c>
      <c r="G31" s="115">
        <f t="shared" si="1"/>
        <v>929.2</v>
      </c>
      <c r="H31" s="117">
        <f t="shared" si="2"/>
        <v>1022.12</v>
      </c>
      <c r="I31" s="117"/>
      <c r="J31" s="117">
        <f t="shared" si="3"/>
        <v>1022.12</v>
      </c>
      <c r="K31" s="117">
        <v>50</v>
      </c>
      <c r="L31" s="117">
        <f t="shared" si="4"/>
        <v>972.12</v>
      </c>
      <c r="M31" s="118">
        <f t="shared" si="5"/>
        <v>879.2</v>
      </c>
    </row>
    <row r="32" spans="1:13" x14ac:dyDescent="0.2">
      <c r="A32" s="208" t="s">
        <v>65</v>
      </c>
      <c r="B32" s="269" t="s">
        <v>138</v>
      </c>
      <c r="C32" s="270">
        <v>3268</v>
      </c>
      <c r="D32" s="271">
        <v>0.27</v>
      </c>
      <c r="E32" s="157">
        <v>2.5000000000000001E-2</v>
      </c>
      <c r="F32" s="260">
        <f t="shared" si="0"/>
        <v>0.29500000000000004</v>
      </c>
      <c r="G32" s="115">
        <f t="shared" si="1"/>
        <v>882.36</v>
      </c>
      <c r="H32" s="117">
        <f t="shared" si="2"/>
        <v>964.06000000000017</v>
      </c>
      <c r="I32" s="261">
        <v>20</v>
      </c>
      <c r="J32" s="117">
        <f t="shared" si="3"/>
        <v>984.06000000000017</v>
      </c>
      <c r="K32" s="261">
        <v>210</v>
      </c>
      <c r="L32" s="117">
        <f t="shared" si="4"/>
        <v>774.06000000000017</v>
      </c>
      <c r="M32" s="118">
        <f t="shared" si="5"/>
        <v>692.36</v>
      </c>
    </row>
    <row r="33" spans="1:15" hidden="1" x14ac:dyDescent="0.2">
      <c r="A33" s="208" t="s">
        <v>65</v>
      </c>
      <c r="B33" s="269" t="s">
        <v>138</v>
      </c>
      <c r="C33" s="270"/>
      <c r="D33" s="271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261"/>
      <c r="J33" s="117">
        <f t="shared" si="3"/>
        <v>0</v>
      </c>
      <c r="K33" s="261"/>
      <c r="L33" s="117">
        <f t="shared" si="4"/>
        <v>0</v>
      </c>
      <c r="M33" s="118">
        <f t="shared" si="5"/>
        <v>0</v>
      </c>
    </row>
    <row r="34" spans="1:15" ht="17" x14ac:dyDescent="0.2">
      <c r="A34" s="160" t="s">
        <v>94</v>
      </c>
      <c r="B34" s="219" t="s">
        <v>95</v>
      </c>
      <c r="C34" s="186">
        <v>8552</v>
      </c>
      <c r="D34" s="170">
        <v>0.25</v>
      </c>
      <c r="E34" s="157">
        <v>2.5000000000000001E-2</v>
      </c>
      <c r="F34" s="260">
        <f t="shared" si="0"/>
        <v>0.27500000000000002</v>
      </c>
      <c r="G34" s="115">
        <f t="shared" si="1"/>
        <v>2138</v>
      </c>
      <c r="H34" s="117">
        <f t="shared" si="2"/>
        <v>2351.8000000000002</v>
      </c>
      <c r="I34" s="117">
        <v>12</v>
      </c>
      <c r="J34" s="117">
        <f t="shared" si="3"/>
        <v>2363.8000000000002</v>
      </c>
      <c r="K34" s="117">
        <v>270</v>
      </c>
      <c r="L34" s="117">
        <f t="shared" si="4"/>
        <v>2093.8000000000002</v>
      </c>
      <c r="M34" s="118">
        <f t="shared" si="5"/>
        <v>1880</v>
      </c>
    </row>
    <row r="35" spans="1:15" ht="17" hidden="1" x14ac:dyDescent="0.2">
      <c r="A35" s="160" t="s">
        <v>94</v>
      </c>
      <c r="B35" s="219" t="s">
        <v>95</v>
      </c>
      <c r="C35" s="186"/>
      <c r="D35" s="170"/>
      <c r="E35" s="157">
        <v>0.04</v>
      </c>
      <c r="F35" s="260">
        <f t="shared" si="0"/>
        <v>0.04</v>
      </c>
      <c r="G35" s="115">
        <f t="shared" si="1"/>
        <v>0</v>
      </c>
      <c r="H35" s="117">
        <f t="shared" si="2"/>
        <v>0</v>
      </c>
      <c r="I35" s="117"/>
      <c r="J35" s="117">
        <f t="shared" si="3"/>
        <v>0</v>
      </c>
      <c r="K35" s="117"/>
      <c r="L35" s="117">
        <f t="shared" si="4"/>
        <v>0</v>
      </c>
      <c r="M35" s="118">
        <f t="shared" si="5"/>
        <v>0</v>
      </c>
    </row>
    <row r="36" spans="1:15" hidden="1" x14ac:dyDescent="0.2">
      <c r="A36" s="139" t="s">
        <v>69</v>
      </c>
      <c r="B36" s="187" t="s">
        <v>70</v>
      </c>
      <c r="C36" s="186"/>
      <c r="D36" s="170"/>
      <c r="E36" s="157">
        <v>0.04</v>
      </c>
      <c r="F36" s="260">
        <f t="shared" si="0"/>
        <v>0.04</v>
      </c>
      <c r="G36" s="115">
        <f t="shared" si="1"/>
        <v>0</v>
      </c>
      <c r="H36" s="117">
        <f t="shared" si="2"/>
        <v>0</v>
      </c>
      <c r="I36" s="261"/>
      <c r="J36" s="117">
        <f t="shared" si="3"/>
        <v>0</v>
      </c>
      <c r="K36" s="261"/>
      <c r="L36" s="117">
        <f t="shared" si="4"/>
        <v>0</v>
      </c>
      <c r="M36" s="118">
        <f t="shared" si="5"/>
        <v>0</v>
      </c>
    </row>
    <row r="37" spans="1:15" hidden="1" x14ac:dyDescent="0.2">
      <c r="A37" s="124" t="s">
        <v>60</v>
      </c>
      <c r="B37" s="188" t="s">
        <v>61</v>
      </c>
      <c r="C37" s="189"/>
      <c r="D37" s="172"/>
      <c r="E37" s="157">
        <v>0.04</v>
      </c>
      <c r="F37" s="260">
        <f t="shared" si="0"/>
        <v>0.04</v>
      </c>
      <c r="G37" s="115">
        <f t="shared" si="1"/>
        <v>0</v>
      </c>
      <c r="H37" s="117">
        <f t="shared" si="2"/>
        <v>0</v>
      </c>
      <c r="I37" s="261"/>
      <c r="J37" s="117">
        <f t="shared" si="3"/>
        <v>0</v>
      </c>
      <c r="K37" s="261"/>
      <c r="L37" s="117">
        <f t="shared" si="4"/>
        <v>0</v>
      </c>
      <c r="M37" s="118">
        <f t="shared" si="5"/>
        <v>0</v>
      </c>
    </row>
    <row r="38" spans="1:15" hidden="1" x14ac:dyDescent="0.2">
      <c r="A38" s="139" t="s">
        <v>46</v>
      </c>
      <c r="B38" s="146" t="s">
        <v>29</v>
      </c>
      <c r="C38" s="186"/>
      <c r="D38" s="170"/>
      <c r="E38" s="157">
        <v>2.5000000000000001E-2</v>
      </c>
      <c r="F38" s="260">
        <f t="shared" si="0"/>
        <v>2.5000000000000001E-2</v>
      </c>
      <c r="G38" s="115">
        <f t="shared" si="1"/>
        <v>0</v>
      </c>
      <c r="H38" s="117">
        <f t="shared" si="2"/>
        <v>0</v>
      </c>
      <c r="I38" s="261"/>
      <c r="J38" s="117">
        <f t="shared" si="3"/>
        <v>0</v>
      </c>
      <c r="K38" s="261"/>
      <c r="L38" s="117">
        <f t="shared" si="4"/>
        <v>0</v>
      </c>
      <c r="M38" s="118">
        <f t="shared" si="5"/>
        <v>0</v>
      </c>
    </row>
    <row r="39" spans="1:15" hidden="1" x14ac:dyDescent="0.2">
      <c r="A39" s="90" t="s">
        <v>127</v>
      </c>
      <c r="B39" s="244" t="s">
        <v>128</v>
      </c>
      <c r="C39" s="186"/>
      <c r="D39" s="170"/>
      <c r="E39" s="157">
        <v>0.03</v>
      </c>
      <c r="F39" s="260">
        <f t="shared" si="0"/>
        <v>0.03</v>
      </c>
      <c r="G39" s="115">
        <f t="shared" si="1"/>
        <v>0</v>
      </c>
      <c r="H39" s="117">
        <f t="shared" si="2"/>
        <v>0</v>
      </c>
      <c r="I39" s="261"/>
      <c r="J39" s="117">
        <f t="shared" si="3"/>
        <v>0</v>
      </c>
      <c r="K39" s="261"/>
      <c r="L39" s="117">
        <f t="shared" si="4"/>
        <v>0</v>
      </c>
      <c r="M39" s="118">
        <f t="shared" si="5"/>
        <v>0</v>
      </c>
      <c r="O39" s="3"/>
    </row>
    <row r="40" spans="1:15" hidden="1" x14ac:dyDescent="0.2">
      <c r="A40" s="90" t="s">
        <v>108</v>
      </c>
      <c r="B40" s="233" t="s">
        <v>111</v>
      </c>
      <c r="C40" s="186"/>
      <c r="D40" s="170"/>
      <c r="E40" s="157">
        <v>0.03</v>
      </c>
      <c r="F40" s="260">
        <f t="shared" si="0"/>
        <v>0.03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2">
      <c r="A41" s="90" t="s">
        <v>52</v>
      </c>
      <c r="B41" s="119" t="s">
        <v>53</v>
      </c>
      <c r="C41" s="190"/>
      <c r="D41" s="170"/>
      <c r="E41" s="157">
        <v>0.03</v>
      </c>
      <c r="F41" s="260">
        <f t="shared" si="0"/>
        <v>0.03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2">
      <c r="A42" s="90" t="s">
        <v>52</v>
      </c>
      <c r="B42" s="119" t="s">
        <v>53</v>
      </c>
      <c r="C42" s="190"/>
      <c r="D42" s="170"/>
      <c r="E42" s="157">
        <v>0.03</v>
      </c>
      <c r="F42" s="260">
        <f t="shared" si="0"/>
        <v>0.03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hidden="1" x14ac:dyDescent="0.2">
      <c r="A43" s="208" t="s">
        <v>90</v>
      </c>
      <c r="B43" s="185" t="s">
        <v>79</v>
      </c>
      <c r="C43" s="190"/>
      <c r="D43" s="170"/>
      <c r="E43" s="157">
        <v>0.04</v>
      </c>
      <c r="F43" s="260">
        <f t="shared" si="0"/>
        <v>0.04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hidden="1" x14ac:dyDescent="0.2">
      <c r="A44" s="90" t="s">
        <v>104</v>
      </c>
      <c r="B44" s="231" t="s">
        <v>105</v>
      </c>
      <c r="C44" s="190"/>
      <c r="D44" s="170"/>
      <c r="E44" s="157">
        <v>0.03</v>
      </c>
      <c r="F44" s="260">
        <f t="shared" si="0"/>
        <v>0.03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</row>
    <row r="45" spans="1:15" x14ac:dyDescent="0.2">
      <c r="A45" s="90" t="s">
        <v>100</v>
      </c>
      <c r="B45" s="228" t="s">
        <v>101</v>
      </c>
      <c r="C45" s="190">
        <v>6172</v>
      </c>
      <c r="D45" s="170">
        <v>0.25</v>
      </c>
      <c r="E45" s="157">
        <v>0.02</v>
      </c>
      <c r="F45" s="260">
        <f t="shared" si="0"/>
        <v>0.27</v>
      </c>
      <c r="G45" s="115">
        <f t="shared" si="1"/>
        <v>1543</v>
      </c>
      <c r="H45" s="117">
        <f t="shared" si="2"/>
        <v>1666.44</v>
      </c>
      <c r="I45" s="261"/>
      <c r="J45" s="117">
        <f>H45+I45</f>
        <v>1666.44</v>
      </c>
      <c r="K45" s="261">
        <v>210</v>
      </c>
      <c r="L45" s="117">
        <f>J45-K45</f>
        <v>1456.44</v>
      </c>
      <c r="M45" s="118">
        <f t="shared" si="5"/>
        <v>1333</v>
      </c>
    </row>
    <row r="46" spans="1:15" hidden="1" x14ac:dyDescent="0.2">
      <c r="A46" s="194" t="s">
        <v>85</v>
      </c>
      <c r="B46" s="206" t="s">
        <v>86</v>
      </c>
      <c r="C46" s="190"/>
      <c r="D46" s="170"/>
      <c r="E46" s="157">
        <v>2.5000000000000001E-2</v>
      </c>
      <c r="F46" s="260">
        <f t="shared" si="0"/>
        <v>2.5000000000000001E-2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hidden="1" x14ac:dyDescent="0.2">
      <c r="A47" s="194" t="s">
        <v>85</v>
      </c>
      <c r="B47" s="206" t="s">
        <v>86</v>
      </c>
      <c r="C47" s="190"/>
      <c r="D47" s="170"/>
      <c r="E47" s="157">
        <v>0.04</v>
      </c>
      <c r="F47" s="260">
        <f t="shared" si="0"/>
        <v>0.04</v>
      </c>
      <c r="G47" s="115">
        <f t="shared" si="1"/>
        <v>0</v>
      </c>
      <c r="H47" s="117">
        <f t="shared" si="2"/>
        <v>0</v>
      </c>
      <c r="I47" s="261"/>
      <c r="J47" s="117">
        <f t="shared" si="3"/>
        <v>0</v>
      </c>
      <c r="K47" s="261"/>
      <c r="L47" s="117">
        <f t="shared" si="4"/>
        <v>0</v>
      </c>
      <c r="M47" s="118">
        <f t="shared" si="5"/>
        <v>0</v>
      </c>
    </row>
    <row r="48" spans="1:15" hidden="1" x14ac:dyDescent="0.2">
      <c r="A48" s="194" t="s">
        <v>83</v>
      </c>
      <c r="B48" s="206" t="s">
        <v>84</v>
      </c>
      <c r="C48" s="190"/>
      <c r="D48" s="170"/>
      <c r="E48" s="157">
        <v>0.04</v>
      </c>
      <c r="F48" s="260">
        <f t="shared" si="0"/>
        <v>0.04</v>
      </c>
      <c r="G48" s="115">
        <f t="shared" si="1"/>
        <v>0</v>
      </c>
      <c r="H48" s="117">
        <f t="shared" si="2"/>
        <v>0</v>
      </c>
      <c r="I48" s="261"/>
      <c r="J48" s="117">
        <f t="shared" si="3"/>
        <v>0</v>
      </c>
      <c r="K48" s="261"/>
      <c r="L48" s="117">
        <f t="shared" si="4"/>
        <v>0</v>
      </c>
      <c r="M48" s="118">
        <f t="shared" si="5"/>
        <v>0</v>
      </c>
    </row>
    <row r="49" spans="1:13" hidden="1" x14ac:dyDescent="0.2">
      <c r="A49" s="90" t="s">
        <v>106</v>
      </c>
      <c r="B49" s="231" t="s">
        <v>107</v>
      </c>
      <c r="C49" s="176"/>
      <c r="D49" s="170"/>
      <c r="E49" s="157">
        <v>0.02</v>
      </c>
      <c r="F49" s="260">
        <f t="shared" si="0"/>
        <v>0.02</v>
      </c>
      <c r="G49" s="115">
        <f t="shared" si="1"/>
        <v>0</v>
      </c>
      <c r="H49" s="117">
        <f t="shared" si="2"/>
        <v>0</v>
      </c>
      <c r="I49" s="261"/>
      <c r="J49" s="117">
        <f t="shared" si="3"/>
        <v>0</v>
      </c>
      <c r="K49" s="261"/>
      <c r="L49" s="117">
        <f t="shared" si="4"/>
        <v>0</v>
      </c>
      <c r="M49" s="118">
        <f t="shared" si="5"/>
        <v>0</v>
      </c>
    </row>
    <row r="50" spans="1:13" hidden="1" x14ac:dyDescent="0.2">
      <c r="A50" s="90" t="s">
        <v>106</v>
      </c>
      <c r="B50" s="231" t="s">
        <v>107</v>
      </c>
      <c r="C50" s="176"/>
      <c r="D50" s="170"/>
      <c r="E50" s="157">
        <v>0.03</v>
      </c>
      <c r="F50" s="260">
        <f t="shared" si="0"/>
        <v>0.03</v>
      </c>
      <c r="G50" s="115">
        <f t="shared" si="1"/>
        <v>0</v>
      </c>
      <c r="H50" s="117">
        <f t="shared" si="2"/>
        <v>0</v>
      </c>
      <c r="I50" s="261"/>
      <c r="J50" s="117">
        <f t="shared" si="3"/>
        <v>0</v>
      </c>
      <c r="K50" s="261"/>
      <c r="L50" s="117">
        <f t="shared" si="4"/>
        <v>0</v>
      </c>
      <c r="M50" s="118">
        <f t="shared" si="5"/>
        <v>0</v>
      </c>
    </row>
    <row r="51" spans="1:13" hidden="1" x14ac:dyDescent="0.2">
      <c r="A51" s="94" t="s">
        <v>58</v>
      </c>
      <c r="B51" s="110" t="s">
        <v>59</v>
      </c>
      <c r="C51" s="111"/>
      <c r="D51" s="171"/>
      <c r="E51" s="157">
        <v>2.5000000000000001E-2</v>
      </c>
      <c r="F51" s="260">
        <f t="shared" si="0"/>
        <v>2.5000000000000001E-2</v>
      </c>
      <c r="G51" s="115">
        <f t="shared" si="1"/>
        <v>0</v>
      </c>
      <c r="H51" s="117">
        <f t="shared" si="2"/>
        <v>0</v>
      </c>
      <c r="I51" s="116"/>
      <c r="J51" s="117">
        <f t="shared" si="3"/>
        <v>0</v>
      </c>
      <c r="K51" s="116"/>
      <c r="L51" s="117">
        <f t="shared" si="4"/>
        <v>0</v>
      </c>
      <c r="M51" s="118">
        <f t="shared" si="5"/>
        <v>0</v>
      </c>
    </row>
    <row r="52" spans="1:13" ht="17" x14ac:dyDescent="0.2">
      <c r="A52" s="160" t="s">
        <v>65</v>
      </c>
      <c r="B52" s="238" t="s">
        <v>59</v>
      </c>
      <c r="C52" s="111">
        <v>4530</v>
      </c>
      <c r="D52" s="171">
        <v>0.4</v>
      </c>
      <c r="E52" s="157">
        <v>0.04</v>
      </c>
      <c r="F52" s="260">
        <f t="shared" si="0"/>
        <v>0.44</v>
      </c>
      <c r="G52" s="115">
        <f t="shared" si="1"/>
        <v>1812</v>
      </c>
      <c r="H52" s="117">
        <f t="shared" si="2"/>
        <v>1993.2</v>
      </c>
      <c r="I52" s="116"/>
      <c r="J52" s="117">
        <f t="shared" si="3"/>
        <v>1993.2</v>
      </c>
      <c r="K52" s="116">
        <v>270</v>
      </c>
      <c r="L52" s="117">
        <f t="shared" si="4"/>
        <v>1723.2</v>
      </c>
      <c r="M52" s="118">
        <f t="shared" si="5"/>
        <v>1542</v>
      </c>
    </row>
    <row r="53" spans="1:13" hidden="1" x14ac:dyDescent="0.2">
      <c r="A53" s="90" t="s">
        <v>63</v>
      </c>
      <c r="B53" s="146" t="s">
        <v>64</v>
      </c>
      <c r="C53" s="176"/>
      <c r="D53" s="170"/>
      <c r="E53" s="157">
        <v>0.02</v>
      </c>
      <c r="F53" s="260">
        <f t="shared" si="0"/>
        <v>0.02</v>
      </c>
      <c r="G53" s="115">
        <f t="shared" si="1"/>
        <v>0</v>
      </c>
      <c r="H53" s="117">
        <f t="shared" si="2"/>
        <v>0</v>
      </c>
      <c r="I53" s="261"/>
      <c r="J53" s="117">
        <f t="shared" si="3"/>
        <v>0</v>
      </c>
      <c r="K53" s="261"/>
      <c r="L53" s="117">
        <f t="shared" si="4"/>
        <v>0</v>
      </c>
      <c r="M53" s="118">
        <f t="shared" si="5"/>
        <v>0</v>
      </c>
    </row>
    <row r="54" spans="1:13" hidden="1" x14ac:dyDescent="0.2">
      <c r="A54" s="90" t="s">
        <v>134</v>
      </c>
      <c r="B54" s="253" t="s">
        <v>135</v>
      </c>
      <c r="C54" s="176"/>
      <c r="D54" s="170"/>
      <c r="E54" s="157">
        <v>0.03</v>
      </c>
      <c r="F54" s="260">
        <f t="shared" si="0"/>
        <v>0.03</v>
      </c>
      <c r="G54" s="115">
        <f t="shared" si="1"/>
        <v>0</v>
      </c>
      <c r="H54" s="117">
        <f t="shared" si="2"/>
        <v>0</v>
      </c>
      <c r="I54" s="261"/>
      <c r="J54" s="117">
        <f t="shared" si="3"/>
        <v>0</v>
      </c>
      <c r="K54" s="261"/>
      <c r="L54" s="117">
        <f t="shared" si="4"/>
        <v>0</v>
      </c>
      <c r="M54" s="118">
        <f t="shared" si="5"/>
        <v>0</v>
      </c>
    </row>
    <row r="55" spans="1:13" hidden="1" x14ac:dyDescent="0.2">
      <c r="A55" s="90" t="s">
        <v>114</v>
      </c>
      <c r="B55" s="234" t="s">
        <v>115</v>
      </c>
      <c r="C55" s="176"/>
      <c r="D55" s="170"/>
      <c r="E55" s="157">
        <v>0.03</v>
      </c>
      <c r="F55" s="260">
        <f t="shared" si="0"/>
        <v>0.03</v>
      </c>
      <c r="G55" s="115">
        <f t="shared" si="1"/>
        <v>0</v>
      </c>
      <c r="H55" s="117">
        <f t="shared" si="2"/>
        <v>0</v>
      </c>
      <c r="I55" s="261"/>
      <c r="J55" s="117">
        <f>H55+I55</f>
        <v>0</v>
      </c>
      <c r="K55" s="261"/>
      <c r="L55" s="117">
        <f>J55-K55</f>
        <v>0</v>
      </c>
      <c r="M55" s="118">
        <f t="shared" si="5"/>
        <v>0</v>
      </c>
    </row>
    <row r="56" spans="1:13" hidden="1" x14ac:dyDescent="0.2">
      <c r="A56" s="90" t="s">
        <v>114</v>
      </c>
      <c r="B56" s="234" t="s">
        <v>115</v>
      </c>
      <c r="C56" s="176"/>
      <c r="D56" s="170"/>
      <c r="E56" s="157">
        <v>0.03</v>
      </c>
      <c r="F56" s="260">
        <f t="shared" si="0"/>
        <v>0.03</v>
      </c>
      <c r="G56" s="115">
        <f t="shared" si="1"/>
        <v>0</v>
      </c>
      <c r="H56" s="117">
        <f t="shared" si="2"/>
        <v>0</v>
      </c>
      <c r="I56" s="261"/>
      <c r="J56" s="117">
        <f t="shared" si="3"/>
        <v>0</v>
      </c>
      <c r="K56" s="261"/>
      <c r="L56" s="117">
        <f t="shared" si="4"/>
        <v>0</v>
      </c>
      <c r="M56" s="118">
        <f t="shared" si="5"/>
        <v>0</v>
      </c>
    </row>
    <row r="57" spans="1:13" hidden="1" x14ac:dyDescent="0.2">
      <c r="A57" s="90" t="s">
        <v>109</v>
      </c>
      <c r="B57" s="233" t="s">
        <v>110</v>
      </c>
      <c r="C57" s="176"/>
      <c r="D57" s="170"/>
      <c r="E57" s="157">
        <v>0.03</v>
      </c>
      <c r="F57" s="260">
        <f t="shared" si="0"/>
        <v>0.03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2">
      <c r="A58" s="90" t="s">
        <v>74</v>
      </c>
      <c r="B58" s="175" t="s">
        <v>75</v>
      </c>
      <c r="C58" s="111"/>
      <c r="D58" s="171"/>
      <c r="E58" s="157">
        <v>0.03</v>
      </c>
      <c r="F58" s="260">
        <f t="shared" si="0"/>
        <v>0.03</v>
      </c>
      <c r="G58" s="115">
        <f t="shared" si="1"/>
        <v>0</v>
      </c>
      <c r="H58" s="117">
        <f t="shared" si="2"/>
        <v>0</v>
      </c>
      <c r="I58" s="116"/>
      <c r="J58" s="117">
        <f t="shared" si="3"/>
        <v>0</v>
      </c>
      <c r="K58" s="116"/>
      <c r="L58" s="117">
        <f t="shared" si="4"/>
        <v>0</v>
      </c>
      <c r="M58" s="118">
        <f t="shared" si="5"/>
        <v>0</v>
      </c>
    </row>
    <row r="59" spans="1:13" hidden="1" x14ac:dyDescent="0.2">
      <c r="A59" s="209" t="s">
        <v>91</v>
      </c>
      <c r="B59" s="213" t="s">
        <v>92</v>
      </c>
      <c r="C59" s="214"/>
      <c r="D59" s="215"/>
      <c r="E59" s="199">
        <v>0.04</v>
      </c>
      <c r="F59" s="260">
        <f t="shared" si="0"/>
        <v>0.04</v>
      </c>
      <c r="G59" s="115">
        <f t="shared" si="1"/>
        <v>0</v>
      </c>
      <c r="H59" s="117">
        <f t="shared" si="2"/>
        <v>0</v>
      </c>
      <c r="I59" s="116"/>
      <c r="J59" s="117">
        <f t="shared" si="3"/>
        <v>0</v>
      </c>
      <c r="K59" s="116"/>
      <c r="L59" s="117">
        <f t="shared" si="4"/>
        <v>0</v>
      </c>
      <c r="M59" s="118">
        <f t="shared" si="5"/>
        <v>0</v>
      </c>
    </row>
    <row r="60" spans="1:13" hidden="1" x14ac:dyDescent="0.2">
      <c r="A60" s="316" t="s">
        <v>145</v>
      </c>
      <c r="B60" s="318" t="s">
        <v>146</v>
      </c>
      <c r="C60" s="214"/>
      <c r="D60" s="215"/>
      <c r="E60" s="199">
        <v>0.04</v>
      </c>
      <c r="F60" s="260">
        <f t="shared" si="0"/>
        <v>0.04</v>
      </c>
      <c r="G60" s="115">
        <f t="shared" si="1"/>
        <v>0</v>
      </c>
      <c r="H60" s="117">
        <f t="shared" si="2"/>
        <v>0</v>
      </c>
      <c r="I60" s="116"/>
      <c r="J60" s="117">
        <f t="shared" si="3"/>
        <v>0</v>
      </c>
      <c r="K60" s="116"/>
      <c r="L60" s="117">
        <f t="shared" si="4"/>
        <v>0</v>
      </c>
      <c r="M60" s="118">
        <f t="shared" si="5"/>
        <v>0</v>
      </c>
    </row>
    <row r="61" spans="1:13" hidden="1" x14ac:dyDescent="0.2">
      <c r="A61" s="90" t="s">
        <v>109</v>
      </c>
      <c r="B61" s="233" t="s">
        <v>110</v>
      </c>
      <c r="C61" s="176"/>
      <c r="D61" s="170"/>
      <c r="E61" s="157">
        <v>0.03</v>
      </c>
      <c r="F61" s="260">
        <f t="shared" si="0"/>
        <v>0.03</v>
      </c>
      <c r="G61" s="115">
        <f t="shared" si="1"/>
        <v>0</v>
      </c>
      <c r="H61" s="117">
        <f t="shared" si="2"/>
        <v>0</v>
      </c>
      <c r="I61" s="261"/>
      <c r="J61" s="117">
        <f t="shared" si="3"/>
        <v>0</v>
      </c>
      <c r="K61" s="261"/>
      <c r="L61" s="117">
        <f t="shared" si="4"/>
        <v>0</v>
      </c>
      <c r="M61" s="118">
        <f t="shared" si="5"/>
        <v>0</v>
      </c>
    </row>
    <row r="62" spans="1:13" s="272" customFormat="1" hidden="1" x14ac:dyDescent="0.2">
      <c r="A62" s="90" t="s">
        <v>139</v>
      </c>
      <c r="B62" s="321" t="s">
        <v>140</v>
      </c>
      <c r="C62" s="176"/>
      <c r="D62" s="170"/>
      <c r="E62" s="157">
        <v>0.02</v>
      </c>
      <c r="F62" s="260">
        <f t="shared" si="0"/>
        <v>0.02</v>
      </c>
      <c r="G62" s="115">
        <f t="shared" si="1"/>
        <v>0</v>
      </c>
      <c r="H62" s="117">
        <f t="shared" si="2"/>
        <v>0</v>
      </c>
      <c r="I62" s="261"/>
      <c r="J62" s="117">
        <f t="shared" si="3"/>
        <v>0</v>
      </c>
      <c r="K62" s="261"/>
      <c r="L62" s="117">
        <f t="shared" si="4"/>
        <v>0</v>
      </c>
      <c r="M62" s="118">
        <f t="shared" si="5"/>
        <v>0</v>
      </c>
    </row>
    <row r="63" spans="1:13" s="272" customFormat="1" hidden="1" x14ac:dyDescent="0.2">
      <c r="A63" s="90" t="s">
        <v>141</v>
      </c>
      <c r="B63" s="321" t="s">
        <v>140</v>
      </c>
      <c r="C63" s="176"/>
      <c r="D63" s="170"/>
      <c r="E63" s="157">
        <v>0.02</v>
      </c>
      <c r="F63" s="260">
        <f t="shared" si="0"/>
        <v>0.02</v>
      </c>
      <c r="G63" s="115">
        <f t="shared" si="1"/>
        <v>0</v>
      </c>
      <c r="H63" s="117">
        <f t="shared" si="2"/>
        <v>0</v>
      </c>
      <c r="I63" s="261"/>
      <c r="J63" s="117">
        <f t="shared" si="3"/>
        <v>0</v>
      </c>
      <c r="K63" s="261"/>
      <c r="L63" s="117">
        <f t="shared" si="4"/>
        <v>0</v>
      </c>
      <c r="M63" s="118">
        <f t="shared" si="5"/>
        <v>0</v>
      </c>
    </row>
    <row r="64" spans="1:13" hidden="1" x14ac:dyDescent="0.2">
      <c r="A64" s="90" t="s">
        <v>118</v>
      </c>
      <c r="B64" s="238" t="s">
        <v>119</v>
      </c>
      <c r="C64" s="176"/>
      <c r="D64" s="170"/>
      <c r="E64" s="157">
        <v>0.03</v>
      </c>
      <c r="F64" s="260">
        <f t="shared" si="0"/>
        <v>0.03</v>
      </c>
      <c r="G64" s="115">
        <f t="shared" si="1"/>
        <v>0</v>
      </c>
      <c r="H64" s="117">
        <f t="shared" si="2"/>
        <v>0</v>
      </c>
      <c r="I64" s="261"/>
      <c r="J64" s="117">
        <f t="shared" si="3"/>
        <v>0</v>
      </c>
      <c r="K64" s="261"/>
      <c r="L64" s="117">
        <f t="shared" si="4"/>
        <v>0</v>
      </c>
      <c r="M64" s="118">
        <f t="shared" si="5"/>
        <v>0</v>
      </c>
    </row>
    <row r="65" spans="1:15" hidden="1" x14ac:dyDescent="0.2">
      <c r="A65" s="92" t="s">
        <v>54</v>
      </c>
      <c r="B65" s="196" t="s">
        <v>55</v>
      </c>
      <c r="C65" s="197"/>
      <c r="D65" s="198"/>
      <c r="E65" s="199">
        <v>0.04</v>
      </c>
      <c r="F65" s="322">
        <f t="shared" si="0"/>
        <v>0.04</v>
      </c>
      <c r="G65" s="323">
        <f t="shared" si="1"/>
        <v>0</v>
      </c>
      <c r="H65" s="324">
        <f t="shared" si="2"/>
        <v>0</v>
      </c>
      <c r="I65" s="203"/>
      <c r="J65" s="324">
        <f t="shared" si="3"/>
        <v>0</v>
      </c>
      <c r="K65" s="203"/>
      <c r="L65" s="324">
        <f t="shared" si="4"/>
        <v>0</v>
      </c>
      <c r="M65" s="118">
        <f t="shared" si="5"/>
        <v>0</v>
      </c>
    </row>
    <row r="66" spans="1:15" hidden="1" x14ac:dyDescent="0.2">
      <c r="A66" s="90" t="s">
        <v>87</v>
      </c>
      <c r="B66" s="234" t="s">
        <v>88</v>
      </c>
      <c r="C66" s="114"/>
      <c r="D66" s="172"/>
      <c r="E66" s="157">
        <v>0.02</v>
      </c>
      <c r="F66" s="260">
        <f t="shared" si="0"/>
        <v>0.02</v>
      </c>
      <c r="G66" s="115">
        <f t="shared" si="1"/>
        <v>0</v>
      </c>
      <c r="H66" s="117">
        <f t="shared" si="2"/>
        <v>0</v>
      </c>
      <c r="I66" s="116"/>
      <c r="J66" s="117">
        <f t="shared" si="3"/>
        <v>0</v>
      </c>
      <c r="K66" s="116"/>
      <c r="L66" s="117">
        <f t="shared" si="4"/>
        <v>0</v>
      </c>
      <c r="M66" s="118">
        <f t="shared" si="5"/>
        <v>0</v>
      </c>
    </row>
    <row r="67" spans="1:15" ht="16" customHeight="1" x14ac:dyDescent="0.2">
      <c r="A67" s="75"/>
      <c r="C67" s="79">
        <f>SUM(C2:C66)</f>
        <v>67579</v>
      </c>
      <c r="D67" s="79"/>
      <c r="E67" s="79"/>
      <c r="F67" s="79"/>
      <c r="G67" s="80">
        <f>SUM(G2:G66)</f>
        <v>18693.650000000001</v>
      </c>
      <c r="H67" s="80">
        <f t="shared" ref="H67:M67" si="19">SUM(H2:H66)</f>
        <v>20418.77</v>
      </c>
      <c r="I67" s="80">
        <f t="shared" si="19"/>
        <v>72.75</v>
      </c>
      <c r="J67" s="80">
        <f t="shared" si="19"/>
        <v>20491.52</v>
      </c>
      <c r="K67" s="80">
        <f t="shared" si="19"/>
        <v>2120</v>
      </c>
      <c r="L67" s="80">
        <f t="shared" si="19"/>
        <v>18371.52</v>
      </c>
      <c r="M67" s="80">
        <f t="shared" si="19"/>
        <v>16646.400000000001</v>
      </c>
      <c r="O67" s="3"/>
    </row>
    <row r="68" spans="1:15" x14ac:dyDescent="0.2">
      <c r="D68" s="81"/>
      <c r="E68" s="81"/>
      <c r="F68" s="81"/>
      <c r="G68" s="81"/>
      <c r="L68" s="162"/>
      <c r="N68" s="165"/>
    </row>
    <row r="69" spans="1:15" x14ac:dyDescent="0.2">
      <c r="D69" s="13"/>
      <c r="E69" s="13"/>
      <c r="F69" s="13"/>
      <c r="G69" s="13"/>
      <c r="I69" s="13"/>
      <c r="J69" s="13"/>
      <c r="K69" t="s">
        <v>10</v>
      </c>
      <c r="L69" s="12">
        <f>H73</f>
        <v>0</v>
      </c>
    </row>
    <row r="70" spans="1:15" x14ac:dyDescent="0.2">
      <c r="D70" s="14"/>
      <c r="E70" s="14"/>
      <c r="F70" s="14"/>
      <c r="G70" s="14"/>
      <c r="I70" s="13"/>
      <c r="J70" s="13"/>
      <c r="K70" t="s">
        <v>12</v>
      </c>
      <c r="L70" s="207">
        <f>L67</f>
        <v>18371.52</v>
      </c>
    </row>
    <row r="71" spans="1:15" x14ac:dyDescent="0.2">
      <c r="D71" s="14"/>
      <c r="E71" s="14"/>
      <c r="F71" s="14"/>
      <c r="G71" s="14"/>
      <c r="H71" s="15"/>
    </row>
    <row r="72" spans="1:15" x14ac:dyDescent="0.2">
      <c r="A72" s="247" t="s">
        <v>48</v>
      </c>
      <c r="B72" s="247" t="s">
        <v>49</v>
      </c>
      <c r="D72" s="14"/>
      <c r="E72" s="14"/>
      <c r="F72" s="14"/>
      <c r="G72" s="14"/>
      <c r="H72" s="15"/>
      <c r="I72" s="3"/>
    </row>
    <row r="73" spans="1:15" x14ac:dyDescent="0.2">
      <c r="A73" s="90">
        <v>0.03</v>
      </c>
      <c r="B73" s="245">
        <v>0.02</v>
      </c>
      <c r="C73" s="41" t="s">
        <v>50</v>
      </c>
      <c r="D73" s="14"/>
      <c r="E73" s="14"/>
      <c r="F73" s="14"/>
      <c r="G73" s="14"/>
      <c r="H73" s="15"/>
      <c r="L73" s="3"/>
    </row>
    <row r="74" spans="1:15" x14ac:dyDescent="0.2">
      <c r="A74" s="246">
        <v>0.04</v>
      </c>
      <c r="B74" s="246">
        <v>2.5000000000000001E-2</v>
      </c>
      <c r="C74" s="41" t="s">
        <v>51</v>
      </c>
    </row>
    <row r="76" spans="1:15" x14ac:dyDescent="0.2">
      <c r="K76" s="3"/>
    </row>
    <row r="85" spans="12:12" x14ac:dyDescent="0.2">
      <c r="L85">
        <v>53.47</v>
      </c>
    </row>
  </sheetData>
  <autoFilter ref="A1:M67" xr:uid="{00000000-0009-0000-0000-000057000000}">
    <filterColumn colId="11">
      <filters>
        <filter val="1,456.44"/>
        <filter val="1,503.68"/>
        <filter val="1,552.12"/>
        <filter val="1,656.11"/>
        <filter val="1,723.20"/>
        <filter val="1,831.44"/>
        <filter val="1,883.66"/>
        <filter val="18,371.52"/>
        <filter val="182.36"/>
        <filter val="2,093.80"/>
        <filter val="530.84"/>
        <filter val="535.35"/>
        <filter val="774.06"/>
        <filter val="811.02"/>
        <filter val="865.32"/>
        <filter val="972.1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filterMode="1"/>
  <dimension ref="A1:O88"/>
  <sheetViews>
    <sheetView zoomScale="86" zoomScaleNormal="60" workbookViewId="0">
      <selection activeCell="L73" sqref="L73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6.6640625" customWidth="1"/>
    <col min="7" max="7" width="19" hidden="1" customWidth="1"/>
    <col min="10" max="10" width="11.6640625" customWidth="1"/>
    <col min="12" max="12" width="12" customWidth="1"/>
    <col min="13" max="13" width="15" hidden="1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69" si="0">D2+E2</f>
        <v>0.02</v>
      </c>
      <c r="G2" s="115">
        <f t="shared" ref="G2:G69" si="1">C2*D2</f>
        <v>0</v>
      </c>
      <c r="H2" s="117">
        <f t="shared" ref="H2:H69" si="2">C2*F2</f>
        <v>0</v>
      </c>
      <c r="I2" s="115"/>
      <c r="J2" s="117">
        <f t="shared" ref="J2:J69" si="3">H2+I2</f>
        <v>0</v>
      </c>
      <c r="K2" s="319"/>
      <c r="L2" s="117">
        <f t="shared" ref="L2:L69" si="4">J2-K2</f>
        <v>0</v>
      </c>
      <c r="M2" s="118">
        <f t="shared" ref="M2:M69" si="5">G2+I2-K2</f>
        <v>0</v>
      </c>
      <c r="N2" s="3"/>
    </row>
    <row r="3" spans="1:14" s="272" customFormat="1" ht="17" hidden="1" x14ac:dyDescent="0.2">
      <c r="A3" s="179" t="s">
        <v>142</v>
      </c>
      <c r="B3" s="159" t="s">
        <v>143</v>
      </c>
      <c r="C3" s="111"/>
      <c r="D3" s="113"/>
      <c r="E3" s="157">
        <v>0.02</v>
      </c>
      <c r="F3" s="260">
        <f t="shared" si="0"/>
        <v>0.02</v>
      </c>
      <c r="G3" s="115">
        <f t="shared" si="1"/>
        <v>0</v>
      </c>
      <c r="H3" s="117">
        <f>C3*F3</f>
        <v>0</v>
      </c>
      <c r="I3" s="115"/>
      <c r="J3" s="117">
        <f>H3+I3</f>
        <v>0</v>
      </c>
      <c r="K3" s="319"/>
      <c r="L3" s="117">
        <f>J3-K3</f>
        <v>0</v>
      </c>
      <c r="M3" s="118">
        <f t="shared" si="5"/>
        <v>0</v>
      </c>
      <c r="N3"/>
    </row>
    <row r="4" spans="1:14" s="272" customFormat="1" ht="17" hidden="1" x14ac:dyDescent="0.2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s="272" customFormat="1" ht="17" x14ac:dyDescent="0.2">
      <c r="A5" s="179" t="s">
        <v>149</v>
      </c>
      <c r="B5" s="216" t="s">
        <v>150</v>
      </c>
      <c r="C5" s="166">
        <v>8029</v>
      </c>
      <c r="D5" s="168">
        <v>0.25</v>
      </c>
      <c r="E5" s="157">
        <v>0.02</v>
      </c>
      <c r="F5" s="260">
        <f t="shared" ref="F5:F6" si="7">D5+E5</f>
        <v>0.27</v>
      </c>
      <c r="G5" s="115">
        <f t="shared" ref="G5:G6" si="8">C5*D5</f>
        <v>2007.25</v>
      </c>
      <c r="H5" s="117">
        <f t="shared" ref="H5:H6" si="9">C5*F5</f>
        <v>2167.83</v>
      </c>
      <c r="I5" s="115">
        <v>10</v>
      </c>
      <c r="J5" s="117">
        <f>H5+I5</f>
        <v>2177.83</v>
      </c>
      <c r="K5" s="326">
        <v>50</v>
      </c>
      <c r="L5" s="117">
        <f>J5-K5</f>
        <v>2127.83</v>
      </c>
      <c r="M5" s="118">
        <f t="shared" ref="M5:M6" si="10">G5+I5-K5</f>
        <v>1967.25</v>
      </c>
      <c r="N5"/>
    </row>
    <row r="6" spans="1:14" s="272" customFormat="1" ht="17" x14ac:dyDescent="0.2">
      <c r="A6" s="179" t="s">
        <v>151</v>
      </c>
      <c r="B6" s="216" t="s">
        <v>150</v>
      </c>
      <c r="C6" s="166">
        <v>8029</v>
      </c>
      <c r="D6" s="168">
        <v>0.25</v>
      </c>
      <c r="E6" s="157">
        <v>0.02</v>
      </c>
      <c r="F6" s="260">
        <f t="shared" si="7"/>
        <v>0.27</v>
      </c>
      <c r="G6" s="115">
        <f t="shared" si="8"/>
        <v>2007.25</v>
      </c>
      <c r="H6" s="117">
        <f t="shared" si="9"/>
        <v>2167.83</v>
      </c>
      <c r="I6" s="115">
        <v>10</v>
      </c>
      <c r="J6" s="117">
        <f>H6+I6</f>
        <v>2177.83</v>
      </c>
      <c r="K6" s="326">
        <v>50</v>
      </c>
      <c r="L6" s="117">
        <f>J6-K6</f>
        <v>2127.83</v>
      </c>
      <c r="M6" s="118">
        <f t="shared" si="10"/>
        <v>1967.25</v>
      </c>
      <c r="N6"/>
    </row>
    <row r="7" spans="1:14" ht="17" hidden="1" x14ac:dyDescent="0.2">
      <c r="A7" s="179" t="s">
        <v>112</v>
      </c>
      <c r="B7" s="159" t="s">
        <v>113</v>
      </c>
      <c r="C7" s="111"/>
      <c r="D7" s="113"/>
      <c r="E7" s="157">
        <v>0.03</v>
      </c>
      <c r="F7" s="260">
        <f t="shared" si="0"/>
        <v>0.03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t="17" hidden="1" x14ac:dyDescent="0.2">
      <c r="A8" s="160" t="s">
        <v>129</v>
      </c>
      <c r="B8" s="159" t="s">
        <v>130</v>
      </c>
      <c r="C8" s="111"/>
      <c r="D8" s="113"/>
      <c r="E8" s="157">
        <v>0.04</v>
      </c>
      <c r="F8" s="260">
        <f t="shared" si="0"/>
        <v>0.04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t="17" hidden="1" x14ac:dyDescent="0.2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ht="17" x14ac:dyDescent="0.2">
      <c r="A10" s="179" t="s">
        <v>31</v>
      </c>
      <c r="B10" s="159" t="s">
        <v>144</v>
      </c>
      <c r="C10" s="111">
        <v>2082</v>
      </c>
      <c r="D10" s="113">
        <v>0.26</v>
      </c>
      <c r="E10" s="157">
        <v>0.02</v>
      </c>
      <c r="F10" s="260">
        <f t="shared" si="0"/>
        <v>0.28000000000000003</v>
      </c>
      <c r="G10" s="115">
        <f t="shared" si="1"/>
        <v>541.32000000000005</v>
      </c>
      <c r="H10" s="117">
        <f t="shared" si="2"/>
        <v>582.96</v>
      </c>
      <c r="I10" s="115"/>
      <c r="J10" s="117">
        <f t="shared" si="3"/>
        <v>582.96</v>
      </c>
      <c r="K10" s="326">
        <v>110</v>
      </c>
      <c r="L10" s="117">
        <f t="shared" si="4"/>
        <v>472.96000000000004</v>
      </c>
      <c r="M10" s="118">
        <f t="shared" si="5"/>
        <v>431.32000000000005</v>
      </c>
    </row>
    <row r="11" spans="1:14" s="272" customFormat="1" ht="17" hidden="1" x14ac:dyDescent="0.2">
      <c r="A11" s="179" t="s">
        <v>31</v>
      </c>
      <c r="B11" s="159" t="s">
        <v>144</v>
      </c>
      <c r="C11" s="111"/>
      <c r="D11" s="113"/>
      <c r="E11" s="157">
        <v>0.02</v>
      </c>
      <c r="F11" s="260">
        <f t="shared" si="0"/>
        <v>0.02</v>
      </c>
      <c r="G11" s="115">
        <f t="shared" si="1"/>
        <v>0</v>
      </c>
      <c r="H11" s="117">
        <f t="shared" si="2"/>
        <v>0</v>
      </c>
      <c r="I11" s="115"/>
      <c r="J11" s="117">
        <f t="shared" si="3"/>
        <v>0</v>
      </c>
      <c r="K11" s="320"/>
      <c r="L11" s="117">
        <f t="shared" si="4"/>
        <v>0</v>
      </c>
      <c r="M11" s="118">
        <f t="shared" si="5"/>
        <v>0</v>
      </c>
    </row>
    <row r="12" spans="1:14" ht="17" x14ac:dyDescent="0.2">
      <c r="A12" s="179" t="s">
        <v>131</v>
      </c>
      <c r="B12" s="159" t="s">
        <v>132</v>
      </c>
      <c r="C12" s="111">
        <v>9327</v>
      </c>
      <c r="D12" s="113">
        <v>0.27</v>
      </c>
      <c r="E12" s="157">
        <v>0.02</v>
      </c>
      <c r="F12" s="260">
        <f t="shared" si="0"/>
        <v>0.29000000000000004</v>
      </c>
      <c r="G12" s="115">
        <f t="shared" si="1"/>
        <v>2518.29</v>
      </c>
      <c r="H12" s="117">
        <f t="shared" si="2"/>
        <v>2704.8300000000004</v>
      </c>
      <c r="I12" s="115"/>
      <c r="J12" s="117">
        <f t="shared" si="3"/>
        <v>2704.8300000000004</v>
      </c>
      <c r="K12" s="326">
        <v>220</v>
      </c>
      <c r="L12" s="117">
        <f t="shared" si="4"/>
        <v>2484.8300000000004</v>
      </c>
      <c r="M12" s="118">
        <f t="shared" si="5"/>
        <v>2298.29</v>
      </c>
    </row>
    <row r="13" spans="1:14" ht="17" x14ac:dyDescent="0.2">
      <c r="A13" s="179" t="s">
        <v>133</v>
      </c>
      <c r="B13" s="159" t="s">
        <v>132</v>
      </c>
      <c r="C13" s="252">
        <v>9327</v>
      </c>
      <c r="D13" s="113">
        <v>0.27</v>
      </c>
      <c r="E13" s="157">
        <v>0.02</v>
      </c>
      <c r="F13" s="260">
        <f t="shared" si="0"/>
        <v>0.29000000000000004</v>
      </c>
      <c r="G13" s="115">
        <f t="shared" si="1"/>
        <v>2518.29</v>
      </c>
      <c r="H13" s="117">
        <f t="shared" si="2"/>
        <v>2704.8300000000004</v>
      </c>
      <c r="I13" s="115">
        <v>14.5</v>
      </c>
      <c r="J13" s="117">
        <f t="shared" si="3"/>
        <v>2719.3300000000004</v>
      </c>
      <c r="K13" s="326">
        <v>220</v>
      </c>
      <c r="L13" s="117">
        <f t="shared" si="4"/>
        <v>2499.3300000000004</v>
      </c>
      <c r="M13" s="118">
        <f t="shared" si="5"/>
        <v>2312.79</v>
      </c>
    </row>
    <row r="14" spans="1:14" ht="17" hidden="1" x14ac:dyDescent="0.2">
      <c r="A14" s="93" t="s">
        <v>102</v>
      </c>
      <c r="B14" s="159" t="s">
        <v>103</v>
      </c>
      <c r="C14" s="111"/>
      <c r="D14" s="113"/>
      <c r="E14" s="157">
        <v>0.03</v>
      </c>
      <c r="F14" s="260">
        <f t="shared" si="0"/>
        <v>0.03</v>
      </c>
      <c r="G14" s="115">
        <f t="shared" si="1"/>
        <v>0</v>
      </c>
      <c r="H14" s="117">
        <f t="shared" si="2"/>
        <v>0</v>
      </c>
      <c r="I14" s="115"/>
      <c r="J14" s="117">
        <f t="shared" si="3"/>
        <v>0</v>
      </c>
      <c r="K14" s="320"/>
      <c r="L14" s="117">
        <f t="shared" si="4"/>
        <v>0</v>
      </c>
      <c r="M14" s="118">
        <f t="shared" si="5"/>
        <v>0</v>
      </c>
    </row>
    <row r="15" spans="1:14" ht="17" hidden="1" x14ac:dyDescent="0.2">
      <c r="A15" s="179" t="s">
        <v>72</v>
      </c>
      <c r="B15" s="159" t="s">
        <v>73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19"/>
      <c r="L15" s="117">
        <f t="shared" si="4"/>
        <v>0</v>
      </c>
      <c r="M15" s="118">
        <f t="shared" si="5"/>
        <v>0</v>
      </c>
    </row>
    <row r="16" spans="1:14" ht="17" hidden="1" x14ac:dyDescent="0.2">
      <c r="A16" s="160" t="s">
        <v>67</v>
      </c>
      <c r="B16" s="159" t="s">
        <v>68</v>
      </c>
      <c r="C16" s="111"/>
      <c r="D16" s="113"/>
      <c r="E16" s="157">
        <v>0.04</v>
      </c>
      <c r="F16" s="260">
        <f t="shared" si="0"/>
        <v>0.04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t="17" x14ac:dyDescent="0.2">
      <c r="A17" s="179" t="s">
        <v>147</v>
      </c>
      <c r="B17" s="159" t="s">
        <v>148</v>
      </c>
      <c r="C17" s="111">
        <v>3701</v>
      </c>
      <c r="D17" s="113">
        <v>0.39</v>
      </c>
      <c r="E17" s="157">
        <v>0.03</v>
      </c>
      <c r="F17" s="260">
        <f t="shared" si="0"/>
        <v>0.42000000000000004</v>
      </c>
      <c r="G17" s="115">
        <f t="shared" si="1"/>
        <v>1443.39</v>
      </c>
      <c r="H17" s="117">
        <f t="shared" si="2"/>
        <v>1554.42</v>
      </c>
      <c r="I17" s="115">
        <v>20</v>
      </c>
      <c r="J17" s="117">
        <f t="shared" si="3"/>
        <v>1574.42</v>
      </c>
      <c r="K17" s="326">
        <v>570</v>
      </c>
      <c r="L17" s="117">
        <f t="shared" si="4"/>
        <v>1004.4200000000001</v>
      </c>
      <c r="M17" s="118">
        <f t="shared" si="5"/>
        <v>893.3900000000001</v>
      </c>
    </row>
    <row r="18" spans="1:13" ht="17" hidden="1" x14ac:dyDescent="0.2">
      <c r="A18" s="179" t="s">
        <v>147</v>
      </c>
      <c r="B18" s="159" t="s">
        <v>148</v>
      </c>
      <c r="C18" s="111"/>
      <c r="D18" s="113"/>
      <c r="E18" s="157">
        <v>0.03</v>
      </c>
      <c r="F18" s="260">
        <f t="shared" si="0"/>
        <v>0.03</v>
      </c>
      <c r="G18" s="115">
        <f t="shared" si="1"/>
        <v>0</v>
      </c>
      <c r="H18" s="117">
        <f t="shared" si="2"/>
        <v>0</v>
      </c>
      <c r="I18" s="115"/>
      <c r="J18" s="117">
        <f t="shared" si="3"/>
        <v>0</v>
      </c>
      <c r="K18" s="319"/>
      <c r="L18" s="117">
        <f t="shared" si="4"/>
        <v>0</v>
      </c>
      <c r="M18" s="118">
        <f t="shared" si="5"/>
        <v>0</v>
      </c>
    </row>
    <row r="19" spans="1:13" ht="17" hidden="1" x14ac:dyDescent="0.2">
      <c r="A19" s="160" t="s">
        <v>65</v>
      </c>
      <c r="B19" s="159" t="s">
        <v>93</v>
      </c>
      <c r="C19" s="111"/>
      <c r="D19" s="113"/>
      <c r="E19" s="157">
        <v>2.5000000000000001E-2</v>
      </c>
      <c r="F19" s="260">
        <f t="shared" si="0"/>
        <v>2.5000000000000001E-2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20"/>
      <c r="L19" s="117">
        <f t="shared" si="4"/>
        <v>0</v>
      </c>
      <c r="M19" s="118">
        <f t="shared" si="5"/>
        <v>0</v>
      </c>
    </row>
    <row r="20" spans="1:13" ht="17" hidden="1" x14ac:dyDescent="0.2">
      <c r="A20" s="160" t="s">
        <v>65</v>
      </c>
      <c r="B20" s="159" t="s">
        <v>93</v>
      </c>
      <c r="C20" s="111"/>
      <c r="D20" s="113"/>
      <c r="E20" s="157">
        <v>0.04</v>
      </c>
      <c r="F20" s="260">
        <f t="shared" si="0"/>
        <v>0.04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19"/>
      <c r="L20" s="117">
        <f t="shared" si="4"/>
        <v>0</v>
      </c>
      <c r="M20" s="118">
        <f t="shared" si="5"/>
        <v>0</v>
      </c>
    </row>
    <row r="21" spans="1:13" ht="17" hidden="1" x14ac:dyDescent="0.2">
      <c r="A21" s="160" t="s">
        <v>116</v>
      </c>
      <c r="B21" s="159" t="s">
        <v>117</v>
      </c>
      <c r="C21" s="111"/>
      <c r="D21" s="113"/>
      <c r="E21" s="157">
        <v>0.04</v>
      </c>
      <c r="F21" s="260">
        <f t="shared" si="0"/>
        <v>0.04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20"/>
      <c r="L21" s="117">
        <f t="shared" si="4"/>
        <v>0</v>
      </c>
      <c r="M21" s="118">
        <f t="shared" si="5"/>
        <v>0</v>
      </c>
    </row>
    <row r="22" spans="1:13" ht="17" hidden="1" x14ac:dyDescent="0.2">
      <c r="A22" s="160" t="s">
        <v>122</v>
      </c>
      <c r="B22" s="159" t="s">
        <v>123</v>
      </c>
      <c r="C22" s="111"/>
      <c r="D22" s="113"/>
      <c r="E22" s="157">
        <v>2.5000000000000001E-2</v>
      </c>
      <c r="F22" s="260">
        <f t="shared" si="0"/>
        <v>2.5000000000000001E-2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20"/>
      <c r="L22" s="117">
        <f t="shared" si="4"/>
        <v>0</v>
      </c>
      <c r="M22" s="118">
        <f t="shared" si="5"/>
        <v>0</v>
      </c>
    </row>
    <row r="23" spans="1:13" ht="17" hidden="1" x14ac:dyDescent="0.2">
      <c r="A23" s="160" t="s">
        <v>124</v>
      </c>
      <c r="B23" s="159" t="s">
        <v>123</v>
      </c>
      <c r="C23" s="111"/>
      <c r="D23" s="113"/>
      <c r="E23" s="157">
        <v>2.5000000000000001E-2</v>
      </c>
      <c r="F23" s="260">
        <f t="shared" si="0"/>
        <v>2.5000000000000001E-2</v>
      </c>
      <c r="G23" s="115">
        <f t="shared" si="1"/>
        <v>0</v>
      </c>
      <c r="H23" s="117">
        <f t="shared" si="2"/>
        <v>0</v>
      </c>
      <c r="I23" s="115"/>
      <c r="J23" s="117">
        <f t="shared" si="3"/>
        <v>0</v>
      </c>
      <c r="K23" s="320"/>
      <c r="L23" s="117">
        <f t="shared" si="4"/>
        <v>0</v>
      </c>
      <c r="M23" s="118">
        <f t="shared" si="5"/>
        <v>0</v>
      </c>
    </row>
    <row r="24" spans="1:13" hidden="1" x14ac:dyDescent="0.2">
      <c r="A24" s="149" t="s">
        <v>65</v>
      </c>
      <c r="B24" s="218" t="s">
        <v>66</v>
      </c>
      <c r="C24" s="176"/>
      <c r="D24" s="170"/>
      <c r="E24" s="157">
        <v>2.5000000000000001E-2</v>
      </c>
      <c r="F24" s="260">
        <f t="shared" si="0"/>
        <v>2.5000000000000001E-2</v>
      </c>
      <c r="G24" s="115">
        <f t="shared" si="1"/>
        <v>0</v>
      </c>
      <c r="H24" s="117">
        <f t="shared" si="2"/>
        <v>0</v>
      </c>
      <c r="I24" s="261"/>
      <c r="J24" s="117">
        <f t="shared" si="3"/>
        <v>0</v>
      </c>
      <c r="K24" s="261"/>
      <c r="L24" s="117">
        <f t="shared" si="4"/>
        <v>0</v>
      </c>
      <c r="M24" s="118">
        <f t="shared" si="5"/>
        <v>0</v>
      </c>
    </row>
    <row r="25" spans="1:13" ht="17" hidden="1" x14ac:dyDescent="0.2">
      <c r="A25" s="179" t="s">
        <v>81</v>
      </c>
      <c r="B25" s="193" t="s">
        <v>82</v>
      </c>
      <c r="C25" s="147"/>
      <c r="D25" s="170"/>
      <c r="E25" s="157">
        <v>0.03</v>
      </c>
      <c r="F25" s="260">
        <f t="shared" si="0"/>
        <v>0.03</v>
      </c>
      <c r="G25" s="115">
        <f t="shared" si="1"/>
        <v>0</v>
      </c>
      <c r="H25" s="117">
        <f t="shared" si="2"/>
        <v>0</v>
      </c>
      <c r="I25" s="261"/>
      <c r="J25" s="117">
        <f t="shared" si="3"/>
        <v>0</v>
      </c>
      <c r="K25" s="261"/>
      <c r="L25" s="117">
        <f t="shared" si="4"/>
        <v>0</v>
      </c>
      <c r="M25" s="118">
        <f t="shared" si="5"/>
        <v>0</v>
      </c>
    </row>
    <row r="26" spans="1:13" x14ac:dyDescent="0.2">
      <c r="A26" s="240" t="s">
        <v>125</v>
      </c>
      <c r="B26" s="242" t="s">
        <v>126</v>
      </c>
      <c r="C26" s="147">
        <v>224</v>
      </c>
      <c r="D26" s="170">
        <v>0.39</v>
      </c>
      <c r="E26" s="157">
        <v>0.04</v>
      </c>
      <c r="F26" s="260">
        <f t="shared" si="0"/>
        <v>0.43</v>
      </c>
      <c r="G26" s="115">
        <f t="shared" si="1"/>
        <v>87.36</v>
      </c>
      <c r="H26" s="117">
        <f t="shared" si="2"/>
        <v>96.32</v>
      </c>
      <c r="I26" s="261"/>
      <c r="J26" s="117">
        <f>H26+I26</f>
        <v>96.32</v>
      </c>
      <c r="K26" s="327"/>
      <c r="L26" s="117">
        <f>J26-K26</f>
        <v>96.32</v>
      </c>
      <c r="M26" s="118">
        <f t="shared" si="5"/>
        <v>87.36</v>
      </c>
    </row>
    <row r="27" spans="1:13" x14ac:dyDescent="0.2">
      <c r="A27" s="240" t="s">
        <v>125</v>
      </c>
      <c r="B27" s="242" t="s">
        <v>126</v>
      </c>
      <c r="C27" s="147">
        <v>8748</v>
      </c>
      <c r="D27" s="170">
        <v>0.26</v>
      </c>
      <c r="E27" s="157">
        <v>2.5000000000000001E-2</v>
      </c>
      <c r="F27" s="260">
        <f t="shared" si="0"/>
        <v>0.28500000000000003</v>
      </c>
      <c r="G27" s="115">
        <f t="shared" si="1"/>
        <v>2274.48</v>
      </c>
      <c r="H27" s="117">
        <f t="shared" si="2"/>
        <v>2493.1800000000003</v>
      </c>
      <c r="I27" s="261">
        <v>12</v>
      </c>
      <c r="J27" s="117">
        <f t="shared" si="3"/>
        <v>2505.1800000000003</v>
      </c>
      <c r="K27" s="327">
        <v>50</v>
      </c>
      <c r="L27" s="117">
        <f t="shared" si="4"/>
        <v>2455.1800000000003</v>
      </c>
      <c r="M27" s="118">
        <f t="shared" si="5"/>
        <v>2236.48</v>
      </c>
    </row>
    <row r="28" spans="1:13" x14ac:dyDescent="0.2">
      <c r="A28" s="240" t="s">
        <v>136</v>
      </c>
      <c r="B28" s="268" t="s">
        <v>137</v>
      </c>
      <c r="C28" s="147">
        <v>5246</v>
      </c>
      <c r="D28" s="170">
        <v>0.38</v>
      </c>
      <c r="E28" s="157">
        <v>0.04</v>
      </c>
      <c r="F28" s="260">
        <f t="shared" si="0"/>
        <v>0.42</v>
      </c>
      <c r="G28" s="115">
        <f t="shared" si="1"/>
        <v>1993.48</v>
      </c>
      <c r="H28" s="117">
        <f t="shared" si="2"/>
        <v>2203.3199999999997</v>
      </c>
      <c r="I28" s="261">
        <v>28.17</v>
      </c>
      <c r="J28" s="117">
        <f>H28+I28</f>
        <v>2231.4899999999998</v>
      </c>
      <c r="K28" s="327"/>
      <c r="L28" s="117">
        <f>J28-K28</f>
        <v>2231.4899999999998</v>
      </c>
      <c r="M28" s="118">
        <f t="shared" si="5"/>
        <v>2021.65</v>
      </c>
    </row>
    <row r="29" spans="1:13" ht="17" hidden="1" x14ac:dyDescent="0.2">
      <c r="A29" s="179" t="s">
        <v>76</v>
      </c>
      <c r="B29" s="180" t="s">
        <v>77</v>
      </c>
      <c r="C29" s="147"/>
      <c r="D29" s="170"/>
      <c r="E29" s="157">
        <v>0.03</v>
      </c>
      <c r="F29" s="260">
        <f t="shared" si="0"/>
        <v>0.03</v>
      </c>
      <c r="G29" s="115">
        <f t="shared" si="1"/>
        <v>0</v>
      </c>
      <c r="H29" s="117">
        <f t="shared" si="2"/>
        <v>0</v>
      </c>
      <c r="I29" s="261"/>
      <c r="J29" s="117">
        <f t="shared" si="3"/>
        <v>0</v>
      </c>
      <c r="K29" s="261"/>
      <c r="L29" s="117">
        <f t="shared" si="4"/>
        <v>0</v>
      </c>
      <c r="M29" s="118">
        <f t="shared" si="5"/>
        <v>0</v>
      </c>
    </row>
    <row r="30" spans="1:13" hidden="1" x14ac:dyDescent="0.2">
      <c r="A30" s="191" t="s">
        <v>96</v>
      </c>
      <c r="B30" s="222" t="s">
        <v>97</v>
      </c>
      <c r="C30" s="147"/>
      <c r="D30" s="170"/>
      <c r="E30" s="157">
        <v>0.04</v>
      </c>
      <c r="F30" s="260">
        <f t="shared" si="0"/>
        <v>0.04</v>
      </c>
      <c r="G30" s="115">
        <f t="shared" si="1"/>
        <v>0</v>
      </c>
      <c r="H30" s="117">
        <f t="shared" si="2"/>
        <v>0</v>
      </c>
      <c r="I30" s="261"/>
      <c r="J30" s="117">
        <f t="shared" si="3"/>
        <v>0</v>
      </c>
      <c r="K30" s="261"/>
      <c r="L30" s="117">
        <f t="shared" si="4"/>
        <v>0</v>
      </c>
      <c r="M30" s="118">
        <f t="shared" si="5"/>
        <v>0</v>
      </c>
    </row>
    <row r="31" spans="1:13" hidden="1" x14ac:dyDescent="0.2">
      <c r="A31" s="191" t="s">
        <v>44</v>
      </c>
      <c r="B31" s="146" t="s">
        <v>45</v>
      </c>
      <c r="C31" s="186"/>
      <c r="D31" s="170"/>
      <c r="E31" s="157">
        <v>0.04</v>
      </c>
      <c r="F31" s="260">
        <f t="shared" si="0"/>
        <v>0.04</v>
      </c>
      <c r="G31" s="115">
        <f t="shared" si="1"/>
        <v>0</v>
      </c>
      <c r="H31" s="117">
        <f t="shared" si="2"/>
        <v>0</v>
      </c>
      <c r="I31" s="117"/>
      <c r="J31" s="117">
        <f t="shared" si="3"/>
        <v>0</v>
      </c>
      <c r="K31" s="117"/>
      <c r="L31" s="117">
        <f t="shared" si="4"/>
        <v>0</v>
      </c>
      <c r="M31" s="118">
        <f t="shared" si="5"/>
        <v>0</v>
      </c>
    </row>
    <row r="32" spans="1:13" hidden="1" x14ac:dyDescent="0.2">
      <c r="A32" s="208" t="s">
        <v>89</v>
      </c>
      <c r="B32" s="185" t="s">
        <v>45</v>
      </c>
      <c r="C32" s="186"/>
      <c r="D32" s="170"/>
      <c r="E32" s="157">
        <v>0.04</v>
      </c>
      <c r="F32" s="260">
        <f t="shared" si="0"/>
        <v>0.04</v>
      </c>
      <c r="G32" s="115">
        <f t="shared" si="1"/>
        <v>0</v>
      </c>
      <c r="H32" s="117">
        <f t="shared" si="2"/>
        <v>0</v>
      </c>
      <c r="I32" s="117"/>
      <c r="J32" s="117">
        <f t="shared" si="3"/>
        <v>0</v>
      </c>
      <c r="K32" s="117"/>
      <c r="L32" s="117">
        <f t="shared" si="4"/>
        <v>0</v>
      </c>
      <c r="M32" s="118">
        <f t="shared" si="5"/>
        <v>0</v>
      </c>
    </row>
    <row r="33" spans="1:15" ht="17" x14ac:dyDescent="0.2">
      <c r="A33" s="179" t="s">
        <v>98</v>
      </c>
      <c r="B33" s="224" t="s">
        <v>45</v>
      </c>
      <c r="C33" s="186">
        <v>4274</v>
      </c>
      <c r="D33" s="170">
        <v>0.2</v>
      </c>
      <c r="E33" s="157">
        <v>0.02</v>
      </c>
      <c r="F33" s="260">
        <f t="shared" si="0"/>
        <v>0.22</v>
      </c>
      <c r="G33" s="115">
        <f t="shared" si="1"/>
        <v>854.80000000000007</v>
      </c>
      <c r="H33" s="117">
        <f t="shared" si="2"/>
        <v>940.28</v>
      </c>
      <c r="I33" s="117"/>
      <c r="J33" s="117">
        <f t="shared" si="3"/>
        <v>940.28</v>
      </c>
      <c r="K33" s="117"/>
      <c r="L33" s="117">
        <f t="shared" si="4"/>
        <v>940.28</v>
      </c>
      <c r="M33" s="118">
        <f t="shared" si="5"/>
        <v>854.80000000000007</v>
      </c>
    </row>
    <row r="34" spans="1:15" x14ac:dyDescent="0.2">
      <c r="A34" s="208" t="s">
        <v>65</v>
      </c>
      <c r="B34" s="269" t="s">
        <v>138</v>
      </c>
      <c r="C34" s="270">
        <v>4226</v>
      </c>
      <c r="D34" s="271">
        <v>0.27</v>
      </c>
      <c r="E34" s="157">
        <v>2.5000000000000001E-2</v>
      </c>
      <c r="F34" s="260">
        <f t="shared" si="0"/>
        <v>0.29500000000000004</v>
      </c>
      <c r="G34" s="115">
        <f t="shared" si="1"/>
        <v>1141.02</v>
      </c>
      <c r="H34" s="117">
        <f t="shared" si="2"/>
        <v>1246.67</v>
      </c>
      <c r="I34" s="261">
        <v>75</v>
      </c>
      <c r="J34" s="117">
        <f t="shared" si="3"/>
        <v>1321.67</v>
      </c>
      <c r="K34" s="261">
        <v>160</v>
      </c>
      <c r="L34" s="117">
        <f t="shared" si="4"/>
        <v>1161.67</v>
      </c>
      <c r="M34" s="118">
        <f t="shared" si="5"/>
        <v>1056.02</v>
      </c>
    </row>
    <row r="35" spans="1:15" x14ac:dyDescent="0.2">
      <c r="A35" s="208" t="s">
        <v>65</v>
      </c>
      <c r="B35" s="269" t="s">
        <v>138</v>
      </c>
      <c r="C35" s="270">
        <v>804</v>
      </c>
      <c r="D35" s="271">
        <v>0.38</v>
      </c>
      <c r="E35" s="157">
        <v>0.04</v>
      </c>
      <c r="F35" s="260">
        <f t="shared" si="0"/>
        <v>0.42</v>
      </c>
      <c r="G35" s="115">
        <f t="shared" si="1"/>
        <v>305.52</v>
      </c>
      <c r="H35" s="117">
        <f t="shared" si="2"/>
        <v>337.68</v>
      </c>
      <c r="I35" s="261">
        <v>15</v>
      </c>
      <c r="J35" s="117">
        <f t="shared" si="3"/>
        <v>352.68</v>
      </c>
      <c r="K35" s="261"/>
      <c r="L35" s="117">
        <f t="shared" si="4"/>
        <v>352.68</v>
      </c>
      <c r="M35" s="118">
        <f t="shared" si="5"/>
        <v>320.52</v>
      </c>
    </row>
    <row r="36" spans="1:15" ht="17" x14ac:dyDescent="0.2">
      <c r="A36" s="160" t="s">
        <v>94</v>
      </c>
      <c r="B36" s="219" t="s">
        <v>95</v>
      </c>
      <c r="C36" s="186">
        <v>6597</v>
      </c>
      <c r="D36" s="170">
        <v>0.25</v>
      </c>
      <c r="E36" s="157">
        <v>2.5000000000000001E-2</v>
      </c>
      <c r="F36" s="260">
        <f t="shared" si="0"/>
        <v>0.27500000000000002</v>
      </c>
      <c r="G36" s="115">
        <f t="shared" si="1"/>
        <v>1649.25</v>
      </c>
      <c r="H36" s="117">
        <f t="shared" si="2"/>
        <v>1814.1750000000002</v>
      </c>
      <c r="I36" s="117"/>
      <c r="J36" s="117">
        <f t="shared" si="3"/>
        <v>1814.1750000000002</v>
      </c>
      <c r="K36" s="117">
        <v>210</v>
      </c>
      <c r="L36" s="117">
        <f t="shared" si="4"/>
        <v>1604.1750000000002</v>
      </c>
      <c r="M36" s="118">
        <f t="shared" si="5"/>
        <v>1439.25</v>
      </c>
    </row>
    <row r="37" spans="1:15" ht="17" hidden="1" x14ac:dyDescent="0.2">
      <c r="A37" s="160" t="s">
        <v>94</v>
      </c>
      <c r="B37" s="219" t="s">
        <v>95</v>
      </c>
      <c r="C37" s="186"/>
      <c r="D37" s="170"/>
      <c r="E37" s="157">
        <v>0.04</v>
      </c>
      <c r="F37" s="260">
        <f t="shared" si="0"/>
        <v>0.04</v>
      </c>
      <c r="G37" s="115">
        <f t="shared" si="1"/>
        <v>0</v>
      </c>
      <c r="H37" s="117">
        <f t="shared" si="2"/>
        <v>0</v>
      </c>
      <c r="I37" s="117"/>
      <c r="J37" s="117">
        <f t="shared" si="3"/>
        <v>0</v>
      </c>
      <c r="K37" s="117"/>
      <c r="L37" s="117">
        <f t="shared" si="4"/>
        <v>0</v>
      </c>
      <c r="M37" s="118">
        <f t="shared" si="5"/>
        <v>0</v>
      </c>
    </row>
    <row r="38" spans="1:15" hidden="1" x14ac:dyDescent="0.2">
      <c r="A38" s="139" t="s">
        <v>69</v>
      </c>
      <c r="B38" s="187" t="s">
        <v>70</v>
      </c>
      <c r="C38" s="186"/>
      <c r="D38" s="170"/>
      <c r="E38" s="157">
        <v>0.04</v>
      </c>
      <c r="F38" s="260">
        <f t="shared" si="0"/>
        <v>0.04</v>
      </c>
      <c r="G38" s="115">
        <f t="shared" si="1"/>
        <v>0</v>
      </c>
      <c r="H38" s="117">
        <f t="shared" si="2"/>
        <v>0</v>
      </c>
      <c r="I38" s="261"/>
      <c r="J38" s="117">
        <f t="shared" si="3"/>
        <v>0</v>
      </c>
      <c r="K38" s="261"/>
      <c r="L38" s="117">
        <f t="shared" si="4"/>
        <v>0</v>
      </c>
      <c r="M38" s="118">
        <f t="shared" si="5"/>
        <v>0</v>
      </c>
    </row>
    <row r="39" spans="1:15" hidden="1" x14ac:dyDescent="0.2">
      <c r="A39" s="124" t="s">
        <v>60</v>
      </c>
      <c r="B39" s="188" t="s">
        <v>61</v>
      </c>
      <c r="C39" s="189"/>
      <c r="D39" s="172"/>
      <c r="E39" s="157">
        <v>0.04</v>
      </c>
      <c r="F39" s="260">
        <f t="shared" si="0"/>
        <v>0.04</v>
      </c>
      <c r="G39" s="115">
        <f t="shared" si="1"/>
        <v>0</v>
      </c>
      <c r="H39" s="117">
        <f t="shared" si="2"/>
        <v>0</v>
      </c>
      <c r="I39" s="261"/>
      <c r="J39" s="117">
        <f t="shared" si="3"/>
        <v>0</v>
      </c>
      <c r="K39" s="261"/>
      <c r="L39" s="117">
        <f t="shared" si="4"/>
        <v>0</v>
      </c>
      <c r="M39" s="118">
        <f t="shared" si="5"/>
        <v>0</v>
      </c>
    </row>
    <row r="40" spans="1:15" hidden="1" x14ac:dyDescent="0.2">
      <c r="A40" s="139" t="s">
        <v>46</v>
      </c>
      <c r="B40" s="146" t="s">
        <v>29</v>
      </c>
      <c r="C40" s="186"/>
      <c r="D40" s="170"/>
      <c r="E40" s="157">
        <v>2.5000000000000001E-2</v>
      </c>
      <c r="F40" s="260">
        <f t="shared" si="0"/>
        <v>2.5000000000000001E-2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2">
      <c r="A41" s="90" t="s">
        <v>127</v>
      </c>
      <c r="B41" s="244" t="s">
        <v>128</v>
      </c>
      <c r="C41" s="186"/>
      <c r="D41" s="170"/>
      <c r="E41" s="157">
        <v>0.03</v>
      </c>
      <c r="F41" s="260">
        <f t="shared" si="0"/>
        <v>0.03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  <c r="O41" s="3"/>
    </row>
    <row r="42" spans="1:15" hidden="1" x14ac:dyDescent="0.2">
      <c r="A42" s="90" t="s">
        <v>108</v>
      </c>
      <c r="B42" s="233" t="s">
        <v>111</v>
      </c>
      <c r="C42" s="186"/>
      <c r="D42" s="170"/>
      <c r="E42" s="157">
        <v>0.03</v>
      </c>
      <c r="F42" s="260">
        <f t="shared" si="0"/>
        <v>0.03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hidden="1" x14ac:dyDescent="0.2">
      <c r="A43" s="90" t="s">
        <v>52</v>
      </c>
      <c r="B43" s="119" t="s">
        <v>53</v>
      </c>
      <c r="C43" s="190"/>
      <c r="D43" s="170"/>
      <c r="E43" s="157">
        <v>0.03</v>
      </c>
      <c r="F43" s="260">
        <f t="shared" si="0"/>
        <v>0.03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hidden="1" x14ac:dyDescent="0.2">
      <c r="A44" s="90" t="s">
        <v>52</v>
      </c>
      <c r="B44" s="119" t="s">
        <v>53</v>
      </c>
      <c r="C44" s="190"/>
      <c r="D44" s="170"/>
      <c r="E44" s="157">
        <v>0.03</v>
      </c>
      <c r="F44" s="260">
        <f t="shared" si="0"/>
        <v>0.03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</row>
    <row r="45" spans="1:15" hidden="1" x14ac:dyDescent="0.2">
      <c r="A45" s="208" t="s">
        <v>90</v>
      </c>
      <c r="B45" s="185" t="s">
        <v>79</v>
      </c>
      <c r="C45" s="190"/>
      <c r="D45" s="170"/>
      <c r="E45" s="157">
        <v>0.04</v>
      </c>
      <c r="F45" s="260">
        <f t="shared" si="0"/>
        <v>0.04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</row>
    <row r="46" spans="1:15" hidden="1" x14ac:dyDescent="0.2">
      <c r="A46" s="90" t="s">
        <v>104</v>
      </c>
      <c r="B46" s="231" t="s">
        <v>105</v>
      </c>
      <c r="C46" s="190"/>
      <c r="D46" s="170"/>
      <c r="E46" s="157">
        <v>0.03</v>
      </c>
      <c r="F46" s="260">
        <f t="shared" si="0"/>
        <v>0.03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x14ac:dyDescent="0.2">
      <c r="A47" s="90" t="s">
        <v>100</v>
      </c>
      <c r="B47" s="228" t="s">
        <v>101</v>
      </c>
      <c r="C47" s="190">
        <v>4016</v>
      </c>
      <c r="D47" s="170">
        <v>0.38</v>
      </c>
      <c r="E47" s="157">
        <v>0.03</v>
      </c>
      <c r="F47" s="260">
        <f t="shared" si="0"/>
        <v>0.41000000000000003</v>
      </c>
      <c r="G47" s="115">
        <f t="shared" si="1"/>
        <v>1526.08</v>
      </c>
      <c r="H47" s="117">
        <f t="shared" si="2"/>
        <v>1646.5600000000002</v>
      </c>
      <c r="I47" s="261">
        <v>12</v>
      </c>
      <c r="J47" s="117">
        <f>H47+I47</f>
        <v>1658.5600000000002</v>
      </c>
      <c r="K47" s="261">
        <v>606.66</v>
      </c>
      <c r="L47" s="117">
        <f>J47-K47</f>
        <v>1051.9000000000001</v>
      </c>
      <c r="M47" s="118">
        <f t="shared" si="5"/>
        <v>931.42</v>
      </c>
    </row>
    <row r="48" spans="1:15" hidden="1" x14ac:dyDescent="0.2">
      <c r="A48" s="194" t="s">
        <v>85</v>
      </c>
      <c r="B48" s="206" t="s">
        <v>86</v>
      </c>
      <c r="C48" s="190"/>
      <c r="D48" s="170"/>
      <c r="E48" s="157">
        <v>2.5000000000000001E-2</v>
      </c>
      <c r="F48" s="260">
        <f t="shared" si="0"/>
        <v>2.5000000000000001E-2</v>
      </c>
      <c r="G48" s="115">
        <f t="shared" si="1"/>
        <v>0</v>
      </c>
      <c r="H48" s="117">
        <f t="shared" si="2"/>
        <v>0</v>
      </c>
      <c r="I48" s="261"/>
      <c r="J48" s="117">
        <f t="shared" si="3"/>
        <v>0</v>
      </c>
      <c r="K48" s="261"/>
      <c r="L48" s="117">
        <f t="shared" si="4"/>
        <v>0</v>
      </c>
      <c r="M48" s="118">
        <f t="shared" si="5"/>
        <v>0</v>
      </c>
    </row>
    <row r="49" spans="1:13" hidden="1" x14ac:dyDescent="0.2">
      <c r="A49" s="194" t="s">
        <v>85</v>
      </c>
      <c r="B49" s="206" t="s">
        <v>86</v>
      </c>
      <c r="C49" s="190"/>
      <c r="D49" s="170"/>
      <c r="E49" s="157">
        <v>0.04</v>
      </c>
      <c r="F49" s="260">
        <f t="shared" si="0"/>
        <v>0.04</v>
      </c>
      <c r="G49" s="115">
        <f t="shared" si="1"/>
        <v>0</v>
      </c>
      <c r="H49" s="117">
        <f t="shared" si="2"/>
        <v>0</v>
      </c>
      <c r="I49" s="261"/>
      <c r="J49" s="117">
        <f t="shared" si="3"/>
        <v>0</v>
      </c>
      <c r="K49" s="261"/>
      <c r="L49" s="117">
        <f t="shared" si="4"/>
        <v>0</v>
      </c>
      <c r="M49" s="118">
        <f t="shared" si="5"/>
        <v>0</v>
      </c>
    </row>
    <row r="50" spans="1:13" hidden="1" x14ac:dyDescent="0.2">
      <c r="A50" s="194" t="s">
        <v>83</v>
      </c>
      <c r="B50" s="206" t="s">
        <v>84</v>
      </c>
      <c r="C50" s="190"/>
      <c r="D50" s="170"/>
      <c r="E50" s="157">
        <v>0.04</v>
      </c>
      <c r="F50" s="260">
        <f t="shared" si="0"/>
        <v>0.04</v>
      </c>
      <c r="G50" s="115">
        <f t="shared" si="1"/>
        <v>0</v>
      </c>
      <c r="H50" s="117">
        <f t="shared" si="2"/>
        <v>0</v>
      </c>
      <c r="I50" s="261"/>
      <c r="J50" s="117">
        <f t="shared" si="3"/>
        <v>0</v>
      </c>
      <c r="K50" s="261"/>
      <c r="L50" s="117">
        <f t="shared" si="4"/>
        <v>0</v>
      </c>
      <c r="M50" s="118">
        <f t="shared" si="5"/>
        <v>0</v>
      </c>
    </row>
    <row r="51" spans="1:13" hidden="1" x14ac:dyDescent="0.2">
      <c r="A51" s="90" t="s">
        <v>106</v>
      </c>
      <c r="B51" s="231" t="s">
        <v>107</v>
      </c>
      <c r="C51" s="176"/>
      <c r="D51" s="170"/>
      <c r="E51" s="157">
        <v>0.02</v>
      </c>
      <c r="F51" s="260">
        <f t="shared" si="0"/>
        <v>0.02</v>
      </c>
      <c r="G51" s="115">
        <f t="shared" si="1"/>
        <v>0</v>
      </c>
      <c r="H51" s="117">
        <f t="shared" si="2"/>
        <v>0</v>
      </c>
      <c r="I51" s="261"/>
      <c r="J51" s="117">
        <f t="shared" si="3"/>
        <v>0</v>
      </c>
      <c r="K51" s="261"/>
      <c r="L51" s="117">
        <f t="shared" si="4"/>
        <v>0</v>
      </c>
      <c r="M51" s="118">
        <f t="shared" si="5"/>
        <v>0</v>
      </c>
    </row>
    <row r="52" spans="1:13" hidden="1" x14ac:dyDescent="0.2">
      <c r="A52" s="90" t="s">
        <v>106</v>
      </c>
      <c r="B52" s="231" t="s">
        <v>107</v>
      </c>
      <c r="C52" s="176"/>
      <c r="D52" s="170"/>
      <c r="E52" s="157">
        <v>0.03</v>
      </c>
      <c r="F52" s="260">
        <f t="shared" si="0"/>
        <v>0.03</v>
      </c>
      <c r="G52" s="115">
        <f t="shared" si="1"/>
        <v>0</v>
      </c>
      <c r="H52" s="117">
        <f t="shared" si="2"/>
        <v>0</v>
      </c>
      <c r="I52" s="261"/>
      <c r="J52" s="117">
        <f t="shared" si="3"/>
        <v>0</v>
      </c>
      <c r="K52" s="261"/>
      <c r="L52" s="117">
        <f t="shared" si="4"/>
        <v>0</v>
      </c>
      <c r="M52" s="118">
        <f t="shared" si="5"/>
        <v>0</v>
      </c>
    </row>
    <row r="53" spans="1:13" x14ac:dyDescent="0.2">
      <c r="A53" s="90" t="s">
        <v>152</v>
      </c>
      <c r="B53" s="325" t="s">
        <v>153</v>
      </c>
      <c r="C53" s="230">
        <v>2082</v>
      </c>
      <c r="D53" s="177">
        <v>0.2</v>
      </c>
      <c r="E53" s="157">
        <v>0.02</v>
      </c>
      <c r="F53" s="260">
        <f t="shared" si="0"/>
        <v>0.22</v>
      </c>
      <c r="G53" s="115">
        <f t="shared" ref="G53" si="11">C53*D53</f>
        <v>416.40000000000003</v>
      </c>
      <c r="H53" s="117">
        <f t="shared" ref="H53" si="12">C53*F53</f>
        <v>458.04</v>
      </c>
      <c r="I53" s="261"/>
      <c r="J53" s="117">
        <f t="shared" ref="J53" si="13">H53+I53</f>
        <v>458.04</v>
      </c>
      <c r="K53" s="261">
        <v>110</v>
      </c>
      <c r="L53" s="117">
        <f t="shared" ref="L53" si="14">J53-K53</f>
        <v>348.04</v>
      </c>
      <c r="M53" s="118">
        <f t="shared" ref="M53" si="15">G53+I53-K53</f>
        <v>306.40000000000003</v>
      </c>
    </row>
    <row r="54" spans="1:13" hidden="1" x14ac:dyDescent="0.2">
      <c r="A54" s="94" t="s">
        <v>58</v>
      </c>
      <c r="B54" s="110" t="s">
        <v>59</v>
      </c>
      <c r="C54" s="111"/>
      <c r="D54" s="171"/>
      <c r="E54" s="157">
        <v>2.5000000000000001E-2</v>
      </c>
      <c r="F54" s="260">
        <f t="shared" si="0"/>
        <v>2.5000000000000001E-2</v>
      </c>
      <c r="G54" s="115">
        <f t="shared" si="1"/>
        <v>0</v>
      </c>
      <c r="H54" s="117">
        <f t="shared" si="2"/>
        <v>0</v>
      </c>
      <c r="I54" s="116"/>
      <c r="J54" s="117">
        <f t="shared" si="3"/>
        <v>0</v>
      </c>
      <c r="K54" s="116"/>
      <c r="L54" s="117">
        <f t="shared" si="4"/>
        <v>0</v>
      </c>
      <c r="M54" s="118">
        <f t="shared" si="5"/>
        <v>0</v>
      </c>
    </row>
    <row r="55" spans="1:13" ht="17" x14ac:dyDescent="0.2">
      <c r="A55" s="160" t="s">
        <v>65</v>
      </c>
      <c r="B55" s="238" t="s">
        <v>59</v>
      </c>
      <c r="C55" s="111">
        <v>4706</v>
      </c>
      <c r="D55" s="171">
        <v>0.4</v>
      </c>
      <c r="E55" s="157">
        <v>0.04</v>
      </c>
      <c r="F55" s="260">
        <f t="shared" si="0"/>
        <v>0.44</v>
      </c>
      <c r="G55" s="115">
        <f t="shared" si="1"/>
        <v>1882.4</v>
      </c>
      <c r="H55" s="117">
        <f t="shared" si="2"/>
        <v>2070.64</v>
      </c>
      <c r="I55" s="116"/>
      <c r="J55" s="117">
        <f t="shared" si="3"/>
        <v>2070.64</v>
      </c>
      <c r="K55" s="116">
        <v>220</v>
      </c>
      <c r="L55" s="117">
        <f t="shared" si="4"/>
        <v>1850.6399999999999</v>
      </c>
      <c r="M55" s="118">
        <f t="shared" si="5"/>
        <v>1662.4</v>
      </c>
    </row>
    <row r="56" spans="1:13" hidden="1" x14ac:dyDescent="0.2">
      <c r="A56" s="90" t="s">
        <v>63</v>
      </c>
      <c r="B56" s="146" t="s">
        <v>64</v>
      </c>
      <c r="C56" s="176"/>
      <c r="D56" s="170"/>
      <c r="E56" s="157">
        <v>0.02</v>
      </c>
      <c r="F56" s="260">
        <f t="shared" si="0"/>
        <v>0.02</v>
      </c>
      <c r="G56" s="115">
        <f t="shared" si="1"/>
        <v>0</v>
      </c>
      <c r="H56" s="117">
        <f t="shared" si="2"/>
        <v>0</v>
      </c>
      <c r="I56" s="261"/>
      <c r="J56" s="117">
        <f t="shared" si="3"/>
        <v>0</v>
      </c>
      <c r="K56" s="261"/>
      <c r="L56" s="117">
        <f t="shared" si="4"/>
        <v>0</v>
      </c>
      <c r="M56" s="118">
        <f t="shared" si="5"/>
        <v>0</v>
      </c>
    </row>
    <row r="57" spans="1:13" hidden="1" x14ac:dyDescent="0.2">
      <c r="A57" s="90" t="s">
        <v>134</v>
      </c>
      <c r="B57" s="253" t="s">
        <v>135</v>
      </c>
      <c r="C57" s="176"/>
      <c r="D57" s="170"/>
      <c r="E57" s="157">
        <v>0.03</v>
      </c>
      <c r="F57" s="260">
        <f t="shared" si="0"/>
        <v>0.03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2">
      <c r="A58" s="90" t="s">
        <v>114</v>
      </c>
      <c r="B58" s="234" t="s">
        <v>115</v>
      </c>
      <c r="C58" s="176"/>
      <c r="D58" s="170"/>
      <c r="E58" s="157">
        <v>0.03</v>
      </c>
      <c r="F58" s="260">
        <f t="shared" si="0"/>
        <v>0.03</v>
      </c>
      <c r="G58" s="115">
        <f t="shared" si="1"/>
        <v>0</v>
      </c>
      <c r="H58" s="117">
        <f t="shared" si="2"/>
        <v>0</v>
      </c>
      <c r="I58" s="261"/>
      <c r="J58" s="117">
        <f>H58+I58</f>
        <v>0</v>
      </c>
      <c r="K58" s="261"/>
      <c r="L58" s="117">
        <f>J58-K58</f>
        <v>0</v>
      </c>
      <c r="M58" s="118">
        <f t="shared" si="5"/>
        <v>0</v>
      </c>
    </row>
    <row r="59" spans="1:13" hidden="1" x14ac:dyDescent="0.2">
      <c r="A59" s="90" t="s">
        <v>114</v>
      </c>
      <c r="B59" s="234" t="s">
        <v>115</v>
      </c>
      <c r="C59" s="176"/>
      <c r="D59" s="170"/>
      <c r="E59" s="157">
        <v>0.03</v>
      </c>
      <c r="F59" s="260">
        <f t="shared" si="0"/>
        <v>0.03</v>
      </c>
      <c r="G59" s="115">
        <f t="shared" si="1"/>
        <v>0</v>
      </c>
      <c r="H59" s="117">
        <f t="shared" si="2"/>
        <v>0</v>
      </c>
      <c r="I59" s="261"/>
      <c r="J59" s="117">
        <f t="shared" si="3"/>
        <v>0</v>
      </c>
      <c r="K59" s="261"/>
      <c r="L59" s="117">
        <f t="shared" si="4"/>
        <v>0</v>
      </c>
      <c r="M59" s="118">
        <f t="shared" si="5"/>
        <v>0</v>
      </c>
    </row>
    <row r="60" spans="1:13" hidden="1" x14ac:dyDescent="0.2">
      <c r="A60" s="90" t="s">
        <v>109</v>
      </c>
      <c r="B60" s="233" t="s">
        <v>110</v>
      </c>
      <c r="C60" s="176"/>
      <c r="D60" s="170"/>
      <c r="E60" s="157">
        <v>0.03</v>
      </c>
      <c r="F60" s="260">
        <f t="shared" si="0"/>
        <v>0.03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hidden="1" x14ac:dyDescent="0.2">
      <c r="A61" s="90" t="s">
        <v>74</v>
      </c>
      <c r="B61" s="175" t="s">
        <v>75</v>
      </c>
      <c r="C61" s="111"/>
      <c r="D61" s="171"/>
      <c r="E61" s="157">
        <v>0.03</v>
      </c>
      <c r="F61" s="260">
        <f t="shared" si="0"/>
        <v>0.03</v>
      </c>
      <c r="G61" s="115">
        <f t="shared" si="1"/>
        <v>0</v>
      </c>
      <c r="H61" s="117">
        <f t="shared" si="2"/>
        <v>0</v>
      </c>
      <c r="I61" s="116"/>
      <c r="J61" s="117">
        <f t="shared" si="3"/>
        <v>0</v>
      </c>
      <c r="K61" s="116"/>
      <c r="L61" s="117">
        <f t="shared" si="4"/>
        <v>0</v>
      </c>
      <c r="M61" s="118">
        <f t="shared" si="5"/>
        <v>0</v>
      </c>
    </row>
    <row r="62" spans="1:13" hidden="1" x14ac:dyDescent="0.2">
      <c r="A62" s="209" t="s">
        <v>91</v>
      </c>
      <c r="B62" s="213" t="s">
        <v>92</v>
      </c>
      <c r="C62" s="214"/>
      <c r="D62" s="215"/>
      <c r="E62" s="199">
        <v>0.04</v>
      </c>
      <c r="F62" s="260">
        <f t="shared" si="0"/>
        <v>0.04</v>
      </c>
      <c r="G62" s="115">
        <f t="shared" si="1"/>
        <v>0</v>
      </c>
      <c r="H62" s="117">
        <f t="shared" si="2"/>
        <v>0</v>
      </c>
      <c r="I62" s="116"/>
      <c r="J62" s="117">
        <f t="shared" si="3"/>
        <v>0</v>
      </c>
      <c r="K62" s="116"/>
      <c r="L62" s="117">
        <f t="shared" si="4"/>
        <v>0</v>
      </c>
      <c r="M62" s="118">
        <f t="shared" si="5"/>
        <v>0</v>
      </c>
    </row>
    <row r="63" spans="1:13" hidden="1" x14ac:dyDescent="0.2">
      <c r="A63" s="316" t="s">
        <v>145</v>
      </c>
      <c r="B63" s="318" t="s">
        <v>146</v>
      </c>
      <c r="C63" s="214"/>
      <c r="D63" s="215"/>
      <c r="E63" s="199">
        <v>0.04</v>
      </c>
      <c r="F63" s="260">
        <f t="shared" si="0"/>
        <v>0.04</v>
      </c>
      <c r="G63" s="115">
        <f t="shared" si="1"/>
        <v>0</v>
      </c>
      <c r="H63" s="117">
        <f t="shared" si="2"/>
        <v>0</v>
      </c>
      <c r="I63" s="116"/>
      <c r="J63" s="117">
        <f t="shared" si="3"/>
        <v>0</v>
      </c>
      <c r="K63" s="116"/>
      <c r="L63" s="117">
        <f t="shared" si="4"/>
        <v>0</v>
      </c>
      <c r="M63" s="118">
        <f t="shared" si="5"/>
        <v>0</v>
      </c>
    </row>
    <row r="64" spans="1:13" hidden="1" x14ac:dyDescent="0.2">
      <c r="A64" s="90" t="s">
        <v>109</v>
      </c>
      <c r="B64" s="233" t="s">
        <v>110</v>
      </c>
      <c r="C64" s="176"/>
      <c r="D64" s="170"/>
      <c r="E64" s="157">
        <v>0.03</v>
      </c>
      <c r="F64" s="260">
        <f t="shared" si="0"/>
        <v>0.03</v>
      </c>
      <c r="G64" s="115">
        <f t="shared" si="1"/>
        <v>0</v>
      </c>
      <c r="H64" s="117">
        <f t="shared" si="2"/>
        <v>0</v>
      </c>
      <c r="I64" s="261"/>
      <c r="J64" s="117">
        <f t="shared" si="3"/>
        <v>0</v>
      </c>
      <c r="K64" s="261"/>
      <c r="L64" s="117">
        <f t="shared" si="4"/>
        <v>0</v>
      </c>
      <c r="M64" s="118">
        <f t="shared" si="5"/>
        <v>0</v>
      </c>
    </row>
    <row r="65" spans="1:15" s="272" customFormat="1" hidden="1" x14ac:dyDescent="0.2">
      <c r="A65" s="90" t="s">
        <v>139</v>
      </c>
      <c r="B65" s="321" t="s">
        <v>140</v>
      </c>
      <c r="C65" s="176"/>
      <c r="D65" s="170"/>
      <c r="E65" s="157">
        <v>0.02</v>
      </c>
      <c r="F65" s="260">
        <f t="shared" si="0"/>
        <v>0.02</v>
      </c>
      <c r="G65" s="115">
        <f t="shared" si="1"/>
        <v>0</v>
      </c>
      <c r="H65" s="117">
        <f t="shared" si="2"/>
        <v>0</v>
      </c>
      <c r="I65" s="261"/>
      <c r="J65" s="117">
        <f t="shared" si="3"/>
        <v>0</v>
      </c>
      <c r="K65" s="261"/>
      <c r="L65" s="117">
        <f t="shared" si="4"/>
        <v>0</v>
      </c>
      <c r="M65" s="118">
        <f t="shared" si="5"/>
        <v>0</v>
      </c>
    </row>
    <row r="66" spans="1:15" s="272" customFormat="1" hidden="1" x14ac:dyDescent="0.2">
      <c r="A66" s="90" t="s">
        <v>141</v>
      </c>
      <c r="B66" s="321" t="s">
        <v>140</v>
      </c>
      <c r="C66" s="176"/>
      <c r="D66" s="170"/>
      <c r="E66" s="157">
        <v>0.02</v>
      </c>
      <c r="F66" s="260">
        <f t="shared" si="0"/>
        <v>0.02</v>
      </c>
      <c r="G66" s="115">
        <f t="shared" si="1"/>
        <v>0</v>
      </c>
      <c r="H66" s="117">
        <f t="shared" si="2"/>
        <v>0</v>
      </c>
      <c r="I66" s="261"/>
      <c r="J66" s="117">
        <f t="shared" si="3"/>
        <v>0</v>
      </c>
      <c r="K66" s="261"/>
      <c r="L66" s="117">
        <f t="shared" si="4"/>
        <v>0</v>
      </c>
      <c r="M66" s="118">
        <f t="shared" si="5"/>
        <v>0</v>
      </c>
    </row>
    <row r="67" spans="1:15" hidden="1" x14ac:dyDescent="0.2">
      <c r="A67" s="90" t="s">
        <v>118</v>
      </c>
      <c r="B67" s="238" t="s">
        <v>119</v>
      </c>
      <c r="C67" s="176"/>
      <c r="D67" s="170"/>
      <c r="E67" s="157">
        <v>0.03</v>
      </c>
      <c r="F67" s="260">
        <f t="shared" si="0"/>
        <v>0.03</v>
      </c>
      <c r="G67" s="115">
        <f t="shared" si="1"/>
        <v>0</v>
      </c>
      <c r="H67" s="117">
        <f t="shared" si="2"/>
        <v>0</v>
      </c>
      <c r="I67" s="261"/>
      <c r="J67" s="117">
        <f t="shared" si="3"/>
        <v>0</v>
      </c>
      <c r="K67" s="261"/>
      <c r="L67" s="117">
        <f t="shared" si="4"/>
        <v>0</v>
      </c>
      <c r="M67" s="118">
        <f t="shared" si="5"/>
        <v>0</v>
      </c>
    </row>
    <row r="68" spans="1:15" hidden="1" x14ac:dyDescent="0.2">
      <c r="A68" s="92" t="s">
        <v>54</v>
      </c>
      <c r="B68" s="196" t="s">
        <v>55</v>
      </c>
      <c r="C68" s="197"/>
      <c r="D68" s="198"/>
      <c r="E68" s="199">
        <v>0.04</v>
      </c>
      <c r="F68" s="322">
        <f t="shared" si="0"/>
        <v>0.04</v>
      </c>
      <c r="G68" s="323">
        <f t="shared" si="1"/>
        <v>0</v>
      </c>
      <c r="H68" s="324">
        <f t="shared" si="2"/>
        <v>0</v>
      </c>
      <c r="I68" s="203"/>
      <c r="J68" s="324">
        <f t="shared" si="3"/>
        <v>0</v>
      </c>
      <c r="K68" s="203"/>
      <c r="L68" s="324">
        <f t="shared" si="4"/>
        <v>0</v>
      </c>
      <c r="M68" s="118">
        <f t="shared" si="5"/>
        <v>0</v>
      </c>
    </row>
    <row r="69" spans="1:15" hidden="1" x14ac:dyDescent="0.2">
      <c r="A69" s="90" t="s">
        <v>87</v>
      </c>
      <c r="B69" s="234" t="s">
        <v>88</v>
      </c>
      <c r="C69" s="114"/>
      <c r="D69" s="172"/>
      <c r="E69" s="157">
        <v>0.02</v>
      </c>
      <c r="F69" s="260">
        <f t="shared" si="0"/>
        <v>0.02</v>
      </c>
      <c r="G69" s="115">
        <f t="shared" si="1"/>
        <v>0</v>
      </c>
      <c r="H69" s="117">
        <f t="shared" si="2"/>
        <v>0</v>
      </c>
      <c r="I69" s="116"/>
      <c r="J69" s="117">
        <f t="shared" si="3"/>
        <v>0</v>
      </c>
      <c r="K69" s="116"/>
      <c r="L69" s="117">
        <f t="shared" si="4"/>
        <v>0</v>
      </c>
      <c r="M69" s="118">
        <f t="shared" si="5"/>
        <v>0</v>
      </c>
    </row>
    <row r="70" spans="1:15" ht="16" customHeight="1" x14ac:dyDescent="0.2">
      <c r="A70" s="75"/>
      <c r="C70" s="79">
        <f>SUM(C2:C69)</f>
        <v>81418</v>
      </c>
      <c r="D70" s="79"/>
      <c r="E70" s="79"/>
      <c r="F70" s="79"/>
      <c r="G70" s="80">
        <f>SUM(G2:G69)</f>
        <v>23166.58</v>
      </c>
      <c r="H70" s="80">
        <f t="shared" ref="H70:M70" si="16">SUM(H2:H69)</f>
        <v>25189.565000000002</v>
      </c>
      <c r="I70" s="80">
        <f t="shared" si="16"/>
        <v>196.67000000000002</v>
      </c>
      <c r="J70" s="80">
        <f t="shared" si="16"/>
        <v>25386.235000000001</v>
      </c>
      <c r="K70" s="80">
        <f t="shared" si="16"/>
        <v>2576.66</v>
      </c>
      <c r="L70" s="80">
        <f t="shared" si="16"/>
        <v>22809.575000000001</v>
      </c>
      <c r="M70" s="80">
        <f t="shared" si="16"/>
        <v>20786.59</v>
      </c>
      <c r="O70" s="3"/>
    </row>
    <row r="71" spans="1:15" x14ac:dyDescent="0.2">
      <c r="D71" s="81"/>
      <c r="E71" s="81"/>
      <c r="F71" s="81"/>
      <c r="G71" s="81"/>
      <c r="L71" s="162"/>
      <c r="N71" s="165"/>
    </row>
    <row r="72" spans="1:15" x14ac:dyDescent="0.2">
      <c r="D72" s="13"/>
      <c r="E72" s="13"/>
      <c r="F72" s="13"/>
      <c r="G72" s="13"/>
      <c r="I72" s="13"/>
      <c r="J72" s="13"/>
      <c r="K72" t="s">
        <v>10</v>
      </c>
      <c r="L72" s="12">
        <f>H76</f>
        <v>0</v>
      </c>
    </row>
    <row r="73" spans="1:15" x14ac:dyDescent="0.2">
      <c r="D73" s="14"/>
      <c r="E73" s="14"/>
      <c r="F73" s="14"/>
      <c r="G73" s="14"/>
      <c r="I73" s="13"/>
      <c r="J73" s="13"/>
      <c r="K73" t="s">
        <v>12</v>
      </c>
      <c r="L73" s="207">
        <f>L70</f>
        <v>22809.575000000001</v>
      </c>
    </row>
    <row r="74" spans="1:15" x14ac:dyDescent="0.2">
      <c r="D74" s="14"/>
      <c r="E74" s="14"/>
      <c r="F74" s="14"/>
      <c r="G74" s="14"/>
      <c r="H74" s="15"/>
    </row>
    <row r="75" spans="1:15" x14ac:dyDescent="0.2">
      <c r="A75" s="247" t="s">
        <v>48</v>
      </c>
      <c r="B75" s="247" t="s">
        <v>49</v>
      </c>
      <c r="D75" s="14"/>
      <c r="E75" s="14"/>
      <c r="F75" s="14"/>
      <c r="G75" s="14"/>
      <c r="H75" s="15"/>
      <c r="I75" s="3"/>
    </row>
    <row r="76" spans="1:15" x14ac:dyDescent="0.2">
      <c r="A76" s="90">
        <v>0.03</v>
      </c>
      <c r="B76" s="245">
        <v>0.02</v>
      </c>
      <c r="C76" s="41" t="s">
        <v>50</v>
      </c>
      <c r="D76" s="14"/>
      <c r="E76" s="14"/>
      <c r="F76" s="14"/>
      <c r="G76" s="14"/>
      <c r="H76" s="15"/>
      <c r="L76" s="3"/>
    </row>
    <row r="77" spans="1:15" x14ac:dyDescent="0.2">
      <c r="A77" s="246">
        <v>0.04</v>
      </c>
      <c r="B77" s="246">
        <v>2.5000000000000001E-2</v>
      </c>
      <c r="C77" s="41" t="s">
        <v>51</v>
      </c>
    </row>
    <row r="79" spans="1:15" x14ac:dyDescent="0.2">
      <c r="K79" s="3"/>
    </row>
    <row r="88" spans="12:12" x14ac:dyDescent="0.2">
      <c r="L88">
        <v>53.47</v>
      </c>
    </row>
  </sheetData>
  <autoFilter ref="A1:M70" xr:uid="{00000000-0009-0000-0000-000058000000}">
    <filterColumn colId="11">
      <filters>
        <filter val="1,011.74"/>
        <filter val="1,161.67"/>
        <filter val="1,604.18"/>
        <filter val="1,850.64"/>
        <filter val="2,127.83"/>
        <filter val="2,231.49"/>
        <filter val="2,455.18"/>
        <filter val="2,484.83"/>
        <filter val="2,499.33"/>
        <filter val="22,732.41"/>
        <filter val="348.04"/>
        <filter val="352.68"/>
        <filter val="472.96"/>
        <filter val="940.28"/>
        <filter val="96.32"/>
        <filter val="967.41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"/>
  <sheetViews>
    <sheetView zoomScale="90" zoomScaleNormal="90" workbookViewId="0">
      <selection sqref="A1:XFD1048576"/>
    </sheetView>
  </sheetViews>
  <sheetFormatPr baseColWidth="10" defaultColWidth="8.6640625" defaultRowHeight="16" x14ac:dyDescent="0.2"/>
  <cols>
    <col min="1" max="1" width="12.6640625" bestFit="1" customWidth="1"/>
    <col min="2" max="2" width="12.1640625" bestFit="1" customWidth="1"/>
    <col min="5" max="5" width="9.1640625" bestFit="1" customWidth="1"/>
    <col min="6" max="6" width="8.6640625" bestFit="1" customWidth="1"/>
    <col min="7" max="7" width="14" customWidth="1"/>
    <col min="8" max="8" width="8.6640625" bestFit="1" customWidth="1"/>
    <col min="9" max="9" width="9.1640625" bestFit="1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9" t="s">
        <v>31</v>
      </c>
      <c r="B2" s="39" t="s">
        <v>32</v>
      </c>
      <c r="C2" s="40">
        <v>3232</v>
      </c>
      <c r="D2" s="10">
        <v>0.33</v>
      </c>
      <c r="E2" s="12">
        <f t="shared" ref="E2" si="0">C2*D2</f>
        <v>1066.56</v>
      </c>
      <c r="F2" s="12">
        <v>11.5</v>
      </c>
      <c r="G2" s="12">
        <f t="shared" ref="G2" si="1">E2+F2</f>
        <v>1078.06</v>
      </c>
      <c r="H2" s="12"/>
      <c r="I2" s="20">
        <f t="shared" ref="I2" si="2">G2-H2</f>
        <v>1078.06</v>
      </c>
    </row>
    <row r="3" spans="1:9" x14ac:dyDescent="0.2">
      <c r="E3" s="38"/>
      <c r="F3" s="38"/>
      <c r="G3" s="38"/>
      <c r="H3" s="38"/>
      <c r="I3" s="38"/>
    </row>
    <row r="4" spans="1:9" x14ac:dyDescent="0.2">
      <c r="B4" t="s">
        <v>37</v>
      </c>
      <c r="C4" s="41">
        <f>SUM(C2:C3)</f>
        <v>3232</v>
      </c>
      <c r="D4" s="41"/>
      <c r="E4" s="41">
        <f t="shared" ref="E4:I4" si="3">SUM(E2:E3)</f>
        <v>1066.56</v>
      </c>
      <c r="F4" s="41">
        <f t="shared" si="3"/>
        <v>11.5</v>
      </c>
      <c r="G4" s="41">
        <f t="shared" si="3"/>
        <v>1078.06</v>
      </c>
      <c r="H4" s="41">
        <f t="shared" si="3"/>
        <v>0</v>
      </c>
      <c r="I4" s="41">
        <f t="shared" si="3"/>
        <v>1078.06</v>
      </c>
    </row>
    <row r="5" spans="1:9" x14ac:dyDescent="0.2">
      <c r="G5" t="s">
        <v>38</v>
      </c>
      <c r="I5">
        <v>100</v>
      </c>
    </row>
    <row r="6" spans="1:9" x14ac:dyDescent="0.2">
      <c r="G6" t="s">
        <v>39</v>
      </c>
      <c r="I6" s="42">
        <f>E4*0.14</f>
        <v>149.3184</v>
      </c>
    </row>
    <row r="7" spans="1:9" x14ac:dyDescent="0.2">
      <c r="G7" t="s">
        <v>40</v>
      </c>
      <c r="I7" s="3">
        <f>+I6</f>
        <v>149.3184</v>
      </c>
    </row>
    <row r="8" spans="1:9" x14ac:dyDescent="0.2">
      <c r="G8" t="s">
        <v>41</v>
      </c>
      <c r="I8" s="42">
        <f>+I4+I7</f>
        <v>1227.3784000000001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filterMode="1"/>
  <dimension ref="A1:O89"/>
  <sheetViews>
    <sheetView zoomScale="86" zoomScaleNormal="60" workbookViewId="0">
      <selection activeCell="L74" sqref="L74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6.6640625" customWidth="1"/>
    <col min="7" max="7" width="19" hidden="1" customWidth="1"/>
    <col min="10" max="10" width="11.6640625" customWidth="1"/>
    <col min="12" max="12" width="12.33203125" customWidth="1"/>
    <col min="13" max="13" width="1.83203125" hidden="1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70" si="0">D2+E2</f>
        <v>0.02</v>
      </c>
      <c r="G2" s="115">
        <f t="shared" ref="G2:G70" si="1">C2*D2</f>
        <v>0</v>
      </c>
      <c r="H2" s="117">
        <f t="shared" ref="H2:H70" si="2">C2*F2</f>
        <v>0</v>
      </c>
      <c r="I2" s="115"/>
      <c r="J2" s="117">
        <f t="shared" ref="J2:J70" si="3">H2+I2</f>
        <v>0</v>
      </c>
      <c r="K2" s="319"/>
      <c r="L2" s="117">
        <f t="shared" ref="L2:L70" si="4">J2-K2</f>
        <v>0</v>
      </c>
      <c r="M2" s="118">
        <f t="shared" ref="M2:M70" si="5">G2+I2-K2</f>
        <v>0</v>
      </c>
      <c r="N2" s="3"/>
    </row>
    <row r="3" spans="1:14" s="272" customFormat="1" ht="17" hidden="1" x14ac:dyDescent="0.2">
      <c r="A3" s="179" t="s">
        <v>142</v>
      </c>
      <c r="B3" s="159" t="s">
        <v>143</v>
      </c>
      <c r="C3" s="111"/>
      <c r="D3" s="113"/>
      <c r="E3" s="157">
        <v>0.02</v>
      </c>
      <c r="F3" s="260">
        <f t="shared" si="0"/>
        <v>0.02</v>
      </c>
      <c r="G3" s="115">
        <f t="shared" si="1"/>
        <v>0</v>
      </c>
      <c r="H3" s="117">
        <f>C3*F3</f>
        <v>0</v>
      </c>
      <c r="I3" s="115"/>
      <c r="J3" s="117">
        <f>H3+I3</f>
        <v>0</v>
      </c>
      <c r="K3" s="319"/>
      <c r="L3" s="117">
        <f>J3-K3</f>
        <v>0</v>
      </c>
      <c r="M3" s="118">
        <f t="shared" si="5"/>
        <v>0</v>
      </c>
      <c r="N3"/>
    </row>
    <row r="4" spans="1:14" s="272" customFormat="1" ht="17" hidden="1" x14ac:dyDescent="0.2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:H6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s="272" customFormat="1" ht="17" x14ac:dyDescent="0.2">
      <c r="A5" s="179" t="s">
        <v>149</v>
      </c>
      <c r="B5" s="159" t="s">
        <v>150</v>
      </c>
      <c r="C5" s="111">
        <v>8330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2082.5</v>
      </c>
      <c r="H5" s="117">
        <f t="shared" si="6"/>
        <v>2249.1000000000004</v>
      </c>
      <c r="I5" s="115"/>
      <c r="J5" s="117">
        <f>H5+I5</f>
        <v>2249.1000000000004</v>
      </c>
      <c r="K5" s="326">
        <v>50</v>
      </c>
      <c r="L5" s="117">
        <f>J5-K5</f>
        <v>2199.1000000000004</v>
      </c>
      <c r="M5" s="118">
        <f t="shared" si="5"/>
        <v>2032.5</v>
      </c>
      <c r="N5"/>
    </row>
    <row r="6" spans="1:14" s="272" customFormat="1" ht="17" x14ac:dyDescent="0.2">
      <c r="A6" s="179" t="s">
        <v>151</v>
      </c>
      <c r="B6" s="159" t="s">
        <v>150</v>
      </c>
      <c r="C6" s="111">
        <v>8330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2082.5</v>
      </c>
      <c r="H6" s="117">
        <f t="shared" si="6"/>
        <v>2249.1000000000004</v>
      </c>
      <c r="I6" s="115"/>
      <c r="J6" s="117">
        <f>H6+I6</f>
        <v>2249.1000000000004</v>
      </c>
      <c r="K6" s="326">
        <v>50</v>
      </c>
      <c r="L6" s="117">
        <f>J6-K6</f>
        <v>2199.1000000000004</v>
      </c>
      <c r="M6" s="118">
        <f t="shared" si="5"/>
        <v>2032.5</v>
      </c>
      <c r="N6"/>
    </row>
    <row r="7" spans="1:14" ht="17" hidden="1" x14ac:dyDescent="0.2">
      <c r="A7" s="179" t="s">
        <v>112</v>
      </c>
      <c r="B7" s="159" t="s">
        <v>113</v>
      </c>
      <c r="C7" s="111"/>
      <c r="D7" s="113"/>
      <c r="E7" s="157">
        <v>0.03</v>
      </c>
      <c r="F7" s="260">
        <f t="shared" si="0"/>
        <v>0.03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t="17" hidden="1" x14ac:dyDescent="0.2">
      <c r="A8" s="160" t="s">
        <v>129</v>
      </c>
      <c r="B8" s="159" t="s">
        <v>130</v>
      </c>
      <c r="C8" s="111"/>
      <c r="D8" s="113"/>
      <c r="E8" s="157">
        <v>0.04</v>
      </c>
      <c r="F8" s="260">
        <f t="shared" si="0"/>
        <v>0.04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t="17" hidden="1" x14ac:dyDescent="0.2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ht="17" x14ac:dyDescent="0.2">
      <c r="A10" s="179" t="s">
        <v>31</v>
      </c>
      <c r="B10" s="159" t="s">
        <v>144</v>
      </c>
      <c r="C10" s="111">
        <v>6497</v>
      </c>
      <c r="D10" s="113">
        <v>0.26</v>
      </c>
      <c r="E10" s="157">
        <v>0.02</v>
      </c>
      <c r="F10" s="260">
        <f t="shared" si="0"/>
        <v>0.28000000000000003</v>
      </c>
      <c r="G10" s="115">
        <f t="shared" si="1"/>
        <v>1689.22</v>
      </c>
      <c r="H10" s="117">
        <f t="shared" si="2"/>
        <v>1819.16</v>
      </c>
      <c r="I10" s="115"/>
      <c r="J10" s="117">
        <f t="shared" si="3"/>
        <v>1819.16</v>
      </c>
      <c r="K10" s="326">
        <v>110</v>
      </c>
      <c r="L10" s="117">
        <f t="shared" si="4"/>
        <v>1709.16</v>
      </c>
      <c r="M10" s="118">
        <f t="shared" si="5"/>
        <v>1579.22</v>
      </c>
    </row>
    <row r="11" spans="1:14" s="272" customFormat="1" ht="17" hidden="1" x14ac:dyDescent="0.2">
      <c r="A11" s="179" t="s">
        <v>31</v>
      </c>
      <c r="B11" s="159" t="s">
        <v>144</v>
      </c>
      <c r="C11" s="111"/>
      <c r="D11" s="113"/>
      <c r="E11" s="157">
        <v>0.02</v>
      </c>
      <c r="F11" s="260">
        <f t="shared" si="0"/>
        <v>0.02</v>
      </c>
      <c r="G11" s="115">
        <f t="shared" si="1"/>
        <v>0</v>
      </c>
      <c r="H11" s="117">
        <f t="shared" si="2"/>
        <v>0</v>
      </c>
      <c r="I11" s="115"/>
      <c r="J11" s="117">
        <f t="shared" si="3"/>
        <v>0</v>
      </c>
      <c r="K11" s="320"/>
      <c r="L11" s="117">
        <f t="shared" si="4"/>
        <v>0</v>
      </c>
      <c r="M11" s="118">
        <f t="shared" si="5"/>
        <v>0</v>
      </c>
    </row>
    <row r="12" spans="1:14" ht="17" x14ac:dyDescent="0.2">
      <c r="A12" s="179" t="s">
        <v>131</v>
      </c>
      <c r="B12" s="159" t="s">
        <v>132</v>
      </c>
      <c r="C12" s="111">
        <v>3753</v>
      </c>
      <c r="D12" s="113">
        <v>0.27</v>
      </c>
      <c r="E12" s="157">
        <v>0.02</v>
      </c>
      <c r="F12" s="260">
        <f t="shared" si="0"/>
        <v>0.29000000000000004</v>
      </c>
      <c r="G12" s="115">
        <f t="shared" si="1"/>
        <v>1013.3100000000001</v>
      </c>
      <c r="H12" s="117">
        <f t="shared" si="2"/>
        <v>1088.3700000000001</v>
      </c>
      <c r="I12" s="115">
        <v>15.25</v>
      </c>
      <c r="J12" s="117">
        <f t="shared" si="3"/>
        <v>1103.6200000000001</v>
      </c>
      <c r="K12" s="326">
        <v>220</v>
      </c>
      <c r="L12" s="117">
        <f t="shared" si="4"/>
        <v>883.62000000000012</v>
      </c>
      <c r="M12" s="118">
        <f t="shared" si="5"/>
        <v>808.56</v>
      </c>
    </row>
    <row r="13" spans="1:14" ht="17" x14ac:dyDescent="0.2">
      <c r="A13" s="179" t="s">
        <v>131</v>
      </c>
      <c r="B13" s="159" t="s">
        <v>132</v>
      </c>
      <c r="C13" s="111">
        <v>1634</v>
      </c>
      <c r="D13" s="113">
        <v>0.38</v>
      </c>
      <c r="E13" s="157">
        <v>0.03</v>
      </c>
      <c r="F13" s="260">
        <f t="shared" ref="F13" si="7">D13+E13</f>
        <v>0.41000000000000003</v>
      </c>
      <c r="G13" s="115">
        <f t="shared" ref="G13" si="8">C13*D13</f>
        <v>620.91999999999996</v>
      </c>
      <c r="H13" s="117">
        <f t="shared" ref="H13" si="9">C13*F13</f>
        <v>669.94</v>
      </c>
      <c r="I13" s="115">
        <v>0</v>
      </c>
      <c r="J13" s="117">
        <f t="shared" ref="J13" si="10">H13+I13</f>
        <v>669.94</v>
      </c>
      <c r="K13" s="326">
        <v>0</v>
      </c>
      <c r="L13" s="117">
        <f t="shared" ref="L13" si="11">J13-K13</f>
        <v>669.94</v>
      </c>
      <c r="M13" s="118">
        <f t="shared" ref="M13" si="12">G13+I13-K13</f>
        <v>620.91999999999996</v>
      </c>
    </row>
    <row r="14" spans="1:14" ht="17" x14ac:dyDescent="0.2">
      <c r="A14" s="179" t="s">
        <v>133</v>
      </c>
      <c r="B14" s="159" t="s">
        <v>132</v>
      </c>
      <c r="C14" s="252">
        <v>3753</v>
      </c>
      <c r="D14" s="113">
        <v>0.27</v>
      </c>
      <c r="E14" s="157">
        <v>0.02</v>
      </c>
      <c r="F14" s="260">
        <f t="shared" si="0"/>
        <v>0.29000000000000004</v>
      </c>
      <c r="G14" s="115">
        <f t="shared" si="1"/>
        <v>1013.3100000000001</v>
      </c>
      <c r="H14" s="117">
        <f t="shared" si="2"/>
        <v>1088.3700000000001</v>
      </c>
      <c r="I14" s="115">
        <v>10</v>
      </c>
      <c r="J14" s="117">
        <f t="shared" si="3"/>
        <v>1098.3700000000001</v>
      </c>
      <c r="K14" s="326">
        <v>220</v>
      </c>
      <c r="L14" s="117">
        <f t="shared" si="4"/>
        <v>878.37000000000012</v>
      </c>
      <c r="M14" s="118">
        <f t="shared" si="5"/>
        <v>803.31000000000006</v>
      </c>
    </row>
    <row r="15" spans="1:14" ht="17" hidden="1" x14ac:dyDescent="0.2">
      <c r="A15" s="179" t="s">
        <v>102</v>
      </c>
      <c r="B15" s="159" t="s">
        <v>103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t="17" hidden="1" x14ac:dyDescent="0.2">
      <c r="A16" s="179" t="s">
        <v>72</v>
      </c>
      <c r="B16" s="159" t="s">
        <v>73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t="17" hidden="1" x14ac:dyDescent="0.2">
      <c r="A17" s="160" t="s">
        <v>67</v>
      </c>
      <c r="B17" s="159" t="s">
        <v>68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ht="17" x14ac:dyDescent="0.2">
      <c r="A18" s="179" t="s">
        <v>147</v>
      </c>
      <c r="B18" s="159" t="s">
        <v>148</v>
      </c>
      <c r="C18" s="111">
        <v>5404</v>
      </c>
      <c r="D18" s="113">
        <v>0.39</v>
      </c>
      <c r="E18" s="157">
        <v>0.03</v>
      </c>
      <c r="F18" s="260">
        <f t="shared" si="0"/>
        <v>0.42000000000000004</v>
      </c>
      <c r="G18" s="115">
        <f t="shared" si="1"/>
        <v>2107.56</v>
      </c>
      <c r="H18" s="117">
        <f t="shared" si="2"/>
        <v>2269.6800000000003</v>
      </c>
      <c r="I18" s="115"/>
      <c r="J18" s="117">
        <f t="shared" si="3"/>
        <v>2269.6800000000003</v>
      </c>
      <c r="K18" s="326">
        <v>530</v>
      </c>
      <c r="L18" s="117">
        <f t="shared" si="4"/>
        <v>1739.6800000000003</v>
      </c>
      <c r="M18" s="118">
        <f t="shared" si="5"/>
        <v>1577.56</v>
      </c>
    </row>
    <row r="19" spans="1:13" ht="17" hidden="1" x14ac:dyDescent="0.2">
      <c r="A19" s="179" t="s">
        <v>147</v>
      </c>
      <c r="B19" s="159" t="s">
        <v>148</v>
      </c>
      <c r="C19" s="111"/>
      <c r="D19" s="113"/>
      <c r="E19" s="157">
        <v>0.03</v>
      </c>
      <c r="F19" s="260">
        <f t="shared" si="0"/>
        <v>0.03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19"/>
      <c r="L19" s="117">
        <f t="shared" si="4"/>
        <v>0</v>
      </c>
      <c r="M19" s="118">
        <f t="shared" si="5"/>
        <v>0</v>
      </c>
    </row>
    <row r="20" spans="1:13" ht="17" hidden="1" x14ac:dyDescent="0.2">
      <c r="A20" s="160" t="s">
        <v>65</v>
      </c>
      <c r="B20" s="159" t="s">
        <v>93</v>
      </c>
      <c r="C20" s="111"/>
      <c r="D20" s="113"/>
      <c r="E20" s="157">
        <v>2.5000000000000001E-2</v>
      </c>
      <c r="F20" s="260">
        <f t="shared" si="0"/>
        <v>2.5000000000000001E-2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20"/>
      <c r="L20" s="117">
        <f t="shared" si="4"/>
        <v>0</v>
      </c>
      <c r="M20" s="118">
        <f t="shared" si="5"/>
        <v>0</v>
      </c>
    </row>
    <row r="21" spans="1:13" ht="17" hidden="1" x14ac:dyDescent="0.2">
      <c r="A21" s="160" t="s">
        <v>65</v>
      </c>
      <c r="B21" s="159" t="s">
        <v>93</v>
      </c>
      <c r="C21" s="111"/>
      <c r="D21" s="113"/>
      <c r="E21" s="157">
        <v>0.04</v>
      </c>
      <c r="F21" s="260">
        <f t="shared" si="0"/>
        <v>0.04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19"/>
      <c r="L21" s="117">
        <f t="shared" si="4"/>
        <v>0</v>
      </c>
      <c r="M21" s="118">
        <f t="shared" si="5"/>
        <v>0</v>
      </c>
    </row>
    <row r="22" spans="1:13" ht="17" hidden="1" x14ac:dyDescent="0.2">
      <c r="A22" s="160" t="s">
        <v>116</v>
      </c>
      <c r="B22" s="159" t="s">
        <v>117</v>
      </c>
      <c r="C22" s="111"/>
      <c r="D22" s="113"/>
      <c r="E22" s="157">
        <v>0.04</v>
      </c>
      <c r="F22" s="260">
        <f t="shared" si="0"/>
        <v>0.04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20"/>
      <c r="L22" s="117">
        <f t="shared" si="4"/>
        <v>0</v>
      </c>
      <c r="M22" s="118">
        <f t="shared" si="5"/>
        <v>0</v>
      </c>
    </row>
    <row r="23" spans="1:13" ht="17" x14ac:dyDescent="0.2">
      <c r="A23" s="160" t="s">
        <v>122</v>
      </c>
      <c r="B23" s="159" t="s">
        <v>123</v>
      </c>
      <c r="C23" s="111">
        <v>1283</v>
      </c>
      <c r="D23" s="113">
        <v>0.39</v>
      </c>
      <c r="E23" s="157">
        <v>0.04</v>
      </c>
      <c r="F23" s="260">
        <f t="shared" si="0"/>
        <v>0.43</v>
      </c>
      <c r="G23" s="115">
        <f t="shared" si="1"/>
        <v>500.37</v>
      </c>
      <c r="H23" s="117">
        <f t="shared" si="2"/>
        <v>551.68999999999994</v>
      </c>
      <c r="I23" s="115"/>
      <c r="J23" s="117">
        <f t="shared" si="3"/>
        <v>551.68999999999994</v>
      </c>
      <c r="K23" s="320"/>
      <c r="L23" s="117">
        <f t="shared" si="4"/>
        <v>551.68999999999994</v>
      </c>
      <c r="M23" s="118">
        <f t="shared" si="5"/>
        <v>500.37</v>
      </c>
    </row>
    <row r="24" spans="1:13" ht="17" hidden="1" x14ac:dyDescent="0.2">
      <c r="A24" s="160" t="s">
        <v>124</v>
      </c>
      <c r="B24" s="159" t="s">
        <v>123</v>
      </c>
      <c r="C24" s="111"/>
      <c r="D24" s="113"/>
      <c r="E24" s="157">
        <v>2.5000000000000001E-2</v>
      </c>
      <c r="F24" s="260">
        <f t="shared" si="0"/>
        <v>2.5000000000000001E-2</v>
      </c>
      <c r="G24" s="115">
        <f t="shared" si="1"/>
        <v>0</v>
      </c>
      <c r="H24" s="117">
        <f t="shared" si="2"/>
        <v>0</v>
      </c>
      <c r="I24" s="115"/>
      <c r="J24" s="117">
        <f t="shared" si="3"/>
        <v>0</v>
      </c>
      <c r="K24" s="320"/>
      <c r="L24" s="117">
        <f t="shared" si="4"/>
        <v>0</v>
      </c>
      <c r="M24" s="118">
        <f t="shared" si="5"/>
        <v>0</v>
      </c>
    </row>
    <row r="25" spans="1:13" hidden="1" x14ac:dyDescent="0.2">
      <c r="A25" s="149" t="s">
        <v>65</v>
      </c>
      <c r="B25" s="218" t="s">
        <v>66</v>
      </c>
      <c r="C25" s="176"/>
      <c r="D25" s="170"/>
      <c r="E25" s="157">
        <v>2.5000000000000001E-2</v>
      </c>
      <c r="F25" s="260">
        <f t="shared" si="0"/>
        <v>2.5000000000000001E-2</v>
      </c>
      <c r="G25" s="115">
        <f t="shared" si="1"/>
        <v>0</v>
      </c>
      <c r="H25" s="117">
        <f t="shared" si="2"/>
        <v>0</v>
      </c>
      <c r="I25" s="261"/>
      <c r="J25" s="117">
        <f t="shared" si="3"/>
        <v>0</v>
      </c>
      <c r="K25" s="261"/>
      <c r="L25" s="117">
        <f t="shared" si="4"/>
        <v>0</v>
      </c>
      <c r="M25" s="118">
        <f t="shared" si="5"/>
        <v>0</v>
      </c>
    </row>
    <row r="26" spans="1:13" ht="17" hidden="1" x14ac:dyDescent="0.2">
      <c r="A26" s="179" t="s">
        <v>81</v>
      </c>
      <c r="B26" s="193" t="s">
        <v>82</v>
      </c>
      <c r="C26" s="147"/>
      <c r="D26" s="170"/>
      <c r="E26" s="157">
        <v>0.03</v>
      </c>
      <c r="F26" s="260">
        <f t="shared" si="0"/>
        <v>0.03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x14ac:dyDescent="0.2">
      <c r="A27" s="240" t="s">
        <v>125</v>
      </c>
      <c r="B27" s="242" t="s">
        <v>126</v>
      </c>
      <c r="C27" s="147">
        <v>6604</v>
      </c>
      <c r="D27" s="170">
        <v>0.26</v>
      </c>
      <c r="E27" s="157">
        <v>2.5000000000000001E-2</v>
      </c>
      <c r="F27" s="260">
        <f t="shared" si="0"/>
        <v>0.28500000000000003</v>
      </c>
      <c r="G27" s="115">
        <f t="shared" si="1"/>
        <v>1717.04</v>
      </c>
      <c r="H27" s="117">
        <f t="shared" si="2"/>
        <v>1882.14</v>
      </c>
      <c r="I27" s="261">
        <v>10</v>
      </c>
      <c r="J27" s="117">
        <f>H27+I27</f>
        <v>1892.14</v>
      </c>
      <c r="K27" s="327">
        <v>50</v>
      </c>
      <c r="L27" s="117">
        <f>J27-K27</f>
        <v>1842.14</v>
      </c>
      <c r="M27" s="118">
        <f t="shared" si="5"/>
        <v>1677.04</v>
      </c>
    </row>
    <row r="28" spans="1:13" hidden="1" x14ac:dyDescent="0.2">
      <c r="A28" s="240" t="s">
        <v>125</v>
      </c>
      <c r="B28" s="242" t="s">
        <v>126</v>
      </c>
      <c r="C28" s="147"/>
      <c r="D28" s="170"/>
      <c r="E28" s="157">
        <v>2.5000000000000001E-2</v>
      </c>
      <c r="F28" s="260">
        <f t="shared" si="0"/>
        <v>2.5000000000000001E-2</v>
      </c>
      <c r="G28" s="115">
        <f t="shared" si="1"/>
        <v>0</v>
      </c>
      <c r="H28" s="117">
        <f t="shared" si="2"/>
        <v>0</v>
      </c>
      <c r="I28" s="261"/>
      <c r="J28" s="117">
        <f t="shared" si="3"/>
        <v>0</v>
      </c>
      <c r="K28" s="327"/>
      <c r="L28" s="117">
        <f t="shared" si="4"/>
        <v>0</v>
      </c>
      <c r="M28" s="118">
        <f t="shared" si="5"/>
        <v>0</v>
      </c>
    </row>
    <row r="29" spans="1:13" x14ac:dyDescent="0.2">
      <c r="A29" s="240" t="s">
        <v>136</v>
      </c>
      <c r="B29" s="268" t="s">
        <v>137</v>
      </c>
      <c r="C29" s="147">
        <v>3423</v>
      </c>
      <c r="D29" s="170">
        <v>0.38</v>
      </c>
      <c r="E29" s="157">
        <v>0.04</v>
      </c>
      <c r="F29" s="260">
        <f t="shared" si="0"/>
        <v>0.42</v>
      </c>
      <c r="G29" s="115">
        <f t="shared" si="1"/>
        <v>1300.74</v>
      </c>
      <c r="H29" s="117">
        <f t="shared" si="2"/>
        <v>1437.6599999999999</v>
      </c>
      <c r="I29" s="261"/>
      <c r="J29" s="117">
        <f>H29+I29</f>
        <v>1437.6599999999999</v>
      </c>
      <c r="K29" s="327"/>
      <c r="L29" s="117">
        <f>J29-K29</f>
        <v>1437.6599999999999</v>
      </c>
      <c r="M29" s="118">
        <f t="shared" si="5"/>
        <v>1300.74</v>
      </c>
    </row>
    <row r="30" spans="1:13" ht="17" hidden="1" x14ac:dyDescent="0.2">
      <c r="A30" s="179" t="s">
        <v>76</v>
      </c>
      <c r="B30" s="180" t="s">
        <v>77</v>
      </c>
      <c r="C30" s="147"/>
      <c r="D30" s="170"/>
      <c r="E30" s="157">
        <v>0.03</v>
      </c>
      <c r="F30" s="260">
        <f t="shared" si="0"/>
        <v>0.03</v>
      </c>
      <c r="G30" s="115">
        <f t="shared" si="1"/>
        <v>0</v>
      </c>
      <c r="H30" s="117">
        <f t="shared" si="2"/>
        <v>0</v>
      </c>
      <c r="I30" s="261"/>
      <c r="J30" s="117">
        <f t="shared" si="3"/>
        <v>0</v>
      </c>
      <c r="K30" s="261"/>
      <c r="L30" s="117">
        <f t="shared" si="4"/>
        <v>0</v>
      </c>
      <c r="M30" s="118">
        <f t="shared" si="5"/>
        <v>0</v>
      </c>
    </row>
    <row r="31" spans="1:13" hidden="1" x14ac:dyDescent="0.2">
      <c r="A31" s="191" t="s">
        <v>96</v>
      </c>
      <c r="B31" s="222" t="s">
        <v>97</v>
      </c>
      <c r="C31" s="147"/>
      <c r="D31" s="170"/>
      <c r="E31" s="157">
        <v>0.04</v>
      </c>
      <c r="F31" s="260">
        <f t="shared" si="0"/>
        <v>0.04</v>
      </c>
      <c r="G31" s="115">
        <f t="shared" si="1"/>
        <v>0</v>
      </c>
      <c r="H31" s="117">
        <f t="shared" si="2"/>
        <v>0</v>
      </c>
      <c r="I31" s="261"/>
      <c r="J31" s="117">
        <f t="shared" si="3"/>
        <v>0</v>
      </c>
      <c r="K31" s="261"/>
      <c r="L31" s="117">
        <f t="shared" si="4"/>
        <v>0</v>
      </c>
      <c r="M31" s="118">
        <f t="shared" si="5"/>
        <v>0</v>
      </c>
    </row>
    <row r="32" spans="1:13" hidden="1" x14ac:dyDescent="0.2">
      <c r="A32" s="191" t="s">
        <v>44</v>
      </c>
      <c r="B32" s="146" t="s">
        <v>45</v>
      </c>
      <c r="C32" s="186"/>
      <c r="D32" s="170"/>
      <c r="E32" s="157">
        <v>0.04</v>
      </c>
      <c r="F32" s="260">
        <f t="shared" si="0"/>
        <v>0.04</v>
      </c>
      <c r="G32" s="115">
        <f t="shared" si="1"/>
        <v>0</v>
      </c>
      <c r="H32" s="117">
        <f t="shared" si="2"/>
        <v>0</v>
      </c>
      <c r="I32" s="117"/>
      <c r="J32" s="117">
        <f t="shared" si="3"/>
        <v>0</v>
      </c>
      <c r="K32" s="117"/>
      <c r="L32" s="117">
        <f t="shared" si="4"/>
        <v>0</v>
      </c>
      <c r="M32" s="118">
        <f t="shared" si="5"/>
        <v>0</v>
      </c>
    </row>
    <row r="33" spans="1:15" hidden="1" x14ac:dyDescent="0.2">
      <c r="A33" s="208" t="s">
        <v>89</v>
      </c>
      <c r="B33" s="185" t="s">
        <v>45</v>
      </c>
      <c r="C33" s="186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117"/>
      <c r="J33" s="117">
        <f t="shared" si="3"/>
        <v>0</v>
      </c>
      <c r="K33" s="117"/>
      <c r="L33" s="117">
        <f t="shared" si="4"/>
        <v>0</v>
      </c>
      <c r="M33" s="118">
        <f t="shared" si="5"/>
        <v>0</v>
      </c>
    </row>
    <row r="34" spans="1:15" ht="17" hidden="1" x14ac:dyDescent="0.2">
      <c r="A34" s="179" t="s">
        <v>98</v>
      </c>
      <c r="B34" s="224" t="s">
        <v>45</v>
      </c>
      <c r="C34" s="186"/>
      <c r="D34" s="170"/>
      <c r="E34" s="157">
        <v>0.02</v>
      </c>
      <c r="F34" s="260">
        <f t="shared" si="0"/>
        <v>0.02</v>
      </c>
      <c r="G34" s="115">
        <f t="shared" si="1"/>
        <v>0</v>
      </c>
      <c r="H34" s="117">
        <f t="shared" si="2"/>
        <v>0</v>
      </c>
      <c r="I34" s="117"/>
      <c r="J34" s="117">
        <f t="shared" si="3"/>
        <v>0</v>
      </c>
      <c r="K34" s="117"/>
      <c r="L34" s="117">
        <f t="shared" si="4"/>
        <v>0</v>
      </c>
      <c r="M34" s="118">
        <f t="shared" si="5"/>
        <v>0</v>
      </c>
    </row>
    <row r="35" spans="1:15" x14ac:dyDescent="0.2">
      <c r="A35" s="208" t="s">
        <v>65</v>
      </c>
      <c r="B35" s="269" t="s">
        <v>138</v>
      </c>
      <c r="C35" s="270">
        <v>6605</v>
      </c>
      <c r="D35" s="271">
        <v>0.27</v>
      </c>
      <c r="E35" s="157">
        <v>2.5000000000000001E-2</v>
      </c>
      <c r="F35" s="260">
        <f t="shared" si="0"/>
        <v>0.29500000000000004</v>
      </c>
      <c r="G35" s="115">
        <f t="shared" si="1"/>
        <v>1783.3500000000001</v>
      </c>
      <c r="H35" s="117">
        <f t="shared" si="2"/>
        <v>1948.4750000000004</v>
      </c>
      <c r="I35" s="261">
        <v>17.670000000000002</v>
      </c>
      <c r="J35" s="117">
        <f t="shared" si="3"/>
        <v>1966.1450000000004</v>
      </c>
      <c r="K35" s="261">
        <v>268.23</v>
      </c>
      <c r="L35" s="117">
        <f t="shared" si="4"/>
        <v>1697.9150000000004</v>
      </c>
      <c r="M35" s="118">
        <f t="shared" si="5"/>
        <v>1532.7900000000002</v>
      </c>
    </row>
    <row r="36" spans="1:15" hidden="1" x14ac:dyDescent="0.2">
      <c r="A36" s="208" t="s">
        <v>65</v>
      </c>
      <c r="B36" s="269" t="s">
        <v>138</v>
      </c>
      <c r="C36" s="270"/>
      <c r="D36" s="271"/>
      <c r="E36" s="157">
        <v>0.04</v>
      </c>
      <c r="F36" s="260">
        <f t="shared" si="0"/>
        <v>0.04</v>
      </c>
      <c r="G36" s="115">
        <f t="shared" si="1"/>
        <v>0</v>
      </c>
      <c r="H36" s="117">
        <f t="shared" si="2"/>
        <v>0</v>
      </c>
      <c r="I36" s="261"/>
      <c r="J36" s="117">
        <f t="shared" si="3"/>
        <v>0</v>
      </c>
      <c r="K36" s="261"/>
      <c r="L36" s="117">
        <f t="shared" si="4"/>
        <v>0</v>
      </c>
      <c r="M36" s="118">
        <f t="shared" si="5"/>
        <v>0</v>
      </c>
    </row>
    <row r="37" spans="1:15" ht="17" hidden="1" x14ac:dyDescent="0.2">
      <c r="A37" s="160" t="s">
        <v>94</v>
      </c>
      <c r="B37" s="219" t="s">
        <v>95</v>
      </c>
      <c r="C37" s="186"/>
      <c r="D37" s="170"/>
      <c r="E37" s="157">
        <v>2.5000000000000001E-2</v>
      </c>
      <c r="F37" s="260">
        <f t="shared" si="0"/>
        <v>2.5000000000000001E-2</v>
      </c>
      <c r="G37" s="115">
        <f t="shared" si="1"/>
        <v>0</v>
      </c>
      <c r="H37" s="117">
        <f t="shared" si="2"/>
        <v>0</v>
      </c>
      <c r="I37" s="117"/>
      <c r="J37" s="117">
        <f t="shared" si="3"/>
        <v>0</v>
      </c>
      <c r="K37" s="117"/>
      <c r="L37" s="117">
        <f t="shared" si="4"/>
        <v>0</v>
      </c>
      <c r="M37" s="118">
        <f t="shared" si="5"/>
        <v>0</v>
      </c>
    </row>
    <row r="38" spans="1:15" ht="17" hidden="1" x14ac:dyDescent="0.2">
      <c r="A38" s="160" t="s">
        <v>94</v>
      </c>
      <c r="B38" s="219" t="s">
        <v>95</v>
      </c>
      <c r="C38" s="186"/>
      <c r="D38" s="170"/>
      <c r="E38" s="157">
        <v>0.04</v>
      </c>
      <c r="F38" s="260">
        <f t="shared" si="0"/>
        <v>0.04</v>
      </c>
      <c r="G38" s="115">
        <f t="shared" si="1"/>
        <v>0</v>
      </c>
      <c r="H38" s="117">
        <f t="shared" si="2"/>
        <v>0</v>
      </c>
      <c r="I38" s="117"/>
      <c r="J38" s="117">
        <f t="shared" si="3"/>
        <v>0</v>
      </c>
      <c r="K38" s="117"/>
      <c r="L38" s="117">
        <f t="shared" si="4"/>
        <v>0</v>
      </c>
      <c r="M38" s="118">
        <f t="shared" si="5"/>
        <v>0</v>
      </c>
    </row>
    <row r="39" spans="1:15" hidden="1" x14ac:dyDescent="0.2">
      <c r="A39" s="139" t="s">
        <v>69</v>
      </c>
      <c r="B39" s="187" t="s">
        <v>70</v>
      </c>
      <c r="C39" s="186"/>
      <c r="D39" s="170"/>
      <c r="E39" s="157">
        <v>0.04</v>
      </c>
      <c r="F39" s="260">
        <f t="shared" si="0"/>
        <v>0.04</v>
      </c>
      <c r="G39" s="115">
        <f t="shared" si="1"/>
        <v>0</v>
      </c>
      <c r="H39" s="117">
        <f t="shared" si="2"/>
        <v>0</v>
      </c>
      <c r="I39" s="261"/>
      <c r="J39" s="117">
        <f t="shared" si="3"/>
        <v>0</v>
      </c>
      <c r="K39" s="261"/>
      <c r="L39" s="117">
        <f t="shared" si="4"/>
        <v>0</v>
      </c>
      <c r="M39" s="118">
        <f t="shared" si="5"/>
        <v>0</v>
      </c>
    </row>
    <row r="40" spans="1:15" hidden="1" x14ac:dyDescent="0.2">
      <c r="A40" s="124" t="s">
        <v>60</v>
      </c>
      <c r="B40" s="188" t="s">
        <v>61</v>
      </c>
      <c r="C40" s="189"/>
      <c r="D40" s="172"/>
      <c r="E40" s="157">
        <v>0.04</v>
      </c>
      <c r="F40" s="260">
        <f t="shared" si="0"/>
        <v>0.04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2">
      <c r="A41" s="139" t="s">
        <v>46</v>
      </c>
      <c r="B41" s="146" t="s">
        <v>29</v>
      </c>
      <c r="C41" s="186"/>
      <c r="D41" s="170"/>
      <c r="E41" s="157">
        <v>2.5000000000000001E-2</v>
      </c>
      <c r="F41" s="260">
        <f t="shared" si="0"/>
        <v>2.5000000000000001E-2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2">
      <c r="A42" s="90" t="s">
        <v>127</v>
      </c>
      <c r="B42" s="244" t="s">
        <v>128</v>
      </c>
      <c r="C42" s="186"/>
      <c r="D42" s="170"/>
      <c r="E42" s="157">
        <v>0.03</v>
      </c>
      <c r="F42" s="260">
        <f t="shared" si="0"/>
        <v>0.03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  <c r="O42" s="3"/>
    </row>
    <row r="43" spans="1:15" hidden="1" x14ac:dyDescent="0.2">
      <c r="A43" s="90" t="s">
        <v>108</v>
      </c>
      <c r="B43" s="233" t="s">
        <v>111</v>
      </c>
      <c r="C43" s="186"/>
      <c r="D43" s="170"/>
      <c r="E43" s="157">
        <v>0.03</v>
      </c>
      <c r="F43" s="260">
        <f t="shared" si="0"/>
        <v>0.03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x14ac:dyDescent="0.2">
      <c r="A44" s="90" t="s">
        <v>52</v>
      </c>
      <c r="B44" s="119" t="s">
        <v>53</v>
      </c>
      <c r="C44" s="190">
        <v>3331</v>
      </c>
      <c r="D44" s="170">
        <v>0.25</v>
      </c>
      <c r="E44" s="157">
        <v>0.02</v>
      </c>
      <c r="F44" s="260">
        <f t="shared" si="0"/>
        <v>0.27</v>
      </c>
      <c r="G44" s="115">
        <f t="shared" si="1"/>
        <v>832.75</v>
      </c>
      <c r="H44" s="117">
        <f t="shared" si="2"/>
        <v>899.37</v>
      </c>
      <c r="I44" s="261">
        <v>10</v>
      </c>
      <c r="J44" s="117">
        <f t="shared" si="3"/>
        <v>909.37</v>
      </c>
      <c r="K44" s="261">
        <v>125</v>
      </c>
      <c r="L44" s="117">
        <f t="shared" si="4"/>
        <v>784.37</v>
      </c>
      <c r="M44" s="118">
        <f t="shared" si="5"/>
        <v>717.75</v>
      </c>
    </row>
    <row r="45" spans="1:15" hidden="1" x14ac:dyDescent="0.2">
      <c r="A45" s="90" t="s">
        <v>52</v>
      </c>
      <c r="B45" s="119" t="s">
        <v>53</v>
      </c>
      <c r="C45" s="190"/>
      <c r="D45" s="170"/>
      <c r="E45" s="157">
        <v>0.03</v>
      </c>
      <c r="F45" s="260">
        <f t="shared" si="0"/>
        <v>0.03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</row>
    <row r="46" spans="1:15" hidden="1" x14ac:dyDescent="0.2">
      <c r="A46" s="208" t="s">
        <v>90</v>
      </c>
      <c r="B46" s="185" t="s">
        <v>79</v>
      </c>
      <c r="C46" s="190"/>
      <c r="D46" s="170"/>
      <c r="E46" s="157">
        <v>0.04</v>
      </c>
      <c r="F46" s="260">
        <f t="shared" si="0"/>
        <v>0.04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hidden="1" x14ac:dyDescent="0.2">
      <c r="A47" s="90" t="s">
        <v>104</v>
      </c>
      <c r="B47" s="231" t="s">
        <v>105</v>
      </c>
      <c r="C47" s="190"/>
      <c r="D47" s="170"/>
      <c r="E47" s="157">
        <v>0.03</v>
      </c>
      <c r="F47" s="260">
        <f t="shared" si="0"/>
        <v>0.03</v>
      </c>
      <c r="G47" s="115">
        <f t="shared" si="1"/>
        <v>0</v>
      </c>
      <c r="H47" s="117">
        <f t="shared" si="2"/>
        <v>0</v>
      </c>
      <c r="I47" s="261"/>
      <c r="J47" s="117">
        <f t="shared" si="3"/>
        <v>0</v>
      </c>
      <c r="K47" s="261"/>
      <c r="L47" s="117">
        <f t="shared" si="4"/>
        <v>0</v>
      </c>
      <c r="M47" s="118">
        <f t="shared" si="5"/>
        <v>0</v>
      </c>
    </row>
    <row r="48" spans="1:15" hidden="1" x14ac:dyDescent="0.2">
      <c r="A48" s="90" t="s">
        <v>100</v>
      </c>
      <c r="B48" s="228" t="s">
        <v>101</v>
      </c>
      <c r="C48" s="190"/>
      <c r="D48" s="170"/>
      <c r="E48" s="157">
        <v>0.03</v>
      </c>
      <c r="F48" s="260">
        <f t="shared" si="0"/>
        <v>0.03</v>
      </c>
      <c r="G48" s="115">
        <f t="shared" si="1"/>
        <v>0</v>
      </c>
      <c r="H48" s="117">
        <f t="shared" si="2"/>
        <v>0</v>
      </c>
      <c r="I48" s="261"/>
      <c r="J48" s="117">
        <f>H48+I48</f>
        <v>0</v>
      </c>
      <c r="K48" s="261"/>
      <c r="L48" s="117">
        <f>J48-K48</f>
        <v>0</v>
      </c>
      <c r="M48" s="118">
        <f t="shared" si="5"/>
        <v>0</v>
      </c>
    </row>
    <row r="49" spans="1:13" hidden="1" x14ac:dyDescent="0.2">
      <c r="A49" s="194" t="s">
        <v>85</v>
      </c>
      <c r="B49" s="206" t="s">
        <v>86</v>
      </c>
      <c r="C49" s="190"/>
      <c r="D49" s="170"/>
      <c r="E49" s="157">
        <v>2.5000000000000001E-2</v>
      </c>
      <c r="F49" s="260">
        <f t="shared" si="0"/>
        <v>2.5000000000000001E-2</v>
      </c>
      <c r="G49" s="115">
        <f t="shared" si="1"/>
        <v>0</v>
      </c>
      <c r="H49" s="117">
        <f t="shared" si="2"/>
        <v>0</v>
      </c>
      <c r="I49" s="261"/>
      <c r="J49" s="117">
        <f t="shared" si="3"/>
        <v>0</v>
      </c>
      <c r="K49" s="261"/>
      <c r="L49" s="117">
        <f t="shared" si="4"/>
        <v>0</v>
      </c>
      <c r="M49" s="118">
        <f t="shared" si="5"/>
        <v>0</v>
      </c>
    </row>
    <row r="50" spans="1:13" hidden="1" x14ac:dyDescent="0.2">
      <c r="A50" s="194" t="s">
        <v>85</v>
      </c>
      <c r="B50" s="206" t="s">
        <v>86</v>
      </c>
      <c r="C50" s="190"/>
      <c r="D50" s="170"/>
      <c r="E50" s="157">
        <v>0.04</v>
      </c>
      <c r="F50" s="260">
        <f t="shared" si="0"/>
        <v>0.04</v>
      </c>
      <c r="G50" s="115">
        <f t="shared" si="1"/>
        <v>0</v>
      </c>
      <c r="H50" s="117">
        <f t="shared" si="2"/>
        <v>0</v>
      </c>
      <c r="I50" s="261"/>
      <c r="J50" s="117">
        <f t="shared" si="3"/>
        <v>0</v>
      </c>
      <c r="K50" s="261"/>
      <c r="L50" s="117">
        <f t="shared" si="4"/>
        <v>0</v>
      </c>
      <c r="M50" s="118">
        <f t="shared" si="5"/>
        <v>0</v>
      </c>
    </row>
    <row r="51" spans="1:13" hidden="1" x14ac:dyDescent="0.2">
      <c r="A51" s="194" t="s">
        <v>83</v>
      </c>
      <c r="B51" s="206" t="s">
        <v>84</v>
      </c>
      <c r="C51" s="190"/>
      <c r="D51" s="170"/>
      <c r="E51" s="157">
        <v>0.04</v>
      </c>
      <c r="F51" s="260">
        <f t="shared" si="0"/>
        <v>0.04</v>
      </c>
      <c r="G51" s="115">
        <f t="shared" si="1"/>
        <v>0</v>
      </c>
      <c r="H51" s="117">
        <f t="shared" si="2"/>
        <v>0</v>
      </c>
      <c r="I51" s="261"/>
      <c r="J51" s="117">
        <f t="shared" si="3"/>
        <v>0</v>
      </c>
      <c r="K51" s="261"/>
      <c r="L51" s="117">
        <f t="shared" si="4"/>
        <v>0</v>
      </c>
      <c r="M51" s="118">
        <f t="shared" si="5"/>
        <v>0</v>
      </c>
    </row>
    <row r="52" spans="1:13" hidden="1" x14ac:dyDescent="0.2">
      <c r="A52" s="90" t="s">
        <v>106</v>
      </c>
      <c r="B52" s="231" t="s">
        <v>107</v>
      </c>
      <c r="C52" s="176"/>
      <c r="D52" s="170"/>
      <c r="E52" s="157">
        <v>0.02</v>
      </c>
      <c r="F52" s="260">
        <f t="shared" si="0"/>
        <v>0.02</v>
      </c>
      <c r="G52" s="115">
        <f t="shared" si="1"/>
        <v>0</v>
      </c>
      <c r="H52" s="117">
        <f t="shared" si="2"/>
        <v>0</v>
      </c>
      <c r="I52" s="261"/>
      <c r="J52" s="117">
        <f t="shared" si="3"/>
        <v>0</v>
      </c>
      <c r="K52" s="261"/>
      <c r="L52" s="117">
        <f t="shared" si="4"/>
        <v>0</v>
      </c>
      <c r="M52" s="118">
        <f t="shared" si="5"/>
        <v>0</v>
      </c>
    </row>
    <row r="53" spans="1:13" hidden="1" x14ac:dyDescent="0.2">
      <c r="A53" s="90" t="s">
        <v>106</v>
      </c>
      <c r="B53" s="231" t="s">
        <v>107</v>
      </c>
      <c r="C53" s="176"/>
      <c r="D53" s="170"/>
      <c r="E53" s="157">
        <v>0.03</v>
      </c>
      <c r="F53" s="260">
        <f t="shared" si="0"/>
        <v>0.03</v>
      </c>
      <c r="G53" s="115">
        <f t="shared" si="1"/>
        <v>0</v>
      </c>
      <c r="H53" s="117">
        <f t="shared" si="2"/>
        <v>0</v>
      </c>
      <c r="I53" s="261"/>
      <c r="J53" s="117">
        <f t="shared" si="3"/>
        <v>0</v>
      </c>
      <c r="K53" s="261"/>
      <c r="L53" s="117">
        <f t="shared" si="4"/>
        <v>0</v>
      </c>
      <c r="M53" s="118">
        <f t="shared" si="5"/>
        <v>0</v>
      </c>
    </row>
    <row r="54" spans="1:13" x14ac:dyDescent="0.2">
      <c r="A54" s="90" t="s">
        <v>152</v>
      </c>
      <c r="B54" s="328" t="s">
        <v>153</v>
      </c>
      <c r="C54" s="176">
        <v>6497</v>
      </c>
      <c r="D54" s="170">
        <v>0.2</v>
      </c>
      <c r="E54" s="157">
        <v>0.02</v>
      </c>
      <c r="F54" s="260">
        <f t="shared" si="0"/>
        <v>0.22</v>
      </c>
      <c r="G54" s="115">
        <f t="shared" si="1"/>
        <v>1299.4000000000001</v>
      </c>
      <c r="H54" s="117">
        <f t="shared" si="2"/>
        <v>1429.34</v>
      </c>
      <c r="I54" s="261"/>
      <c r="J54" s="117">
        <f t="shared" si="3"/>
        <v>1429.34</v>
      </c>
      <c r="K54" s="261">
        <v>110</v>
      </c>
      <c r="L54" s="117">
        <f t="shared" si="4"/>
        <v>1319.34</v>
      </c>
      <c r="M54" s="118">
        <f t="shared" si="5"/>
        <v>1189.4000000000001</v>
      </c>
    </row>
    <row r="55" spans="1:13" hidden="1" x14ac:dyDescent="0.2">
      <c r="A55" s="94" t="s">
        <v>58</v>
      </c>
      <c r="B55" s="110" t="s">
        <v>59</v>
      </c>
      <c r="C55" s="111"/>
      <c r="D55" s="171"/>
      <c r="E55" s="157">
        <v>2.5000000000000001E-2</v>
      </c>
      <c r="F55" s="260">
        <f t="shared" si="0"/>
        <v>2.5000000000000001E-2</v>
      </c>
      <c r="G55" s="115">
        <f t="shared" si="1"/>
        <v>0</v>
      </c>
      <c r="H55" s="117">
        <f t="shared" si="2"/>
        <v>0</v>
      </c>
      <c r="I55" s="116"/>
      <c r="J55" s="117">
        <f t="shared" si="3"/>
        <v>0</v>
      </c>
      <c r="K55" s="116"/>
      <c r="L55" s="117">
        <f t="shared" si="4"/>
        <v>0</v>
      </c>
      <c r="M55" s="118">
        <f t="shared" si="5"/>
        <v>0</v>
      </c>
    </row>
    <row r="56" spans="1:13" ht="17" x14ac:dyDescent="0.2">
      <c r="A56" s="160" t="s">
        <v>65</v>
      </c>
      <c r="B56" s="238" t="s">
        <v>59</v>
      </c>
      <c r="C56" s="111">
        <v>4368</v>
      </c>
      <c r="D56" s="171">
        <v>0.4</v>
      </c>
      <c r="E56" s="157">
        <v>0.04</v>
      </c>
      <c r="F56" s="260">
        <f t="shared" si="0"/>
        <v>0.44</v>
      </c>
      <c r="G56" s="115">
        <f t="shared" si="1"/>
        <v>1747.2</v>
      </c>
      <c r="H56" s="117">
        <f t="shared" si="2"/>
        <v>1921.92</v>
      </c>
      <c r="I56" s="116"/>
      <c r="J56" s="117">
        <f t="shared" si="3"/>
        <v>1921.92</v>
      </c>
      <c r="K56" s="116">
        <v>220</v>
      </c>
      <c r="L56" s="117">
        <f t="shared" si="4"/>
        <v>1701.92</v>
      </c>
      <c r="M56" s="118">
        <f t="shared" si="5"/>
        <v>1527.2</v>
      </c>
    </row>
    <row r="57" spans="1:13" hidden="1" x14ac:dyDescent="0.2">
      <c r="A57" s="90" t="s">
        <v>63</v>
      </c>
      <c r="B57" s="146" t="s">
        <v>64</v>
      </c>
      <c r="C57" s="176"/>
      <c r="D57" s="170"/>
      <c r="E57" s="157">
        <v>0.02</v>
      </c>
      <c r="F57" s="260">
        <f t="shared" si="0"/>
        <v>0.02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2">
      <c r="A58" s="90" t="s">
        <v>134</v>
      </c>
      <c r="B58" s="253" t="s">
        <v>135</v>
      </c>
      <c r="C58" s="176"/>
      <c r="D58" s="170"/>
      <c r="E58" s="157">
        <v>0.03</v>
      </c>
      <c r="F58" s="260">
        <f t="shared" si="0"/>
        <v>0.03</v>
      </c>
      <c r="G58" s="115">
        <f t="shared" si="1"/>
        <v>0</v>
      </c>
      <c r="H58" s="117">
        <f t="shared" si="2"/>
        <v>0</v>
      </c>
      <c r="I58" s="261"/>
      <c r="J58" s="117">
        <f t="shared" si="3"/>
        <v>0</v>
      </c>
      <c r="K58" s="261"/>
      <c r="L58" s="117">
        <f t="shared" si="4"/>
        <v>0</v>
      </c>
      <c r="M58" s="118">
        <f t="shared" si="5"/>
        <v>0</v>
      </c>
    </row>
    <row r="59" spans="1:13" hidden="1" x14ac:dyDescent="0.2">
      <c r="A59" s="90" t="s">
        <v>114</v>
      </c>
      <c r="B59" s="234" t="s">
        <v>115</v>
      </c>
      <c r="C59" s="176"/>
      <c r="D59" s="170"/>
      <c r="E59" s="157">
        <v>0.03</v>
      </c>
      <c r="F59" s="260">
        <f t="shared" si="0"/>
        <v>0.03</v>
      </c>
      <c r="G59" s="115">
        <f t="shared" si="1"/>
        <v>0</v>
      </c>
      <c r="H59" s="117">
        <f t="shared" si="2"/>
        <v>0</v>
      </c>
      <c r="I59" s="261"/>
      <c r="J59" s="117">
        <f>H59+I59</f>
        <v>0</v>
      </c>
      <c r="K59" s="261"/>
      <c r="L59" s="117">
        <f>J59-K59</f>
        <v>0</v>
      </c>
      <c r="M59" s="118">
        <f t="shared" si="5"/>
        <v>0</v>
      </c>
    </row>
    <row r="60" spans="1:13" hidden="1" x14ac:dyDescent="0.2">
      <c r="A60" s="90" t="s">
        <v>114</v>
      </c>
      <c r="B60" s="234" t="s">
        <v>115</v>
      </c>
      <c r="C60" s="176"/>
      <c r="D60" s="170"/>
      <c r="E60" s="157">
        <v>0.03</v>
      </c>
      <c r="F60" s="260">
        <f t="shared" si="0"/>
        <v>0.03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hidden="1" x14ac:dyDescent="0.2">
      <c r="A61" s="90" t="s">
        <v>109</v>
      </c>
      <c r="B61" s="233" t="s">
        <v>110</v>
      </c>
      <c r="C61" s="176"/>
      <c r="D61" s="170"/>
      <c r="E61" s="157">
        <v>0.03</v>
      </c>
      <c r="F61" s="260">
        <f t="shared" si="0"/>
        <v>0.03</v>
      </c>
      <c r="G61" s="115">
        <f t="shared" si="1"/>
        <v>0</v>
      </c>
      <c r="H61" s="117">
        <f t="shared" si="2"/>
        <v>0</v>
      </c>
      <c r="I61" s="261"/>
      <c r="J61" s="117">
        <f t="shared" si="3"/>
        <v>0</v>
      </c>
      <c r="K61" s="261"/>
      <c r="L61" s="117">
        <f t="shared" si="4"/>
        <v>0</v>
      </c>
      <c r="M61" s="118">
        <f t="shared" si="5"/>
        <v>0</v>
      </c>
    </row>
    <row r="62" spans="1:13" hidden="1" x14ac:dyDescent="0.2">
      <c r="A62" s="90" t="s">
        <v>74</v>
      </c>
      <c r="B62" s="175" t="s">
        <v>75</v>
      </c>
      <c r="C62" s="111"/>
      <c r="D62" s="171"/>
      <c r="E62" s="157">
        <v>0.03</v>
      </c>
      <c r="F62" s="260">
        <f t="shared" si="0"/>
        <v>0.03</v>
      </c>
      <c r="G62" s="115">
        <f t="shared" si="1"/>
        <v>0</v>
      </c>
      <c r="H62" s="117">
        <f t="shared" si="2"/>
        <v>0</v>
      </c>
      <c r="I62" s="116"/>
      <c r="J62" s="117">
        <f t="shared" si="3"/>
        <v>0</v>
      </c>
      <c r="K62" s="116"/>
      <c r="L62" s="117">
        <f t="shared" si="4"/>
        <v>0</v>
      </c>
      <c r="M62" s="118">
        <f t="shared" si="5"/>
        <v>0</v>
      </c>
    </row>
    <row r="63" spans="1:13" hidden="1" x14ac:dyDescent="0.2">
      <c r="A63" s="209" t="s">
        <v>91</v>
      </c>
      <c r="B63" s="213" t="s">
        <v>92</v>
      </c>
      <c r="C63" s="214"/>
      <c r="D63" s="215"/>
      <c r="E63" s="199">
        <v>0.04</v>
      </c>
      <c r="F63" s="260">
        <f t="shared" si="0"/>
        <v>0.04</v>
      </c>
      <c r="G63" s="115">
        <f t="shared" si="1"/>
        <v>0</v>
      </c>
      <c r="H63" s="117">
        <f t="shared" si="2"/>
        <v>0</v>
      </c>
      <c r="I63" s="116"/>
      <c r="J63" s="117">
        <f t="shared" si="3"/>
        <v>0</v>
      </c>
      <c r="K63" s="116"/>
      <c r="L63" s="117">
        <f t="shared" si="4"/>
        <v>0</v>
      </c>
      <c r="M63" s="118">
        <f t="shared" si="5"/>
        <v>0</v>
      </c>
    </row>
    <row r="64" spans="1:13" hidden="1" x14ac:dyDescent="0.2">
      <c r="A64" s="316" t="s">
        <v>145</v>
      </c>
      <c r="B64" s="318" t="s">
        <v>146</v>
      </c>
      <c r="C64" s="214"/>
      <c r="D64" s="215"/>
      <c r="E64" s="199">
        <v>0.04</v>
      </c>
      <c r="F64" s="260">
        <f t="shared" si="0"/>
        <v>0.04</v>
      </c>
      <c r="G64" s="115">
        <f t="shared" si="1"/>
        <v>0</v>
      </c>
      <c r="H64" s="117">
        <f t="shared" si="2"/>
        <v>0</v>
      </c>
      <c r="I64" s="116"/>
      <c r="J64" s="117">
        <f t="shared" si="3"/>
        <v>0</v>
      </c>
      <c r="K64" s="116"/>
      <c r="L64" s="117">
        <f t="shared" si="4"/>
        <v>0</v>
      </c>
      <c r="M64" s="118">
        <f t="shared" si="5"/>
        <v>0</v>
      </c>
    </row>
    <row r="65" spans="1:15" hidden="1" x14ac:dyDescent="0.2">
      <c r="A65" s="90" t="s">
        <v>109</v>
      </c>
      <c r="B65" s="233" t="s">
        <v>110</v>
      </c>
      <c r="C65" s="176"/>
      <c r="D65" s="170"/>
      <c r="E65" s="157">
        <v>0.03</v>
      </c>
      <c r="F65" s="260">
        <f t="shared" si="0"/>
        <v>0.03</v>
      </c>
      <c r="G65" s="115">
        <f t="shared" si="1"/>
        <v>0</v>
      </c>
      <c r="H65" s="117">
        <f t="shared" si="2"/>
        <v>0</v>
      </c>
      <c r="I65" s="261"/>
      <c r="J65" s="117">
        <f t="shared" si="3"/>
        <v>0</v>
      </c>
      <c r="K65" s="261"/>
      <c r="L65" s="117">
        <f t="shared" si="4"/>
        <v>0</v>
      </c>
      <c r="M65" s="118">
        <f t="shared" si="5"/>
        <v>0</v>
      </c>
    </row>
    <row r="66" spans="1:15" s="272" customFormat="1" hidden="1" x14ac:dyDescent="0.2">
      <c r="A66" s="90" t="s">
        <v>139</v>
      </c>
      <c r="B66" s="321" t="s">
        <v>140</v>
      </c>
      <c r="C66" s="176"/>
      <c r="D66" s="170"/>
      <c r="E66" s="157">
        <v>0.02</v>
      </c>
      <c r="F66" s="260">
        <f t="shared" si="0"/>
        <v>0.02</v>
      </c>
      <c r="G66" s="115">
        <f t="shared" si="1"/>
        <v>0</v>
      </c>
      <c r="H66" s="117">
        <f t="shared" si="2"/>
        <v>0</v>
      </c>
      <c r="I66" s="261"/>
      <c r="J66" s="117">
        <f t="shared" si="3"/>
        <v>0</v>
      </c>
      <c r="K66" s="261"/>
      <c r="L66" s="117">
        <f t="shared" si="4"/>
        <v>0</v>
      </c>
      <c r="M66" s="118">
        <f t="shared" si="5"/>
        <v>0</v>
      </c>
    </row>
    <row r="67" spans="1:15" s="272" customFormat="1" hidden="1" x14ac:dyDescent="0.2">
      <c r="A67" s="90" t="s">
        <v>141</v>
      </c>
      <c r="B67" s="321" t="s">
        <v>140</v>
      </c>
      <c r="C67" s="176"/>
      <c r="D67" s="170"/>
      <c r="E67" s="157">
        <v>0.02</v>
      </c>
      <c r="F67" s="260">
        <f t="shared" si="0"/>
        <v>0.02</v>
      </c>
      <c r="G67" s="115">
        <f t="shared" si="1"/>
        <v>0</v>
      </c>
      <c r="H67" s="117">
        <f t="shared" si="2"/>
        <v>0</v>
      </c>
      <c r="I67" s="261"/>
      <c r="J67" s="117">
        <f t="shared" si="3"/>
        <v>0</v>
      </c>
      <c r="K67" s="261"/>
      <c r="L67" s="117">
        <f t="shared" si="4"/>
        <v>0</v>
      </c>
      <c r="M67" s="118">
        <f t="shared" si="5"/>
        <v>0</v>
      </c>
    </row>
    <row r="68" spans="1:15" hidden="1" x14ac:dyDescent="0.2">
      <c r="A68" s="90" t="s">
        <v>118</v>
      </c>
      <c r="B68" s="238" t="s">
        <v>119</v>
      </c>
      <c r="C68" s="176"/>
      <c r="D68" s="170"/>
      <c r="E68" s="157">
        <v>0.03</v>
      </c>
      <c r="F68" s="260">
        <f t="shared" si="0"/>
        <v>0.03</v>
      </c>
      <c r="G68" s="115">
        <f t="shared" si="1"/>
        <v>0</v>
      </c>
      <c r="H68" s="117">
        <f t="shared" si="2"/>
        <v>0</v>
      </c>
      <c r="I68" s="261"/>
      <c r="J68" s="117">
        <f t="shared" si="3"/>
        <v>0</v>
      </c>
      <c r="K68" s="261"/>
      <c r="L68" s="117">
        <f t="shared" si="4"/>
        <v>0</v>
      </c>
      <c r="M68" s="118">
        <f t="shared" si="5"/>
        <v>0</v>
      </c>
    </row>
    <row r="69" spans="1:15" hidden="1" x14ac:dyDescent="0.2">
      <c r="A69" s="92" t="s">
        <v>54</v>
      </c>
      <c r="B69" s="196" t="s">
        <v>55</v>
      </c>
      <c r="C69" s="197"/>
      <c r="D69" s="198"/>
      <c r="E69" s="199">
        <v>0.04</v>
      </c>
      <c r="F69" s="322">
        <f t="shared" si="0"/>
        <v>0.04</v>
      </c>
      <c r="G69" s="323">
        <f t="shared" si="1"/>
        <v>0</v>
      </c>
      <c r="H69" s="324">
        <f t="shared" si="2"/>
        <v>0</v>
      </c>
      <c r="I69" s="203"/>
      <c r="J69" s="324">
        <f t="shared" si="3"/>
        <v>0</v>
      </c>
      <c r="K69" s="203"/>
      <c r="L69" s="324">
        <f t="shared" si="4"/>
        <v>0</v>
      </c>
      <c r="M69" s="118">
        <f t="shared" si="5"/>
        <v>0</v>
      </c>
    </row>
    <row r="70" spans="1:15" hidden="1" x14ac:dyDescent="0.2">
      <c r="A70" s="90" t="s">
        <v>87</v>
      </c>
      <c r="B70" s="234" t="s">
        <v>88</v>
      </c>
      <c r="C70" s="114"/>
      <c r="D70" s="172"/>
      <c r="E70" s="157">
        <v>0.02</v>
      </c>
      <c r="F70" s="260">
        <f t="shared" si="0"/>
        <v>0.02</v>
      </c>
      <c r="G70" s="115">
        <f t="shared" si="1"/>
        <v>0</v>
      </c>
      <c r="H70" s="117">
        <f t="shared" si="2"/>
        <v>0</v>
      </c>
      <c r="I70" s="116"/>
      <c r="J70" s="117">
        <f t="shared" si="3"/>
        <v>0</v>
      </c>
      <c r="K70" s="116"/>
      <c r="L70" s="117">
        <f t="shared" si="4"/>
        <v>0</v>
      </c>
      <c r="M70" s="118">
        <f t="shared" si="5"/>
        <v>0</v>
      </c>
    </row>
    <row r="71" spans="1:15" ht="16" customHeight="1" x14ac:dyDescent="0.2">
      <c r="A71" s="75"/>
      <c r="C71" s="79">
        <f>SUM(C2:C70)</f>
        <v>69812</v>
      </c>
      <c r="D71" s="79"/>
      <c r="E71" s="79"/>
      <c r="F71" s="79"/>
      <c r="G71" s="80">
        <f>SUM(G2:G70)</f>
        <v>19790.170000000002</v>
      </c>
      <c r="H71" s="80">
        <f t="shared" ref="H71:M71" si="13">SUM(H2:H70)</f>
        <v>21504.315000000002</v>
      </c>
      <c r="I71" s="80">
        <f t="shared" si="13"/>
        <v>62.92</v>
      </c>
      <c r="J71" s="80">
        <f t="shared" si="13"/>
        <v>21567.235000000001</v>
      </c>
      <c r="K71" s="80">
        <f t="shared" si="13"/>
        <v>1953.23</v>
      </c>
      <c r="L71" s="80">
        <f t="shared" si="13"/>
        <v>19614.005000000005</v>
      </c>
      <c r="M71" s="80">
        <f t="shared" si="13"/>
        <v>17899.860000000004</v>
      </c>
      <c r="O71" s="3"/>
    </row>
    <row r="72" spans="1:15" x14ac:dyDescent="0.2">
      <c r="D72" s="81"/>
      <c r="E72" s="81"/>
      <c r="F72" s="81"/>
      <c r="G72" s="81"/>
      <c r="L72" s="162"/>
      <c r="N72" s="165"/>
    </row>
    <row r="73" spans="1:15" x14ac:dyDescent="0.2">
      <c r="D73" s="13"/>
      <c r="E73" s="13"/>
      <c r="F73" s="13"/>
      <c r="G73" s="13"/>
      <c r="I73" s="13"/>
      <c r="J73" s="13"/>
      <c r="K73" t="s">
        <v>10</v>
      </c>
      <c r="L73" s="12">
        <f>H77</f>
        <v>0</v>
      </c>
    </row>
    <row r="74" spans="1:15" x14ac:dyDescent="0.2">
      <c r="D74" s="14"/>
      <c r="E74" s="14"/>
      <c r="F74" s="14"/>
      <c r="G74" s="14"/>
      <c r="I74" s="13"/>
      <c r="J74" s="13"/>
      <c r="K74" t="s">
        <v>12</v>
      </c>
      <c r="L74" s="207">
        <f>L71</f>
        <v>19614.005000000005</v>
      </c>
    </row>
    <row r="75" spans="1:15" x14ac:dyDescent="0.2">
      <c r="D75" s="14"/>
      <c r="E75" s="14"/>
      <c r="F75" s="14"/>
      <c r="G75" s="14"/>
      <c r="H75" s="15"/>
    </row>
    <row r="76" spans="1:15" x14ac:dyDescent="0.2">
      <c r="A76" s="247" t="s">
        <v>48</v>
      </c>
      <c r="B76" s="247" t="s">
        <v>49</v>
      </c>
      <c r="D76" s="14"/>
      <c r="E76" s="14"/>
      <c r="F76" s="14"/>
      <c r="G76" s="14"/>
      <c r="H76" s="15"/>
      <c r="I76" s="3"/>
    </row>
    <row r="77" spans="1:15" x14ac:dyDescent="0.2">
      <c r="A77" s="90">
        <v>0.03</v>
      </c>
      <c r="B77" s="245">
        <v>0.02</v>
      </c>
      <c r="C77" s="41" t="s">
        <v>50</v>
      </c>
      <c r="D77" s="14"/>
      <c r="E77" s="14"/>
      <c r="F77" s="14"/>
      <c r="G77" s="14"/>
      <c r="H77" s="15"/>
      <c r="L77" s="3"/>
    </row>
    <row r="78" spans="1:15" x14ac:dyDescent="0.2">
      <c r="A78" s="246">
        <v>0.04</v>
      </c>
      <c r="B78" s="246">
        <v>2.5000000000000001E-2</v>
      </c>
      <c r="C78" s="41" t="s">
        <v>51</v>
      </c>
    </row>
    <row r="80" spans="1:15" x14ac:dyDescent="0.2">
      <c r="K80" s="3"/>
    </row>
    <row r="89" spans="12:12" x14ac:dyDescent="0.2">
      <c r="L89">
        <v>53.47</v>
      </c>
    </row>
  </sheetData>
  <autoFilter ref="A1:M71" xr:uid="{00000000-0009-0000-0000-000059000000}">
    <filterColumn colId="11">
      <filters>
        <filter val="1,319.34"/>
        <filter val="1,437.66"/>
        <filter val="1,697.92"/>
        <filter val="1,701.92"/>
        <filter val="1,709.16"/>
        <filter val="1,739.68"/>
        <filter val="1,842.14"/>
        <filter val="19,614.01"/>
        <filter val="2,199.10"/>
        <filter val="551.69"/>
        <filter val="669.94"/>
        <filter val="784.37"/>
        <filter val="878.37"/>
        <filter val="883.6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filterMode="1"/>
  <dimension ref="A1:O92"/>
  <sheetViews>
    <sheetView zoomScale="86" zoomScaleNormal="60" workbookViewId="0">
      <selection activeCell="L77" sqref="L77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7.5" customWidth="1"/>
    <col min="7" max="7" width="0.1640625" hidden="1" customWidth="1"/>
    <col min="10" max="10" width="11.6640625" customWidth="1"/>
    <col min="12" max="12" width="12.1640625" customWidth="1"/>
    <col min="13" max="13" width="14.6640625" hidden="1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73" si="0">D2+E2</f>
        <v>0.02</v>
      </c>
      <c r="G2" s="115">
        <f t="shared" ref="G2:G73" si="1">C2*D2</f>
        <v>0</v>
      </c>
      <c r="H2" s="117">
        <f t="shared" ref="H2:H73" si="2">C2*F2</f>
        <v>0</v>
      </c>
      <c r="I2" s="115"/>
      <c r="J2" s="117">
        <f t="shared" ref="J2:J73" si="3">H2+I2</f>
        <v>0</v>
      </c>
      <c r="K2" s="319"/>
      <c r="L2" s="117">
        <f t="shared" ref="L2:L73" si="4">J2-K2</f>
        <v>0</v>
      </c>
      <c r="M2" s="118">
        <f t="shared" ref="M2:M73" si="5">G2+I2-K2</f>
        <v>0</v>
      </c>
      <c r="N2" s="3"/>
    </row>
    <row r="3" spans="1:14" s="272" customFormat="1" ht="17" hidden="1" x14ac:dyDescent="0.2">
      <c r="A3" s="179" t="s">
        <v>142</v>
      </c>
      <c r="B3" s="159" t="s">
        <v>143</v>
      </c>
      <c r="C3" s="111"/>
      <c r="D3" s="113"/>
      <c r="E3" s="157">
        <v>0.02</v>
      </c>
      <c r="F3" s="260">
        <f t="shared" si="0"/>
        <v>0.02</v>
      </c>
      <c r="G3" s="115">
        <f t="shared" si="1"/>
        <v>0</v>
      </c>
      <c r="H3" s="117">
        <f>C3*F3</f>
        <v>0</v>
      </c>
      <c r="I3" s="115"/>
      <c r="J3" s="117">
        <f>H3+I3</f>
        <v>0</v>
      </c>
      <c r="K3" s="319"/>
      <c r="L3" s="117">
        <f>J3-K3</f>
        <v>0</v>
      </c>
      <c r="M3" s="118">
        <f t="shared" si="5"/>
        <v>0</v>
      </c>
      <c r="N3"/>
    </row>
    <row r="4" spans="1:14" s="272" customFormat="1" ht="17" hidden="1" x14ac:dyDescent="0.2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:H6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s="272" customFormat="1" ht="17" x14ac:dyDescent="0.2">
      <c r="A5" s="179" t="s">
        <v>149</v>
      </c>
      <c r="B5" s="159" t="s">
        <v>150</v>
      </c>
      <c r="C5" s="111">
        <v>6627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1656.75</v>
      </c>
      <c r="H5" s="117">
        <f t="shared" si="6"/>
        <v>1789.2900000000002</v>
      </c>
      <c r="I5" s="115"/>
      <c r="J5" s="117">
        <f>H5+I5</f>
        <v>1789.2900000000002</v>
      </c>
      <c r="K5" s="326">
        <v>50</v>
      </c>
      <c r="L5" s="117">
        <f>J5-K5</f>
        <v>1739.2900000000002</v>
      </c>
      <c r="M5" s="118">
        <f t="shared" si="5"/>
        <v>1606.75</v>
      </c>
      <c r="N5"/>
    </row>
    <row r="6" spans="1:14" s="272" customFormat="1" ht="17" x14ac:dyDescent="0.2">
      <c r="A6" s="179" t="s">
        <v>151</v>
      </c>
      <c r="B6" s="159" t="s">
        <v>150</v>
      </c>
      <c r="C6" s="111">
        <v>6627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1656.75</v>
      </c>
      <c r="H6" s="117">
        <f t="shared" si="6"/>
        <v>1789.2900000000002</v>
      </c>
      <c r="I6" s="115"/>
      <c r="J6" s="117">
        <f>H6+I6</f>
        <v>1789.2900000000002</v>
      </c>
      <c r="K6" s="326">
        <v>50</v>
      </c>
      <c r="L6" s="117">
        <f>J6-K6</f>
        <v>1739.2900000000002</v>
      </c>
      <c r="M6" s="118">
        <f t="shared" si="5"/>
        <v>1606.75</v>
      </c>
      <c r="N6"/>
    </row>
    <row r="7" spans="1:14" ht="17" hidden="1" x14ac:dyDescent="0.2">
      <c r="A7" s="179" t="s">
        <v>112</v>
      </c>
      <c r="B7" s="159" t="s">
        <v>113</v>
      </c>
      <c r="C7" s="111"/>
      <c r="D7" s="113"/>
      <c r="E7" s="157">
        <v>0.03</v>
      </c>
      <c r="F7" s="260">
        <f t="shared" si="0"/>
        <v>0.03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t="17" hidden="1" x14ac:dyDescent="0.2">
      <c r="A8" s="160" t="s">
        <v>129</v>
      </c>
      <c r="B8" s="159" t="s">
        <v>130</v>
      </c>
      <c r="C8" s="111"/>
      <c r="D8" s="113"/>
      <c r="E8" s="157">
        <v>0.04</v>
      </c>
      <c r="F8" s="260">
        <f t="shared" si="0"/>
        <v>0.04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t="17" hidden="1" x14ac:dyDescent="0.2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ht="17" x14ac:dyDescent="0.2">
      <c r="A10" s="179" t="s">
        <v>31</v>
      </c>
      <c r="B10" s="159" t="s">
        <v>144</v>
      </c>
      <c r="C10" s="111">
        <v>4595</v>
      </c>
      <c r="D10" s="113">
        <v>0.26</v>
      </c>
      <c r="E10" s="157">
        <v>0.02</v>
      </c>
      <c r="F10" s="260">
        <f t="shared" si="0"/>
        <v>0.28000000000000003</v>
      </c>
      <c r="G10" s="115">
        <f t="shared" si="1"/>
        <v>1194.7</v>
      </c>
      <c r="H10" s="117">
        <f t="shared" si="2"/>
        <v>1286.6000000000001</v>
      </c>
      <c r="I10" s="115"/>
      <c r="J10" s="117">
        <f t="shared" si="3"/>
        <v>1286.6000000000001</v>
      </c>
      <c r="K10" s="326">
        <v>220</v>
      </c>
      <c r="L10" s="117">
        <f t="shared" si="4"/>
        <v>1066.6000000000001</v>
      </c>
      <c r="M10" s="118">
        <f t="shared" si="5"/>
        <v>974.7</v>
      </c>
    </row>
    <row r="11" spans="1:14" s="272" customFormat="1" ht="17" x14ac:dyDescent="0.2">
      <c r="A11" s="179" t="s">
        <v>31</v>
      </c>
      <c r="B11" s="159" t="s">
        <v>144</v>
      </c>
      <c r="C11" s="111">
        <v>2071</v>
      </c>
      <c r="D11" s="113">
        <v>0.25</v>
      </c>
      <c r="E11" s="157">
        <v>0.02</v>
      </c>
      <c r="F11" s="260">
        <f t="shared" si="0"/>
        <v>0.27</v>
      </c>
      <c r="G11" s="115">
        <f t="shared" si="1"/>
        <v>517.75</v>
      </c>
      <c r="H11" s="117">
        <f t="shared" si="2"/>
        <v>559.17000000000007</v>
      </c>
      <c r="I11" s="115"/>
      <c r="J11" s="117">
        <f t="shared" si="3"/>
        <v>559.17000000000007</v>
      </c>
      <c r="K11" s="320"/>
      <c r="L11" s="117">
        <f t="shared" si="4"/>
        <v>559.17000000000007</v>
      </c>
      <c r="M11" s="118">
        <f t="shared" si="5"/>
        <v>517.75</v>
      </c>
    </row>
    <row r="12" spans="1:14" ht="17" x14ac:dyDescent="0.2">
      <c r="A12" s="179" t="s">
        <v>131</v>
      </c>
      <c r="B12" s="159" t="s">
        <v>132</v>
      </c>
      <c r="C12" s="111">
        <v>3983</v>
      </c>
      <c r="D12" s="113">
        <v>0.38</v>
      </c>
      <c r="E12" s="157">
        <v>0.02</v>
      </c>
      <c r="F12" s="260">
        <f t="shared" si="0"/>
        <v>0.4</v>
      </c>
      <c r="G12" s="115">
        <f t="shared" si="1"/>
        <v>1513.54</v>
      </c>
      <c r="H12" s="117">
        <f t="shared" si="2"/>
        <v>1593.2</v>
      </c>
      <c r="I12" s="115">
        <v>17.190000000000001</v>
      </c>
      <c r="J12" s="117">
        <f t="shared" si="3"/>
        <v>1610.39</v>
      </c>
      <c r="K12" s="326">
        <v>220</v>
      </c>
      <c r="L12" s="117">
        <f t="shared" si="4"/>
        <v>1390.39</v>
      </c>
      <c r="M12" s="118">
        <f t="shared" si="5"/>
        <v>1310.73</v>
      </c>
    </row>
    <row r="13" spans="1:14" ht="17" hidden="1" x14ac:dyDescent="0.2">
      <c r="A13" s="179" t="s">
        <v>131</v>
      </c>
      <c r="B13" s="159" t="s">
        <v>132</v>
      </c>
      <c r="C13" s="111"/>
      <c r="D13" s="113"/>
      <c r="E13" s="157">
        <v>0.03</v>
      </c>
      <c r="F13" s="260">
        <f t="shared" si="0"/>
        <v>0.03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26"/>
      <c r="L13" s="117">
        <f t="shared" si="4"/>
        <v>0</v>
      </c>
      <c r="M13" s="118">
        <f t="shared" si="5"/>
        <v>0</v>
      </c>
    </row>
    <row r="14" spans="1:14" ht="17" hidden="1" x14ac:dyDescent="0.2">
      <c r="A14" s="179" t="s">
        <v>133</v>
      </c>
      <c r="B14" s="159" t="s">
        <v>132</v>
      </c>
      <c r="C14" s="252"/>
      <c r="D14" s="113"/>
      <c r="E14" s="157">
        <v>0.02</v>
      </c>
      <c r="F14" s="260">
        <f t="shared" si="0"/>
        <v>0.02</v>
      </c>
      <c r="G14" s="115">
        <f t="shared" si="1"/>
        <v>0</v>
      </c>
      <c r="H14" s="117">
        <f t="shared" si="2"/>
        <v>0</v>
      </c>
      <c r="I14" s="115"/>
      <c r="J14" s="117">
        <f t="shared" si="3"/>
        <v>0</v>
      </c>
      <c r="K14" s="326"/>
      <c r="L14" s="117">
        <f t="shared" si="4"/>
        <v>0</v>
      </c>
      <c r="M14" s="118">
        <f t="shared" si="5"/>
        <v>0</v>
      </c>
    </row>
    <row r="15" spans="1:14" ht="17" hidden="1" x14ac:dyDescent="0.2">
      <c r="A15" s="179" t="s">
        <v>102</v>
      </c>
      <c r="B15" s="159" t="s">
        <v>103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t="17" hidden="1" x14ac:dyDescent="0.2">
      <c r="A16" s="179" t="s">
        <v>72</v>
      </c>
      <c r="B16" s="159" t="s">
        <v>73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t="17" hidden="1" x14ac:dyDescent="0.2">
      <c r="A17" s="160" t="s">
        <v>67</v>
      </c>
      <c r="B17" s="159" t="s">
        <v>68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ht="17" x14ac:dyDescent="0.2">
      <c r="A18" s="179" t="s">
        <v>147</v>
      </c>
      <c r="B18" s="159" t="s">
        <v>148</v>
      </c>
      <c r="C18" s="111">
        <v>4426</v>
      </c>
      <c r="D18" s="113">
        <v>0.39</v>
      </c>
      <c r="E18" s="157">
        <v>0.03</v>
      </c>
      <c r="F18" s="260">
        <f t="shared" si="0"/>
        <v>0.42000000000000004</v>
      </c>
      <c r="G18" s="115">
        <f t="shared" si="1"/>
        <v>1726.14</v>
      </c>
      <c r="H18" s="117">
        <f t="shared" si="2"/>
        <v>1858.92</v>
      </c>
      <c r="I18" s="115">
        <v>375</v>
      </c>
      <c r="J18" s="117">
        <f t="shared" si="3"/>
        <v>2233.92</v>
      </c>
      <c r="K18" s="326">
        <v>490</v>
      </c>
      <c r="L18" s="117">
        <f t="shared" si="4"/>
        <v>1743.92</v>
      </c>
      <c r="M18" s="118">
        <f t="shared" si="5"/>
        <v>1611.1400000000003</v>
      </c>
    </row>
    <row r="19" spans="1:13" ht="17" hidden="1" x14ac:dyDescent="0.2">
      <c r="A19" s="179" t="s">
        <v>147</v>
      </c>
      <c r="B19" s="159" t="s">
        <v>148</v>
      </c>
      <c r="C19" s="111"/>
      <c r="D19" s="113"/>
      <c r="E19" s="157">
        <v>0.03</v>
      </c>
      <c r="F19" s="260">
        <f t="shared" si="0"/>
        <v>0.03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19"/>
      <c r="L19" s="117">
        <f t="shared" si="4"/>
        <v>0</v>
      </c>
      <c r="M19" s="118">
        <f t="shared" si="5"/>
        <v>0</v>
      </c>
    </row>
    <row r="20" spans="1:13" ht="17" hidden="1" x14ac:dyDescent="0.2">
      <c r="A20" s="160" t="s">
        <v>65</v>
      </c>
      <c r="B20" s="159" t="s">
        <v>93</v>
      </c>
      <c r="C20" s="111"/>
      <c r="D20" s="113"/>
      <c r="E20" s="157">
        <v>2.5000000000000001E-2</v>
      </c>
      <c r="F20" s="260">
        <f t="shared" si="0"/>
        <v>2.5000000000000001E-2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20"/>
      <c r="L20" s="117">
        <f t="shared" si="4"/>
        <v>0</v>
      </c>
      <c r="M20" s="118">
        <f t="shared" si="5"/>
        <v>0</v>
      </c>
    </row>
    <row r="21" spans="1:13" ht="17" hidden="1" x14ac:dyDescent="0.2">
      <c r="A21" s="160" t="s">
        <v>65</v>
      </c>
      <c r="B21" s="159" t="s">
        <v>93</v>
      </c>
      <c r="C21" s="111"/>
      <c r="D21" s="113"/>
      <c r="E21" s="157">
        <v>0.04</v>
      </c>
      <c r="F21" s="260">
        <f t="shared" si="0"/>
        <v>0.04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19"/>
      <c r="L21" s="117">
        <f t="shared" si="4"/>
        <v>0</v>
      </c>
      <c r="M21" s="118">
        <f t="shared" si="5"/>
        <v>0</v>
      </c>
    </row>
    <row r="22" spans="1:13" ht="17" hidden="1" x14ac:dyDescent="0.2">
      <c r="A22" s="160" t="s">
        <v>116</v>
      </c>
      <c r="B22" s="159" t="s">
        <v>117</v>
      </c>
      <c r="C22" s="111"/>
      <c r="D22" s="113"/>
      <c r="E22" s="157">
        <v>0.04</v>
      </c>
      <c r="F22" s="260">
        <f t="shared" si="0"/>
        <v>0.04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20"/>
      <c r="L22" s="117">
        <f t="shared" si="4"/>
        <v>0</v>
      </c>
      <c r="M22" s="118">
        <f t="shared" si="5"/>
        <v>0</v>
      </c>
    </row>
    <row r="23" spans="1:13" ht="17" x14ac:dyDescent="0.2">
      <c r="A23" s="160" t="s">
        <v>122</v>
      </c>
      <c r="B23" s="159" t="s">
        <v>123</v>
      </c>
      <c r="C23" s="111">
        <v>1283</v>
      </c>
      <c r="D23" s="113">
        <v>0.39</v>
      </c>
      <c r="E23" s="157">
        <v>0.04</v>
      </c>
      <c r="F23" s="260">
        <f t="shared" si="0"/>
        <v>0.43</v>
      </c>
      <c r="G23" s="115">
        <f t="shared" si="1"/>
        <v>500.37</v>
      </c>
      <c r="H23" s="117">
        <f t="shared" si="2"/>
        <v>551.68999999999994</v>
      </c>
      <c r="I23" s="115"/>
      <c r="J23" s="117">
        <f t="shared" si="3"/>
        <v>551.68999999999994</v>
      </c>
      <c r="K23" s="320"/>
      <c r="L23" s="117">
        <f t="shared" si="4"/>
        <v>551.68999999999994</v>
      </c>
      <c r="M23" s="118">
        <f t="shared" si="5"/>
        <v>500.37</v>
      </c>
    </row>
    <row r="24" spans="1:13" ht="17" hidden="1" x14ac:dyDescent="0.2">
      <c r="A24" s="160" t="s">
        <v>124</v>
      </c>
      <c r="B24" s="159" t="s">
        <v>123</v>
      </c>
      <c r="C24" s="111"/>
      <c r="D24" s="113"/>
      <c r="E24" s="157">
        <v>2.5000000000000001E-2</v>
      </c>
      <c r="F24" s="260">
        <f t="shared" si="0"/>
        <v>2.5000000000000001E-2</v>
      </c>
      <c r="G24" s="115">
        <f t="shared" si="1"/>
        <v>0</v>
      </c>
      <c r="H24" s="117">
        <f t="shared" si="2"/>
        <v>0</v>
      </c>
      <c r="I24" s="115"/>
      <c r="J24" s="117">
        <f t="shared" si="3"/>
        <v>0</v>
      </c>
      <c r="K24" s="320"/>
      <c r="L24" s="117">
        <f t="shared" si="4"/>
        <v>0</v>
      </c>
      <c r="M24" s="118">
        <f t="shared" si="5"/>
        <v>0</v>
      </c>
    </row>
    <row r="25" spans="1:13" hidden="1" x14ac:dyDescent="0.2">
      <c r="A25" s="149" t="s">
        <v>65</v>
      </c>
      <c r="B25" s="218" t="s">
        <v>66</v>
      </c>
      <c r="C25" s="176"/>
      <c r="D25" s="170"/>
      <c r="E25" s="157">
        <v>2.5000000000000001E-2</v>
      </c>
      <c r="F25" s="260">
        <f t="shared" si="0"/>
        <v>2.5000000000000001E-2</v>
      </c>
      <c r="G25" s="115">
        <f t="shared" si="1"/>
        <v>0</v>
      </c>
      <c r="H25" s="117">
        <f t="shared" si="2"/>
        <v>0</v>
      </c>
      <c r="I25" s="261"/>
      <c r="J25" s="117">
        <f t="shared" si="3"/>
        <v>0</v>
      </c>
      <c r="K25" s="261"/>
      <c r="L25" s="117">
        <f t="shared" si="4"/>
        <v>0</v>
      </c>
      <c r="M25" s="118">
        <f t="shared" si="5"/>
        <v>0</v>
      </c>
    </row>
    <row r="26" spans="1:13" ht="17" hidden="1" x14ac:dyDescent="0.2">
      <c r="A26" s="179" t="s">
        <v>81</v>
      </c>
      <c r="B26" s="193" t="s">
        <v>82</v>
      </c>
      <c r="C26" s="147"/>
      <c r="D26" s="170"/>
      <c r="E26" s="157">
        <v>0.03</v>
      </c>
      <c r="F26" s="260">
        <f t="shared" si="0"/>
        <v>0.03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x14ac:dyDescent="0.2">
      <c r="A27" s="240" t="s">
        <v>125</v>
      </c>
      <c r="B27" s="242" t="s">
        <v>126</v>
      </c>
      <c r="C27" s="147">
        <v>6285</v>
      </c>
      <c r="D27" s="170">
        <v>0.26</v>
      </c>
      <c r="E27" s="157">
        <v>2.5000000000000001E-2</v>
      </c>
      <c r="F27" s="260">
        <f t="shared" si="0"/>
        <v>0.28500000000000003</v>
      </c>
      <c r="G27" s="115">
        <f t="shared" si="1"/>
        <v>1634.1000000000001</v>
      </c>
      <c r="H27" s="117">
        <f t="shared" si="2"/>
        <v>1791.2250000000001</v>
      </c>
      <c r="I27" s="261">
        <v>61.02</v>
      </c>
      <c r="J27" s="117">
        <f>H27+I27</f>
        <v>1852.2450000000001</v>
      </c>
      <c r="K27" s="327">
        <v>156.38999999999999</v>
      </c>
      <c r="L27" s="117">
        <f>J27-K27</f>
        <v>1695.855</v>
      </c>
      <c r="M27" s="118">
        <f t="shared" si="5"/>
        <v>1538.73</v>
      </c>
    </row>
    <row r="28" spans="1:13" hidden="1" x14ac:dyDescent="0.2">
      <c r="A28" s="240" t="s">
        <v>125</v>
      </c>
      <c r="B28" s="242" t="s">
        <v>126</v>
      </c>
      <c r="C28" s="147"/>
      <c r="D28" s="170"/>
      <c r="E28" s="157">
        <v>2.5000000000000001E-2</v>
      </c>
      <c r="F28" s="260">
        <f t="shared" si="0"/>
        <v>2.5000000000000001E-2</v>
      </c>
      <c r="G28" s="115">
        <f t="shared" si="1"/>
        <v>0</v>
      </c>
      <c r="H28" s="117">
        <f t="shared" si="2"/>
        <v>0</v>
      </c>
      <c r="I28" s="261"/>
      <c r="J28" s="117">
        <f t="shared" si="3"/>
        <v>0</v>
      </c>
      <c r="K28" s="327"/>
      <c r="L28" s="117">
        <f t="shared" si="4"/>
        <v>0</v>
      </c>
      <c r="M28" s="118">
        <f t="shared" si="5"/>
        <v>0</v>
      </c>
    </row>
    <row r="29" spans="1:13" x14ac:dyDescent="0.2">
      <c r="A29" s="240" t="s">
        <v>136</v>
      </c>
      <c r="B29" s="268" t="s">
        <v>137</v>
      </c>
      <c r="C29" s="147">
        <v>3331</v>
      </c>
      <c r="D29" s="170">
        <v>0.38</v>
      </c>
      <c r="E29" s="157">
        <v>0.04</v>
      </c>
      <c r="F29" s="260">
        <f t="shared" si="0"/>
        <v>0.42</v>
      </c>
      <c r="G29" s="115">
        <f t="shared" si="1"/>
        <v>1265.78</v>
      </c>
      <c r="H29" s="117">
        <f t="shared" si="2"/>
        <v>1399.02</v>
      </c>
      <c r="I29" s="261">
        <v>3.78</v>
      </c>
      <c r="J29" s="117">
        <f>H29+I29</f>
        <v>1402.8</v>
      </c>
      <c r="K29" s="327"/>
      <c r="L29" s="117">
        <f>J29-K29</f>
        <v>1402.8</v>
      </c>
      <c r="M29" s="118">
        <f t="shared" si="5"/>
        <v>1269.56</v>
      </c>
    </row>
    <row r="30" spans="1:13" ht="17" hidden="1" x14ac:dyDescent="0.2">
      <c r="A30" s="179" t="s">
        <v>76</v>
      </c>
      <c r="B30" s="180" t="s">
        <v>77</v>
      </c>
      <c r="C30" s="147"/>
      <c r="D30" s="170"/>
      <c r="E30" s="157">
        <v>0.03</v>
      </c>
      <c r="F30" s="260">
        <f t="shared" si="0"/>
        <v>0.03</v>
      </c>
      <c r="G30" s="115">
        <f t="shared" si="1"/>
        <v>0</v>
      </c>
      <c r="H30" s="117">
        <f t="shared" si="2"/>
        <v>0</v>
      </c>
      <c r="I30" s="261"/>
      <c r="J30" s="117">
        <f t="shared" si="3"/>
        <v>0</v>
      </c>
      <c r="K30" s="261"/>
      <c r="L30" s="117">
        <f t="shared" si="4"/>
        <v>0</v>
      </c>
      <c r="M30" s="118">
        <f t="shared" si="5"/>
        <v>0</v>
      </c>
    </row>
    <row r="31" spans="1:13" hidden="1" x14ac:dyDescent="0.2">
      <c r="A31" s="191" t="s">
        <v>96</v>
      </c>
      <c r="B31" s="222" t="s">
        <v>97</v>
      </c>
      <c r="C31" s="147"/>
      <c r="D31" s="170"/>
      <c r="E31" s="157">
        <v>0.04</v>
      </c>
      <c r="F31" s="260">
        <f t="shared" si="0"/>
        <v>0.04</v>
      </c>
      <c r="G31" s="115">
        <f t="shared" si="1"/>
        <v>0</v>
      </c>
      <c r="H31" s="117">
        <f t="shared" si="2"/>
        <v>0</v>
      </c>
      <c r="I31" s="261"/>
      <c r="J31" s="117">
        <f t="shared" si="3"/>
        <v>0</v>
      </c>
      <c r="K31" s="261"/>
      <c r="L31" s="117">
        <f t="shared" si="4"/>
        <v>0</v>
      </c>
      <c r="M31" s="118">
        <f t="shared" si="5"/>
        <v>0</v>
      </c>
    </row>
    <row r="32" spans="1:13" hidden="1" x14ac:dyDescent="0.2">
      <c r="A32" s="191" t="s">
        <v>44</v>
      </c>
      <c r="B32" s="146" t="s">
        <v>45</v>
      </c>
      <c r="C32" s="186"/>
      <c r="D32" s="170"/>
      <c r="E32" s="157">
        <v>0.04</v>
      </c>
      <c r="F32" s="260">
        <f t="shared" si="0"/>
        <v>0.04</v>
      </c>
      <c r="G32" s="115">
        <f t="shared" si="1"/>
        <v>0</v>
      </c>
      <c r="H32" s="117">
        <f t="shared" si="2"/>
        <v>0</v>
      </c>
      <c r="I32" s="117"/>
      <c r="J32" s="117">
        <f t="shared" si="3"/>
        <v>0</v>
      </c>
      <c r="K32" s="117"/>
      <c r="L32" s="117">
        <f t="shared" si="4"/>
        <v>0</v>
      </c>
      <c r="M32" s="118">
        <f t="shared" si="5"/>
        <v>0</v>
      </c>
    </row>
    <row r="33" spans="1:15" hidden="1" x14ac:dyDescent="0.2">
      <c r="A33" s="208" t="s">
        <v>89</v>
      </c>
      <c r="B33" s="185" t="s">
        <v>45</v>
      </c>
      <c r="C33" s="186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117"/>
      <c r="J33" s="117">
        <f t="shared" si="3"/>
        <v>0</v>
      </c>
      <c r="K33" s="117"/>
      <c r="L33" s="117">
        <f t="shared" si="4"/>
        <v>0</v>
      </c>
      <c r="M33" s="118">
        <f t="shared" si="5"/>
        <v>0</v>
      </c>
    </row>
    <row r="34" spans="1:15" ht="17" hidden="1" x14ac:dyDescent="0.2">
      <c r="A34" s="179" t="s">
        <v>98</v>
      </c>
      <c r="B34" s="224" t="s">
        <v>45</v>
      </c>
      <c r="C34" s="186"/>
      <c r="D34" s="170"/>
      <c r="E34" s="157">
        <v>0.02</v>
      </c>
      <c r="F34" s="260">
        <f t="shared" si="0"/>
        <v>0.02</v>
      </c>
      <c r="G34" s="115">
        <f t="shared" si="1"/>
        <v>0</v>
      </c>
      <c r="H34" s="117">
        <f t="shared" si="2"/>
        <v>0</v>
      </c>
      <c r="I34" s="117"/>
      <c r="J34" s="117">
        <f t="shared" si="3"/>
        <v>0</v>
      </c>
      <c r="K34" s="117"/>
      <c r="L34" s="117">
        <f t="shared" si="4"/>
        <v>0</v>
      </c>
      <c r="M34" s="118">
        <f t="shared" si="5"/>
        <v>0</v>
      </c>
    </row>
    <row r="35" spans="1:15" x14ac:dyDescent="0.2">
      <c r="A35" s="208" t="s">
        <v>65</v>
      </c>
      <c r="B35" s="269" t="s">
        <v>138</v>
      </c>
      <c r="C35" s="270">
        <v>2077</v>
      </c>
      <c r="D35" s="271">
        <v>0.38</v>
      </c>
      <c r="E35" s="157">
        <v>2.5000000000000001E-2</v>
      </c>
      <c r="F35" s="260">
        <f t="shared" si="0"/>
        <v>0.40500000000000003</v>
      </c>
      <c r="G35" s="115">
        <f t="shared" si="1"/>
        <v>789.26</v>
      </c>
      <c r="H35" s="117">
        <f t="shared" si="2"/>
        <v>841.18500000000006</v>
      </c>
      <c r="I35" s="261"/>
      <c r="J35" s="117">
        <f t="shared" si="3"/>
        <v>841.18500000000006</v>
      </c>
      <c r="K35" s="261">
        <v>490</v>
      </c>
      <c r="L35" s="117">
        <f t="shared" si="4"/>
        <v>351.18500000000006</v>
      </c>
      <c r="M35" s="118">
        <f t="shared" si="5"/>
        <v>299.26</v>
      </c>
    </row>
    <row r="36" spans="1:15" x14ac:dyDescent="0.2">
      <c r="A36" s="208" t="s">
        <v>65</v>
      </c>
      <c r="B36" s="269" t="s">
        <v>138</v>
      </c>
      <c r="C36" s="270">
        <v>4150</v>
      </c>
      <c r="D36" s="271">
        <v>0.27</v>
      </c>
      <c r="E36" s="157">
        <v>0.04</v>
      </c>
      <c r="F36" s="260">
        <f t="shared" si="0"/>
        <v>0.31</v>
      </c>
      <c r="G36" s="115">
        <f t="shared" si="1"/>
        <v>1120.5</v>
      </c>
      <c r="H36" s="117">
        <f t="shared" si="2"/>
        <v>1286.5</v>
      </c>
      <c r="I36" s="261"/>
      <c r="J36" s="117">
        <f t="shared" si="3"/>
        <v>1286.5</v>
      </c>
      <c r="K36" s="261"/>
      <c r="L36" s="117">
        <f t="shared" si="4"/>
        <v>1286.5</v>
      </c>
      <c r="M36" s="118">
        <f t="shared" si="5"/>
        <v>1120.5</v>
      </c>
    </row>
    <row r="37" spans="1:15" ht="17" hidden="1" x14ac:dyDescent="0.2">
      <c r="A37" s="160" t="s">
        <v>94</v>
      </c>
      <c r="B37" s="219" t="s">
        <v>95</v>
      </c>
      <c r="C37" s="186"/>
      <c r="D37" s="170"/>
      <c r="E37" s="157">
        <v>2.5000000000000001E-2</v>
      </c>
      <c r="F37" s="260">
        <f t="shared" si="0"/>
        <v>2.5000000000000001E-2</v>
      </c>
      <c r="G37" s="115">
        <f t="shared" si="1"/>
        <v>0</v>
      </c>
      <c r="H37" s="117">
        <f t="shared" si="2"/>
        <v>0</v>
      </c>
      <c r="I37" s="117"/>
      <c r="J37" s="117">
        <f t="shared" si="3"/>
        <v>0</v>
      </c>
      <c r="K37" s="117"/>
      <c r="L37" s="117">
        <f t="shared" si="4"/>
        <v>0</v>
      </c>
      <c r="M37" s="118">
        <f t="shared" si="5"/>
        <v>0</v>
      </c>
    </row>
    <row r="38" spans="1:15" ht="17" hidden="1" x14ac:dyDescent="0.2">
      <c r="A38" s="160" t="s">
        <v>94</v>
      </c>
      <c r="B38" s="219" t="s">
        <v>95</v>
      </c>
      <c r="C38" s="186"/>
      <c r="D38" s="170"/>
      <c r="E38" s="157">
        <v>0.04</v>
      </c>
      <c r="F38" s="260">
        <f t="shared" si="0"/>
        <v>0.04</v>
      </c>
      <c r="G38" s="115">
        <f t="shared" si="1"/>
        <v>0</v>
      </c>
      <c r="H38" s="117">
        <f t="shared" si="2"/>
        <v>0</v>
      </c>
      <c r="I38" s="117"/>
      <c r="J38" s="117">
        <f t="shared" si="3"/>
        <v>0</v>
      </c>
      <c r="K38" s="117"/>
      <c r="L38" s="117">
        <f t="shared" si="4"/>
        <v>0</v>
      </c>
      <c r="M38" s="118">
        <f t="shared" si="5"/>
        <v>0</v>
      </c>
    </row>
    <row r="39" spans="1:15" hidden="1" x14ac:dyDescent="0.2">
      <c r="A39" s="139" t="s">
        <v>69</v>
      </c>
      <c r="B39" s="187" t="s">
        <v>70</v>
      </c>
      <c r="C39" s="186"/>
      <c r="D39" s="170"/>
      <c r="E39" s="157">
        <v>0.04</v>
      </c>
      <c r="F39" s="260">
        <f t="shared" si="0"/>
        <v>0.04</v>
      </c>
      <c r="G39" s="115">
        <f t="shared" si="1"/>
        <v>0</v>
      </c>
      <c r="H39" s="117">
        <f t="shared" si="2"/>
        <v>0</v>
      </c>
      <c r="I39" s="261"/>
      <c r="J39" s="117">
        <f t="shared" si="3"/>
        <v>0</v>
      </c>
      <c r="K39" s="261"/>
      <c r="L39" s="117">
        <f t="shared" si="4"/>
        <v>0</v>
      </c>
      <c r="M39" s="118">
        <f t="shared" si="5"/>
        <v>0</v>
      </c>
    </row>
    <row r="40" spans="1:15" hidden="1" x14ac:dyDescent="0.2">
      <c r="A40" s="124" t="s">
        <v>60</v>
      </c>
      <c r="B40" s="188" t="s">
        <v>61</v>
      </c>
      <c r="C40" s="189"/>
      <c r="D40" s="172"/>
      <c r="E40" s="157">
        <v>0.04</v>
      </c>
      <c r="F40" s="260">
        <f t="shared" si="0"/>
        <v>0.04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2">
      <c r="A41" s="139" t="s">
        <v>46</v>
      </c>
      <c r="B41" s="146" t="s">
        <v>29</v>
      </c>
      <c r="C41" s="186"/>
      <c r="D41" s="170"/>
      <c r="E41" s="157">
        <v>2.5000000000000001E-2</v>
      </c>
      <c r="F41" s="260">
        <f t="shared" si="0"/>
        <v>2.5000000000000001E-2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2">
      <c r="A42" s="90" t="s">
        <v>127</v>
      </c>
      <c r="B42" s="244" t="s">
        <v>128</v>
      </c>
      <c r="C42" s="186"/>
      <c r="D42" s="170"/>
      <c r="E42" s="157">
        <v>0.03</v>
      </c>
      <c r="F42" s="260">
        <f t="shared" si="0"/>
        <v>0.03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  <c r="O42" s="3"/>
    </row>
    <row r="43" spans="1:15" hidden="1" x14ac:dyDescent="0.2">
      <c r="A43" s="90" t="s">
        <v>108</v>
      </c>
      <c r="B43" s="233" t="s">
        <v>111</v>
      </c>
      <c r="C43" s="186"/>
      <c r="D43" s="170"/>
      <c r="E43" s="157">
        <v>0.03</v>
      </c>
      <c r="F43" s="260">
        <f t="shared" si="0"/>
        <v>0.03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x14ac:dyDescent="0.2">
      <c r="A44" s="90" t="s">
        <v>52</v>
      </c>
      <c r="B44" s="119" t="s">
        <v>53</v>
      </c>
      <c r="C44" s="190">
        <v>5712</v>
      </c>
      <c r="D44" s="170">
        <v>0.38</v>
      </c>
      <c r="E44" s="157">
        <v>0.02</v>
      </c>
      <c r="F44" s="260">
        <f t="shared" si="0"/>
        <v>0.4</v>
      </c>
      <c r="G44" s="115">
        <f t="shared" si="1"/>
        <v>2170.56</v>
      </c>
      <c r="H44" s="117">
        <f t="shared" si="2"/>
        <v>2284.8000000000002</v>
      </c>
      <c r="I44" s="261"/>
      <c r="J44" s="117">
        <f t="shared" si="3"/>
        <v>2284.8000000000002</v>
      </c>
      <c r="K44" s="261">
        <v>125</v>
      </c>
      <c r="L44" s="117">
        <f t="shared" si="4"/>
        <v>2159.8000000000002</v>
      </c>
      <c r="M44" s="118">
        <f t="shared" si="5"/>
        <v>2045.56</v>
      </c>
    </row>
    <row r="45" spans="1:15" hidden="1" x14ac:dyDescent="0.2">
      <c r="A45" s="90" t="s">
        <v>52</v>
      </c>
      <c r="B45" s="119" t="s">
        <v>53</v>
      </c>
      <c r="C45" s="190"/>
      <c r="D45" s="170"/>
      <c r="E45" s="157">
        <v>0.03</v>
      </c>
      <c r="F45" s="260">
        <f t="shared" si="0"/>
        <v>0.03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</row>
    <row r="46" spans="1:15" hidden="1" x14ac:dyDescent="0.2">
      <c r="A46" s="208" t="s">
        <v>90</v>
      </c>
      <c r="B46" s="185" t="s">
        <v>79</v>
      </c>
      <c r="C46" s="190"/>
      <c r="D46" s="170"/>
      <c r="E46" s="157">
        <v>0.04</v>
      </c>
      <c r="F46" s="260">
        <f t="shared" si="0"/>
        <v>0.04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x14ac:dyDescent="0.2">
      <c r="A47" s="90" t="s">
        <v>154</v>
      </c>
      <c r="B47" s="329" t="s">
        <v>155</v>
      </c>
      <c r="C47" s="183">
        <v>1665</v>
      </c>
      <c r="D47" s="177">
        <v>0.22</v>
      </c>
      <c r="E47" s="157">
        <v>0.02</v>
      </c>
      <c r="F47" s="260">
        <f t="shared" si="0"/>
        <v>0.24</v>
      </c>
      <c r="G47" s="115">
        <f t="shared" ref="G47:G49" si="7">C47*D47</f>
        <v>366.3</v>
      </c>
      <c r="H47" s="117">
        <f t="shared" ref="H47:H49" si="8">C47*F47</f>
        <v>399.59999999999997</v>
      </c>
      <c r="I47" s="261"/>
      <c r="J47" s="117">
        <f t="shared" ref="J47:J49" si="9">H47+I47</f>
        <v>399.59999999999997</v>
      </c>
      <c r="K47" s="261">
        <v>110</v>
      </c>
      <c r="L47" s="117">
        <f t="shared" ref="L47:L49" si="10">J47-K47</f>
        <v>289.59999999999997</v>
      </c>
      <c r="M47" s="118">
        <f t="shared" ref="M47:M49" si="11">G47+I47-K47</f>
        <v>256.3</v>
      </c>
    </row>
    <row r="48" spans="1:15" x14ac:dyDescent="0.2">
      <c r="A48" s="90" t="s">
        <v>156</v>
      </c>
      <c r="B48" s="329" t="s">
        <v>155</v>
      </c>
      <c r="C48" s="183">
        <v>639</v>
      </c>
      <c r="D48" s="177">
        <v>0.38</v>
      </c>
      <c r="E48" s="157">
        <v>0.03</v>
      </c>
      <c r="F48" s="260">
        <f t="shared" si="0"/>
        <v>0.41000000000000003</v>
      </c>
      <c r="G48" s="115">
        <f t="shared" si="7"/>
        <v>242.82</v>
      </c>
      <c r="H48" s="117">
        <f t="shared" si="8"/>
        <v>261.99</v>
      </c>
      <c r="I48" s="261"/>
      <c r="J48" s="117">
        <f t="shared" si="9"/>
        <v>261.99</v>
      </c>
      <c r="K48" s="261">
        <v>110</v>
      </c>
      <c r="L48" s="117">
        <f t="shared" si="10"/>
        <v>151.99</v>
      </c>
      <c r="M48" s="118">
        <f t="shared" si="11"/>
        <v>132.82</v>
      </c>
    </row>
    <row r="49" spans="1:13" x14ac:dyDescent="0.2">
      <c r="A49" s="90" t="s">
        <v>156</v>
      </c>
      <c r="B49" s="329" t="s">
        <v>155</v>
      </c>
      <c r="C49" s="183">
        <v>1665</v>
      </c>
      <c r="D49" s="177">
        <v>0.24</v>
      </c>
      <c r="E49" s="157">
        <v>0.02</v>
      </c>
      <c r="F49" s="260">
        <f t="shared" si="0"/>
        <v>0.26</v>
      </c>
      <c r="G49" s="115">
        <f t="shared" si="7"/>
        <v>399.59999999999997</v>
      </c>
      <c r="H49" s="117">
        <f t="shared" si="8"/>
        <v>432.90000000000003</v>
      </c>
      <c r="I49" s="261"/>
      <c r="J49" s="117">
        <f t="shared" si="9"/>
        <v>432.90000000000003</v>
      </c>
      <c r="K49" s="261"/>
      <c r="L49" s="117">
        <f t="shared" si="10"/>
        <v>432.90000000000003</v>
      </c>
      <c r="M49" s="118">
        <f t="shared" si="11"/>
        <v>399.59999999999997</v>
      </c>
    </row>
    <row r="50" spans="1:13" hidden="1" x14ac:dyDescent="0.2">
      <c r="A50" s="90" t="s">
        <v>104</v>
      </c>
      <c r="B50" s="231" t="s">
        <v>105</v>
      </c>
      <c r="C50" s="190"/>
      <c r="D50" s="170"/>
      <c r="E50" s="157">
        <v>0.03</v>
      </c>
      <c r="F50" s="260">
        <f t="shared" si="0"/>
        <v>0.03</v>
      </c>
      <c r="G50" s="115">
        <f t="shared" si="1"/>
        <v>0</v>
      </c>
      <c r="H50" s="117">
        <f t="shared" si="2"/>
        <v>0</v>
      </c>
      <c r="I50" s="261"/>
      <c r="J50" s="117">
        <f t="shared" si="3"/>
        <v>0</v>
      </c>
      <c r="K50" s="261"/>
      <c r="L50" s="117">
        <f t="shared" si="4"/>
        <v>0</v>
      </c>
      <c r="M50" s="118">
        <f t="shared" si="5"/>
        <v>0</v>
      </c>
    </row>
    <row r="51" spans="1:13" x14ac:dyDescent="0.2">
      <c r="A51" s="90" t="s">
        <v>100</v>
      </c>
      <c r="B51" s="228" t="s">
        <v>101</v>
      </c>
      <c r="C51" s="190">
        <v>2330</v>
      </c>
      <c r="D51" s="170">
        <v>0.38</v>
      </c>
      <c r="E51" s="157">
        <v>0.03</v>
      </c>
      <c r="F51" s="260">
        <f t="shared" si="0"/>
        <v>0.41000000000000003</v>
      </c>
      <c r="G51" s="115">
        <f t="shared" si="1"/>
        <v>885.4</v>
      </c>
      <c r="H51" s="117">
        <f t="shared" si="2"/>
        <v>955.30000000000007</v>
      </c>
      <c r="I51" s="261"/>
      <c r="J51" s="117">
        <f>H51+I51</f>
        <v>955.30000000000007</v>
      </c>
      <c r="K51" s="261">
        <v>564</v>
      </c>
      <c r="L51" s="117">
        <f>J51-K51</f>
        <v>391.30000000000007</v>
      </c>
      <c r="M51" s="118">
        <f t="shared" si="5"/>
        <v>321.39999999999998</v>
      </c>
    </row>
    <row r="52" spans="1:13" hidden="1" x14ac:dyDescent="0.2">
      <c r="A52" s="194" t="s">
        <v>85</v>
      </c>
      <c r="B52" s="206" t="s">
        <v>86</v>
      </c>
      <c r="C52" s="190"/>
      <c r="D52" s="170"/>
      <c r="E52" s="157">
        <v>2.5000000000000001E-2</v>
      </c>
      <c r="F52" s="260">
        <f t="shared" si="0"/>
        <v>2.5000000000000001E-2</v>
      </c>
      <c r="G52" s="115">
        <f t="shared" si="1"/>
        <v>0</v>
      </c>
      <c r="H52" s="117">
        <f t="shared" si="2"/>
        <v>0</v>
      </c>
      <c r="I52" s="261"/>
      <c r="J52" s="117">
        <f t="shared" si="3"/>
        <v>0</v>
      </c>
      <c r="K52" s="261"/>
      <c r="L52" s="117">
        <f t="shared" si="4"/>
        <v>0</v>
      </c>
      <c r="M52" s="118">
        <f t="shared" si="5"/>
        <v>0</v>
      </c>
    </row>
    <row r="53" spans="1:13" hidden="1" x14ac:dyDescent="0.2">
      <c r="A53" s="194" t="s">
        <v>85</v>
      </c>
      <c r="B53" s="206" t="s">
        <v>86</v>
      </c>
      <c r="C53" s="190"/>
      <c r="D53" s="170"/>
      <c r="E53" s="157">
        <v>0.04</v>
      </c>
      <c r="F53" s="260">
        <f t="shared" si="0"/>
        <v>0.04</v>
      </c>
      <c r="G53" s="115">
        <f t="shared" si="1"/>
        <v>0</v>
      </c>
      <c r="H53" s="117">
        <f t="shared" si="2"/>
        <v>0</v>
      </c>
      <c r="I53" s="261"/>
      <c r="J53" s="117">
        <f t="shared" si="3"/>
        <v>0</v>
      </c>
      <c r="K53" s="261"/>
      <c r="L53" s="117">
        <f t="shared" si="4"/>
        <v>0</v>
      </c>
      <c r="M53" s="118">
        <f t="shared" si="5"/>
        <v>0</v>
      </c>
    </row>
    <row r="54" spans="1:13" hidden="1" x14ac:dyDescent="0.2">
      <c r="A54" s="194" t="s">
        <v>83</v>
      </c>
      <c r="B54" s="206" t="s">
        <v>84</v>
      </c>
      <c r="C54" s="190"/>
      <c r="D54" s="170"/>
      <c r="E54" s="157">
        <v>0.04</v>
      </c>
      <c r="F54" s="260">
        <f t="shared" si="0"/>
        <v>0.04</v>
      </c>
      <c r="G54" s="115">
        <f t="shared" si="1"/>
        <v>0</v>
      </c>
      <c r="H54" s="117">
        <f t="shared" si="2"/>
        <v>0</v>
      </c>
      <c r="I54" s="261"/>
      <c r="J54" s="117">
        <f t="shared" si="3"/>
        <v>0</v>
      </c>
      <c r="K54" s="261"/>
      <c r="L54" s="117">
        <f t="shared" si="4"/>
        <v>0</v>
      </c>
      <c r="M54" s="118">
        <f t="shared" si="5"/>
        <v>0</v>
      </c>
    </row>
    <row r="55" spans="1:13" hidden="1" x14ac:dyDescent="0.2">
      <c r="A55" s="90" t="s">
        <v>106</v>
      </c>
      <c r="B55" s="231" t="s">
        <v>107</v>
      </c>
      <c r="C55" s="176"/>
      <c r="D55" s="170"/>
      <c r="E55" s="157">
        <v>0.02</v>
      </c>
      <c r="F55" s="260">
        <f t="shared" si="0"/>
        <v>0.02</v>
      </c>
      <c r="G55" s="115">
        <f t="shared" si="1"/>
        <v>0</v>
      </c>
      <c r="H55" s="117">
        <f t="shared" si="2"/>
        <v>0</v>
      </c>
      <c r="I55" s="261"/>
      <c r="J55" s="117">
        <f t="shared" si="3"/>
        <v>0</v>
      </c>
      <c r="K55" s="261"/>
      <c r="L55" s="117">
        <f t="shared" si="4"/>
        <v>0</v>
      </c>
      <c r="M55" s="118">
        <f t="shared" si="5"/>
        <v>0</v>
      </c>
    </row>
    <row r="56" spans="1:13" hidden="1" x14ac:dyDescent="0.2">
      <c r="A56" s="90" t="s">
        <v>106</v>
      </c>
      <c r="B56" s="231" t="s">
        <v>107</v>
      </c>
      <c r="C56" s="176"/>
      <c r="D56" s="170"/>
      <c r="E56" s="157">
        <v>0.03</v>
      </c>
      <c r="F56" s="260">
        <f t="shared" si="0"/>
        <v>0.03</v>
      </c>
      <c r="G56" s="115">
        <f t="shared" si="1"/>
        <v>0</v>
      </c>
      <c r="H56" s="117">
        <f t="shared" si="2"/>
        <v>0</v>
      </c>
      <c r="I56" s="261"/>
      <c r="J56" s="117">
        <f t="shared" si="3"/>
        <v>0</v>
      </c>
      <c r="K56" s="261"/>
      <c r="L56" s="117">
        <f t="shared" si="4"/>
        <v>0</v>
      </c>
      <c r="M56" s="118">
        <f t="shared" si="5"/>
        <v>0</v>
      </c>
    </row>
    <row r="57" spans="1:13" x14ac:dyDescent="0.2">
      <c r="A57" s="90" t="s">
        <v>152</v>
      </c>
      <c r="B57" s="328" t="s">
        <v>153</v>
      </c>
      <c r="C57" s="176">
        <v>4595</v>
      </c>
      <c r="D57" s="170">
        <v>0.2</v>
      </c>
      <c r="E57" s="157">
        <v>0.02</v>
      </c>
      <c r="F57" s="260">
        <f t="shared" si="0"/>
        <v>0.22</v>
      </c>
      <c r="G57" s="115">
        <f t="shared" si="1"/>
        <v>919</v>
      </c>
      <c r="H57" s="117">
        <f t="shared" si="2"/>
        <v>1010.9</v>
      </c>
      <c r="I57" s="261"/>
      <c r="J57" s="117">
        <f t="shared" si="3"/>
        <v>1010.9</v>
      </c>
      <c r="K57" s="261">
        <v>110</v>
      </c>
      <c r="L57" s="117">
        <f t="shared" si="4"/>
        <v>900.9</v>
      </c>
      <c r="M57" s="118">
        <f t="shared" si="5"/>
        <v>809</v>
      </c>
    </row>
    <row r="58" spans="1:13" hidden="1" x14ac:dyDescent="0.2">
      <c r="A58" s="94" t="s">
        <v>58</v>
      </c>
      <c r="B58" s="110" t="s">
        <v>59</v>
      </c>
      <c r="C58" s="111"/>
      <c r="D58" s="171"/>
      <c r="E58" s="157">
        <v>2.5000000000000001E-2</v>
      </c>
      <c r="F58" s="260">
        <f t="shared" si="0"/>
        <v>2.5000000000000001E-2</v>
      </c>
      <c r="G58" s="115">
        <f t="shared" si="1"/>
        <v>0</v>
      </c>
      <c r="H58" s="117">
        <f t="shared" si="2"/>
        <v>0</v>
      </c>
      <c r="I58" s="116"/>
      <c r="J58" s="117">
        <f t="shared" si="3"/>
        <v>0</v>
      </c>
      <c r="K58" s="116"/>
      <c r="L58" s="117">
        <f t="shared" si="4"/>
        <v>0</v>
      </c>
      <c r="M58" s="118">
        <f t="shared" si="5"/>
        <v>0</v>
      </c>
    </row>
    <row r="59" spans="1:13" ht="17" x14ac:dyDescent="0.2">
      <c r="A59" s="160" t="s">
        <v>65</v>
      </c>
      <c r="B59" s="238" t="s">
        <v>59</v>
      </c>
      <c r="C59" s="111">
        <v>4814</v>
      </c>
      <c r="D59" s="171">
        <v>0.4</v>
      </c>
      <c r="E59" s="157">
        <v>0.04</v>
      </c>
      <c r="F59" s="260">
        <f t="shared" si="0"/>
        <v>0.44</v>
      </c>
      <c r="G59" s="115">
        <f t="shared" si="1"/>
        <v>1925.6000000000001</v>
      </c>
      <c r="H59" s="117">
        <f t="shared" si="2"/>
        <v>2118.16</v>
      </c>
      <c r="I59" s="116"/>
      <c r="J59" s="117">
        <f t="shared" si="3"/>
        <v>2118.16</v>
      </c>
      <c r="K59" s="116">
        <v>220</v>
      </c>
      <c r="L59" s="117">
        <f t="shared" si="4"/>
        <v>1898.1599999999999</v>
      </c>
      <c r="M59" s="118">
        <f t="shared" si="5"/>
        <v>1705.6000000000001</v>
      </c>
    </row>
    <row r="60" spans="1:13" hidden="1" x14ac:dyDescent="0.2">
      <c r="A60" s="90" t="s">
        <v>63</v>
      </c>
      <c r="B60" s="146" t="s">
        <v>64</v>
      </c>
      <c r="C60" s="176"/>
      <c r="D60" s="170"/>
      <c r="E60" s="157">
        <v>0.02</v>
      </c>
      <c r="F60" s="260">
        <f t="shared" si="0"/>
        <v>0.02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hidden="1" x14ac:dyDescent="0.2">
      <c r="A61" s="90" t="s">
        <v>134</v>
      </c>
      <c r="B61" s="253" t="s">
        <v>135</v>
      </c>
      <c r="C61" s="176"/>
      <c r="D61" s="170"/>
      <c r="E61" s="157">
        <v>0.03</v>
      </c>
      <c r="F61" s="260">
        <f t="shared" si="0"/>
        <v>0.03</v>
      </c>
      <c r="G61" s="115">
        <f t="shared" si="1"/>
        <v>0</v>
      </c>
      <c r="H61" s="117">
        <f t="shared" si="2"/>
        <v>0</v>
      </c>
      <c r="I61" s="261"/>
      <c r="J61" s="117">
        <f t="shared" si="3"/>
        <v>0</v>
      </c>
      <c r="K61" s="261"/>
      <c r="L61" s="117">
        <f t="shared" si="4"/>
        <v>0</v>
      </c>
      <c r="M61" s="118">
        <f t="shared" si="5"/>
        <v>0</v>
      </c>
    </row>
    <row r="62" spans="1:13" hidden="1" x14ac:dyDescent="0.2">
      <c r="A62" s="90" t="s">
        <v>114</v>
      </c>
      <c r="B62" s="234" t="s">
        <v>115</v>
      </c>
      <c r="C62" s="176"/>
      <c r="D62" s="170"/>
      <c r="E62" s="157">
        <v>0.03</v>
      </c>
      <c r="F62" s="260">
        <f t="shared" si="0"/>
        <v>0.03</v>
      </c>
      <c r="G62" s="115">
        <f t="shared" si="1"/>
        <v>0</v>
      </c>
      <c r="H62" s="117">
        <f t="shared" si="2"/>
        <v>0</v>
      </c>
      <c r="I62" s="261"/>
      <c r="J62" s="117">
        <f>H62+I62</f>
        <v>0</v>
      </c>
      <c r="K62" s="261"/>
      <c r="L62" s="117">
        <f>J62-K62</f>
        <v>0</v>
      </c>
      <c r="M62" s="118">
        <f t="shared" si="5"/>
        <v>0</v>
      </c>
    </row>
    <row r="63" spans="1:13" hidden="1" x14ac:dyDescent="0.2">
      <c r="A63" s="90" t="s">
        <v>114</v>
      </c>
      <c r="B63" s="234" t="s">
        <v>115</v>
      </c>
      <c r="C63" s="176"/>
      <c r="D63" s="170"/>
      <c r="E63" s="157">
        <v>0.03</v>
      </c>
      <c r="F63" s="260">
        <f t="shared" si="0"/>
        <v>0.03</v>
      </c>
      <c r="G63" s="115">
        <f t="shared" si="1"/>
        <v>0</v>
      </c>
      <c r="H63" s="117">
        <f t="shared" si="2"/>
        <v>0</v>
      </c>
      <c r="I63" s="261"/>
      <c r="J63" s="117">
        <f t="shared" si="3"/>
        <v>0</v>
      </c>
      <c r="K63" s="261"/>
      <c r="L63" s="117">
        <f t="shared" si="4"/>
        <v>0</v>
      </c>
      <c r="M63" s="118">
        <f t="shared" si="5"/>
        <v>0</v>
      </c>
    </row>
    <row r="64" spans="1:13" hidden="1" x14ac:dyDescent="0.2">
      <c r="A64" s="90" t="s">
        <v>109</v>
      </c>
      <c r="B64" s="233" t="s">
        <v>110</v>
      </c>
      <c r="C64" s="176"/>
      <c r="D64" s="170"/>
      <c r="E64" s="157">
        <v>0.03</v>
      </c>
      <c r="F64" s="260">
        <f t="shared" si="0"/>
        <v>0.03</v>
      </c>
      <c r="G64" s="115">
        <f t="shared" si="1"/>
        <v>0</v>
      </c>
      <c r="H64" s="117">
        <f t="shared" si="2"/>
        <v>0</v>
      </c>
      <c r="I64" s="261"/>
      <c r="J64" s="117">
        <f t="shared" si="3"/>
        <v>0</v>
      </c>
      <c r="K64" s="261"/>
      <c r="L64" s="117">
        <f t="shared" si="4"/>
        <v>0</v>
      </c>
      <c r="M64" s="118">
        <f t="shared" si="5"/>
        <v>0</v>
      </c>
    </row>
    <row r="65" spans="1:15" hidden="1" x14ac:dyDescent="0.2">
      <c r="A65" s="90" t="s">
        <v>74</v>
      </c>
      <c r="B65" s="175" t="s">
        <v>75</v>
      </c>
      <c r="C65" s="111"/>
      <c r="D65" s="171"/>
      <c r="E65" s="157">
        <v>0.03</v>
      </c>
      <c r="F65" s="260">
        <f t="shared" si="0"/>
        <v>0.03</v>
      </c>
      <c r="G65" s="115">
        <f t="shared" si="1"/>
        <v>0</v>
      </c>
      <c r="H65" s="117">
        <f t="shared" si="2"/>
        <v>0</v>
      </c>
      <c r="I65" s="116"/>
      <c r="J65" s="117">
        <f t="shared" si="3"/>
        <v>0</v>
      </c>
      <c r="K65" s="116"/>
      <c r="L65" s="117">
        <f t="shared" si="4"/>
        <v>0</v>
      </c>
      <c r="M65" s="118">
        <f t="shared" si="5"/>
        <v>0</v>
      </c>
    </row>
    <row r="66" spans="1:15" hidden="1" x14ac:dyDescent="0.2">
      <c r="A66" s="209" t="s">
        <v>91</v>
      </c>
      <c r="B66" s="213" t="s">
        <v>92</v>
      </c>
      <c r="C66" s="214"/>
      <c r="D66" s="215"/>
      <c r="E66" s="199">
        <v>0.04</v>
      </c>
      <c r="F66" s="260">
        <f t="shared" si="0"/>
        <v>0.04</v>
      </c>
      <c r="G66" s="115">
        <f t="shared" si="1"/>
        <v>0</v>
      </c>
      <c r="H66" s="117">
        <f t="shared" si="2"/>
        <v>0</v>
      </c>
      <c r="I66" s="116"/>
      <c r="J66" s="117">
        <f t="shared" si="3"/>
        <v>0</v>
      </c>
      <c r="K66" s="116"/>
      <c r="L66" s="117">
        <f t="shared" si="4"/>
        <v>0</v>
      </c>
      <c r="M66" s="118">
        <f t="shared" si="5"/>
        <v>0</v>
      </c>
    </row>
    <row r="67" spans="1:15" hidden="1" x14ac:dyDescent="0.2">
      <c r="A67" s="316" t="s">
        <v>145</v>
      </c>
      <c r="B67" s="318" t="s">
        <v>146</v>
      </c>
      <c r="C67" s="214"/>
      <c r="D67" s="215"/>
      <c r="E67" s="199">
        <v>0.04</v>
      </c>
      <c r="F67" s="260">
        <f t="shared" si="0"/>
        <v>0.04</v>
      </c>
      <c r="G67" s="115">
        <f t="shared" si="1"/>
        <v>0</v>
      </c>
      <c r="H67" s="117">
        <f t="shared" si="2"/>
        <v>0</v>
      </c>
      <c r="I67" s="116"/>
      <c r="J67" s="117">
        <f t="shared" si="3"/>
        <v>0</v>
      </c>
      <c r="K67" s="116"/>
      <c r="L67" s="117">
        <f t="shared" si="4"/>
        <v>0</v>
      </c>
      <c r="M67" s="118">
        <f t="shared" si="5"/>
        <v>0</v>
      </c>
    </row>
    <row r="68" spans="1:15" hidden="1" x14ac:dyDescent="0.2">
      <c r="A68" s="90" t="s">
        <v>109</v>
      </c>
      <c r="B68" s="233" t="s">
        <v>110</v>
      </c>
      <c r="C68" s="176"/>
      <c r="D68" s="170"/>
      <c r="E68" s="157">
        <v>0.03</v>
      </c>
      <c r="F68" s="260">
        <f t="shared" si="0"/>
        <v>0.03</v>
      </c>
      <c r="G68" s="115">
        <f t="shared" si="1"/>
        <v>0</v>
      </c>
      <c r="H68" s="117">
        <f t="shared" si="2"/>
        <v>0</v>
      </c>
      <c r="I68" s="261"/>
      <c r="J68" s="117">
        <f t="shared" si="3"/>
        <v>0</v>
      </c>
      <c r="K68" s="261"/>
      <c r="L68" s="117">
        <f t="shared" si="4"/>
        <v>0</v>
      </c>
      <c r="M68" s="118">
        <f t="shared" si="5"/>
        <v>0</v>
      </c>
    </row>
    <row r="69" spans="1:15" s="272" customFormat="1" hidden="1" x14ac:dyDescent="0.2">
      <c r="A69" s="90" t="s">
        <v>139</v>
      </c>
      <c r="B69" s="321" t="s">
        <v>140</v>
      </c>
      <c r="C69" s="176"/>
      <c r="D69" s="170"/>
      <c r="E69" s="157">
        <v>0.02</v>
      </c>
      <c r="F69" s="260">
        <f t="shared" si="0"/>
        <v>0.02</v>
      </c>
      <c r="G69" s="115">
        <f t="shared" si="1"/>
        <v>0</v>
      </c>
      <c r="H69" s="117">
        <f t="shared" si="2"/>
        <v>0</v>
      </c>
      <c r="I69" s="261"/>
      <c r="J69" s="117">
        <f t="shared" si="3"/>
        <v>0</v>
      </c>
      <c r="K69" s="261"/>
      <c r="L69" s="117">
        <f t="shared" si="4"/>
        <v>0</v>
      </c>
      <c r="M69" s="118">
        <f t="shared" si="5"/>
        <v>0</v>
      </c>
    </row>
    <row r="70" spans="1:15" s="272" customFormat="1" hidden="1" x14ac:dyDescent="0.2">
      <c r="A70" s="90" t="s">
        <v>141</v>
      </c>
      <c r="B70" s="321" t="s">
        <v>140</v>
      </c>
      <c r="C70" s="176"/>
      <c r="D70" s="170"/>
      <c r="E70" s="157">
        <v>0.02</v>
      </c>
      <c r="F70" s="260">
        <f t="shared" si="0"/>
        <v>0.02</v>
      </c>
      <c r="G70" s="115">
        <f t="shared" si="1"/>
        <v>0</v>
      </c>
      <c r="H70" s="117">
        <f t="shared" si="2"/>
        <v>0</v>
      </c>
      <c r="I70" s="261"/>
      <c r="J70" s="117">
        <f t="shared" si="3"/>
        <v>0</v>
      </c>
      <c r="K70" s="261"/>
      <c r="L70" s="117">
        <f t="shared" si="4"/>
        <v>0</v>
      </c>
      <c r="M70" s="118">
        <f t="shared" si="5"/>
        <v>0</v>
      </c>
    </row>
    <row r="71" spans="1:15" hidden="1" x14ac:dyDescent="0.2">
      <c r="A71" s="90" t="s">
        <v>118</v>
      </c>
      <c r="B71" s="238" t="s">
        <v>119</v>
      </c>
      <c r="C71" s="176"/>
      <c r="D71" s="170"/>
      <c r="E71" s="157">
        <v>0.03</v>
      </c>
      <c r="F71" s="260">
        <f t="shared" si="0"/>
        <v>0.03</v>
      </c>
      <c r="G71" s="115">
        <f t="shared" si="1"/>
        <v>0</v>
      </c>
      <c r="H71" s="117">
        <f t="shared" si="2"/>
        <v>0</v>
      </c>
      <c r="I71" s="261"/>
      <c r="J71" s="117">
        <f t="shared" si="3"/>
        <v>0</v>
      </c>
      <c r="K71" s="261"/>
      <c r="L71" s="117">
        <f t="shared" si="4"/>
        <v>0</v>
      </c>
      <c r="M71" s="118">
        <f t="shared" si="5"/>
        <v>0</v>
      </c>
    </row>
    <row r="72" spans="1:15" hidden="1" x14ac:dyDescent="0.2">
      <c r="A72" s="92" t="s">
        <v>54</v>
      </c>
      <c r="B72" s="196" t="s">
        <v>55</v>
      </c>
      <c r="C72" s="197"/>
      <c r="D72" s="198"/>
      <c r="E72" s="199">
        <v>0.04</v>
      </c>
      <c r="F72" s="322">
        <f t="shared" si="0"/>
        <v>0.04</v>
      </c>
      <c r="G72" s="323">
        <f t="shared" si="1"/>
        <v>0</v>
      </c>
      <c r="H72" s="324">
        <f t="shared" si="2"/>
        <v>0</v>
      </c>
      <c r="I72" s="203"/>
      <c r="J72" s="324">
        <f t="shared" si="3"/>
        <v>0</v>
      </c>
      <c r="K72" s="203"/>
      <c r="L72" s="324">
        <f t="shared" si="4"/>
        <v>0</v>
      </c>
      <c r="M72" s="118">
        <f t="shared" si="5"/>
        <v>0</v>
      </c>
    </row>
    <row r="73" spans="1:15" hidden="1" x14ac:dyDescent="0.2">
      <c r="A73" s="90" t="s">
        <v>87</v>
      </c>
      <c r="B73" s="234" t="s">
        <v>88</v>
      </c>
      <c r="C73" s="114"/>
      <c r="D73" s="172"/>
      <c r="E73" s="157">
        <v>0.02</v>
      </c>
      <c r="F73" s="260">
        <f t="shared" si="0"/>
        <v>0.02</v>
      </c>
      <c r="G73" s="115">
        <f t="shared" si="1"/>
        <v>0</v>
      </c>
      <c r="H73" s="117">
        <f t="shared" si="2"/>
        <v>0</v>
      </c>
      <c r="I73" s="116"/>
      <c r="J73" s="117">
        <f t="shared" si="3"/>
        <v>0</v>
      </c>
      <c r="K73" s="116"/>
      <c r="L73" s="117">
        <f t="shared" si="4"/>
        <v>0</v>
      </c>
      <c r="M73" s="118">
        <f t="shared" si="5"/>
        <v>0</v>
      </c>
    </row>
    <row r="74" spans="1:15" ht="16" customHeight="1" x14ac:dyDescent="0.2">
      <c r="A74" s="75"/>
      <c r="C74" s="79">
        <f>SUM(C2:C73)</f>
        <v>66875</v>
      </c>
      <c r="D74" s="79"/>
      <c r="E74" s="79"/>
      <c r="F74" s="79"/>
      <c r="G74" s="80">
        <f>SUM(G2:G73)</f>
        <v>20484.919999999998</v>
      </c>
      <c r="H74" s="80">
        <f t="shared" ref="H74:M74" si="12">SUM(H2:H73)</f>
        <v>22209.740000000005</v>
      </c>
      <c r="I74" s="80">
        <f t="shared" si="12"/>
        <v>456.98999999999995</v>
      </c>
      <c r="J74" s="80">
        <f t="shared" si="12"/>
        <v>22666.730000000003</v>
      </c>
      <c r="K74" s="80">
        <f t="shared" si="12"/>
        <v>2915.39</v>
      </c>
      <c r="L74" s="80">
        <f t="shared" si="12"/>
        <v>19751.34</v>
      </c>
      <c r="M74" s="80">
        <f t="shared" si="12"/>
        <v>18026.519999999997</v>
      </c>
      <c r="O74" s="3"/>
    </row>
    <row r="75" spans="1:15" x14ac:dyDescent="0.2">
      <c r="D75" s="81"/>
      <c r="E75" s="81"/>
      <c r="F75" s="81"/>
      <c r="G75" s="81"/>
      <c r="L75" s="162"/>
      <c r="N75" s="165"/>
    </row>
    <row r="76" spans="1:15" x14ac:dyDescent="0.2">
      <c r="D76" s="13"/>
      <c r="E76" s="13"/>
      <c r="F76" s="13"/>
      <c r="G76" s="13"/>
      <c r="I76" s="13"/>
      <c r="J76" s="13"/>
      <c r="K76" t="s">
        <v>10</v>
      </c>
      <c r="L76" s="12">
        <f>H80</f>
        <v>0</v>
      </c>
    </row>
    <row r="77" spans="1:15" x14ac:dyDescent="0.2">
      <c r="D77" s="14"/>
      <c r="E77" s="14"/>
      <c r="F77" s="14"/>
      <c r="G77" s="14"/>
      <c r="I77" s="13"/>
      <c r="J77" s="13"/>
      <c r="K77" t="s">
        <v>12</v>
      </c>
      <c r="L77" s="207">
        <f>L74</f>
        <v>19751.34</v>
      </c>
    </row>
    <row r="78" spans="1:15" x14ac:dyDescent="0.2">
      <c r="D78" s="14"/>
      <c r="E78" s="14"/>
      <c r="F78" s="14"/>
      <c r="G78" s="14"/>
      <c r="H78" s="15"/>
    </row>
    <row r="79" spans="1:15" x14ac:dyDescent="0.2">
      <c r="A79" s="247" t="s">
        <v>48</v>
      </c>
      <c r="B79" s="247" t="s">
        <v>49</v>
      </c>
      <c r="D79" s="14"/>
      <c r="E79" s="14"/>
      <c r="F79" s="14"/>
      <c r="G79" s="14"/>
      <c r="H79" s="15"/>
      <c r="I79" s="3"/>
    </row>
    <row r="80" spans="1:15" x14ac:dyDescent="0.2">
      <c r="A80" s="90">
        <v>0.03</v>
      </c>
      <c r="B80" s="245">
        <v>0.02</v>
      </c>
      <c r="C80" s="41" t="s">
        <v>50</v>
      </c>
      <c r="D80" s="14"/>
      <c r="E80" s="14"/>
      <c r="F80" s="14"/>
      <c r="G80" s="14"/>
      <c r="H80" s="15"/>
      <c r="L80" s="3"/>
    </row>
    <row r="81" spans="1:12" x14ac:dyDescent="0.2">
      <c r="A81" s="246">
        <v>0.04</v>
      </c>
      <c r="B81" s="246">
        <v>2.5000000000000001E-2</v>
      </c>
      <c r="C81" s="41" t="s">
        <v>51</v>
      </c>
    </row>
    <row r="83" spans="1:12" x14ac:dyDescent="0.2">
      <c r="K83" s="3"/>
    </row>
    <row r="92" spans="1:12" x14ac:dyDescent="0.2">
      <c r="L92">
        <v>53.47</v>
      </c>
    </row>
  </sheetData>
  <autoFilter ref="A1:M74" xr:uid="{00000000-0009-0000-0000-00005A000000}">
    <filterColumn colId="11">
      <filters>
        <filter val="1,066.60"/>
        <filter val="1,286.50"/>
        <filter val="1,390.39"/>
        <filter val="1,402.80"/>
        <filter val="1,695.86"/>
        <filter val="1,739.29"/>
        <filter val="1,743.92"/>
        <filter val="1,898.16"/>
        <filter val="151.99"/>
        <filter val="19,751.34"/>
        <filter val="2,159.80"/>
        <filter val="289.60"/>
        <filter val="351.19"/>
        <filter val="391.30"/>
        <filter val="432.90"/>
        <filter val="551.69"/>
        <filter val="559.17"/>
        <filter val="900.9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filterMode="1"/>
  <dimension ref="A1:O95"/>
  <sheetViews>
    <sheetView zoomScale="86" zoomScaleNormal="60" workbookViewId="0">
      <selection activeCell="C80" sqref="C80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7.83203125" customWidth="1"/>
    <col min="7" max="7" width="10.5" hidden="1" customWidth="1"/>
    <col min="10" max="10" width="11.6640625" customWidth="1"/>
    <col min="12" max="12" width="11.6640625" customWidth="1"/>
    <col min="13" max="13" width="0.1640625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76" si="0">D2+E2</f>
        <v>0.02</v>
      </c>
      <c r="G2" s="115">
        <f t="shared" ref="G2:G76" si="1">C2*D2</f>
        <v>0</v>
      </c>
      <c r="H2" s="117">
        <f t="shared" ref="H2:H76" si="2">C2*F2</f>
        <v>0</v>
      </c>
      <c r="I2" s="115"/>
      <c r="J2" s="117">
        <f t="shared" ref="J2:J76" si="3">H2+I2</f>
        <v>0</v>
      </c>
      <c r="K2" s="319"/>
      <c r="L2" s="117">
        <f t="shared" ref="L2:L76" si="4">J2-K2</f>
        <v>0</v>
      </c>
      <c r="M2" s="118">
        <f t="shared" ref="M2:M76" si="5">G2+I2-K2</f>
        <v>0</v>
      </c>
      <c r="N2" s="3"/>
    </row>
    <row r="3" spans="1:14" s="272" customFormat="1" ht="17" hidden="1" x14ac:dyDescent="0.2">
      <c r="A3" s="179" t="s">
        <v>142</v>
      </c>
      <c r="B3" s="159" t="s">
        <v>143</v>
      </c>
      <c r="C3" s="111"/>
      <c r="D3" s="113"/>
      <c r="E3" s="157">
        <v>0.02</v>
      </c>
      <c r="F3" s="260">
        <f t="shared" si="0"/>
        <v>0.02</v>
      </c>
      <c r="G3" s="115">
        <f t="shared" si="1"/>
        <v>0</v>
      </c>
      <c r="H3" s="117">
        <f>C3*F3</f>
        <v>0</v>
      </c>
      <c r="I3" s="115"/>
      <c r="J3" s="117">
        <f>H3+I3</f>
        <v>0</v>
      </c>
      <c r="K3" s="319"/>
      <c r="L3" s="117">
        <f>J3-K3</f>
        <v>0</v>
      </c>
      <c r="M3" s="118">
        <f t="shared" si="5"/>
        <v>0</v>
      </c>
      <c r="N3"/>
    </row>
    <row r="4" spans="1:14" s="272" customFormat="1" ht="17" hidden="1" x14ac:dyDescent="0.2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:H6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s="272" customFormat="1" ht="17" x14ac:dyDescent="0.2">
      <c r="A5" s="179" t="s">
        <v>149</v>
      </c>
      <c r="B5" s="159" t="s">
        <v>150</v>
      </c>
      <c r="C5" s="111">
        <v>5593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1398.25</v>
      </c>
      <c r="H5" s="117">
        <f t="shared" si="6"/>
        <v>1510.1100000000001</v>
      </c>
      <c r="I5" s="115"/>
      <c r="J5" s="117">
        <f>H5+I5</f>
        <v>1510.1100000000001</v>
      </c>
      <c r="K5" s="326">
        <v>160</v>
      </c>
      <c r="L5" s="117">
        <f>J5-K5</f>
        <v>1350.1100000000001</v>
      </c>
      <c r="M5" s="118">
        <f t="shared" si="5"/>
        <v>1238.25</v>
      </c>
      <c r="N5"/>
    </row>
    <row r="6" spans="1:14" s="272" customFormat="1" ht="17" x14ac:dyDescent="0.2">
      <c r="A6" s="179" t="s">
        <v>151</v>
      </c>
      <c r="B6" s="159" t="s">
        <v>150</v>
      </c>
      <c r="C6" s="111">
        <v>5593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1398.25</v>
      </c>
      <c r="H6" s="117">
        <f t="shared" si="6"/>
        <v>1510.1100000000001</v>
      </c>
      <c r="I6" s="115"/>
      <c r="J6" s="117">
        <f>H6+I6</f>
        <v>1510.1100000000001</v>
      </c>
      <c r="K6" s="326">
        <v>160</v>
      </c>
      <c r="L6" s="117">
        <f>J6-K6</f>
        <v>1350.1100000000001</v>
      </c>
      <c r="M6" s="118">
        <f t="shared" si="5"/>
        <v>1238.25</v>
      </c>
      <c r="N6"/>
    </row>
    <row r="7" spans="1:14" ht="17" hidden="1" x14ac:dyDescent="0.2">
      <c r="A7" s="179" t="s">
        <v>112</v>
      </c>
      <c r="B7" s="159" t="s">
        <v>113</v>
      </c>
      <c r="C7" s="111"/>
      <c r="D7" s="113"/>
      <c r="E7" s="157">
        <v>0.03</v>
      </c>
      <c r="F7" s="260">
        <f t="shared" si="0"/>
        <v>0.03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t="17" hidden="1" x14ac:dyDescent="0.2">
      <c r="A8" s="160" t="s">
        <v>129</v>
      </c>
      <c r="B8" s="159" t="s">
        <v>130</v>
      </c>
      <c r="C8" s="111"/>
      <c r="D8" s="113"/>
      <c r="E8" s="157">
        <v>0.04</v>
      </c>
      <c r="F8" s="260">
        <f t="shared" si="0"/>
        <v>0.04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t="17" hidden="1" x14ac:dyDescent="0.2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ht="17" hidden="1" x14ac:dyDescent="0.2">
      <c r="A10" s="179" t="s">
        <v>31</v>
      </c>
      <c r="B10" s="159" t="s">
        <v>144</v>
      </c>
      <c r="C10" s="111"/>
      <c r="D10" s="113"/>
      <c r="E10" s="157">
        <v>0.02</v>
      </c>
      <c r="F10" s="260">
        <f t="shared" si="0"/>
        <v>0.02</v>
      </c>
      <c r="G10" s="115">
        <f t="shared" si="1"/>
        <v>0</v>
      </c>
      <c r="H10" s="117">
        <f t="shared" si="2"/>
        <v>0</v>
      </c>
      <c r="I10" s="115"/>
      <c r="J10" s="117">
        <f t="shared" si="3"/>
        <v>0</v>
      </c>
      <c r="K10" s="326"/>
      <c r="L10" s="117">
        <f t="shared" si="4"/>
        <v>0</v>
      </c>
      <c r="M10" s="118">
        <f t="shared" si="5"/>
        <v>0</v>
      </c>
    </row>
    <row r="11" spans="1:14" s="272" customFormat="1" ht="17" hidden="1" x14ac:dyDescent="0.2">
      <c r="A11" s="179" t="s">
        <v>31</v>
      </c>
      <c r="B11" s="331" t="s">
        <v>144</v>
      </c>
      <c r="C11" s="332"/>
      <c r="D11" s="99"/>
      <c r="E11" s="333">
        <v>0.02</v>
      </c>
      <c r="F11" s="334">
        <f t="shared" si="0"/>
        <v>0.02</v>
      </c>
      <c r="G11" s="115">
        <f t="shared" si="1"/>
        <v>0</v>
      </c>
      <c r="H11" s="103">
        <f t="shared" si="2"/>
        <v>0</v>
      </c>
      <c r="I11" s="100"/>
      <c r="J11" s="103">
        <f t="shared" si="3"/>
        <v>0</v>
      </c>
      <c r="K11" s="335"/>
      <c r="L11" s="103">
        <f t="shared" si="4"/>
        <v>0</v>
      </c>
      <c r="M11" s="102">
        <f t="shared" si="5"/>
        <v>0</v>
      </c>
    </row>
    <row r="12" spans="1:14" ht="17" x14ac:dyDescent="0.2">
      <c r="A12" s="179" t="s">
        <v>131</v>
      </c>
      <c r="B12" s="159" t="s">
        <v>132</v>
      </c>
      <c r="C12" s="111">
        <v>1874</v>
      </c>
      <c r="D12" s="113">
        <v>0.38</v>
      </c>
      <c r="E12" s="157">
        <v>0.03</v>
      </c>
      <c r="F12" s="260">
        <f t="shared" si="0"/>
        <v>0.41000000000000003</v>
      </c>
      <c r="G12" s="115">
        <f t="shared" si="1"/>
        <v>712.12</v>
      </c>
      <c r="H12" s="117">
        <f t="shared" si="2"/>
        <v>768.34</v>
      </c>
      <c r="I12" s="115">
        <v>50</v>
      </c>
      <c r="J12" s="117">
        <f t="shared" si="3"/>
        <v>818.34</v>
      </c>
      <c r="K12" s="326">
        <v>220</v>
      </c>
      <c r="L12" s="117">
        <f t="shared" si="4"/>
        <v>598.34</v>
      </c>
      <c r="M12" s="118">
        <f t="shared" si="5"/>
        <v>542.12</v>
      </c>
    </row>
    <row r="13" spans="1:14" ht="17" x14ac:dyDescent="0.2">
      <c r="A13" s="179" t="s">
        <v>131</v>
      </c>
      <c r="B13" s="159" t="s">
        <v>132</v>
      </c>
      <c r="C13" s="111">
        <v>1933</v>
      </c>
      <c r="D13" s="113">
        <v>0.27</v>
      </c>
      <c r="E13" s="157">
        <v>0.02</v>
      </c>
      <c r="F13" s="260">
        <f t="shared" si="0"/>
        <v>0.29000000000000004</v>
      </c>
      <c r="G13" s="115">
        <f t="shared" si="1"/>
        <v>521.91000000000008</v>
      </c>
      <c r="H13" s="117">
        <f t="shared" si="2"/>
        <v>560.57000000000005</v>
      </c>
      <c r="I13" s="115"/>
      <c r="J13" s="117">
        <f t="shared" si="3"/>
        <v>560.57000000000005</v>
      </c>
      <c r="K13" s="326"/>
      <c r="L13" s="117">
        <f t="shared" si="4"/>
        <v>560.57000000000005</v>
      </c>
      <c r="M13" s="118">
        <f t="shared" si="5"/>
        <v>521.91000000000008</v>
      </c>
    </row>
    <row r="14" spans="1:14" ht="17" x14ac:dyDescent="0.2">
      <c r="A14" s="179" t="s">
        <v>133</v>
      </c>
      <c r="B14" s="159" t="s">
        <v>132</v>
      </c>
      <c r="C14" s="252">
        <v>1933</v>
      </c>
      <c r="D14" s="113">
        <v>0.27</v>
      </c>
      <c r="E14" s="157">
        <v>0.02</v>
      </c>
      <c r="F14" s="260">
        <f t="shared" si="0"/>
        <v>0.29000000000000004</v>
      </c>
      <c r="G14" s="115">
        <f t="shared" si="1"/>
        <v>521.91000000000008</v>
      </c>
      <c r="H14" s="117">
        <f t="shared" si="2"/>
        <v>560.57000000000005</v>
      </c>
      <c r="I14" s="115"/>
      <c r="J14" s="117">
        <f t="shared" si="3"/>
        <v>560.57000000000005</v>
      </c>
      <c r="K14" s="326">
        <v>220</v>
      </c>
      <c r="L14" s="117">
        <f t="shared" si="4"/>
        <v>340.57000000000005</v>
      </c>
      <c r="M14" s="118">
        <f t="shared" si="5"/>
        <v>301.91000000000008</v>
      </c>
    </row>
    <row r="15" spans="1:14" ht="17" hidden="1" x14ac:dyDescent="0.2">
      <c r="A15" s="179" t="s">
        <v>102</v>
      </c>
      <c r="B15" s="159" t="s">
        <v>103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t="17" hidden="1" x14ac:dyDescent="0.2">
      <c r="A16" s="179" t="s">
        <v>72</v>
      </c>
      <c r="B16" s="159" t="s">
        <v>73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t="17" hidden="1" x14ac:dyDescent="0.2">
      <c r="A17" s="160" t="s">
        <v>67</v>
      </c>
      <c r="B17" s="159" t="s">
        <v>68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ht="17" x14ac:dyDescent="0.2">
      <c r="A18" s="179" t="s">
        <v>157</v>
      </c>
      <c r="B18" s="159" t="s">
        <v>158</v>
      </c>
      <c r="C18" s="111">
        <v>5685</v>
      </c>
      <c r="D18" s="113">
        <v>0.39</v>
      </c>
      <c r="E18" s="157">
        <v>0.03</v>
      </c>
      <c r="F18" s="260">
        <f t="shared" ref="F18" si="7">D18+E18</f>
        <v>0.42000000000000004</v>
      </c>
      <c r="G18" s="115">
        <f t="shared" ref="G18" si="8">C18*D18</f>
        <v>2217.15</v>
      </c>
      <c r="H18" s="117">
        <f t="shared" ref="H18" si="9">C18*F18</f>
        <v>2387.7000000000003</v>
      </c>
      <c r="I18" s="115"/>
      <c r="J18" s="117">
        <f t="shared" ref="J18" si="10">H18+I18</f>
        <v>2387.7000000000003</v>
      </c>
      <c r="K18" s="319">
        <v>720</v>
      </c>
      <c r="L18" s="117">
        <f t="shared" ref="L18" si="11">J18-K18</f>
        <v>1667.7000000000003</v>
      </c>
      <c r="M18" s="118">
        <f t="shared" ref="M18" si="12">G18+I18-K18</f>
        <v>1497.15</v>
      </c>
    </row>
    <row r="19" spans="1:13" ht="17" hidden="1" x14ac:dyDescent="0.2">
      <c r="A19" s="179" t="s">
        <v>147</v>
      </c>
      <c r="B19" s="331" t="s">
        <v>148</v>
      </c>
      <c r="C19" s="332"/>
      <c r="D19" s="99"/>
      <c r="E19" s="333">
        <v>0.03</v>
      </c>
      <c r="F19" s="334">
        <f t="shared" si="0"/>
        <v>0.03</v>
      </c>
      <c r="G19" s="115">
        <f t="shared" si="1"/>
        <v>0</v>
      </c>
      <c r="H19" s="103">
        <f t="shared" si="2"/>
        <v>0</v>
      </c>
      <c r="I19" s="100"/>
      <c r="J19" s="103">
        <f t="shared" si="3"/>
        <v>0</v>
      </c>
      <c r="K19" s="336"/>
      <c r="L19" s="103">
        <f t="shared" si="4"/>
        <v>0</v>
      </c>
      <c r="M19" s="102">
        <f t="shared" si="5"/>
        <v>0</v>
      </c>
    </row>
    <row r="20" spans="1:13" ht="17" hidden="1" x14ac:dyDescent="0.2">
      <c r="A20" s="179" t="s">
        <v>147</v>
      </c>
      <c r="B20" s="159" t="s">
        <v>148</v>
      </c>
      <c r="C20" s="111"/>
      <c r="D20" s="113"/>
      <c r="E20" s="157">
        <v>0.03</v>
      </c>
      <c r="F20" s="260">
        <f t="shared" si="0"/>
        <v>0.03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19"/>
      <c r="L20" s="117">
        <f t="shared" si="4"/>
        <v>0</v>
      </c>
      <c r="M20" s="118">
        <f t="shared" si="5"/>
        <v>0</v>
      </c>
    </row>
    <row r="21" spans="1:13" ht="17" hidden="1" x14ac:dyDescent="0.2">
      <c r="A21" s="160" t="s">
        <v>65</v>
      </c>
      <c r="B21" s="159" t="s">
        <v>93</v>
      </c>
      <c r="C21" s="111"/>
      <c r="D21" s="113"/>
      <c r="E21" s="157">
        <v>2.5000000000000001E-2</v>
      </c>
      <c r="F21" s="260">
        <f t="shared" si="0"/>
        <v>2.5000000000000001E-2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20"/>
      <c r="L21" s="117">
        <f t="shared" si="4"/>
        <v>0</v>
      </c>
      <c r="M21" s="118">
        <f t="shared" si="5"/>
        <v>0</v>
      </c>
    </row>
    <row r="22" spans="1:13" ht="17" hidden="1" x14ac:dyDescent="0.2">
      <c r="A22" s="160" t="s">
        <v>65</v>
      </c>
      <c r="B22" s="159" t="s">
        <v>93</v>
      </c>
      <c r="C22" s="111"/>
      <c r="D22" s="113"/>
      <c r="E22" s="157">
        <v>0.04</v>
      </c>
      <c r="F22" s="260">
        <f t="shared" si="0"/>
        <v>0.04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19"/>
      <c r="L22" s="117">
        <f t="shared" si="4"/>
        <v>0</v>
      </c>
      <c r="M22" s="118">
        <f t="shared" si="5"/>
        <v>0</v>
      </c>
    </row>
    <row r="23" spans="1:13" ht="17" hidden="1" x14ac:dyDescent="0.2">
      <c r="A23" s="160" t="s">
        <v>116</v>
      </c>
      <c r="B23" s="159" t="s">
        <v>117</v>
      </c>
      <c r="C23" s="111"/>
      <c r="D23" s="113"/>
      <c r="E23" s="157">
        <v>0.04</v>
      </c>
      <c r="F23" s="260">
        <f t="shared" si="0"/>
        <v>0.04</v>
      </c>
      <c r="G23" s="115">
        <f t="shared" si="1"/>
        <v>0</v>
      </c>
      <c r="H23" s="117">
        <f t="shared" si="2"/>
        <v>0</v>
      </c>
      <c r="I23" s="115"/>
      <c r="J23" s="117">
        <f t="shared" si="3"/>
        <v>0</v>
      </c>
      <c r="K23" s="320"/>
      <c r="L23" s="117">
        <f t="shared" si="4"/>
        <v>0</v>
      </c>
      <c r="M23" s="118">
        <f t="shared" si="5"/>
        <v>0</v>
      </c>
    </row>
    <row r="24" spans="1:13" ht="17" x14ac:dyDescent="0.2">
      <c r="A24" s="160" t="s">
        <v>122</v>
      </c>
      <c r="B24" s="159" t="s">
        <v>123</v>
      </c>
      <c r="C24" s="111">
        <v>1283</v>
      </c>
      <c r="D24" s="113">
        <v>0.39</v>
      </c>
      <c r="E24" s="157">
        <v>0.04</v>
      </c>
      <c r="F24" s="260">
        <f t="shared" si="0"/>
        <v>0.43</v>
      </c>
      <c r="G24" s="115">
        <f t="shared" si="1"/>
        <v>500.37</v>
      </c>
      <c r="H24" s="117">
        <f t="shared" si="2"/>
        <v>551.68999999999994</v>
      </c>
      <c r="I24" s="115"/>
      <c r="J24" s="117">
        <f t="shared" si="3"/>
        <v>551.68999999999994</v>
      </c>
      <c r="K24" s="320"/>
      <c r="L24" s="117">
        <f t="shared" si="4"/>
        <v>551.68999999999994</v>
      </c>
      <c r="M24" s="118">
        <f t="shared" si="5"/>
        <v>500.37</v>
      </c>
    </row>
    <row r="25" spans="1:13" ht="17" hidden="1" x14ac:dyDescent="0.2">
      <c r="A25" s="160" t="s">
        <v>124</v>
      </c>
      <c r="B25" s="159" t="s">
        <v>123</v>
      </c>
      <c r="C25" s="111"/>
      <c r="D25" s="113"/>
      <c r="E25" s="157">
        <v>2.5000000000000001E-2</v>
      </c>
      <c r="F25" s="260">
        <f t="shared" si="0"/>
        <v>2.5000000000000001E-2</v>
      </c>
      <c r="G25" s="115">
        <f t="shared" si="1"/>
        <v>0</v>
      </c>
      <c r="H25" s="117">
        <f t="shared" si="2"/>
        <v>0</v>
      </c>
      <c r="I25" s="115"/>
      <c r="J25" s="117">
        <f t="shared" si="3"/>
        <v>0</v>
      </c>
      <c r="K25" s="320"/>
      <c r="L25" s="117">
        <f t="shared" si="4"/>
        <v>0</v>
      </c>
      <c r="M25" s="118">
        <f t="shared" si="5"/>
        <v>0</v>
      </c>
    </row>
    <row r="26" spans="1:13" hidden="1" x14ac:dyDescent="0.2">
      <c r="A26" s="149" t="s">
        <v>65</v>
      </c>
      <c r="B26" s="218" t="s">
        <v>66</v>
      </c>
      <c r="C26" s="176"/>
      <c r="D26" s="170"/>
      <c r="E26" s="157">
        <v>2.5000000000000001E-2</v>
      </c>
      <c r="F26" s="260">
        <f t="shared" si="0"/>
        <v>2.5000000000000001E-2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ht="17" hidden="1" x14ac:dyDescent="0.2">
      <c r="A27" s="179" t="s">
        <v>81</v>
      </c>
      <c r="B27" s="193" t="s">
        <v>82</v>
      </c>
      <c r="C27" s="147"/>
      <c r="D27" s="170"/>
      <c r="E27" s="157">
        <v>0.03</v>
      </c>
      <c r="F27" s="260">
        <f t="shared" si="0"/>
        <v>0.03</v>
      </c>
      <c r="G27" s="115">
        <f t="shared" si="1"/>
        <v>0</v>
      </c>
      <c r="H27" s="117">
        <f t="shared" si="2"/>
        <v>0</v>
      </c>
      <c r="I27" s="261"/>
      <c r="J27" s="117">
        <f t="shared" si="3"/>
        <v>0</v>
      </c>
      <c r="K27" s="261"/>
      <c r="L27" s="117">
        <f t="shared" si="4"/>
        <v>0</v>
      </c>
      <c r="M27" s="118">
        <f t="shared" si="5"/>
        <v>0</v>
      </c>
    </row>
    <row r="28" spans="1:13" x14ac:dyDescent="0.2">
      <c r="A28" s="240" t="s">
        <v>125</v>
      </c>
      <c r="B28" s="242" t="s">
        <v>126</v>
      </c>
      <c r="C28" s="147">
        <v>6375</v>
      </c>
      <c r="D28" s="170">
        <v>0.26</v>
      </c>
      <c r="E28" s="157">
        <v>2.5000000000000001E-2</v>
      </c>
      <c r="F28" s="260">
        <f t="shared" si="0"/>
        <v>0.28500000000000003</v>
      </c>
      <c r="G28" s="115">
        <f t="shared" si="1"/>
        <v>1657.5</v>
      </c>
      <c r="H28" s="117">
        <f t="shared" si="2"/>
        <v>1816.8750000000002</v>
      </c>
      <c r="I28" s="261">
        <v>118.93</v>
      </c>
      <c r="J28" s="117">
        <f>H28+I28</f>
        <v>1935.8050000000003</v>
      </c>
      <c r="K28" s="327">
        <v>100</v>
      </c>
      <c r="L28" s="117">
        <f>J28-K28</f>
        <v>1835.8050000000003</v>
      </c>
      <c r="M28" s="118">
        <f t="shared" si="5"/>
        <v>1676.43</v>
      </c>
    </row>
    <row r="29" spans="1:13" hidden="1" x14ac:dyDescent="0.2">
      <c r="A29" s="240" t="s">
        <v>125</v>
      </c>
      <c r="B29" s="242" t="s">
        <v>126</v>
      </c>
      <c r="C29" s="147"/>
      <c r="D29" s="170"/>
      <c r="E29" s="157">
        <v>2.5000000000000001E-2</v>
      </c>
      <c r="F29" s="260">
        <f t="shared" si="0"/>
        <v>2.5000000000000001E-2</v>
      </c>
      <c r="G29" s="115">
        <f t="shared" si="1"/>
        <v>0</v>
      </c>
      <c r="H29" s="117">
        <f t="shared" si="2"/>
        <v>0</v>
      </c>
      <c r="I29" s="261"/>
      <c r="J29" s="117">
        <f t="shared" si="3"/>
        <v>0</v>
      </c>
      <c r="K29" s="327"/>
      <c r="L29" s="117">
        <f t="shared" si="4"/>
        <v>0</v>
      </c>
      <c r="M29" s="118">
        <f t="shared" si="5"/>
        <v>0</v>
      </c>
    </row>
    <row r="30" spans="1:13" hidden="1" x14ac:dyDescent="0.2">
      <c r="A30" s="240" t="s">
        <v>136</v>
      </c>
      <c r="B30" s="337" t="s">
        <v>137</v>
      </c>
      <c r="C30" s="338"/>
      <c r="D30" s="339"/>
      <c r="E30" s="333">
        <v>0.04</v>
      </c>
      <c r="F30" s="334">
        <f t="shared" si="0"/>
        <v>0.04</v>
      </c>
      <c r="G30" s="115">
        <f t="shared" si="1"/>
        <v>0</v>
      </c>
      <c r="H30" s="103">
        <f t="shared" si="2"/>
        <v>0</v>
      </c>
      <c r="I30" s="340"/>
      <c r="J30" s="103">
        <f>H30+I30</f>
        <v>0</v>
      </c>
      <c r="K30" s="341"/>
      <c r="L30" s="103">
        <f>J30-K30</f>
        <v>0</v>
      </c>
      <c r="M30" s="102">
        <f t="shared" si="5"/>
        <v>0</v>
      </c>
    </row>
    <row r="31" spans="1:13" ht="17" hidden="1" x14ac:dyDescent="0.2">
      <c r="A31" s="179" t="s">
        <v>76</v>
      </c>
      <c r="B31" s="180" t="s">
        <v>77</v>
      </c>
      <c r="C31" s="147"/>
      <c r="D31" s="170"/>
      <c r="E31" s="157">
        <v>0.03</v>
      </c>
      <c r="F31" s="260">
        <f t="shared" si="0"/>
        <v>0.03</v>
      </c>
      <c r="G31" s="115">
        <f t="shared" si="1"/>
        <v>0</v>
      </c>
      <c r="H31" s="117">
        <f t="shared" si="2"/>
        <v>0</v>
      </c>
      <c r="I31" s="261"/>
      <c r="J31" s="117">
        <f t="shared" si="3"/>
        <v>0</v>
      </c>
      <c r="K31" s="261"/>
      <c r="L31" s="117">
        <f t="shared" si="4"/>
        <v>0</v>
      </c>
      <c r="M31" s="118">
        <f t="shared" si="5"/>
        <v>0</v>
      </c>
    </row>
    <row r="32" spans="1:13" hidden="1" x14ac:dyDescent="0.2">
      <c r="A32" s="191" t="s">
        <v>96</v>
      </c>
      <c r="B32" s="222" t="s">
        <v>97</v>
      </c>
      <c r="C32" s="147"/>
      <c r="D32" s="170"/>
      <c r="E32" s="157">
        <v>0.04</v>
      </c>
      <c r="F32" s="260">
        <f t="shared" si="0"/>
        <v>0.04</v>
      </c>
      <c r="G32" s="115">
        <f t="shared" si="1"/>
        <v>0</v>
      </c>
      <c r="H32" s="117">
        <f t="shared" si="2"/>
        <v>0</v>
      </c>
      <c r="I32" s="261"/>
      <c r="J32" s="117">
        <f t="shared" si="3"/>
        <v>0</v>
      </c>
      <c r="K32" s="261"/>
      <c r="L32" s="117">
        <f t="shared" si="4"/>
        <v>0</v>
      </c>
      <c r="M32" s="118">
        <f t="shared" si="5"/>
        <v>0</v>
      </c>
    </row>
    <row r="33" spans="1:15" hidden="1" x14ac:dyDescent="0.2">
      <c r="A33" s="191" t="s">
        <v>44</v>
      </c>
      <c r="B33" s="146" t="s">
        <v>45</v>
      </c>
      <c r="C33" s="186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117"/>
      <c r="J33" s="117">
        <f t="shared" si="3"/>
        <v>0</v>
      </c>
      <c r="K33" s="117"/>
      <c r="L33" s="117">
        <f t="shared" si="4"/>
        <v>0</v>
      </c>
      <c r="M33" s="118">
        <f t="shared" si="5"/>
        <v>0</v>
      </c>
    </row>
    <row r="34" spans="1:15" hidden="1" x14ac:dyDescent="0.2">
      <c r="A34" s="208" t="s">
        <v>89</v>
      </c>
      <c r="B34" s="185" t="s">
        <v>45</v>
      </c>
      <c r="C34" s="186"/>
      <c r="D34" s="170"/>
      <c r="E34" s="157">
        <v>0.04</v>
      </c>
      <c r="F34" s="260">
        <f t="shared" si="0"/>
        <v>0.04</v>
      </c>
      <c r="G34" s="115">
        <f t="shared" si="1"/>
        <v>0</v>
      </c>
      <c r="H34" s="117">
        <f t="shared" si="2"/>
        <v>0</v>
      </c>
      <c r="I34" s="117"/>
      <c r="J34" s="117">
        <f t="shared" si="3"/>
        <v>0</v>
      </c>
      <c r="K34" s="117"/>
      <c r="L34" s="117">
        <f t="shared" si="4"/>
        <v>0</v>
      </c>
      <c r="M34" s="118">
        <f t="shared" si="5"/>
        <v>0</v>
      </c>
    </row>
    <row r="35" spans="1:15" ht="17" hidden="1" x14ac:dyDescent="0.2">
      <c r="A35" s="179" t="s">
        <v>98</v>
      </c>
      <c r="B35" s="224" t="s">
        <v>45</v>
      </c>
      <c r="C35" s="186"/>
      <c r="D35" s="170"/>
      <c r="E35" s="157">
        <v>0.02</v>
      </c>
      <c r="F35" s="260">
        <f t="shared" si="0"/>
        <v>0.02</v>
      </c>
      <c r="G35" s="115">
        <f t="shared" si="1"/>
        <v>0</v>
      </c>
      <c r="H35" s="117">
        <f t="shared" si="2"/>
        <v>0</v>
      </c>
      <c r="I35" s="117"/>
      <c r="J35" s="117">
        <f t="shared" si="3"/>
        <v>0</v>
      </c>
      <c r="K35" s="117"/>
      <c r="L35" s="117">
        <f t="shared" si="4"/>
        <v>0</v>
      </c>
      <c r="M35" s="118">
        <f t="shared" si="5"/>
        <v>0</v>
      </c>
    </row>
    <row r="36" spans="1:15" hidden="1" x14ac:dyDescent="0.2">
      <c r="A36" s="208" t="s">
        <v>65</v>
      </c>
      <c r="B36" s="269" t="s">
        <v>138</v>
      </c>
      <c r="C36" s="270"/>
      <c r="D36" s="271"/>
      <c r="E36" s="157">
        <v>0.04</v>
      </c>
      <c r="F36" s="260">
        <f t="shared" si="0"/>
        <v>0.04</v>
      </c>
      <c r="G36" s="115">
        <f t="shared" si="1"/>
        <v>0</v>
      </c>
      <c r="H36" s="117">
        <f t="shared" si="2"/>
        <v>0</v>
      </c>
      <c r="I36" s="261"/>
      <c r="J36" s="117">
        <f t="shared" si="3"/>
        <v>0</v>
      </c>
      <c r="K36" s="261"/>
      <c r="L36" s="117">
        <f t="shared" si="4"/>
        <v>0</v>
      </c>
      <c r="M36" s="118">
        <f t="shared" si="5"/>
        <v>0</v>
      </c>
    </row>
    <row r="37" spans="1:15" hidden="1" x14ac:dyDescent="0.2">
      <c r="A37" s="208" t="s">
        <v>65</v>
      </c>
      <c r="B37" s="342" t="s">
        <v>138</v>
      </c>
      <c r="C37" s="343"/>
      <c r="D37" s="344"/>
      <c r="E37" s="333">
        <v>0.04</v>
      </c>
      <c r="F37" s="334">
        <f t="shared" si="0"/>
        <v>0.04</v>
      </c>
      <c r="G37" s="115">
        <f t="shared" si="1"/>
        <v>0</v>
      </c>
      <c r="H37" s="103">
        <f t="shared" si="2"/>
        <v>0</v>
      </c>
      <c r="I37" s="340"/>
      <c r="J37" s="103">
        <f t="shared" si="3"/>
        <v>0</v>
      </c>
      <c r="K37" s="340"/>
      <c r="L37" s="103">
        <f t="shared" si="4"/>
        <v>0</v>
      </c>
      <c r="M37" s="102">
        <f t="shared" si="5"/>
        <v>0</v>
      </c>
    </row>
    <row r="38" spans="1:15" ht="17" hidden="1" x14ac:dyDescent="0.2">
      <c r="A38" s="160" t="s">
        <v>94</v>
      </c>
      <c r="B38" s="219" t="s">
        <v>95</v>
      </c>
      <c r="C38" s="186"/>
      <c r="D38" s="170"/>
      <c r="E38" s="157">
        <v>2.5000000000000001E-2</v>
      </c>
      <c r="F38" s="260">
        <f t="shared" si="0"/>
        <v>2.5000000000000001E-2</v>
      </c>
      <c r="G38" s="115">
        <f t="shared" si="1"/>
        <v>0</v>
      </c>
      <c r="H38" s="117">
        <f t="shared" si="2"/>
        <v>0</v>
      </c>
      <c r="I38" s="117"/>
      <c r="J38" s="117">
        <f t="shared" si="3"/>
        <v>0</v>
      </c>
      <c r="K38" s="117"/>
      <c r="L38" s="117">
        <f t="shared" si="4"/>
        <v>0</v>
      </c>
      <c r="M38" s="118">
        <f t="shared" si="5"/>
        <v>0</v>
      </c>
    </row>
    <row r="39" spans="1:15" ht="17" hidden="1" x14ac:dyDescent="0.2">
      <c r="A39" s="160" t="s">
        <v>94</v>
      </c>
      <c r="B39" s="219" t="s">
        <v>95</v>
      </c>
      <c r="C39" s="186"/>
      <c r="D39" s="170"/>
      <c r="E39" s="157">
        <v>0.04</v>
      </c>
      <c r="F39" s="260">
        <f t="shared" si="0"/>
        <v>0.04</v>
      </c>
      <c r="G39" s="115">
        <f t="shared" si="1"/>
        <v>0</v>
      </c>
      <c r="H39" s="117">
        <f t="shared" si="2"/>
        <v>0</v>
      </c>
      <c r="I39" s="117"/>
      <c r="J39" s="117">
        <f t="shared" si="3"/>
        <v>0</v>
      </c>
      <c r="K39" s="117"/>
      <c r="L39" s="117">
        <f t="shared" si="4"/>
        <v>0</v>
      </c>
      <c r="M39" s="118">
        <f t="shared" si="5"/>
        <v>0</v>
      </c>
    </row>
    <row r="40" spans="1:15" hidden="1" x14ac:dyDescent="0.2">
      <c r="A40" s="139" t="s">
        <v>69</v>
      </c>
      <c r="B40" s="187" t="s">
        <v>70</v>
      </c>
      <c r="C40" s="186"/>
      <c r="D40" s="170"/>
      <c r="E40" s="157">
        <v>0.04</v>
      </c>
      <c r="F40" s="260">
        <f t="shared" si="0"/>
        <v>0.04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2">
      <c r="A41" s="124" t="s">
        <v>60</v>
      </c>
      <c r="B41" s="188" t="s">
        <v>61</v>
      </c>
      <c r="C41" s="189"/>
      <c r="D41" s="172"/>
      <c r="E41" s="157">
        <v>0.04</v>
      </c>
      <c r="F41" s="260">
        <f t="shared" si="0"/>
        <v>0.04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2">
      <c r="A42" s="139" t="s">
        <v>46</v>
      </c>
      <c r="B42" s="146" t="s">
        <v>29</v>
      </c>
      <c r="C42" s="186"/>
      <c r="D42" s="170"/>
      <c r="E42" s="157">
        <v>2.5000000000000001E-2</v>
      </c>
      <c r="F42" s="260">
        <f t="shared" si="0"/>
        <v>2.5000000000000001E-2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hidden="1" x14ac:dyDescent="0.2">
      <c r="A43" s="90" t="s">
        <v>127</v>
      </c>
      <c r="B43" s="244" t="s">
        <v>128</v>
      </c>
      <c r="C43" s="186"/>
      <c r="D43" s="170"/>
      <c r="E43" s="157">
        <v>0.03</v>
      </c>
      <c r="F43" s="260">
        <f t="shared" si="0"/>
        <v>0.03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  <c r="O43" s="3"/>
    </row>
    <row r="44" spans="1:15" hidden="1" x14ac:dyDescent="0.2">
      <c r="A44" s="90" t="s">
        <v>108</v>
      </c>
      <c r="B44" s="233" t="s">
        <v>111</v>
      </c>
      <c r="C44" s="186"/>
      <c r="D44" s="170"/>
      <c r="E44" s="157">
        <v>0.03</v>
      </c>
      <c r="F44" s="260">
        <f t="shared" si="0"/>
        <v>0.03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</row>
    <row r="45" spans="1:15" x14ac:dyDescent="0.2">
      <c r="A45" s="90" t="s">
        <v>52</v>
      </c>
      <c r="B45" s="119" t="s">
        <v>53</v>
      </c>
      <c r="C45" s="190">
        <v>4996</v>
      </c>
      <c r="D45" s="170">
        <v>0.39</v>
      </c>
      <c r="E45" s="157">
        <v>0.03</v>
      </c>
      <c r="F45" s="260">
        <f t="shared" si="0"/>
        <v>0.42000000000000004</v>
      </c>
      <c r="G45" s="115">
        <f t="shared" si="1"/>
        <v>1948.44</v>
      </c>
      <c r="H45" s="117">
        <f t="shared" si="2"/>
        <v>2098.3200000000002</v>
      </c>
      <c r="I45" s="261"/>
      <c r="J45" s="117">
        <f t="shared" si="3"/>
        <v>2098.3200000000002</v>
      </c>
      <c r="K45" s="261">
        <v>128</v>
      </c>
      <c r="L45" s="117">
        <f t="shared" si="4"/>
        <v>1970.3200000000002</v>
      </c>
      <c r="M45" s="118">
        <f t="shared" si="5"/>
        <v>1820.44</v>
      </c>
    </row>
    <row r="46" spans="1:15" hidden="1" x14ac:dyDescent="0.2">
      <c r="A46" s="90" t="s">
        <v>52</v>
      </c>
      <c r="B46" s="119" t="s">
        <v>53</v>
      </c>
      <c r="C46" s="190"/>
      <c r="D46" s="170"/>
      <c r="E46" s="157">
        <v>0.03</v>
      </c>
      <c r="F46" s="260">
        <f t="shared" si="0"/>
        <v>0.03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hidden="1" x14ac:dyDescent="0.2">
      <c r="A47" s="208" t="s">
        <v>90</v>
      </c>
      <c r="B47" s="185" t="s">
        <v>79</v>
      </c>
      <c r="C47" s="190"/>
      <c r="D47" s="170"/>
      <c r="E47" s="157">
        <v>0.04</v>
      </c>
      <c r="F47" s="260">
        <f t="shared" si="0"/>
        <v>0.04</v>
      </c>
      <c r="G47" s="115">
        <f t="shared" si="1"/>
        <v>0</v>
      </c>
      <c r="H47" s="117">
        <f t="shared" si="2"/>
        <v>0</v>
      </c>
      <c r="I47" s="261"/>
      <c r="J47" s="117">
        <f t="shared" si="3"/>
        <v>0</v>
      </c>
      <c r="K47" s="261"/>
      <c r="L47" s="117">
        <f t="shared" si="4"/>
        <v>0</v>
      </c>
      <c r="M47" s="118">
        <f t="shared" si="5"/>
        <v>0</v>
      </c>
    </row>
    <row r="48" spans="1:15" x14ac:dyDescent="0.2">
      <c r="A48" s="90" t="s">
        <v>154</v>
      </c>
      <c r="B48" s="330" t="s">
        <v>155</v>
      </c>
      <c r="C48" s="190">
        <v>6235</v>
      </c>
      <c r="D48" s="170">
        <v>0.22</v>
      </c>
      <c r="E48" s="157">
        <v>0.02</v>
      </c>
      <c r="F48" s="260">
        <f t="shared" si="0"/>
        <v>0.24</v>
      </c>
      <c r="G48" s="115">
        <f t="shared" si="1"/>
        <v>1371.7</v>
      </c>
      <c r="H48" s="117">
        <f t="shared" si="2"/>
        <v>1496.3999999999999</v>
      </c>
      <c r="I48" s="261"/>
      <c r="J48" s="117">
        <f t="shared" si="3"/>
        <v>1496.3999999999999</v>
      </c>
      <c r="K48" s="261">
        <v>50</v>
      </c>
      <c r="L48" s="117">
        <f t="shared" si="4"/>
        <v>1446.3999999999999</v>
      </c>
      <c r="M48" s="118">
        <f t="shared" si="5"/>
        <v>1321.7</v>
      </c>
    </row>
    <row r="49" spans="1:13" x14ac:dyDescent="0.2">
      <c r="A49" s="90" t="s">
        <v>156</v>
      </c>
      <c r="B49" s="330" t="s">
        <v>155</v>
      </c>
      <c r="C49" s="190">
        <v>6235</v>
      </c>
      <c r="D49" s="170">
        <v>0.24</v>
      </c>
      <c r="E49" s="157">
        <v>0.02</v>
      </c>
      <c r="F49" s="260">
        <f t="shared" si="0"/>
        <v>0.26</v>
      </c>
      <c r="G49" s="115">
        <f t="shared" si="1"/>
        <v>1496.3999999999999</v>
      </c>
      <c r="H49" s="117">
        <f t="shared" si="2"/>
        <v>1621.1000000000001</v>
      </c>
      <c r="I49" s="261">
        <v>12</v>
      </c>
      <c r="J49" s="117">
        <f t="shared" si="3"/>
        <v>1633.1000000000001</v>
      </c>
      <c r="K49" s="261">
        <v>50</v>
      </c>
      <c r="L49" s="117">
        <f t="shared" si="4"/>
        <v>1583.1000000000001</v>
      </c>
      <c r="M49" s="118">
        <f t="shared" si="5"/>
        <v>1458.3999999999999</v>
      </c>
    </row>
    <row r="50" spans="1:13" hidden="1" x14ac:dyDescent="0.2">
      <c r="A50" s="90" t="s">
        <v>156</v>
      </c>
      <c r="B50" s="330" t="s">
        <v>155</v>
      </c>
      <c r="C50" s="190"/>
      <c r="D50" s="170"/>
      <c r="E50" s="157">
        <v>0.02</v>
      </c>
      <c r="F50" s="260">
        <f t="shared" si="0"/>
        <v>0.02</v>
      </c>
      <c r="G50" s="115">
        <f t="shared" si="1"/>
        <v>0</v>
      </c>
      <c r="H50" s="117">
        <f t="shared" si="2"/>
        <v>0</v>
      </c>
      <c r="I50" s="261"/>
      <c r="J50" s="117">
        <f t="shared" si="3"/>
        <v>0</v>
      </c>
      <c r="K50" s="261"/>
      <c r="L50" s="117">
        <f t="shared" si="4"/>
        <v>0</v>
      </c>
      <c r="M50" s="118">
        <f t="shared" si="5"/>
        <v>0</v>
      </c>
    </row>
    <row r="51" spans="1:13" hidden="1" x14ac:dyDescent="0.2">
      <c r="A51" s="90" t="s">
        <v>104</v>
      </c>
      <c r="B51" s="231" t="s">
        <v>105</v>
      </c>
      <c r="C51" s="190"/>
      <c r="D51" s="170"/>
      <c r="E51" s="157">
        <v>0.03</v>
      </c>
      <c r="F51" s="260">
        <f t="shared" si="0"/>
        <v>0.03</v>
      </c>
      <c r="G51" s="115">
        <f t="shared" si="1"/>
        <v>0</v>
      </c>
      <c r="H51" s="117">
        <f t="shared" si="2"/>
        <v>0</v>
      </c>
      <c r="I51" s="261"/>
      <c r="J51" s="117">
        <f t="shared" si="3"/>
        <v>0</v>
      </c>
      <c r="K51" s="261"/>
      <c r="L51" s="117">
        <f t="shared" si="4"/>
        <v>0</v>
      </c>
      <c r="M51" s="118">
        <f t="shared" si="5"/>
        <v>0</v>
      </c>
    </row>
    <row r="52" spans="1:13" x14ac:dyDescent="0.2">
      <c r="A52" s="90" t="s">
        <v>100</v>
      </c>
      <c r="B52" s="228" t="s">
        <v>101</v>
      </c>
      <c r="C52" s="190">
        <v>1819</v>
      </c>
      <c r="D52" s="170">
        <v>0.38</v>
      </c>
      <c r="E52" s="157">
        <v>0.03</v>
      </c>
      <c r="F52" s="260">
        <f t="shared" si="0"/>
        <v>0.41000000000000003</v>
      </c>
      <c r="G52" s="115">
        <f t="shared" si="1"/>
        <v>691.22</v>
      </c>
      <c r="H52" s="117">
        <f t="shared" si="2"/>
        <v>745.79000000000008</v>
      </c>
      <c r="I52" s="261">
        <v>229.33</v>
      </c>
      <c r="J52" s="117">
        <f>H52+I52</f>
        <v>975.12000000000012</v>
      </c>
      <c r="K52" s="261">
        <v>107.06</v>
      </c>
      <c r="L52" s="117">
        <f>J52-K52</f>
        <v>868.06000000000017</v>
      </c>
      <c r="M52" s="118">
        <f t="shared" si="5"/>
        <v>813.49</v>
      </c>
    </row>
    <row r="53" spans="1:13" x14ac:dyDescent="0.2">
      <c r="A53" s="90" t="s">
        <v>161</v>
      </c>
      <c r="B53" s="348" t="s">
        <v>162</v>
      </c>
      <c r="C53" s="183">
        <v>1751</v>
      </c>
      <c r="D53" s="177">
        <v>0.38</v>
      </c>
      <c r="E53" s="157">
        <v>0.03</v>
      </c>
      <c r="F53" s="260">
        <f t="shared" ref="F53" si="13">D53+E53</f>
        <v>0.41000000000000003</v>
      </c>
      <c r="G53" s="115">
        <f t="shared" ref="G53" si="14">C53*D53</f>
        <v>665.38</v>
      </c>
      <c r="H53" s="117">
        <f t="shared" ref="H53" si="15">C53*F53</f>
        <v>717.91000000000008</v>
      </c>
      <c r="I53" s="261"/>
      <c r="J53" s="117">
        <f>H53+I53</f>
        <v>717.91000000000008</v>
      </c>
      <c r="K53" s="261">
        <v>220</v>
      </c>
      <c r="L53" s="117">
        <f>J53-K53</f>
        <v>497.91000000000008</v>
      </c>
      <c r="M53" s="118">
        <f t="shared" ref="M53" si="16">G53+I53-K53</f>
        <v>445.38</v>
      </c>
    </row>
    <row r="54" spans="1:13" hidden="1" x14ac:dyDescent="0.2">
      <c r="A54" s="194" t="s">
        <v>85</v>
      </c>
      <c r="B54" s="206" t="s">
        <v>86</v>
      </c>
      <c r="C54" s="190"/>
      <c r="D54" s="170"/>
      <c r="E54" s="157">
        <v>2.5000000000000001E-2</v>
      </c>
      <c r="F54" s="260">
        <f t="shared" si="0"/>
        <v>2.5000000000000001E-2</v>
      </c>
      <c r="G54" s="115">
        <f t="shared" si="1"/>
        <v>0</v>
      </c>
      <c r="H54" s="117">
        <f t="shared" si="2"/>
        <v>0</v>
      </c>
      <c r="I54" s="261"/>
      <c r="J54" s="117">
        <f t="shared" si="3"/>
        <v>0</v>
      </c>
      <c r="K54" s="261"/>
      <c r="L54" s="117">
        <f t="shared" si="4"/>
        <v>0</v>
      </c>
      <c r="M54" s="118">
        <f t="shared" si="5"/>
        <v>0</v>
      </c>
    </row>
    <row r="55" spans="1:13" hidden="1" x14ac:dyDescent="0.2">
      <c r="A55" s="194" t="s">
        <v>85</v>
      </c>
      <c r="B55" s="206" t="s">
        <v>86</v>
      </c>
      <c r="C55" s="190"/>
      <c r="D55" s="170"/>
      <c r="E55" s="157">
        <v>0.04</v>
      </c>
      <c r="F55" s="260">
        <f t="shared" si="0"/>
        <v>0.04</v>
      </c>
      <c r="G55" s="115">
        <f t="shared" si="1"/>
        <v>0</v>
      </c>
      <c r="H55" s="117">
        <f t="shared" si="2"/>
        <v>0</v>
      </c>
      <c r="I55" s="261"/>
      <c r="J55" s="117">
        <f t="shared" si="3"/>
        <v>0</v>
      </c>
      <c r="K55" s="261"/>
      <c r="L55" s="117">
        <f t="shared" si="4"/>
        <v>0</v>
      </c>
      <c r="M55" s="118">
        <f t="shared" si="5"/>
        <v>0</v>
      </c>
    </row>
    <row r="56" spans="1:13" hidden="1" x14ac:dyDescent="0.2">
      <c r="A56" s="194" t="s">
        <v>83</v>
      </c>
      <c r="B56" s="206" t="s">
        <v>84</v>
      </c>
      <c r="C56" s="190"/>
      <c r="D56" s="170"/>
      <c r="E56" s="157">
        <v>0.04</v>
      </c>
      <c r="F56" s="260">
        <f t="shared" si="0"/>
        <v>0.04</v>
      </c>
      <c r="G56" s="115">
        <f t="shared" si="1"/>
        <v>0</v>
      </c>
      <c r="H56" s="117">
        <f t="shared" si="2"/>
        <v>0</v>
      </c>
      <c r="I56" s="261"/>
      <c r="J56" s="117">
        <f t="shared" si="3"/>
        <v>0</v>
      </c>
      <c r="K56" s="261"/>
      <c r="L56" s="117">
        <f t="shared" si="4"/>
        <v>0</v>
      </c>
      <c r="M56" s="118">
        <f t="shared" si="5"/>
        <v>0</v>
      </c>
    </row>
    <row r="57" spans="1:13" hidden="1" x14ac:dyDescent="0.2">
      <c r="A57" s="90" t="s">
        <v>106</v>
      </c>
      <c r="B57" s="231" t="s">
        <v>107</v>
      </c>
      <c r="C57" s="176"/>
      <c r="D57" s="170"/>
      <c r="E57" s="157">
        <v>0.02</v>
      </c>
      <c r="F57" s="260">
        <f t="shared" si="0"/>
        <v>0.02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2">
      <c r="A58" s="90" t="s">
        <v>106</v>
      </c>
      <c r="B58" s="231" t="s">
        <v>107</v>
      </c>
      <c r="C58" s="176"/>
      <c r="D58" s="170"/>
      <c r="E58" s="157">
        <v>0.03</v>
      </c>
      <c r="F58" s="260">
        <f t="shared" si="0"/>
        <v>0.03</v>
      </c>
      <c r="G58" s="115">
        <f t="shared" si="1"/>
        <v>0</v>
      </c>
      <c r="H58" s="117">
        <f t="shared" si="2"/>
        <v>0</v>
      </c>
      <c r="I58" s="261"/>
      <c r="J58" s="117">
        <f t="shared" si="3"/>
        <v>0</v>
      </c>
      <c r="K58" s="261"/>
      <c r="L58" s="117">
        <f t="shared" si="4"/>
        <v>0</v>
      </c>
      <c r="M58" s="118">
        <f t="shared" si="5"/>
        <v>0</v>
      </c>
    </row>
    <row r="59" spans="1:13" hidden="1" x14ac:dyDescent="0.2">
      <c r="A59" s="90" t="s">
        <v>152</v>
      </c>
      <c r="B59" s="345" t="s">
        <v>153</v>
      </c>
      <c r="C59" s="346"/>
      <c r="D59" s="339"/>
      <c r="E59" s="333">
        <v>0.02</v>
      </c>
      <c r="F59" s="334">
        <f t="shared" si="0"/>
        <v>0.02</v>
      </c>
      <c r="G59" s="115">
        <f t="shared" si="1"/>
        <v>0</v>
      </c>
      <c r="H59" s="103">
        <f t="shared" si="2"/>
        <v>0</v>
      </c>
      <c r="I59" s="340"/>
      <c r="J59" s="103">
        <f t="shared" si="3"/>
        <v>0</v>
      </c>
      <c r="K59" s="340"/>
      <c r="L59" s="103">
        <f t="shared" si="4"/>
        <v>0</v>
      </c>
      <c r="M59" s="102">
        <f t="shared" si="5"/>
        <v>0</v>
      </c>
    </row>
    <row r="60" spans="1:13" s="272" customFormat="1" x14ac:dyDescent="0.2">
      <c r="A60" s="208" t="s">
        <v>159</v>
      </c>
      <c r="B60" s="347" t="s">
        <v>160</v>
      </c>
      <c r="C60" s="176">
        <v>3241</v>
      </c>
      <c r="D60" s="170">
        <v>0.38</v>
      </c>
      <c r="E60" s="157">
        <v>0.04</v>
      </c>
      <c r="F60" s="260">
        <f t="shared" ref="F60" si="17">D60+E60</f>
        <v>0.42</v>
      </c>
      <c r="G60" s="115">
        <f t="shared" ref="G60" si="18">C60*D60</f>
        <v>1231.58</v>
      </c>
      <c r="H60" s="117">
        <f t="shared" ref="H60" si="19">C60*F60</f>
        <v>1361.22</v>
      </c>
      <c r="I60" s="261">
        <v>50</v>
      </c>
      <c r="J60" s="117">
        <f t="shared" ref="J60" si="20">H60+I60</f>
        <v>1411.22</v>
      </c>
      <c r="K60" s="261"/>
      <c r="L60" s="117">
        <f t="shared" ref="L60" si="21">J60-K60</f>
        <v>1411.22</v>
      </c>
      <c r="M60" s="118">
        <f t="shared" ref="M60" si="22">G60+I60-K60</f>
        <v>1281.58</v>
      </c>
    </row>
    <row r="61" spans="1:13" hidden="1" x14ac:dyDescent="0.2">
      <c r="A61" s="94" t="s">
        <v>58</v>
      </c>
      <c r="B61" s="110" t="s">
        <v>59</v>
      </c>
      <c r="C61" s="111"/>
      <c r="D61" s="171"/>
      <c r="E61" s="157">
        <v>2.5000000000000001E-2</v>
      </c>
      <c r="F61" s="260">
        <f t="shared" si="0"/>
        <v>2.5000000000000001E-2</v>
      </c>
      <c r="G61" s="115">
        <f t="shared" si="1"/>
        <v>0</v>
      </c>
      <c r="H61" s="117">
        <f t="shared" si="2"/>
        <v>0</v>
      </c>
      <c r="I61" s="116"/>
      <c r="J61" s="117">
        <f t="shared" si="3"/>
        <v>0</v>
      </c>
      <c r="K61" s="116"/>
      <c r="L61" s="117">
        <f t="shared" si="4"/>
        <v>0</v>
      </c>
      <c r="M61" s="118">
        <f t="shared" si="5"/>
        <v>0</v>
      </c>
    </row>
    <row r="62" spans="1:13" ht="17" x14ac:dyDescent="0.2">
      <c r="A62" s="160" t="s">
        <v>65</v>
      </c>
      <c r="B62" s="238" t="s">
        <v>59</v>
      </c>
      <c r="C62" s="111">
        <v>3967</v>
      </c>
      <c r="D62" s="171">
        <v>0.4</v>
      </c>
      <c r="E62" s="157">
        <v>0.04</v>
      </c>
      <c r="F62" s="260">
        <f t="shared" si="0"/>
        <v>0.44</v>
      </c>
      <c r="G62" s="115">
        <f t="shared" si="1"/>
        <v>1586.8000000000002</v>
      </c>
      <c r="H62" s="117">
        <f t="shared" si="2"/>
        <v>1745.48</v>
      </c>
      <c r="I62" s="116"/>
      <c r="J62" s="117">
        <f t="shared" si="3"/>
        <v>1745.48</v>
      </c>
      <c r="K62" s="116">
        <v>220</v>
      </c>
      <c r="L62" s="117">
        <f t="shared" si="4"/>
        <v>1525.48</v>
      </c>
      <c r="M62" s="118">
        <f t="shared" si="5"/>
        <v>1366.8000000000002</v>
      </c>
    </row>
    <row r="63" spans="1:13" hidden="1" x14ac:dyDescent="0.2">
      <c r="A63" s="90" t="s">
        <v>63</v>
      </c>
      <c r="B63" s="146" t="s">
        <v>64</v>
      </c>
      <c r="C63" s="176"/>
      <c r="D63" s="170"/>
      <c r="E63" s="157">
        <v>0.02</v>
      </c>
      <c r="F63" s="260">
        <f t="shared" si="0"/>
        <v>0.02</v>
      </c>
      <c r="G63" s="115">
        <f t="shared" si="1"/>
        <v>0</v>
      </c>
      <c r="H63" s="117">
        <f t="shared" si="2"/>
        <v>0</v>
      </c>
      <c r="I63" s="261"/>
      <c r="J63" s="117">
        <f t="shared" si="3"/>
        <v>0</v>
      </c>
      <c r="K63" s="261"/>
      <c r="L63" s="117">
        <f t="shared" si="4"/>
        <v>0</v>
      </c>
      <c r="M63" s="118">
        <f t="shared" si="5"/>
        <v>0</v>
      </c>
    </row>
    <row r="64" spans="1:13" x14ac:dyDescent="0.2">
      <c r="A64" s="90" t="s">
        <v>134</v>
      </c>
      <c r="B64" s="253" t="s">
        <v>135</v>
      </c>
      <c r="C64" s="176">
        <v>1695</v>
      </c>
      <c r="D64" s="170">
        <v>0.38</v>
      </c>
      <c r="E64" s="157">
        <v>0.03</v>
      </c>
      <c r="F64" s="260">
        <f t="shared" si="0"/>
        <v>0.41000000000000003</v>
      </c>
      <c r="G64" s="115">
        <f t="shared" si="1"/>
        <v>644.1</v>
      </c>
      <c r="H64" s="117">
        <f t="shared" si="2"/>
        <v>694.95</v>
      </c>
      <c r="I64" s="261"/>
      <c r="J64" s="117">
        <f t="shared" si="3"/>
        <v>694.95</v>
      </c>
      <c r="K64" s="261">
        <v>100</v>
      </c>
      <c r="L64" s="117">
        <f t="shared" si="4"/>
        <v>594.95000000000005</v>
      </c>
      <c r="M64" s="118">
        <f t="shared" si="5"/>
        <v>544.1</v>
      </c>
    </row>
    <row r="65" spans="1:15" hidden="1" x14ac:dyDescent="0.2">
      <c r="A65" s="90" t="s">
        <v>114</v>
      </c>
      <c r="B65" s="234" t="s">
        <v>115</v>
      </c>
      <c r="C65" s="176"/>
      <c r="D65" s="170"/>
      <c r="E65" s="157">
        <v>0.03</v>
      </c>
      <c r="F65" s="260">
        <f t="shared" si="0"/>
        <v>0.03</v>
      </c>
      <c r="G65" s="115">
        <f t="shared" si="1"/>
        <v>0</v>
      </c>
      <c r="H65" s="117">
        <f t="shared" si="2"/>
        <v>0</v>
      </c>
      <c r="I65" s="261"/>
      <c r="J65" s="117">
        <f>H65+I65</f>
        <v>0</v>
      </c>
      <c r="K65" s="261"/>
      <c r="L65" s="117">
        <f>J65-K65</f>
        <v>0</v>
      </c>
      <c r="M65" s="118">
        <f t="shared" si="5"/>
        <v>0</v>
      </c>
    </row>
    <row r="66" spans="1:15" hidden="1" x14ac:dyDescent="0.2">
      <c r="A66" s="90" t="s">
        <v>114</v>
      </c>
      <c r="B66" s="234" t="s">
        <v>115</v>
      </c>
      <c r="C66" s="176"/>
      <c r="D66" s="170"/>
      <c r="E66" s="157">
        <v>0.03</v>
      </c>
      <c r="F66" s="260">
        <f t="shared" si="0"/>
        <v>0.03</v>
      </c>
      <c r="G66" s="115">
        <f t="shared" si="1"/>
        <v>0</v>
      </c>
      <c r="H66" s="117">
        <f t="shared" si="2"/>
        <v>0</v>
      </c>
      <c r="I66" s="261"/>
      <c r="J66" s="117">
        <f t="shared" si="3"/>
        <v>0</v>
      </c>
      <c r="K66" s="261"/>
      <c r="L66" s="117">
        <f t="shared" si="4"/>
        <v>0</v>
      </c>
      <c r="M66" s="118">
        <f t="shared" si="5"/>
        <v>0</v>
      </c>
    </row>
    <row r="67" spans="1:15" hidden="1" x14ac:dyDescent="0.2">
      <c r="A67" s="90" t="s">
        <v>109</v>
      </c>
      <c r="B67" s="233" t="s">
        <v>110</v>
      </c>
      <c r="C67" s="176"/>
      <c r="D67" s="170"/>
      <c r="E67" s="157">
        <v>0.03</v>
      </c>
      <c r="F67" s="260">
        <f t="shared" si="0"/>
        <v>0.03</v>
      </c>
      <c r="G67" s="115">
        <f t="shared" si="1"/>
        <v>0</v>
      </c>
      <c r="H67" s="117">
        <f t="shared" si="2"/>
        <v>0</v>
      </c>
      <c r="I67" s="261"/>
      <c r="J67" s="117">
        <f t="shared" si="3"/>
        <v>0</v>
      </c>
      <c r="K67" s="261"/>
      <c r="L67" s="117">
        <f t="shared" si="4"/>
        <v>0</v>
      </c>
      <c r="M67" s="118">
        <f t="shared" si="5"/>
        <v>0</v>
      </c>
    </row>
    <row r="68" spans="1:15" hidden="1" x14ac:dyDescent="0.2">
      <c r="A68" s="90" t="s">
        <v>74</v>
      </c>
      <c r="B68" s="175" t="s">
        <v>75</v>
      </c>
      <c r="C68" s="111"/>
      <c r="D68" s="171"/>
      <c r="E68" s="157">
        <v>0.03</v>
      </c>
      <c r="F68" s="260">
        <f t="shared" si="0"/>
        <v>0.03</v>
      </c>
      <c r="G68" s="115">
        <f t="shared" si="1"/>
        <v>0</v>
      </c>
      <c r="H68" s="117">
        <f t="shared" si="2"/>
        <v>0</v>
      </c>
      <c r="I68" s="116"/>
      <c r="J68" s="117">
        <f t="shared" si="3"/>
        <v>0</v>
      </c>
      <c r="K68" s="116"/>
      <c r="L68" s="117">
        <f t="shared" si="4"/>
        <v>0</v>
      </c>
      <c r="M68" s="118">
        <f t="shared" si="5"/>
        <v>0</v>
      </c>
    </row>
    <row r="69" spans="1:15" hidden="1" x14ac:dyDescent="0.2">
      <c r="A69" s="209" t="s">
        <v>91</v>
      </c>
      <c r="B69" s="213" t="s">
        <v>92</v>
      </c>
      <c r="C69" s="214"/>
      <c r="D69" s="215"/>
      <c r="E69" s="199">
        <v>0.04</v>
      </c>
      <c r="F69" s="260">
        <f t="shared" si="0"/>
        <v>0.04</v>
      </c>
      <c r="G69" s="115">
        <f t="shared" si="1"/>
        <v>0</v>
      </c>
      <c r="H69" s="117">
        <f t="shared" si="2"/>
        <v>0</v>
      </c>
      <c r="I69" s="116"/>
      <c r="J69" s="117">
        <f t="shared" si="3"/>
        <v>0</v>
      </c>
      <c r="K69" s="116"/>
      <c r="L69" s="117">
        <f t="shared" si="4"/>
        <v>0</v>
      </c>
      <c r="M69" s="118">
        <f t="shared" si="5"/>
        <v>0</v>
      </c>
    </row>
    <row r="70" spans="1:15" hidden="1" x14ac:dyDescent="0.2">
      <c r="A70" s="316" t="s">
        <v>145</v>
      </c>
      <c r="B70" s="318" t="s">
        <v>146</v>
      </c>
      <c r="C70" s="214"/>
      <c r="D70" s="215"/>
      <c r="E70" s="199">
        <v>0.04</v>
      </c>
      <c r="F70" s="260">
        <f t="shared" si="0"/>
        <v>0.04</v>
      </c>
      <c r="G70" s="115">
        <f t="shared" si="1"/>
        <v>0</v>
      </c>
      <c r="H70" s="117">
        <f t="shared" si="2"/>
        <v>0</v>
      </c>
      <c r="I70" s="116"/>
      <c r="J70" s="117">
        <f t="shared" si="3"/>
        <v>0</v>
      </c>
      <c r="K70" s="116"/>
      <c r="L70" s="117">
        <f t="shared" si="4"/>
        <v>0</v>
      </c>
      <c r="M70" s="118">
        <f t="shared" si="5"/>
        <v>0</v>
      </c>
    </row>
    <row r="71" spans="1:15" hidden="1" x14ac:dyDescent="0.2">
      <c r="A71" s="90" t="s">
        <v>109</v>
      </c>
      <c r="B71" s="233" t="s">
        <v>110</v>
      </c>
      <c r="C71" s="176"/>
      <c r="D71" s="170"/>
      <c r="E71" s="157">
        <v>0.03</v>
      </c>
      <c r="F71" s="260">
        <f t="shared" si="0"/>
        <v>0.03</v>
      </c>
      <c r="G71" s="115">
        <f t="shared" si="1"/>
        <v>0</v>
      </c>
      <c r="H71" s="117">
        <f t="shared" si="2"/>
        <v>0</v>
      </c>
      <c r="I71" s="261"/>
      <c r="J71" s="117">
        <f t="shared" si="3"/>
        <v>0</v>
      </c>
      <c r="K71" s="261"/>
      <c r="L71" s="117">
        <f t="shared" si="4"/>
        <v>0</v>
      </c>
      <c r="M71" s="118">
        <f t="shared" si="5"/>
        <v>0</v>
      </c>
    </row>
    <row r="72" spans="1:15" s="272" customFormat="1" hidden="1" x14ac:dyDescent="0.2">
      <c r="A72" s="90" t="s">
        <v>139</v>
      </c>
      <c r="B72" s="321" t="s">
        <v>140</v>
      </c>
      <c r="C72" s="176"/>
      <c r="D72" s="170"/>
      <c r="E72" s="157">
        <v>0.02</v>
      </c>
      <c r="F72" s="260">
        <f t="shared" si="0"/>
        <v>0.02</v>
      </c>
      <c r="G72" s="115">
        <f t="shared" si="1"/>
        <v>0</v>
      </c>
      <c r="H72" s="117">
        <f t="shared" si="2"/>
        <v>0</v>
      </c>
      <c r="I72" s="261"/>
      <c r="J72" s="117">
        <f t="shared" si="3"/>
        <v>0</v>
      </c>
      <c r="K72" s="261"/>
      <c r="L72" s="117">
        <f t="shared" si="4"/>
        <v>0</v>
      </c>
      <c r="M72" s="118">
        <f t="shared" si="5"/>
        <v>0</v>
      </c>
    </row>
    <row r="73" spans="1:15" s="272" customFormat="1" hidden="1" x14ac:dyDescent="0.2">
      <c r="A73" s="90" t="s">
        <v>141</v>
      </c>
      <c r="B73" s="321" t="s">
        <v>140</v>
      </c>
      <c r="C73" s="176"/>
      <c r="D73" s="170"/>
      <c r="E73" s="157">
        <v>0.02</v>
      </c>
      <c r="F73" s="260">
        <f t="shared" si="0"/>
        <v>0.02</v>
      </c>
      <c r="G73" s="115">
        <f t="shared" si="1"/>
        <v>0</v>
      </c>
      <c r="H73" s="117">
        <f t="shared" si="2"/>
        <v>0</v>
      </c>
      <c r="I73" s="261"/>
      <c r="J73" s="117">
        <f t="shared" si="3"/>
        <v>0</v>
      </c>
      <c r="K73" s="261"/>
      <c r="L73" s="117">
        <f t="shared" si="4"/>
        <v>0</v>
      </c>
      <c r="M73" s="118">
        <f t="shared" si="5"/>
        <v>0</v>
      </c>
    </row>
    <row r="74" spans="1:15" hidden="1" x14ac:dyDescent="0.2">
      <c r="A74" s="90" t="s">
        <v>118</v>
      </c>
      <c r="B74" s="238" t="s">
        <v>119</v>
      </c>
      <c r="C74" s="176"/>
      <c r="D74" s="170"/>
      <c r="E74" s="157">
        <v>0.03</v>
      </c>
      <c r="F74" s="260">
        <f t="shared" si="0"/>
        <v>0.03</v>
      </c>
      <c r="G74" s="115">
        <f t="shared" si="1"/>
        <v>0</v>
      </c>
      <c r="H74" s="117">
        <f t="shared" si="2"/>
        <v>0</v>
      </c>
      <c r="I74" s="261"/>
      <c r="J74" s="117">
        <f t="shared" si="3"/>
        <v>0</v>
      </c>
      <c r="K74" s="261"/>
      <c r="L74" s="117">
        <f t="shared" si="4"/>
        <v>0</v>
      </c>
      <c r="M74" s="118">
        <f t="shared" si="5"/>
        <v>0</v>
      </c>
    </row>
    <row r="75" spans="1:15" hidden="1" x14ac:dyDescent="0.2">
      <c r="A75" s="92" t="s">
        <v>54</v>
      </c>
      <c r="B75" s="196" t="s">
        <v>55</v>
      </c>
      <c r="C75" s="197"/>
      <c r="D75" s="198"/>
      <c r="E75" s="199">
        <v>0.04</v>
      </c>
      <c r="F75" s="322">
        <f t="shared" si="0"/>
        <v>0.04</v>
      </c>
      <c r="G75" s="323">
        <f t="shared" si="1"/>
        <v>0</v>
      </c>
      <c r="H75" s="324">
        <f t="shared" si="2"/>
        <v>0</v>
      </c>
      <c r="I75" s="203"/>
      <c r="J75" s="324">
        <f t="shared" si="3"/>
        <v>0</v>
      </c>
      <c r="K75" s="203"/>
      <c r="L75" s="324">
        <f t="shared" si="4"/>
        <v>0</v>
      </c>
      <c r="M75" s="118">
        <f t="shared" si="5"/>
        <v>0</v>
      </c>
    </row>
    <row r="76" spans="1:15" hidden="1" x14ac:dyDescent="0.2">
      <c r="A76" s="90" t="s">
        <v>87</v>
      </c>
      <c r="B76" s="234" t="s">
        <v>88</v>
      </c>
      <c r="C76" s="114"/>
      <c r="D76" s="172"/>
      <c r="E76" s="157">
        <v>0.02</v>
      </c>
      <c r="F76" s="260">
        <f t="shared" si="0"/>
        <v>0.02</v>
      </c>
      <c r="G76" s="115">
        <f t="shared" si="1"/>
        <v>0</v>
      </c>
      <c r="H76" s="117">
        <f t="shared" si="2"/>
        <v>0</v>
      </c>
      <c r="I76" s="116"/>
      <c r="J76" s="117">
        <f t="shared" si="3"/>
        <v>0</v>
      </c>
      <c r="K76" s="116"/>
      <c r="L76" s="117">
        <f t="shared" si="4"/>
        <v>0</v>
      </c>
      <c r="M76" s="118">
        <f t="shared" si="5"/>
        <v>0</v>
      </c>
    </row>
    <row r="77" spans="1:15" ht="16" customHeight="1" x14ac:dyDescent="0.2">
      <c r="A77" s="75"/>
      <c r="C77" s="79">
        <f>SUM(C2:C76)</f>
        <v>60208</v>
      </c>
      <c r="D77" s="79"/>
      <c r="E77" s="79"/>
      <c r="F77" s="79"/>
      <c r="G77" s="80">
        <f>SUM(G2:G76)</f>
        <v>18563.079999999998</v>
      </c>
      <c r="H77" s="80">
        <f t="shared" ref="H77:M77" si="23">SUM(H2:H76)</f>
        <v>20147.135000000002</v>
      </c>
      <c r="I77" s="80">
        <f t="shared" si="23"/>
        <v>460.26</v>
      </c>
      <c r="J77" s="80">
        <f t="shared" si="23"/>
        <v>20607.395000000004</v>
      </c>
      <c r="K77" s="80">
        <f t="shared" si="23"/>
        <v>2455.06</v>
      </c>
      <c r="L77" s="80">
        <f t="shared" si="23"/>
        <v>18152.334999999999</v>
      </c>
      <c r="M77" s="80">
        <f t="shared" si="23"/>
        <v>16568.28</v>
      </c>
      <c r="O77" s="3"/>
    </row>
    <row r="78" spans="1:15" x14ac:dyDescent="0.2">
      <c r="D78" s="81"/>
      <c r="E78" s="81"/>
      <c r="F78" s="81"/>
      <c r="G78" s="81"/>
      <c r="L78" s="162"/>
      <c r="N78" s="165"/>
    </row>
    <row r="79" spans="1:15" x14ac:dyDescent="0.2">
      <c r="D79" s="13"/>
      <c r="E79" s="13"/>
      <c r="F79" s="13"/>
      <c r="G79" s="13"/>
      <c r="I79" s="13"/>
      <c r="J79" s="13"/>
      <c r="K79" t="s">
        <v>10</v>
      </c>
      <c r="L79" s="12">
        <f>H83</f>
        <v>0</v>
      </c>
    </row>
    <row r="80" spans="1:15" x14ac:dyDescent="0.2">
      <c r="D80" s="14"/>
      <c r="E80" s="14"/>
      <c r="F80" s="14"/>
      <c r="G80" s="14"/>
      <c r="I80" s="13"/>
      <c r="J80" s="13"/>
      <c r="K80" t="s">
        <v>12</v>
      </c>
      <c r="L80" s="207">
        <f>L77</f>
        <v>18152.334999999999</v>
      </c>
    </row>
    <row r="81" spans="1:12" x14ac:dyDescent="0.2">
      <c r="D81" s="14"/>
      <c r="E81" s="14"/>
      <c r="F81" s="14"/>
      <c r="G81" s="14"/>
      <c r="H81" s="15"/>
    </row>
    <row r="82" spans="1:12" x14ac:dyDescent="0.2">
      <c r="A82" s="247" t="s">
        <v>48</v>
      </c>
      <c r="B82" s="247" t="s">
        <v>49</v>
      </c>
      <c r="D82" s="14"/>
      <c r="E82" s="14"/>
      <c r="F82" s="14"/>
      <c r="G82" s="14"/>
      <c r="H82" s="15"/>
      <c r="I82" s="3"/>
    </row>
    <row r="83" spans="1:12" x14ac:dyDescent="0.2">
      <c r="A83" s="90">
        <v>0.03</v>
      </c>
      <c r="B83" s="245">
        <v>0.02</v>
      </c>
      <c r="C83" s="41" t="s">
        <v>50</v>
      </c>
      <c r="D83" s="14"/>
      <c r="E83" s="14"/>
      <c r="F83" s="14"/>
      <c r="G83" s="14"/>
      <c r="H83" s="15"/>
      <c r="L83" s="3"/>
    </row>
    <row r="84" spans="1:12" x14ac:dyDescent="0.2">
      <c r="A84" s="246">
        <v>0.04</v>
      </c>
      <c r="B84" s="246">
        <v>2.5000000000000001E-2</v>
      </c>
      <c r="C84" s="41" t="s">
        <v>51</v>
      </c>
    </row>
    <row r="86" spans="1:12" x14ac:dyDescent="0.2">
      <c r="K86" s="3"/>
    </row>
    <row r="95" spans="1:12" x14ac:dyDescent="0.2">
      <c r="L95">
        <v>53.47</v>
      </c>
    </row>
  </sheetData>
  <autoFilter ref="A1:M77" xr:uid="{00000000-0009-0000-0000-00005B000000}">
    <filterColumn colId="11">
      <filters>
        <filter val="1,350.11"/>
        <filter val="1,411.22"/>
        <filter val="1,446.40"/>
        <filter val="1,525.48"/>
        <filter val="1,583.10"/>
        <filter val="1,667.70"/>
        <filter val="1,835.81"/>
        <filter val="1,970.32"/>
        <filter val="18,152.34"/>
        <filter val="340.57"/>
        <filter val="497.91"/>
        <filter val="551.69"/>
        <filter val="560.57"/>
        <filter val="594.95"/>
        <filter val="598.34"/>
        <filter val="868.0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filterMode="1"/>
  <dimension ref="A1:O97"/>
  <sheetViews>
    <sheetView topLeftCell="A10" zoomScale="86" zoomScaleNormal="60" workbookViewId="0">
      <selection activeCell="D46" sqref="A1:O97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8.33203125" customWidth="1"/>
    <col min="7" max="7" width="13.6640625" hidden="1" customWidth="1"/>
    <col min="10" max="10" width="11.6640625" customWidth="1"/>
    <col min="12" max="12" width="12" customWidth="1"/>
    <col min="13" max="13" width="14.6640625" hidden="1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142</v>
      </c>
      <c r="B2" s="159" t="s">
        <v>143</v>
      </c>
      <c r="C2" s="111"/>
      <c r="D2" s="113"/>
      <c r="E2" s="157">
        <v>0.02</v>
      </c>
      <c r="F2" s="260">
        <f t="shared" ref="F2:F33" si="0">D2+E2</f>
        <v>0.02</v>
      </c>
      <c r="G2" s="115">
        <f t="shared" ref="G2:G33" si="1">C2*D2</f>
        <v>0</v>
      </c>
      <c r="H2" s="117">
        <f t="shared" ref="H2:H33" si="2">C2*F2</f>
        <v>0</v>
      </c>
      <c r="I2" s="115"/>
      <c r="J2" s="117">
        <f t="shared" ref="J2:J33" si="3">H2+I2</f>
        <v>0</v>
      </c>
      <c r="K2" s="319"/>
      <c r="L2" s="117">
        <f t="shared" ref="L2:L33" si="4">J2-K2</f>
        <v>0</v>
      </c>
      <c r="M2" s="118">
        <f t="shared" ref="M2:M33" si="5">G2+I2-K2</f>
        <v>0</v>
      </c>
      <c r="N2" s="3"/>
    </row>
    <row r="3" spans="1:14" s="272" customFormat="1" ht="17" hidden="1" x14ac:dyDescent="0.2">
      <c r="A3" s="179" t="s">
        <v>142</v>
      </c>
      <c r="B3" s="159" t="s">
        <v>143</v>
      </c>
      <c r="C3" s="111"/>
      <c r="D3" s="113"/>
      <c r="E3" s="157">
        <v>0.03</v>
      </c>
      <c r="F3" s="260">
        <f t="shared" si="0"/>
        <v>0.03</v>
      </c>
      <c r="G3" s="115">
        <f t="shared" si="1"/>
        <v>0</v>
      </c>
      <c r="H3" s="117">
        <f t="shared" si="2"/>
        <v>0</v>
      </c>
      <c r="I3" s="115"/>
      <c r="J3" s="117">
        <f t="shared" si="3"/>
        <v>0</v>
      </c>
      <c r="K3" s="319"/>
      <c r="L3" s="117">
        <f t="shared" si="4"/>
        <v>0</v>
      </c>
      <c r="M3" s="118">
        <f t="shared" si="5"/>
        <v>0</v>
      </c>
      <c r="N3"/>
    </row>
    <row r="4" spans="1:14" s="272" customFormat="1" ht="17" hidden="1" x14ac:dyDescent="0.2">
      <c r="A4" s="179" t="s">
        <v>56</v>
      </c>
      <c r="B4" s="159" t="s">
        <v>57</v>
      </c>
      <c r="C4" s="111"/>
      <c r="D4" s="113"/>
      <c r="E4" s="157">
        <v>0.02</v>
      </c>
      <c r="F4" s="260">
        <f t="shared" si="0"/>
        <v>0.02</v>
      </c>
      <c r="G4" s="115">
        <f t="shared" si="1"/>
        <v>0</v>
      </c>
      <c r="H4" s="117">
        <f t="shared" si="2"/>
        <v>0</v>
      </c>
      <c r="I4" s="115"/>
      <c r="J4" s="117">
        <f t="shared" si="3"/>
        <v>0</v>
      </c>
      <c r="K4" s="319"/>
      <c r="L4" s="117">
        <f t="shared" si="4"/>
        <v>0</v>
      </c>
      <c r="M4" s="118">
        <f t="shared" si="5"/>
        <v>0</v>
      </c>
      <c r="N4"/>
    </row>
    <row r="5" spans="1:14" s="272" customFormat="1" ht="17" x14ac:dyDescent="0.2">
      <c r="A5" s="179" t="s">
        <v>149</v>
      </c>
      <c r="B5" s="159" t="s">
        <v>150</v>
      </c>
      <c r="C5" s="111">
        <v>8042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2010.5</v>
      </c>
      <c r="H5" s="117">
        <f t="shared" si="2"/>
        <v>2171.34</v>
      </c>
      <c r="I5" s="115">
        <v>20</v>
      </c>
      <c r="J5" s="117">
        <f t="shared" si="3"/>
        <v>2191.34</v>
      </c>
      <c r="K5" s="326"/>
      <c r="L5" s="117">
        <f t="shared" si="4"/>
        <v>2191.34</v>
      </c>
      <c r="M5" s="118">
        <f t="shared" si="5"/>
        <v>2030.5</v>
      </c>
      <c r="N5"/>
    </row>
    <row r="6" spans="1:14" s="272" customFormat="1" ht="17" x14ac:dyDescent="0.2">
      <c r="A6" s="179" t="s">
        <v>151</v>
      </c>
      <c r="B6" s="159" t="s">
        <v>150</v>
      </c>
      <c r="C6" s="111">
        <v>8042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2010.5</v>
      </c>
      <c r="H6" s="117">
        <f t="shared" si="2"/>
        <v>2171.34</v>
      </c>
      <c r="I6" s="115">
        <v>20</v>
      </c>
      <c r="J6" s="117">
        <f t="shared" si="3"/>
        <v>2191.34</v>
      </c>
      <c r="K6" s="326"/>
      <c r="L6" s="117">
        <f t="shared" si="4"/>
        <v>2191.34</v>
      </c>
      <c r="M6" s="118">
        <f t="shared" si="5"/>
        <v>2030.5</v>
      </c>
      <c r="N6"/>
    </row>
    <row r="7" spans="1:14" ht="17" hidden="1" x14ac:dyDescent="0.2">
      <c r="A7" s="160" t="s">
        <v>129</v>
      </c>
      <c r="B7" s="159" t="s">
        <v>130</v>
      </c>
      <c r="C7" s="111"/>
      <c r="D7" s="113"/>
      <c r="E7" s="157">
        <v>0.04</v>
      </c>
      <c r="F7" s="260">
        <f t="shared" si="0"/>
        <v>0.04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t="17" hidden="1" x14ac:dyDescent="0.2">
      <c r="A8" s="179" t="s">
        <v>112</v>
      </c>
      <c r="B8" s="159" t="s">
        <v>113</v>
      </c>
      <c r="C8" s="111"/>
      <c r="D8" s="113"/>
      <c r="E8" s="157">
        <v>0.03</v>
      </c>
      <c r="F8" s="260">
        <f t="shared" si="0"/>
        <v>0.03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t="17" hidden="1" x14ac:dyDescent="0.2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ht="17" x14ac:dyDescent="0.2">
      <c r="A10" s="179" t="s">
        <v>31</v>
      </c>
      <c r="B10" s="159" t="s">
        <v>144</v>
      </c>
      <c r="C10" s="111">
        <v>4224</v>
      </c>
      <c r="D10" s="113">
        <v>0.25</v>
      </c>
      <c r="E10" s="157">
        <v>0.02</v>
      </c>
      <c r="F10" s="260">
        <f t="shared" si="0"/>
        <v>0.27</v>
      </c>
      <c r="G10" s="115">
        <f t="shared" si="1"/>
        <v>1056</v>
      </c>
      <c r="H10" s="117">
        <f t="shared" si="2"/>
        <v>1140.48</v>
      </c>
      <c r="I10" s="115">
        <v>220</v>
      </c>
      <c r="J10" s="117">
        <f t="shared" si="3"/>
        <v>1360.48</v>
      </c>
      <c r="K10" s="326">
        <v>160</v>
      </c>
      <c r="L10" s="117">
        <f t="shared" si="4"/>
        <v>1200.48</v>
      </c>
      <c r="M10" s="118">
        <f t="shared" si="5"/>
        <v>1116</v>
      </c>
    </row>
    <row r="11" spans="1:14" s="272" customFormat="1" ht="17" hidden="1" x14ac:dyDescent="0.2">
      <c r="A11" s="179" t="s">
        <v>31</v>
      </c>
      <c r="B11" s="159" t="s">
        <v>144</v>
      </c>
      <c r="C11" s="111"/>
      <c r="D11" s="113"/>
      <c r="E11" s="157">
        <v>0.02</v>
      </c>
      <c r="F11" s="260">
        <f t="shared" si="0"/>
        <v>0.02</v>
      </c>
      <c r="G11" s="115">
        <f t="shared" si="1"/>
        <v>0</v>
      </c>
      <c r="H11" s="117">
        <f t="shared" si="2"/>
        <v>0</v>
      </c>
      <c r="I11" s="115"/>
      <c r="J11" s="117">
        <f t="shared" si="3"/>
        <v>0</v>
      </c>
      <c r="K11" s="320"/>
      <c r="L11" s="117">
        <f t="shared" si="4"/>
        <v>0</v>
      </c>
      <c r="M11" s="118">
        <f t="shared" si="5"/>
        <v>0</v>
      </c>
    </row>
    <row r="12" spans="1:14" ht="17" x14ac:dyDescent="0.2">
      <c r="A12" s="179" t="s">
        <v>131</v>
      </c>
      <c r="B12" s="159" t="s">
        <v>132</v>
      </c>
      <c r="C12" s="111">
        <v>7008</v>
      </c>
      <c r="D12" s="113">
        <v>0.27</v>
      </c>
      <c r="E12" s="157">
        <v>0.2</v>
      </c>
      <c r="F12" s="260">
        <f t="shared" si="0"/>
        <v>0.47000000000000003</v>
      </c>
      <c r="G12" s="115">
        <f t="shared" si="1"/>
        <v>1892.16</v>
      </c>
      <c r="H12" s="117">
        <f t="shared" si="2"/>
        <v>3293.76</v>
      </c>
      <c r="I12" s="115">
        <v>38</v>
      </c>
      <c r="J12" s="117">
        <f t="shared" si="3"/>
        <v>3331.76</v>
      </c>
      <c r="K12" s="326">
        <v>218.7</v>
      </c>
      <c r="L12" s="117">
        <f t="shared" si="4"/>
        <v>3113.0600000000004</v>
      </c>
      <c r="M12" s="118">
        <f t="shared" si="5"/>
        <v>1711.46</v>
      </c>
    </row>
    <row r="13" spans="1:14" ht="17" hidden="1" x14ac:dyDescent="0.2">
      <c r="A13" s="179" t="s">
        <v>131</v>
      </c>
      <c r="B13" s="159" t="s">
        <v>132</v>
      </c>
      <c r="C13" s="111"/>
      <c r="D13" s="113"/>
      <c r="E13" s="157">
        <v>0.02</v>
      </c>
      <c r="F13" s="260">
        <f t="shared" si="0"/>
        <v>0.02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26"/>
      <c r="L13" s="117">
        <f t="shared" si="4"/>
        <v>0</v>
      </c>
      <c r="M13" s="118">
        <f t="shared" si="5"/>
        <v>0</v>
      </c>
    </row>
    <row r="14" spans="1:14" ht="17" x14ac:dyDescent="0.2">
      <c r="A14" s="179" t="s">
        <v>133</v>
      </c>
      <c r="B14" s="159" t="s">
        <v>132</v>
      </c>
      <c r="C14" s="252">
        <v>7008</v>
      </c>
      <c r="D14" s="113">
        <v>0.27</v>
      </c>
      <c r="E14" s="157">
        <v>0.02</v>
      </c>
      <c r="F14" s="260">
        <f t="shared" si="0"/>
        <v>0.29000000000000004</v>
      </c>
      <c r="G14" s="115">
        <f t="shared" si="1"/>
        <v>1892.16</v>
      </c>
      <c r="H14" s="117">
        <f t="shared" si="2"/>
        <v>2032.3200000000002</v>
      </c>
      <c r="I14" s="115">
        <v>49</v>
      </c>
      <c r="J14" s="117">
        <f t="shared" si="3"/>
        <v>2081.3200000000002</v>
      </c>
      <c r="K14" s="326">
        <v>217.6</v>
      </c>
      <c r="L14" s="117">
        <f t="shared" si="4"/>
        <v>1863.7200000000003</v>
      </c>
      <c r="M14" s="118">
        <f t="shared" si="5"/>
        <v>1723.5600000000002</v>
      </c>
    </row>
    <row r="15" spans="1:14" ht="17" hidden="1" x14ac:dyDescent="0.2">
      <c r="A15" s="179" t="s">
        <v>102</v>
      </c>
      <c r="B15" s="159" t="s">
        <v>103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t="17" hidden="1" x14ac:dyDescent="0.2">
      <c r="A16" s="179" t="s">
        <v>72</v>
      </c>
      <c r="B16" s="159" t="s">
        <v>73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t="17" hidden="1" x14ac:dyDescent="0.2">
      <c r="A17" s="160" t="s">
        <v>67</v>
      </c>
      <c r="B17" s="159" t="s">
        <v>68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ht="17" x14ac:dyDescent="0.2">
      <c r="A18" s="179" t="s">
        <v>157</v>
      </c>
      <c r="B18" s="159" t="s">
        <v>158</v>
      </c>
      <c r="C18" s="111">
        <v>2225</v>
      </c>
      <c r="D18" s="113">
        <v>0.39</v>
      </c>
      <c r="E18" s="157">
        <v>0.03</v>
      </c>
      <c r="F18" s="260">
        <f t="shared" si="0"/>
        <v>0.42000000000000004</v>
      </c>
      <c r="G18" s="115">
        <f t="shared" si="1"/>
        <v>867.75</v>
      </c>
      <c r="H18" s="117">
        <f t="shared" si="2"/>
        <v>934.50000000000011</v>
      </c>
      <c r="I18" s="115">
        <v>23.8</v>
      </c>
      <c r="J18" s="117">
        <f t="shared" si="3"/>
        <v>958.30000000000007</v>
      </c>
      <c r="K18" s="319">
        <v>107.62</v>
      </c>
      <c r="L18" s="117">
        <f t="shared" si="4"/>
        <v>850.68000000000006</v>
      </c>
      <c r="M18" s="118">
        <f t="shared" si="5"/>
        <v>783.93</v>
      </c>
    </row>
    <row r="19" spans="1:13" ht="17" hidden="1" x14ac:dyDescent="0.2">
      <c r="A19" s="179" t="s">
        <v>147</v>
      </c>
      <c r="B19" s="159" t="s">
        <v>148</v>
      </c>
      <c r="C19" s="111"/>
      <c r="D19" s="113"/>
      <c r="E19" s="157">
        <v>0.03</v>
      </c>
      <c r="F19" s="260">
        <f t="shared" si="0"/>
        <v>0.03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26"/>
      <c r="L19" s="117">
        <f t="shared" si="4"/>
        <v>0</v>
      </c>
      <c r="M19" s="118">
        <f t="shared" si="5"/>
        <v>0</v>
      </c>
    </row>
    <row r="20" spans="1:13" ht="17" hidden="1" x14ac:dyDescent="0.2">
      <c r="A20" s="179" t="s">
        <v>147</v>
      </c>
      <c r="B20" s="159" t="s">
        <v>148</v>
      </c>
      <c r="C20" s="111"/>
      <c r="D20" s="113"/>
      <c r="E20" s="157">
        <v>0.03</v>
      </c>
      <c r="F20" s="260">
        <f t="shared" si="0"/>
        <v>0.03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19"/>
      <c r="L20" s="117">
        <f t="shared" si="4"/>
        <v>0</v>
      </c>
      <c r="M20" s="118">
        <f t="shared" si="5"/>
        <v>0</v>
      </c>
    </row>
    <row r="21" spans="1:13" ht="17" hidden="1" x14ac:dyDescent="0.2">
      <c r="A21" s="160" t="s">
        <v>65</v>
      </c>
      <c r="B21" s="159" t="s">
        <v>93</v>
      </c>
      <c r="C21" s="111"/>
      <c r="D21" s="113"/>
      <c r="E21" s="157">
        <v>2.5000000000000001E-2</v>
      </c>
      <c r="F21" s="260">
        <f t="shared" si="0"/>
        <v>2.5000000000000001E-2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20"/>
      <c r="L21" s="117">
        <f t="shared" si="4"/>
        <v>0</v>
      </c>
      <c r="M21" s="118">
        <f t="shared" si="5"/>
        <v>0</v>
      </c>
    </row>
    <row r="22" spans="1:13" ht="17" hidden="1" x14ac:dyDescent="0.2">
      <c r="A22" s="160" t="s">
        <v>65</v>
      </c>
      <c r="B22" s="159" t="s">
        <v>93</v>
      </c>
      <c r="C22" s="111"/>
      <c r="D22" s="113"/>
      <c r="E22" s="157">
        <v>0.04</v>
      </c>
      <c r="F22" s="260">
        <f t="shared" si="0"/>
        <v>0.04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19"/>
      <c r="L22" s="117">
        <f t="shared" si="4"/>
        <v>0</v>
      </c>
      <c r="M22" s="118">
        <f t="shared" si="5"/>
        <v>0</v>
      </c>
    </row>
    <row r="23" spans="1:13" ht="17" hidden="1" x14ac:dyDescent="0.2">
      <c r="A23" s="160" t="s">
        <v>116</v>
      </c>
      <c r="B23" s="159" t="s">
        <v>117</v>
      </c>
      <c r="C23" s="111"/>
      <c r="D23" s="113"/>
      <c r="E23" s="157">
        <v>0.04</v>
      </c>
      <c r="F23" s="260">
        <f t="shared" si="0"/>
        <v>0.04</v>
      </c>
      <c r="G23" s="115">
        <f t="shared" si="1"/>
        <v>0</v>
      </c>
      <c r="H23" s="117">
        <f t="shared" si="2"/>
        <v>0</v>
      </c>
      <c r="I23" s="115"/>
      <c r="J23" s="117">
        <f t="shared" si="3"/>
        <v>0</v>
      </c>
      <c r="K23" s="320"/>
      <c r="L23" s="117">
        <f t="shared" si="4"/>
        <v>0</v>
      </c>
      <c r="M23" s="118">
        <f t="shared" si="5"/>
        <v>0</v>
      </c>
    </row>
    <row r="24" spans="1:13" ht="17" x14ac:dyDescent="0.2">
      <c r="A24" s="160" t="s">
        <v>122</v>
      </c>
      <c r="B24" s="159" t="s">
        <v>123</v>
      </c>
      <c r="C24" s="111">
        <v>1283</v>
      </c>
      <c r="D24" s="113">
        <v>0.39</v>
      </c>
      <c r="E24" s="157">
        <v>0.04</v>
      </c>
      <c r="F24" s="260">
        <f t="shared" si="0"/>
        <v>0.43</v>
      </c>
      <c r="G24" s="115">
        <f t="shared" si="1"/>
        <v>500.37</v>
      </c>
      <c r="H24" s="117">
        <f t="shared" si="2"/>
        <v>551.68999999999994</v>
      </c>
      <c r="I24" s="115"/>
      <c r="J24" s="117">
        <f t="shared" si="3"/>
        <v>551.68999999999994</v>
      </c>
      <c r="K24" s="320"/>
      <c r="L24" s="117">
        <f t="shared" si="4"/>
        <v>551.68999999999994</v>
      </c>
      <c r="M24" s="118">
        <f t="shared" si="5"/>
        <v>500.37</v>
      </c>
    </row>
    <row r="25" spans="1:13" ht="17" hidden="1" x14ac:dyDescent="0.2">
      <c r="A25" s="160" t="s">
        <v>124</v>
      </c>
      <c r="B25" s="159" t="s">
        <v>123</v>
      </c>
      <c r="C25" s="111"/>
      <c r="D25" s="113"/>
      <c r="E25" s="157">
        <v>2.5000000000000001E-2</v>
      </c>
      <c r="F25" s="260">
        <f t="shared" si="0"/>
        <v>2.5000000000000001E-2</v>
      </c>
      <c r="G25" s="115">
        <f t="shared" si="1"/>
        <v>0</v>
      </c>
      <c r="H25" s="117">
        <f t="shared" si="2"/>
        <v>0</v>
      </c>
      <c r="I25" s="115"/>
      <c r="J25" s="117">
        <f t="shared" si="3"/>
        <v>0</v>
      </c>
      <c r="K25" s="320"/>
      <c r="L25" s="117">
        <f t="shared" si="4"/>
        <v>0</v>
      </c>
      <c r="M25" s="118">
        <f t="shared" si="5"/>
        <v>0</v>
      </c>
    </row>
    <row r="26" spans="1:13" hidden="1" x14ac:dyDescent="0.2">
      <c r="A26" s="149" t="s">
        <v>65</v>
      </c>
      <c r="B26" s="218" t="s">
        <v>66</v>
      </c>
      <c r="C26" s="176"/>
      <c r="D26" s="170"/>
      <c r="E26" s="157">
        <v>2.5000000000000001E-2</v>
      </c>
      <c r="F26" s="260">
        <f t="shared" si="0"/>
        <v>2.5000000000000001E-2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ht="17" hidden="1" x14ac:dyDescent="0.2">
      <c r="A27" s="179" t="s">
        <v>81</v>
      </c>
      <c r="B27" s="193" t="s">
        <v>82</v>
      </c>
      <c r="C27" s="147"/>
      <c r="D27" s="170"/>
      <c r="E27" s="157">
        <v>0.03</v>
      </c>
      <c r="F27" s="260">
        <f t="shared" si="0"/>
        <v>0.03</v>
      </c>
      <c r="G27" s="115">
        <f t="shared" si="1"/>
        <v>0</v>
      </c>
      <c r="H27" s="117">
        <f t="shared" si="2"/>
        <v>0</v>
      </c>
      <c r="I27" s="261"/>
      <c r="J27" s="117">
        <f t="shared" si="3"/>
        <v>0</v>
      </c>
      <c r="K27" s="261"/>
      <c r="L27" s="117">
        <f t="shared" si="4"/>
        <v>0</v>
      </c>
      <c r="M27" s="118">
        <f t="shared" si="5"/>
        <v>0</v>
      </c>
    </row>
    <row r="28" spans="1:13" x14ac:dyDescent="0.2">
      <c r="A28" s="240" t="s">
        <v>125</v>
      </c>
      <c r="B28" s="242" t="s">
        <v>126</v>
      </c>
      <c r="C28" s="147">
        <v>6904</v>
      </c>
      <c r="D28" s="170">
        <v>0.26</v>
      </c>
      <c r="E28" s="157">
        <v>2.5000000000000001E-2</v>
      </c>
      <c r="F28" s="260">
        <f t="shared" si="0"/>
        <v>0.28500000000000003</v>
      </c>
      <c r="G28" s="115">
        <f t="shared" si="1"/>
        <v>1795.04</v>
      </c>
      <c r="H28" s="117">
        <f t="shared" si="2"/>
        <v>1967.6400000000003</v>
      </c>
      <c r="I28" s="261">
        <v>26.92</v>
      </c>
      <c r="J28" s="117">
        <f t="shared" si="3"/>
        <v>1994.5600000000004</v>
      </c>
      <c r="K28" s="327"/>
      <c r="L28" s="117">
        <f t="shared" si="4"/>
        <v>1994.5600000000004</v>
      </c>
      <c r="M28" s="118">
        <f t="shared" si="5"/>
        <v>1821.96</v>
      </c>
    </row>
    <row r="29" spans="1:13" hidden="1" x14ac:dyDescent="0.2">
      <c r="A29" s="240" t="s">
        <v>125</v>
      </c>
      <c r="B29" s="242" t="s">
        <v>126</v>
      </c>
      <c r="C29" s="147"/>
      <c r="D29" s="170"/>
      <c r="E29" s="157">
        <v>2.5000000000000001E-2</v>
      </c>
      <c r="F29" s="260">
        <f t="shared" si="0"/>
        <v>2.5000000000000001E-2</v>
      </c>
      <c r="G29" s="115">
        <f t="shared" si="1"/>
        <v>0</v>
      </c>
      <c r="H29" s="117">
        <f t="shared" si="2"/>
        <v>0</v>
      </c>
      <c r="I29" s="261"/>
      <c r="J29" s="117">
        <f t="shared" si="3"/>
        <v>0</v>
      </c>
      <c r="K29" s="327"/>
      <c r="L29" s="117">
        <f t="shared" si="4"/>
        <v>0</v>
      </c>
      <c r="M29" s="118">
        <f t="shared" si="5"/>
        <v>0</v>
      </c>
    </row>
    <row r="30" spans="1:13" x14ac:dyDescent="0.2">
      <c r="A30" s="240" t="s">
        <v>136</v>
      </c>
      <c r="B30" s="268" t="s">
        <v>137</v>
      </c>
      <c r="C30" s="147">
        <v>804</v>
      </c>
      <c r="D30" s="170">
        <v>0.38</v>
      </c>
      <c r="E30" s="157">
        <v>0.04</v>
      </c>
      <c r="F30" s="260">
        <f t="shared" si="0"/>
        <v>0.42</v>
      </c>
      <c r="G30" s="115">
        <f t="shared" si="1"/>
        <v>305.52</v>
      </c>
      <c r="H30" s="117">
        <f t="shared" si="2"/>
        <v>337.68</v>
      </c>
      <c r="I30" s="261"/>
      <c r="J30" s="117">
        <f t="shared" si="3"/>
        <v>337.68</v>
      </c>
      <c r="K30" s="327"/>
      <c r="L30" s="117">
        <f t="shared" si="4"/>
        <v>337.68</v>
      </c>
      <c r="M30" s="118">
        <f t="shared" si="5"/>
        <v>305.52</v>
      </c>
    </row>
    <row r="31" spans="1:13" x14ac:dyDescent="0.2">
      <c r="A31" s="240" t="s">
        <v>136</v>
      </c>
      <c r="B31" s="268" t="s">
        <v>137</v>
      </c>
      <c r="C31" s="147">
        <v>4216</v>
      </c>
      <c r="D31" s="170">
        <v>0.24</v>
      </c>
      <c r="E31" s="157">
        <v>2.5000000000000001E-2</v>
      </c>
      <c r="F31" s="260">
        <f t="shared" si="0"/>
        <v>0.26500000000000001</v>
      </c>
      <c r="G31" s="115">
        <f t="shared" si="1"/>
        <v>1011.8399999999999</v>
      </c>
      <c r="H31" s="117">
        <f t="shared" si="2"/>
        <v>1117.24</v>
      </c>
      <c r="I31" s="261"/>
      <c r="J31" s="117">
        <f t="shared" si="3"/>
        <v>1117.24</v>
      </c>
      <c r="K31" s="327"/>
      <c r="L31" s="117">
        <f t="shared" si="4"/>
        <v>1117.24</v>
      </c>
      <c r="M31" s="118">
        <f t="shared" si="5"/>
        <v>1011.8399999999999</v>
      </c>
    </row>
    <row r="32" spans="1:13" ht="17" hidden="1" x14ac:dyDescent="0.2">
      <c r="A32" s="179" t="s">
        <v>76</v>
      </c>
      <c r="B32" s="180" t="s">
        <v>77</v>
      </c>
      <c r="C32" s="147"/>
      <c r="D32" s="170"/>
      <c r="E32" s="157">
        <v>0.03</v>
      </c>
      <c r="F32" s="260">
        <f t="shared" si="0"/>
        <v>0.03</v>
      </c>
      <c r="G32" s="115">
        <f t="shared" si="1"/>
        <v>0</v>
      </c>
      <c r="H32" s="117">
        <f t="shared" si="2"/>
        <v>0</v>
      </c>
      <c r="I32" s="261"/>
      <c r="J32" s="117">
        <f t="shared" si="3"/>
        <v>0</v>
      </c>
      <c r="K32" s="261"/>
      <c r="L32" s="117">
        <f t="shared" si="4"/>
        <v>0</v>
      </c>
      <c r="M32" s="118">
        <f t="shared" si="5"/>
        <v>0</v>
      </c>
    </row>
    <row r="33" spans="1:15" hidden="1" x14ac:dyDescent="0.2">
      <c r="A33" s="191" t="s">
        <v>96</v>
      </c>
      <c r="B33" s="222" t="s">
        <v>97</v>
      </c>
      <c r="C33" s="147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261"/>
      <c r="J33" s="117">
        <f t="shared" si="3"/>
        <v>0</v>
      </c>
      <c r="K33" s="261"/>
      <c r="L33" s="117">
        <f t="shared" si="4"/>
        <v>0</v>
      </c>
      <c r="M33" s="118">
        <f t="shared" si="5"/>
        <v>0</v>
      </c>
    </row>
    <row r="34" spans="1:15" x14ac:dyDescent="0.2">
      <c r="A34" s="208" t="s">
        <v>65</v>
      </c>
      <c r="B34" s="269" t="s">
        <v>138</v>
      </c>
      <c r="C34" s="270">
        <v>3764</v>
      </c>
      <c r="D34" s="271">
        <v>0.27</v>
      </c>
      <c r="E34" s="157">
        <v>2.5000000000000001E-2</v>
      </c>
      <c r="F34" s="260">
        <f t="shared" ref="F34:F65" si="6">D34+E34</f>
        <v>0.29500000000000004</v>
      </c>
      <c r="G34" s="115">
        <f t="shared" ref="G34:G65" si="7">C34*D34</f>
        <v>1016.2800000000001</v>
      </c>
      <c r="H34" s="117">
        <f t="shared" ref="H34:H65" si="8">C34*F34</f>
        <v>1110.3800000000001</v>
      </c>
      <c r="I34" s="261">
        <v>25</v>
      </c>
      <c r="J34" s="117">
        <f t="shared" ref="J34:J65" si="9">H34+I34</f>
        <v>1135.3800000000001</v>
      </c>
      <c r="K34" s="261"/>
      <c r="L34" s="117">
        <f t="shared" ref="L34:L65" si="10">J34-K34</f>
        <v>1135.3800000000001</v>
      </c>
      <c r="M34" s="118">
        <f t="shared" ref="M34:M65" si="11">G34+I34-K34</f>
        <v>1041.2800000000002</v>
      </c>
    </row>
    <row r="35" spans="1:15" hidden="1" x14ac:dyDescent="0.2">
      <c r="A35" s="208" t="s">
        <v>65</v>
      </c>
      <c r="B35" s="269" t="s">
        <v>138</v>
      </c>
      <c r="C35" s="270"/>
      <c r="D35" s="271"/>
      <c r="E35" s="157">
        <v>0.04</v>
      </c>
      <c r="F35" s="260">
        <f t="shared" si="6"/>
        <v>0.04</v>
      </c>
      <c r="G35" s="115">
        <f t="shared" si="7"/>
        <v>0</v>
      </c>
      <c r="H35" s="117">
        <f t="shared" si="8"/>
        <v>0</v>
      </c>
      <c r="I35" s="261"/>
      <c r="J35" s="117">
        <f t="shared" si="9"/>
        <v>0</v>
      </c>
      <c r="K35" s="261"/>
      <c r="L35" s="117">
        <f t="shared" si="10"/>
        <v>0</v>
      </c>
      <c r="M35" s="118">
        <f t="shared" si="11"/>
        <v>0</v>
      </c>
    </row>
    <row r="36" spans="1:15" hidden="1" x14ac:dyDescent="0.2">
      <c r="A36" s="191" t="s">
        <v>44</v>
      </c>
      <c r="B36" s="146" t="s">
        <v>45</v>
      </c>
      <c r="C36" s="186"/>
      <c r="D36" s="170"/>
      <c r="E36" s="157">
        <v>0.04</v>
      </c>
      <c r="F36" s="260">
        <f t="shared" si="6"/>
        <v>0.04</v>
      </c>
      <c r="G36" s="115">
        <f t="shared" si="7"/>
        <v>0</v>
      </c>
      <c r="H36" s="117">
        <f t="shared" si="8"/>
        <v>0</v>
      </c>
      <c r="I36" s="117"/>
      <c r="J36" s="117">
        <f t="shared" si="9"/>
        <v>0</v>
      </c>
      <c r="K36" s="117"/>
      <c r="L36" s="117">
        <f t="shared" si="10"/>
        <v>0</v>
      </c>
      <c r="M36" s="118">
        <f t="shared" si="11"/>
        <v>0</v>
      </c>
    </row>
    <row r="37" spans="1:15" hidden="1" x14ac:dyDescent="0.2">
      <c r="A37" s="208" t="s">
        <v>89</v>
      </c>
      <c r="B37" s="185" t="s">
        <v>45</v>
      </c>
      <c r="C37" s="186"/>
      <c r="D37" s="170"/>
      <c r="E37" s="157">
        <v>0.04</v>
      </c>
      <c r="F37" s="260">
        <f t="shared" si="6"/>
        <v>0.04</v>
      </c>
      <c r="G37" s="115">
        <f t="shared" si="7"/>
        <v>0</v>
      </c>
      <c r="H37" s="117">
        <f t="shared" si="8"/>
        <v>0</v>
      </c>
      <c r="I37" s="117"/>
      <c r="J37" s="117">
        <f t="shared" si="9"/>
        <v>0</v>
      </c>
      <c r="K37" s="117"/>
      <c r="L37" s="117">
        <f t="shared" si="10"/>
        <v>0</v>
      </c>
      <c r="M37" s="118">
        <f t="shared" si="11"/>
        <v>0</v>
      </c>
    </row>
    <row r="38" spans="1:15" ht="17" hidden="1" x14ac:dyDescent="0.2">
      <c r="A38" s="179" t="s">
        <v>98</v>
      </c>
      <c r="B38" s="224" t="s">
        <v>45</v>
      </c>
      <c r="C38" s="186"/>
      <c r="D38" s="170"/>
      <c r="E38" s="157">
        <v>0.02</v>
      </c>
      <c r="F38" s="260">
        <f t="shared" si="6"/>
        <v>0.02</v>
      </c>
      <c r="G38" s="115">
        <f t="shared" si="7"/>
        <v>0</v>
      </c>
      <c r="H38" s="117">
        <f t="shared" si="8"/>
        <v>0</v>
      </c>
      <c r="I38" s="117"/>
      <c r="J38" s="117">
        <f t="shared" si="9"/>
        <v>0</v>
      </c>
      <c r="K38" s="117"/>
      <c r="L38" s="117">
        <f t="shared" si="10"/>
        <v>0</v>
      </c>
      <c r="M38" s="118">
        <f t="shared" si="11"/>
        <v>0</v>
      </c>
    </row>
    <row r="39" spans="1:15" ht="17" hidden="1" x14ac:dyDescent="0.2">
      <c r="A39" s="160" t="s">
        <v>94</v>
      </c>
      <c r="B39" s="219" t="s">
        <v>95</v>
      </c>
      <c r="C39" s="186"/>
      <c r="D39" s="170"/>
      <c r="E39" s="157">
        <v>2.5000000000000001E-2</v>
      </c>
      <c r="F39" s="260">
        <f t="shared" si="6"/>
        <v>2.5000000000000001E-2</v>
      </c>
      <c r="G39" s="115">
        <f t="shared" si="7"/>
        <v>0</v>
      </c>
      <c r="H39" s="117">
        <f t="shared" si="8"/>
        <v>0</v>
      </c>
      <c r="I39" s="117"/>
      <c r="J39" s="117">
        <f t="shared" si="9"/>
        <v>0</v>
      </c>
      <c r="K39" s="117"/>
      <c r="L39" s="117">
        <f t="shared" si="10"/>
        <v>0</v>
      </c>
      <c r="M39" s="118">
        <f t="shared" si="11"/>
        <v>0</v>
      </c>
    </row>
    <row r="40" spans="1:15" ht="17" hidden="1" x14ac:dyDescent="0.2">
      <c r="A40" s="160" t="s">
        <v>94</v>
      </c>
      <c r="B40" s="219" t="s">
        <v>95</v>
      </c>
      <c r="C40" s="186"/>
      <c r="D40" s="170"/>
      <c r="E40" s="157">
        <v>0.04</v>
      </c>
      <c r="F40" s="260">
        <f t="shared" si="6"/>
        <v>0.04</v>
      </c>
      <c r="G40" s="115">
        <f t="shared" si="7"/>
        <v>0</v>
      </c>
      <c r="H40" s="117">
        <f t="shared" si="8"/>
        <v>0</v>
      </c>
      <c r="I40" s="117"/>
      <c r="J40" s="117">
        <f t="shared" si="9"/>
        <v>0</v>
      </c>
      <c r="K40" s="117"/>
      <c r="L40" s="117">
        <f t="shared" si="10"/>
        <v>0</v>
      </c>
      <c r="M40" s="118">
        <f t="shared" si="11"/>
        <v>0</v>
      </c>
    </row>
    <row r="41" spans="1:15" hidden="1" x14ac:dyDescent="0.2">
      <c r="A41" s="139" t="s">
        <v>69</v>
      </c>
      <c r="B41" s="187" t="s">
        <v>70</v>
      </c>
      <c r="C41" s="186"/>
      <c r="D41" s="170"/>
      <c r="E41" s="157">
        <v>0.04</v>
      </c>
      <c r="F41" s="260">
        <f t="shared" si="6"/>
        <v>0.04</v>
      </c>
      <c r="G41" s="115">
        <f t="shared" si="7"/>
        <v>0</v>
      </c>
      <c r="H41" s="117">
        <f t="shared" si="8"/>
        <v>0</v>
      </c>
      <c r="I41" s="261"/>
      <c r="J41" s="117">
        <f t="shared" si="9"/>
        <v>0</v>
      </c>
      <c r="K41" s="261"/>
      <c r="L41" s="117">
        <f t="shared" si="10"/>
        <v>0</v>
      </c>
      <c r="M41" s="118">
        <f t="shared" si="11"/>
        <v>0</v>
      </c>
    </row>
    <row r="42" spans="1:15" hidden="1" x14ac:dyDescent="0.2">
      <c r="A42" s="124" t="s">
        <v>60</v>
      </c>
      <c r="B42" s="188" t="s">
        <v>61</v>
      </c>
      <c r="C42" s="189"/>
      <c r="D42" s="172"/>
      <c r="E42" s="157">
        <v>0.04</v>
      </c>
      <c r="F42" s="260">
        <f t="shared" si="6"/>
        <v>0.04</v>
      </c>
      <c r="G42" s="115">
        <f t="shared" si="7"/>
        <v>0</v>
      </c>
      <c r="H42" s="117">
        <f t="shared" si="8"/>
        <v>0</v>
      </c>
      <c r="I42" s="261"/>
      <c r="J42" s="117">
        <f t="shared" si="9"/>
        <v>0</v>
      </c>
      <c r="K42" s="261"/>
      <c r="L42" s="117">
        <f t="shared" si="10"/>
        <v>0</v>
      </c>
      <c r="M42" s="118">
        <f t="shared" si="11"/>
        <v>0</v>
      </c>
    </row>
    <row r="43" spans="1:15" hidden="1" x14ac:dyDescent="0.2">
      <c r="A43" s="139" t="s">
        <v>46</v>
      </c>
      <c r="B43" s="146" t="s">
        <v>29</v>
      </c>
      <c r="C43" s="186"/>
      <c r="D43" s="170"/>
      <c r="E43" s="157">
        <v>2.5000000000000001E-2</v>
      </c>
      <c r="F43" s="260">
        <f t="shared" si="6"/>
        <v>2.5000000000000001E-2</v>
      </c>
      <c r="G43" s="115">
        <f t="shared" si="7"/>
        <v>0</v>
      </c>
      <c r="H43" s="117">
        <f t="shared" si="8"/>
        <v>0</v>
      </c>
      <c r="I43" s="261"/>
      <c r="J43" s="117">
        <f t="shared" si="9"/>
        <v>0</v>
      </c>
      <c r="K43" s="261"/>
      <c r="L43" s="117">
        <f t="shared" si="10"/>
        <v>0</v>
      </c>
      <c r="M43" s="118">
        <f t="shared" si="11"/>
        <v>0</v>
      </c>
    </row>
    <row r="44" spans="1:15" hidden="1" x14ac:dyDescent="0.2">
      <c r="A44" s="90" t="s">
        <v>127</v>
      </c>
      <c r="B44" s="244" t="s">
        <v>128</v>
      </c>
      <c r="C44" s="186"/>
      <c r="D44" s="170"/>
      <c r="E44" s="157">
        <v>0.03</v>
      </c>
      <c r="F44" s="260">
        <f t="shared" si="6"/>
        <v>0.03</v>
      </c>
      <c r="G44" s="115">
        <f t="shared" si="7"/>
        <v>0</v>
      </c>
      <c r="H44" s="117">
        <f t="shared" si="8"/>
        <v>0</v>
      </c>
      <c r="I44" s="261"/>
      <c r="J44" s="117">
        <f t="shared" si="9"/>
        <v>0</v>
      </c>
      <c r="K44" s="261"/>
      <c r="L44" s="117">
        <f t="shared" si="10"/>
        <v>0</v>
      </c>
      <c r="M44" s="118">
        <f t="shared" si="11"/>
        <v>0</v>
      </c>
      <c r="O44" s="3"/>
    </row>
    <row r="45" spans="1:15" hidden="1" x14ac:dyDescent="0.2">
      <c r="A45" s="90" t="s">
        <v>108</v>
      </c>
      <c r="B45" s="233" t="s">
        <v>111</v>
      </c>
      <c r="C45" s="186"/>
      <c r="D45" s="170"/>
      <c r="E45" s="157">
        <v>0.03</v>
      </c>
      <c r="F45" s="260">
        <f t="shared" si="6"/>
        <v>0.03</v>
      </c>
      <c r="G45" s="115">
        <f t="shared" si="7"/>
        <v>0</v>
      </c>
      <c r="H45" s="117">
        <f t="shared" si="8"/>
        <v>0</v>
      </c>
      <c r="I45" s="261"/>
      <c r="J45" s="117">
        <f t="shared" si="9"/>
        <v>0</v>
      </c>
      <c r="K45" s="261"/>
      <c r="L45" s="117">
        <f t="shared" si="10"/>
        <v>0</v>
      </c>
      <c r="M45" s="118">
        <f t="shared" si="11"/>
        <v>0</v>
      </c>
    </row>
    <row r="46" spans="1:15" x14ac:dyDescent="0.2">
      <c r="A46" s="90" t="s">
        <v>52</v>
      </c>
      <c r="B46" s="119" t="s">
        <v>53</v>
      </c>
      <c r="C46" s="190">
        <v>4463</v>
      </c>
      <c r="D46" s="170">
        <v>0.39</v>
      </c>
      <c r="E46" s="157">
        <v>0.03</v>
      </c>
      <c r="F46" s="260">
        <f t="shared" si="6"/>
        <v>0.42000000000000004</v>
      </c>
      <c r="G46" s="115">
        <f t="shared" si="7"/>
        <v>1740.5700000000002</v>
      </c>
      <c r="H46" s="117">
        <f t="shared" si="8"/>
        <v>1874.4600000000003</v>
      </c>
      <c r="I46" s="261">
        <v>22.37</v>
      </c>
      <c r="J46" s="117">
        <f t="shared" si="9"/>
        <v>1896.8300000000002</v>
      </c>
      <c r="K46" s="261">
        <v>110</v>
      </c>
      <c r="L46" s="117">
        <f t="shared" si="10"/>
        <v>1786.8300000000002</v>
      </c>
      <c r="M46" s="118">
        <f t="shared" si="11"/>
        <v>1652.94</v>
      </c>
    </row>
    <row r="47" spans="1:15" hidden="1" x14ac:dyDescent="0.2">
      <c r="A47" s="90" t="s">
        <v>52</v>
      </c>
      <c r="B47" s="119" t="s">
        <v>53</v>
      </c>
      <c r="C47" s="190"/>
      <c r="D47" s="170"/>
      <c r="E47" s="157">
        <v>0.03</v>
      </c>
      <c r="F47" s="260">
        <f t="shared" si="6"/>
        <v>0.03</v>
      </c>
      <c r="G47" s="115">
        <f t="shared" si="7"/>
        <v>0</v>
      </c>
      <c r="H47" s="117">
        <f t="shared" si="8"/>
        <v>0</v>
      </c>
      <c r="I47" s="261"/>
      <c r="J47" s="117">
        <f t="shared" si="9"/>
        <v>0</v>
      </c>
      <c r="K47" s="261"/>
      <c r="L47" s="117">
        <f t="shared" si="10"/>
        <v>0</v>
      </c>
      <c r="M47" s="118">
        <f t="shared" si="11"/>
        <v>0</v>
      </c>
    </row>
    <row r="48" spans="1:15" hidden="1" x14ac:dyDescent="0.2">
      <c r="A48" s="208" t="s">
        <v>90</v>
      </c>
      <c r="B48" s="185" t="s">
        <v>79</v>
      </c>
      <c r="C48" s="190"/>
      <c r="D48" s="170"/>
      <c r="E48" s="157">
        <v>0.04</v>
      </c>
      <c r="F48" s="260">
        <f t="shared" si="6"/>
        <v>0.04</v>
      </c>
      <c r="G48" s="115">
        <f t="shared" si="7"/>
        <v>0</v>
      </c>
      <c r="H48" s="117">
        <f t="shared" si="8"/>
        <v>0</v>
      </c>
      <c r="I48" s="261"/>
      <c r="J48" s="117">
        <f t="shared" si="9"/>
        <v>0</v>
      </c>
      <c r="K48" s="261"/>
      <c r="L48" s="117">
        <f t="shared" si="10"/>
        <v>0</v>
      </c>
      <c r="M48" s="118">
        <f t="shared" si="11"/>
        <v>0</v>
      </c>
    </row>
    <row r="49" spans="1:13" x14ac:dyDescent="0.2">
      <c r="A49" s="90" t="s">
        <v>154</v>
      </c>
      <c r="B49" s="330" t="s">
        <v>155</v>
      </c>
      <c r="C49" s="190">
        <v>9368</v>
      </c>
      <c r="D49" s="170">
        <v>0.22</v>
      </c>
      <c r="E49" s="157">
        <v>0.02</v>
      </c>
      <c r="F49" s="260">
        <f t="shared" si="6"/>
        <v>0.24</v>
      </c>
      <c r="G49" s="115">
        <f t="shared" si="7"/>
        <v>2060.96</v>
      </c>
      <c r="H49" s="117">
        <f t="shared" si="8"/>
        <v>2248.3199999999997</v>
      </c>
      <c r="I49" s="261"/>
      <c r="J49" s="117">
        <f t="shared" si="9"/>
        <v>2248.3199999999997</v>
      </c>
      <c r="K49" s="261">
        <v>160</v>
      </c>
      <c r="L49" s="117">
        <f t="shared" si="10"/>
        <v>2088.3199999999997</v>
      </c>
      <c r="M49" s="118">
        <f t="shared" si="11"/>
        <v>1900.96</v>
      </c>
    </row>
    <row r="50" spans="1:13" x14ac:dyDescent="0.2">
      <c r="A50" s="90" t="s">
        <v>156</v>
      </c>
      <c r="B50" s="330" t="s">
        <v>155</v>
      </c>
      <c r="C50" s="190">
        <v>9368</v>
      </c>
      <c r="D50" s="170">
        <v>0.24</v>
      </c>
      <c r="E50" s="157">
        <v>0.02</v>
      </c>
      <c r="F50" s="260">
        <f t="shared" si="6"/>
        <v>0.26</v>
      </c>
      <c r="G50" s="115">
        <f t="shared" si="7"/>
        <v>2248.3199999999997</v>
      </c>
      <c r="H50" s="117">
        <f t="shared" si="8"/>
        <v>2435.6800000000003</v>
      </c>
      <c r="I50" s="261"/>
      <c r="J50" s="117">
        <f t="shared" si="9"/>
        <v>2435.6800000000003</v>
      </c>
      <c r="K50" s="261">
        <v>50</v>
      </c>
      <c r="L50" s="117">
        <f t="shared" si="10"/>
        <v>2385.6800000000003</v>
      </c>
      <c r="M50" s="118">
        <f t="shared" si="11"/>
        <v>2198.3199999999997</v>
      </c>
    </row>
    <row r="51" spans="1:13" hidden="1" x14ac:dyDescent="0.2">
      <c r="A51" s="90" t="s">
        <v>156</v>
      </c>
      <c r="B51" s="330" t="s">
        <v>155</v>
      </c>
      <c r="C51" s="190"/>
      <c r="D51" s="170"/>
      <c r="E51" s="157">
        <v>0.02</v>
      </c>
      <c r="F51" s="260">
        <f t="shared" si="6"/>
        <v>0.02</v>
      </c>
      <c r="G51" s="115">
        <f t="shared" si="7"/>
        <v>0</v>
      </c>
      <c r="H51" s="117">
        <f t="shared" si="8"/>
        <v>0</v>
      </c>
      <c r="I51" s="261"/>
      <c r="J51" s="117">
        <f t="shared" si="9"/>
        <v>0</v>
      </c>
      <c r="K51" s="261"/>
      <c r="L51" s="117">
        <f t="shared" si="10"/>
        <v>0</v>
      </c>
      <c r="M51" s="118">
        <f t="shared" si="11"/>
        <v>0</v>
      </c>
    </row>
    <row r="52" spans="1:13" hidden="1" x14ac:dyDescent="0.2">
      <c r="A52" s="90" t="s">
        <v>104</v>
      </c>
      <c r="B52" s="231" t="s">
        <v>105</v>
      </c>
      <c r="C52" s="190"/>
      <c r="D52" s="170"/>
      <c r="E52" s="157">
        <v>0.03</v>
      </c>
      <c r="F52" s="260">
        <f t="shared" si="6"/>
        <v>0.03</v>
      </c>
      <c r="G52" s="115">
        <f t="shared" si="7"/>
        <v>0</v>
      </c>
      <c r="H52" s="117">
        <f t="shared" si="8"/>
        <v>0</v>
      </c>
      <c r="I52" s="261"/>
      <c r="J52" s="117">
        <f t="shared" si="9"/>
        <v>0</v>
      </c>
      <c r="K52" s="261"/>
      <c r="L52" s="117">
        <f t="shared" si="10"/>
        <v>0</v>
      </c>
      <c r="M52" s="118">
        <f t="shared" si="11"/>
        <v>0</v>
      </c>
    </row>
    <row r="53" spans="1:13" x14ac:dyDescent="0.2">
      <c r="A53" s="90" t="s">
        <v>161</v>
      </c>
      <c r="B53" s="349" t="s">
        <v>162</v>
      </c>
      <c r="C53" s="190">
        <v>3826</v>
      </c>
      <c r="D53" s="170">
        <v>0.38</v>
      </c>
      <c r="E53" s="157">
        <v>0.03</v>
      </c>
      <c r="F53" s="260">
        <f t="shared" si="6"/>
        <v>0.41000000000000003</v>
      </c>
      <c r="G53" s="115">
        <f t="shared" si="7"/>
        <v>1453.88</v>
      </c>
      <c r="H53" s="117">
        <f t="shared" si="8"/>
        <v>1568.66</v>
      </c>
      <c r="I53" s="261"/>
      <c r="J53" s="117">
        <f t="shared" si="9"/>
        <v>1568.66</v>
      </c>
      <c r="K53" s="261">
        <v>380</v>
      </c>
      <c r="L53" s="117">
        <f t="shared" si="10"/>
        <v>1188.6600000000001</v>
      </c>
      <c r="M53" s="118">
        <f t="shared" si="11"/>
        <v>1073.8800000000001</v>
      </c>
    </row>
    <row r="54" spans="1:13" x14ac:dyDescent="0.2">
      <c r="A54" s="90" t="s">
        <v>100</v>
      </c>
      <c r="B54" s="228" t="s">
        <v>101</v>
      </c>
      <c r="C54" s="190">
        <v>2246</v>
      </c>
      <c r="D54" s="170">
        <v>0.38</v>
      </c>
      <c r="E54" s="157">
        <v>0.03</v>
      </c>
      <c r="F54" s="260">
        <f t="shared" si="6"/>
        <v>0.41000000000000003</v>
      </c>
      <c r="G54" s="115">
        <f t="shared" si="7"/>
        <v>853.48</v>
      </c>
      <c r="H54" s="117">
        <f t="shared" si="8"/>
        <v>920.86</v>
      </c>
      <c r="I54" s="261"/>
      <c r="J54" s="117">
        <f t="shared" si="9"/>
        <v>920.86</v>
      </c>
      <c r="K54" s="261">
        <v>110</v>
      </c>
      <c r="L54" s="117">
        <f t="shared" si="10"/>
        <v>810.86</v>
      </c>
      <c r="M54" s="118">
        <f t="shared" si="11"/>
        <v>743.48</v>
      </c>
    </row>
    <row r="55" spans="1:13" hidden="1" x14ac:dyDescent="0.2">
      <c r="A55" s="194" t="s">
        <v>85</v>
      </c>
      <c r="B55" s="206" t="s">
        <v>86</v>
      </c>
      <c r="C55" s="190"/>
      <c r="D55" s="170"/>
      <c r="E55" s="157">
        <v>2.5000000000000001E-2</v>
      </c>
      <c r="F55" s="260">
        <f t="shared" si="6"/>
        <v>2.5000000000000001E-2</v>
      </c>
      <c r="G55" s="115">
        <f t="shared" si="7"/>
        <v>0</v>
      </c>
      <c r="H55" s="117">
        <f t="shared" si="8"/>
        <v>0</v>
      </c>
      <c r="I55" s="261"/>
      <c r="J55" s="117">
        <f t="shared" si="9"/>
        <v>0</v>
      </c>
      <c r="K55" s="261"/>
      <c r="L55" s="117">
        <f t="shared" si="10"/>
        <v>0</v>
      </c>
      <c r="M55" s="118">
        <f t="shared" si="11"/>
        <v>0</v>
      </c>
    </row>
    <row r="56" spans="1:13" hidden="1" x14ac:dyDescent="0.2">
      <c r="A56" s="194" t="s">
        <v>85</v>
      </c>
      <c r="B56" s="206" t="s">
        <v>86</v>
      </c>
      <c r="C56" s="190"/>
      <c r="D56" s="170"/>
      <c r="E56" s="157">
        <v>0.04</v>
      </c>
      <c r="F56" s="260">
        <f t="shared" si="6"/>
        <v>0.04</v>
      </c>
      <c r="G56" s="115">
        <f t="shared" si="7"/>
        <v>0</v>
      </c>
      <c r="H56" s="117">
        <f t="shared" si="8"/>
        <v>0</v>
      </c>
      <c r="I56" s="261"/>
      <c r="J56" s="117">
        <f t="shared" si="9"/>
        <v>0</v>
      </c>
      <c r="K56" s="261"/>
      <c r="L56" s="117">
        <f t="shared" si="10"/>
        <v>0</v>
      </c>
      <c r="M56" s="118">
        <f t="shared" si="11"/>
        <v>0</v>
      </c>
    </row>
    <row r="57" spans="1:13" hidden="1" x14ac:dyDescent="0.2">
      <c r="A57" s="194" t="s">
        <v>83</v>
      </c>
      <c r="B57" s="206" t="s">
        <v>84</v>
      </c>
      <c r="C57" s="190"/>
      <c r="D57" s="170"/>
      <c r="E57" s="157">
        <v>0.04</v>
      </c>
      <c r="F57" s="260">
        <f t="shared" si="6"/>
        <v>0.04</v>
      </c>
      <c r="G57" s="115">
        <f t="shared" si="7"/>
        <v>0</v>
      </c>
      <c r="H57" s="117">
        <f t="shared" si="8"/>
        <v>0</v>
      </c>
      <c r="I57" s="261"/>
      <c r="J57" s="117">
        <f t="shared" si="9"/>
        <v>0</v>
      </c>
      <c r="K57" s="261"/>
      <c r="L57" s="117">
        <f t="shared" si="10"/>
        <v>0</v>
      </c>
      <c r="M57" s="118">
        <f t="shared" si="11"/>
        <v>0</v>
      </c>
    </row>
    <row r="58" spans="1:13" hidden="1" x14ac:dyDescent="0.2">
      <c r="A58" s="90" t="s">
        <v>106</v>
      </c>
      <c r="B58" s="231" t="s">
        <v>107</v>
      </c>
      <c r="C58" s="176"/>
      <c r="D58" s="170"/>
      <c r="E58" s="157">
        <v>0.02</v>
      </c>
      <c r="F58" s="260">
        <f t="shared" si="6"/>
        <v>0.02</v>
      </c>
      <c r="G58" s="115">
        <f t="shared" si="7"/>
        <v>0</v>
      </c>
      <c r="H58" s="117">
        <f t="shared" si="8"/>
        <v>0</v>
      </c>
      <c r="I58" s="261"/>
      <c r="J58" s="117">
        <f t="shared" si="9"/>
        <v>0</v>
      </c>
      <c r="K58" s="261"/>
      <c r="L58" s="117">
        <f t="shared" si="10"/>
        <v>0</v>
      </c>
      <c r="M58" s="118">
        <f t="shared" si="11"/>
        <v>0</v>
      </c>
    </row>
    <row r="59" spans="1:13" hidden="1" x14ac:dyDescent="0.2">
      <c r="A59" s="90" t="s">
        <v>106</v>
      </c>
      <c r="B59" s="231" t="s">
        <v>107</v>
      </c>
      <c r="C59" s="176"/>
      <c r="D59" s="170"/>
      <c r="E59" s="157">
        <v>0.03</v>
      </c>
      <c r="F59" s="260">
        <f t="shared" si="6"/>
        <v>0.03</v>
      </c>
      <c r="G59" s="115">
        <f t="shared" si="7"/>
        <v>0</v>
      </c>
      <c r="H59" s="117">
        <f t="shared" si="8"/>
        <v>0</v>
      </c>
      <c r="I59" s="261"/>
      <c r="J59" s="117">
        <f t="shared" si="9"/>
        <v>0</v>
      </c>
      <c r="K59" s="261"/>
      <c r="L59" s="117">
        <f t="shared" si="10"/>
        <v>0</v>
      </c>
      <c r="M59" s="118">
        <f t="shared" si="11"/>
        <v>0</v>
      </c>
    </row>
    <row r="60" spans="1:13" x14ac:dyDescent="0.2">
      <c r="A60" s="90" t="s">
        <v>152</v>
      </c>
      <c r="B60" s="328" t="s">
        <v>153</v>
      </c>
      <c r="C60" s="176">
        <v>1464</v>
      </c>
      <c r="D60" s="170">
        <v>0.36</v>
      </c>
      <c r="E60" s="157">
        <v>0.03</v>
      </c>
      <c r="F60" s="260">
        <f t="shared" si="6"/>
        <v>0.39</v>
      </c>
      <c r="G60" s="115">
        <f t="shared" si="7"/>
        <v>527.04</v>
      </c>
      <c r="H60" s="117">
        <f t="shared" si="8"/>
        <v>570.96</v>
      </c>
      <c r="I60" s="261"/>
      <c r="J60" s="117">
        <f t="shared" si="9"/>
        <v>570.96</v>
      </c>
      <c r="K60" s="261">
        <v>220</v>
      </c>
      <c r="L60" s="117">
        <f t="shared" si="10"/>
        <v>350.96000000000004</v>
      </c>
      <c r="M60" s="118">
        <f t="shared" si="11"/>
        <v>307.03999999999996</v>
      </c>
    </row>
    <row r="61" spans="1:13" x14ac:dyDescent="0.2">
      <c r="A61" s="90" t="s">
        <v>152</v>
      </c>
      <c r="B61" s="328" t="s">
        <v>153</v>
      </c>
      <c r="C61" s="176">
        <v>2300</v>
      </c>
      <c r="D61" s="170">
        <v>0.22</v>
      </c>
      <c r="E61" s="157">
        <v>0.02</v>
      </c>
      <c r="F61" s="260">
        <f t="shared" si="6"/>
        <v>0.24</v>
      </c>
      <c r="G61" s="115">
        <f t="shared" si="7"/>
        <v>506</v>
      </c>
      <c r="H61" s="117">
        <f t="shared" si="8"/>
        <v>552</v>
      </c>
      <c r="I61" s="261">
        <v>25</v>
      </c>
      <c r="J61" s="117">
        <f t="shared" si="9"/>
        <v>577</v>
      </c>
      <c r="K61" s="261"/>
      <c r="L61" s="117">
        <f t="shared" si="10"/>
        <v>577</v>
      </c>
      <c r="M61" s="118">
        <f t="shared" si="11"/>
        <v>531</v>
      </c>
    </row>
    <row r="62" spans="1:13" s="272" customFormat="1" x14ac:dyDescent="0.2">
      <c r="A62" s="208" t="s">
        <v>159</v>
      </c>
      <c r="B62" s="347" t="s">
        <v>160</v>
      </c>
      <c r="C62" s="176">
        <v>1545</v>
      </c>
      <c r="D62" s="170">
        <v>0.38</v>
      </c>
      <c r="E62" s="157">
        <v>0.04</v>
      </c>
      <c r="F62" s="260">
        <f t="shared" si="6"/>
        <v>0.42</v>
      </c>
      <c r="G62" s="115">
        <f t="shared" si="7"/>
        <v>587.1</v>
      </c>
      <c r="H62" s="117">
        <f t="shared" si="8"/>
        <v>648.9</v>
      </c>
      <c r="I62" s="261"/>
      <c r="J62" s="117">
        <f t="shared" si="9"/>
        <v>648.9</v>
      </c>
      <c r="K62" s="261"/>
      <c r="L62" s="117">
        <f t="shared" si="10"/>
        <v>648.9</v>
      </c>
      <c r="M62" s="118">
        <f t="shared" si="11"/>
        <v>587.1</v>
      </c>
    </row>
    <row r="63" spans="1:13" hidden="1" x14ac:dyDescent="0.2">
      <c r="A63" s="94" t="s">
        <v>58</v>
      </c>
      <c r="B63" s="110" t="s">
        <v>59</v>
      </c>
      <c r="C63" s="111"/>
      <c r="D63" s="171"/>
      <c r="E63" s="157">
        <v>2.5000000000000001E-2</v>
      </c>
      <c r="F63" s="260">
        <f t="shared" si="6"/>
        <v>2.5000000000000001E-2</v>
      </c>
      <c r="G63" s="115">
        <f t="shared" si="7"/>
        <v>0</v>
      </c>
      <c r="H63" s="117">
        <f t="shared" si="8"/>
        <v>0</v>
      </c>
      <c r="I63" s="116"/>
      <c r="J63" s="117">
        <f t="shared" si="9"/>
        <v>0</v>
      </c>
      <c r="K63" s="116"/>
      <c r="L63" s="117">
        <f t="shared" si="10"/>
        <v>0</v>
      </c>
      <c r="M63" s="118">
        <f t="shared" si="11"/>
        <v>0</v>
      </c>
    </row>
    <row r="64" spans="1:13" ht="17" x14ac:dyDescent="0.2">
      <c r="A64" s="160" t="s">
        <v>65</v>
      </c>
      <c r="B64" s="238" t="s">
        <v>59</v>
      </c>
      <c r="C64" s="111">
        <v>2674</v>
      </c>
      <c r="D64" s="171">
        <v>0.4</v>
      </c>
      <c r="E64" s="157">
        <v>0.04</v>
      </c>
      <c r="F64" s="260">
        <f t="shared" si="6"/>
        <v>0.44</v>
      </c>
      <c r="G64" s="115">
        <f t="shared" si="7"/>
        <v>1069.6000000000001</v>
      </c>
      <c r="H64" s="117">
        <f t="shared" si="8"/>
        <v>1176.56</v>
      </c>
      <c r="I64" s="116"/>
      <c r="J64" s="117">
        <f t="shared" si="9"/>
        <v>1176.56</v>
      </c>
      <c r="K64" s="116"/>
      <c r="L64" s="117">
        <f t="shared" si="10"/>
        <v>1176.56</v>
      </c>
      <c r="M64" s="118">
        <f t="shared" si="11"/>
        <v>1069.6000000000001</v>
      </c>
    </row>
    <row r="65" spans="1:15" hidden="1" x14ac:dyDescent="0.2">
      <c r="A65" s="90" t="s">
        <v>63</v>
      </c>
      <c r="B65" s="146" t="s">
        <v>64</v>
      </c>
      <c r="C65" s="176"/>
      <c r="D65" s="170"/>
      <c r="E65" s="157">
        <v>0.02</v>
      </c>
      <c r="F65" s="260">
        <f t="shared" si="6"/>
        <v>0.02</v>
      </c>
      <c r="G65" s="115">
        <f t="shared" si="7"/>
        <v>0</v>
      </c>
      <c r="H65" s="117">
        <f t="shared" si="8"/>
        <v>0</v>
      </c>
      <c r="I65" s="261"/>
      <c r="J65" s="117">
        <f t="shared" si="9"/>
        <v>0</v>
      </c>
      <c r="K65" s="261"/>
      <c r="L65" s="117">
        <f t="shared" si="10"/>
        <v>0</v>
      </c>
      <c r="M65" s="118">
        <f t="shared" si="11"/>
        <v>0</v>
      </c>
    </row>
    <row r="66" spans="1:15" x14ac:dyDescent="0.2">
      <c r="A66" s="90" t="s">
        <v>134</v>
      </c>
      <c r="B66" s="253" t="s">
        <v>135</v>
      </c>
      <c r="C66" s="176">
        <v>5182</v>
      </c>
      <c r="D66" s="170">
        <v>0.38</v>
      </c>
      <c r="E66" s="157">
        <v>0.03</v>
      </c>
      <c r="F66" s="260">
        <f t="shared" ref="F66:F78" si="12">D66+E66</f>
        <v>0.41000000000000003</v>
      </c>
      <c r="G66" s="115">
        <f t="shared" ref="G66:G78" si="13">C66*D66</f>
        <v>1969.16</v>
      </c>
      <c r="H66" s="117">
        <f t="shared" ref="H66:H78" si="14">C66*F66</f>
        <v>2124.6200000000003</v>
      </c>
      <c r="I66" s="261">
        <v>200</v>
      </c>
      <c r="J66" s="117">
        <f t="shared" ref="J66:J78" si="15">H66+I66</f>
        <v>2324.6200000000003</v>
      </c>
      <c r="K66" s="261">
        <v>200</v>
      </c>
      <c r="L66" s="117">
        <f t="shared" ref="L66:L78" si="16">J66-K66</f>
        <v>2124.6200000000003</v>
      </c>
      <c r="M66" s="118">
        <f t="shared" ref="M66:M78" si="17">G66+I66-K66</f>
        <v>1969.1599999999999</v>
      </c>
    </row>
    <row r="67" spans="1:15" hidden="1" x14ac:dyDescent="0.2">
      <c r="A67" s="90" t="s">
        <v>114</v>
      </c>
      <c r="B67" s="234" t="s">
        <v>115</v>
      </c>
      <c r="C67" s="176"/>
      <c r="D67" s="170"/>
      <c r="E67" s="157">
        <v>0.03</v>
      </c>
      <c r="F67" s="260">
        <f t="shared" si="12"/>
        <v>0.03</v>
      </c>
      <c r="G67" s="115">
        <f t="shared" si="13"/>
        <v>0</v>
      </c>
      <c r="H67" s="117">
        <f t="shared" si="14"/>
        <v>0</v>
      </c>
      <c r="I67" s="261"/>
      <c r="J67" s="117">
        <f t="shared" si="15"/>
        <v>0</v>
      </c>
      <c r="K67" s="261"/>
      <c r="L67" s="117">
        <f t="shared" si="16"/>
        <v>0</v>
      </c>
      <c r="M67" s="118">
        <f t="shared" si="17"/>
        <v>0</v>
      </c>
    </row>
    <row r="68" spans="1:15" hidden="1" x14ac:dyDescent="0.2">
      <c r="A68" s="90" t="s">
        <v>114</v>
      </c>
      <c r="B68" s="234" t="s">
        <v>115</v>
      </c>
      <c r="C68" s="176"/>
      <c r="D68" s="170"/>
      <c r="E68" s="157">
        <v>0.03</v>
      </c>
      <c r="F68" s="260">
        <f t="shared" si="12"/>
        <v>0.03</v>
      </c>
      <c r="G68" s="115">
        <f t="shared" si="13"/>
        <v>0</v>
      </c>
      <c r="H68" s="117">
        <f t="shared" si="14"/>
        <v>0</v>
      </c>
      <c r="I68" s="261"/>
      <c r="J68" s="117">
        <f t="shared" si="15"/>
        <v>0</v>
      </c>
      <c r="K68" s="261"/>
      <c r="L68" s="117">
        <f t="shared" si="16"/>
        <v>0</v>
      </c>
      <c r="M68" s="118">
        <f t="shared" si="17"/>
        <v>0</v>
      </c>
    </row>
    <row r="69" spans="1:15" hidden="1" x14ac:dyDescent="0.2">
      <c r="A69" s="90" t="s">
        <v>109</v>
      </c>
      <c r="B69" s="233" t="s">
        <v>110</v>
      </c>
      <c r="C69" s="176"/>
      <c r="D69" s="170"/>
      <c r="E69" s="157">
        <v>0.03</v>
      </c>
      <c r="F69" s="260">
        <f t="shared" si="12"/>
        <v>0.03</v>
      </c>
      <c r="G69" s="115">
        <f t="shared" si="13"/>
        <v>0</v>
      </c>
      <c r="H69" s="117">
        <f t="shared" si="14"/>
        <v>0</v>
      </c>
      <c r="I69" s="261"/>
      <c r="J69" s="117">
        <f t="shared" si="15"/>
        <v>0</v>
      </c>
      <c r="K69" s="261"/>
      <c r="L69" s="117">
        <f t="shared" si="16"/>
        <v>0</v>
      </c>
      <c r="M69" s="118">
        <f t="shared" si="17"/>
        <v>0</v>
      </c>
    </row>
    <row r="70" spans="1:15" hidden="1" x14ac:dyDescent="0.2">
      <c r="A70" s="90" t="s">
        <v>109</v>
      </c>
      <c r="B70" s="233" t="s">
        <v>110</v>
      </c>
      <c r="C70" s="176"/>
      <c r="D70" s="170"/>
      <c r="E70" s="157">
        <v>0.03</v>
      </c>
      <c r="F70" s="260">
        <f t="shared" si="12"/>
        <v>0.03</v>
      </c>
      <c r="G70" s="115">
        <f t="shared" si="13"/>
        <v>0</v>
      </c>
      <c r="H70" s="117">
        <f t="shared" si="14"/>
        <v>0</v>
      </c>
      <c r="I70" s="261"/>
      <c r="J70" s="117">
        <f t="shared" si="15"/>
        <v>0</v>
      </c>
      <c r="K70" s="261"/>
      <c r="L70" s="117">
        <f t="shared" si="16"/>
        <v>0</v>
      </c>
      <c r="M70" s="118">
        <f t="shared" si="17"/>
        <v>0</v>
      </c>
    </row>
    <row r="71" spans="1:15" hidden="1" x14ac:dyDescent="0.2">
      <c r="A71" s="90" t="s">
        <v>74</v>
      </c>
      <c r="B71" s="351" t="s">
        <v>75</v>
      </c>
      <c r="C71" s="214"/>
      <c r="D71" s="215"/>
      <c r="E71" s="199">
        <v>0.03</v>
      </c>
      <c r="F71" s="260">
        <f t="shared" si="12"/>
        <v>0.03</v>
      </c>
      <c r="G71" s="115">
        <f t="shared" si="13"/>
        <v>0</v>
      </c>
      <c r="H71" s="117">
        <f t="shared" si="14"/>
        <v>0</v>
      </c>
      <c r="I71" s="116"/>
      <c r="J71" s="117">
        <f t="shared" si="15"/>
        <v>0</v>
      </c>
      <c r="K71" s="116"/>
      <c r="L71" s="117">
        <f t="shared" si="16"/>
        <v>0</v>
      </c>
      <c r="M71" s="118">
        <f t="shared" si="17"/>
        <v>0</v>
      </c>
    </row>
    <row r="72" spans="1:15" hidden="1" x14ac:dyDescent="0.2">
      <c r="A72" s="209" t="s">
        <v>91</v>
      </c>
      <c r="B72" s="213" t="s">
        <v>92</v>
      </c>
      <c r="C72" s="214"/>
      <c r="D72" s="215"/>
      <c r="E72" s="199">
        <v>0.04</v>
      </c>
      <c r="F72" s="260">
        <f t="shared" si="12"/>
        <v>0.04</v>
      </c>
      <c r="G72" s="115">
        <f t="shared" si="13"/>
        <v>0</v>
      </c>
      <c r="H72" s="117">
        <f t="shared" si="14"/>
        <v>0</v>
      </c>
      <c r="I72" s="116"/>
      <c r="J72" s="117">
        <f t="shared" si="15"/>
        <v>0</v>
      </c>
      <c r="K72" s="116"/>
      <c r="L72" s="117">
        <f t="shared" si="16"/>
        <v>0</v>
      </c>
      <c r="M72" s="118">
        <f t="shared" si="17"/>
        <v>0</v>
      </c>
    </row>
    <row r="73" spans="1:15" hidden="1" x14ac:dyDescent="0.2">
      <c r="A73" s="316" t="s">
        <v>145</v>
      </c>
      <c r="B73" s="350" t="s">
        <v>146</v>
      </c>
      <c r="C73" s="111"/>
      <c r="D73" s="171"/>
      <c r="E73" s="157">
        <v>0.04</v>
      </c>
      <c r="F73" s="260">
        <f t="shared" si="12"/>
        <v>0.04</v>
      </c>
      <c r="G73" s="115">
        <f t="shared" si="13"/>
        <v>0</v>
      </c>
      <c r="H73" s="117">
        <f t="shared" si="14"/>
        <v>0</v>
      </c>
      <c r="I73" s="116"/>
      <c r="J73" s="117">
        <f t="shared" si="15"/>
        <v>0</v>
      </c>
      <c r="K73" s="116"/>
      <c r="L73" s="117">
        <f t="shared" si="16"/>
        <v>0</v>
      </c>
      <c r="M73" s="118">
        <f t="shared" si="17"/>
        <v>0</v>
      </c>
    </row>
    <row r="74" spans="1:15" s="272" customFormat="1" hidden="1" x14ac:dyDescent="0.2">
      <c r="A74" s="90" t="s">
        <v>139</v>
      </c>
      <c r="B74" s="321" t="s">
        <v>140</v>
      </c>
      <c r="C74" s="176"/>
      <c r="D74" s="170"/>
      <c r="E74" s="157">
        <v>0.02</v>
      </c>
      <c r="F74" s="260">
        <f t="shared" si="12"/>
        <v>0.02</v>
      </c>
      <c r="G74" s="115">
        <f t="shared" si="13"/>
        <v>0</v>
      </c>
      <c r="H74" s="117">
        <f t="shared" si="14"/>
        <v>0</v>
      </c>
      <c r="I74" s="261"/>
      <c r="J74" s="117">
        <f t="shared" si="15"/>
        <v>0</v>
      </c>
      <c r="K74" s="261"/>
      <c r="L74" s="117">
        <f t="shared" si="16"/>
        <v>0</v>
      </c>
      <c r="M74" s="118">
        <f t="shared" si="17"/>
        <v>0</v>
      </c>
    </row>
    <row r="75" spans="1:15" s="272" customFormat="1" hidden="1" x14ac:dyDescent="0.2">
      <c r="A75" s="90" t="s">
        <v>141</v>
      </c>
      <c r="B75" s="321" t="s">
        <v>140</v>
      </c>
      <c r="C75" s="176"/>
      <c r="D75" s="170"/>
      <c r="E75" s="157">
        <v>0.02</v>
      </c>
      <c r="F75" s="260">
        <f t="shared" si="12"/>
        <v>0.02</v>
      </c>
      <c r="G75" s="115">
        <f t="shared" si="13"/>
        <v>0</v>
      </c>
      <c r="H75" s="117">
        <f t="shared" si="14"/>
        <v>0</v>
      </c>
      <c r="I75" s="261"/>
      <c r="J75" s="117">
        <f t="shared" si="15"/>
        <v>0</v>
      </c>
      <c r="K75" s="261"/>
      <c r="L75" s="117">
        <f t="shared" si="16"/>
        <v>0</v>
      </c>
      <c r="M75" s="118">
        <f t="shared" si="17"/>
        <v>0</v>
      </c>
    </row>
    <row r="76" spans="1:15" hidden="1" x14ac:dyDescent="0.2">
      <c r="A76" s="90" t="s">
        <v>118</v>
      </c>
      <c r="B76" s="238" t="s">
        <v>119</v>
      </c>
      <c r="C76" s="176"/>
      <c r="D76" s="170"/>
      <c r="E76" s="157">
        <v>0.03</v>
      </c>
      <c r="F76" s="260">
        <f t="shared" si="12"/>
        <v>0.03</v>
      </c>
      <c r="G76" s="115">
        <f t="shared" si="13"/>
        <v>0</v>
      </c>
      <c r="H76" s="117">
        <f t="shared" si="14"/>
        <v>0</v>
      </c>
      <c r="I76" s="261"/>
      <c r="J76" s="117">
        <f t="shared" si="15"/>
        <v>0</v>
      </c>
      <c r="K76" s="261"/>
      <c r="L76" s="117">
        <f t="shared" si="16"/>
        <v>0</v>
      </c>
      <c r="M76" s="118">
        <f t="shared" si="17"/>
        <v>0</v>
      </c>
    </row>
    <row r="77" spans="1:15" hidden="1" x14ac:dyDescent="0.2">
      <c r="A77" s="92" t="s">
        <v>54</v>
      </c>
      <c r="B77" s="196" t="s">
        <v>55</v>
      </c>
      <c r="C77" s="197"/>
      <c r="D77" s="198"/>
      <c r="E77" s="199">
        <v>0.04</v>
      </c>
      <c r="F77" s="322">
        <f t="shared" si="12"/>
        <v>0.04</v>
      </c>
      <c r="G77" s="323">
        <f t="shared" si="13"/>
        <v>0</v>
      </c>
      <c r="H77" s="324">
        <f t="shared" si="14"/>
        <v>0</v>
      </c>
      <c r="I77" s="203"/>
      <c r="J77" s="324">
        <f t="shared" si="15"/>
        <v>0</v>
      </c>
      <c r="K77" s="203"/>
      <c r="L77" s="324">
        <f t="shared" si="16"/>
        <v>0</v>
      </c>
      <c r="M77" s="118">
        <f t="shared" si="17"/>
        <v>0</v>
      </c>
    </row>
    <row r="78" spans="1:15" hidden="1" x14ac:dyDescent="0.2">
      <c r="A78" s="90" t="s">
        <v>87</v>
      </c>
      <c r="B78" s="234" t="s">
        <v>88</v>
      </c>
      <c r="C78" s="114"/>
      <c r="D78" s="172"/>
      <c r="E78" s="157">
        <v>0.02</v>
      </c>
      <c r="F78" s="260">
        <f t="shared" si="12"/>
        <v>0.02</v>
      </c>
      <c r="G78" s="115">
        <f t="shared" si="13"/>
        <v>0</v>
      </c>
      <c r="H78" s="117">
        <f t="shared" si="14"/>
        <v>0</v>
      </c>
      <c r="I78" s="116"/>
      <c r="J78" s="117">
        <f t="shared" si="15"/>
        <v>0</v>
      </c>
      <c r="K78" s="116"/>
      <c r="L78" s="117">
        <f t="shared" si="16"/>
        <v>0</v>
      </c>
      <c r="M78" s="118">
        <f t="shared" si="17"/>
        <v>0</v>
      </c>
    </row>
    <row r="79" spans="1:15" ht="16" customHeight="1" x14ac:dyDescent="0.2">
      <c r="A79" s="75"/>
      <c r="C79" s="79">
        <f>SUM(C2:C78)</f>
        <v>95956</v>
      </c>
      <c r="D79" s="79"/>
      <c r="E79" s="79"/>
      <c r="F79" s="79"/>
      <c r="G79" s="80">
        <f>SUM(G2:G78)</f>
        <v>27374.23</v>
      </c>
      <c r="H79" s="80">
        <f t="shared" ref="H79:M79" si="18">SUM(H2:H78)</f>
        <v>30949.39</v>
      </c>
      <c r="I79" s="80">
        <f t="shared" si="18"/>
        <v>670.09</v>
      </c>
      <c r="J79" s="80">
        <f t="shared" si="18"/>
        <v>31619.480000000003</v>
      </c>
      <c r="K79" s="80">
        <f t="shared" si="18"/>
        <v>1933.92</v>
      </c>
      <c r="L79" s="80">
        <f t="shared" si="18"/>
        <v>29685.560000000005</v>
      </c>
      <c r="M79" s="80">
        <f t="shared" si="18"/>
        <v>26110.400000000001</v>
      </c>
      <c r="O79" s="3"/>
    </row>
    <row r="80" spans="1:15" x14ac:dyDescent="0.2">
      <c r="D80" s="81"/>
      <c r="E80" s="81"/>
      <c r="F80" s="81"/>
      <c r="G80" s="81"/>
      <c r="L80" s="162"/>
      <c r="N80" s="165"/>
    </row>
    <row r="81" spans="1:12" x14ac:dyDescent="0.2">
      <c r="D81" s="13"/>
      <c r="E81" s="13"/>
      <c r="F81" s="13"/>
      <c r="G81" s="13"/>
      <c r="I81" s="13"/>
      <c r="J81" s="13"/>
      <c r="K81" t="s">
        <v>10</v>
      </c>
      <c r="L81" s="12">
        <f>H85</f>
        <v>0</v>
      </c>
    </row>
    <row r="82" spans="1:12" x14ac:dyDescent="0.2">
      <c r="D82" s="14"/>
      <c r="E82" s="14"/>
      <c r="F82" s="14"/>
      <c r="G82" s="14"/>
      <c r="I82" s="13"/>
      <c r="J82" s="13"/>
      <c r="K82" t="s">
        <v>12</v>
      </c>
      <c r="L82" s="207">
        <f>L79</f>
        <v>29685.560000000005</v>
      </c>
    </row>
    <row r="83" spans="1:12" x14ac:dyDescent="0.2">
      <c r="D83" s="14"/>
      <c r="E83" s="14"/>
      <c r="F83" s="14"/>
      <c r="G83" s="14"/>
      <c r="H83" s="15"/>
    </row>
    <row r="84" spans="1:12" x14ac:dyDescent="0.2">
      <c r="A84" s="247" t="s">
        <v>48</v>
      </c>
      <c r="B84" s="247" t="s">
        <v>49</v>
      </c>
      <c r="D84" s="14"/>
      <c r="E84" s="14"/>
      <c r="F84" s="14"/>
      <c r="G84" s="14"/>
      <c r="H84" s="15"/>
      <c r="I84" s="3"/>
    </row>
    <row r="85" spans="1:12" x14ac:dyDescent="0.2">
      <c r="A85" s="90">
        <v>0.03</v>
      </c>
      <c r="B85" s="245">
        <v>0.02</v>
      </c>
      <c r="C85" s="41" t="s">
        <v>50</v>
      </c>
      <c r="D85" s="14"/>
      <c r="E85" s="14"/>
      <c r="F85" s="14"/>
      <c r="G85" s="14"/>
      <c r="H85" s="15"/>
      <c r="L85" s="3"/>
    </row>
    <row r="86" spans="1:12" x14ac:dyDescent="0.2">
      <c r="A86" s="246">
        <v>0.04</v>
      </c>
      <c r="B86" s="246">
        <v>2.5000000000000001E-2</v>
      </c>
      <c r="C86" s="41" t="s">
        <v>51</v>
      </c>
    </row>
    <row r="88" spans="1:12" x14ac:dyDescent="0.2">
      <c r="K88" s="3"/>
    </row>
    <row r="97" spans="12:12" x14ac:dyDescent="0.2">
      <c r="L97">
        <v>53.47</v>
      </c>
    </row>
  </sheetData>
  <autoFilter ref="A1:M79" xr:uid="{00000000-0009-0000-0000-00005C000000}">
    <filterColumn colId="11">
      <filters>
        <filter val="1,117.24"/>
        <filter val="1,135.38"/>
        <filter val="1,176.56"/>
        <filter val="1,188.66"/>
        <filter val="1,200.48"/>
        <filter val="1,786.83"/>
        <filter val="1,863.72"/>
        <filter val="1,921.70"/>
        <filter val="1,994.56"/>
        <filter val="2,088.32"/>
        <filter val="2,124.62"/>
        <filter val="2,191.34"/>
        <filter val="2,385.68"/>
        <filter val="28,494.20"/>
        <filter val="337.68"/>
        <filter val="350.96"/>
        <filter val="551.69"/>
        <filter val="577.00"/>
        <filter val="648.90"/>
        <filter val="810.86"/>
        <filter val="850.68"/>
      </filters>
    </filterColumn>
  </autoFilter>
  <sortState xmlns:xlrd2="http://schemas.microsoft.com/office/spreadsheetml/2017/richdata2" ref="A2:M78">
    <sortCondition ref="B2:B78"/>
  </sortState>
  <pageMargins left="0.7" right="0.7" top="0.75" bottom="0.75" header="0.3" footer="0.3"/>
  <pageSetup orientation="portrait" horizontalDpi="4294967295" verticalDpi="4294967295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filterMode="1"/>
  <dimension ref="A1:O98"/>
  <sheetViews>
    <sheetView zoomScale="86" zoomScaleNormal="60" workbookViewId="0">
      <selection activeCell="H82" sqref="H82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8.1640625" customWidth="1"/>
    <col min="7" max="7" width="10.6640625" hidden="1" customWidth="1"/>
    <col min="10" max="10" width="11.6640625" customWidth="1"/>
    <col min="12" max="12" width="11.6640625" customWidth="1"/>
    <col min="13" max="13" width="14.1640625" hidden="1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142</v>
      </c>
      <c r="B2" s="159" t="s">
        <v>143</v>
      </c>
      <c r="C2" s="111"/>
      <c r="D2" s="113"/>
      <c r="E2" s="157">
        <v>0.02</v>
      </c>
      <c r="F2" s="260">
        <f t="shared" ref="F2:F66" si="0">D2+E2</f>
        <v>0.02</v>
      </c>
      <c r="G2" s="115">
        <f t="shared" ref="G2:G66" si="1">C2*D2</f>
        <v>0</v>
      </c>
      <c r="H2" s="117">
        <f t="shared" ref="H2:H66" si="2">C2*F2</f>
        <v>0</v>
      </c>
      <c r="I2" s="115"/>
      <c r="J2" s="117">
        <f t="shared" ref="J2:J66" si="3">H2+I2</f>
        <v>0</v>
      </c>
      <c r="K2" s="319"/>
      <c r="L2" s="117">
        <f t="shared" ref="L2:L66" si="4">J2-K2</f>
        <v>0</v>
      </c>
      <c r="M2" s="118">
        <f t="shared" ref="M2:M66" si="5">G2+I2-K2</f>
        <v>0</v>
      </c>
      <c r="N2" s="3"/>
    </row>
    <row r="3" spans="1:14" s="272" customFormat="1" ht="17" hidden="1" x14ac:dyDescent="0.2">
      <c r="A3" s="179" t="s">
        <v>142</v>
      </c>
      <c r="B3" s="159" t="s">
        <v>143</v>
      </c>
      <c r="C3" s="111"/>
      <c r="D3" s="113"/>
      <c r="E3" s="157">
        <v>0.03</v>
      </c>
      <c r="F3" s="260">
        <f t="shared" si="0"/>
        <v>0.03</v>
      </c>
      <c r="G3" s="115">
        <f t="shared" si="1"/>
        <v>0</v>
      </c>
      <c r="H3" s="117">
        <f t="shared" si="2"/>
        <v>0</v>
      </c>
      <c r="I3" s="115"/>
      <c r="J3" s="117">
        <f t="shared" si="3"/>
        <v>0</v>
      </c>
      <c r="K3" s="319"/>
      <c r="L3" s="117">
        <f t="shared" si="4"/>
        <v>0</v>
      </c>
      <c r="M3" s="118">
        <f t="shared" si="5"/>
        <v>0</v>
      </c>
      <c r="N3"/>
    </row>
    <row r="4" spans="1:14" s="272" customFormat="1" ht="17" hidden="1" x14ac:dyDescent="0.2">
      <c r="A4" s="179" t="s">
        <v>56</v>
      </c>
      <c r="B4" s="159" t="s">
        <v>57</v>
      </c>
      <c r="C4" s="111"/>
      <c r="D4" s="113"/>
      <c r="E4" s="157">
        <v>0.02</v>
      </c>
      <c r="F4" s="260">
        <f t="shared" si="0"/>
        <v>0.02</v>
      </c>
      <c r="G4" s="115">
        <f t="shared" si="1"/>
        <v>0</v>
      </c>
      <c r="H4" s="117">
        <f t="shared" si="2"/>
        <v>0</v>
      </c>
      <c r="I4" s="115"/>
      <c r="J4" s="117">
        <f t="shared" si="3"/>
        <v>0</v>
      </c>
      <c r="K4" s="319"/>
      <c r="L4" s="117">
        <f t="shared" si="4"/>
        <v>0</v>
      </c>
      <c r="M4" s="118">
        <f t="shared" si="5"/>
        <v>0</v>
      </c>
      <c r="N4"/>
    </row>
    <row r="5" spans="1:14" s="272" customFormat="1" ht="17" x14ac:dyDescent="0.2">
      <c r="A5" s="179" t="s">
        <v>149</v>
      </c>
      <c r="B5" s="159" t="s">
        <v>150</v>
      </c>
      <c r="C5" s="111">
        <v>1725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431.25</v>
      </c>
      <c r="H5" s="117">
        <f t="shared" si="2"/>
        <v>465.75000000000006</v>
      </c>
      <c r="I5" s="115"/>
      <c r="J5" s="117">
        <f t="shared" si="3"/>
        <v>465.75000000000006</v>
      </c>
      <c r="K5" s="326">
        <v>110</v>
      </c>
      <c r="L5" s="117">
        <f t="shared" si="4"/>
        <v>355.75000000000006</v>
      </c>
      <c r="M5" s="118">
        <f t="shared" si="5"/>
        <v>321.25</v>
      </c>
      <c r="N5"/>
    </row>
    <row r="6" spans="1:14" s="272" customFormat="1" ht="17" x14ac:dyDescent="0.2">
      <c r="A6" s="179" t="s">
        <v>151</v>
      </c>
      <c r="B6" s="159" t="s">
        <v>150</v>
      </c>
      <c r="C6" s="111">
        <v>1725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431.25</v>
      </c>
      <c r="H6" s="117">
        <f t="shared" si="2"/>
        <v>465.75000000000006</v>
      </c>
      <c r="I6" s="115"/>
      <c r="J6" s="117">
        <f t="shared" si="3"/>
        <v>465.75000000000006</v>
      </c>
      <c r="K6" s="326">
        <v>110</v>
      </c>
      <c r="L6" s="117">
        <f t="shared" si="4"/>
        <v>355.75000000000006</v>
      </c>
      <c r="M6" s="118">
        <f t="shared" si="5"/>
        <v>321.25</v>
      </c>
      <c r="N6"/>
    </row>
    <row r="7" spans="1:14" ht="17" hidden="1" x14ac:dyDescent="0.2">
      <c r="A7" s="160" t="s">
        <v>129</v>
      </c>
      <c r="B7" s="159" t="s">
        <v>130</v>
      </c>
      <c r="C7" s="111"/>
      <c r="D7" s="113"/>
      <c r="E7" s="157">
        <v>0.04</v>
      </c>
      <c r="F7" s="260">
        <f t="shared" si="0"/>
        <v>0.04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t="17" hidden="1" x14ac:dyDescent="0.2">
      <c r="A8" s="179" t="s">
        <v>112</v>
      </c>
      <c r="B8" s="159" t="s">
        <v>113</v>
      </c>
      <c r="C8" s="111"/>
      <c r="D8" s="113"/>
      <c r="E8" s="157">
        <v>0.03</v>
      </c>
      <c r="F8" s="260">
        <f t="shared" si="0"/>
        <v>0.03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t="17" hidden="1" x14ac:dyDescent="0.2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ht="17" x14ac:dyDescent="0.2">
      <c r="A10" s="179" t="s">
        <v>31</v>
      </c>
      <c r="B10" s="159" t="s">
        <v>144</v>
      </c>
      <c r="C10" s="111">
        <v>8623</v>
      </c>
      <c r="D10" s="113">
        <v>0.25</v>
      </c>
      <c r="E10" s="157">
        <v>0.02</v>
      </c>
      <c r="F10" s="260">
        <f t="shared" si="0"/>
        <v>0.27</v>
      </c>
      <c r="G10" s="115">
        <f t="shared" si="1"/>
        <v>2155.75</v>
      </c>
      <c r="H10" s="117">
        <f t="shared" si="2"/>
        <v>2328.21</v>
      </c>
      <c r="I10" s="115">
        <v>10</v>
      </c>
      <c r="J10" s="117">
        <f t="shared" si="3"/>
        <v>2338.21</v>
      </c>
      <c r="K10" s="326">
        <v>270</v>
      </c>
      <c r="L10" s="117">
        <f t="shared" si="4"/>
        <v>2068.21</v>
      </c>
      <c r="M10" s="118">
        <f t="shared" si="5"/>
        <v>1895.75</v>
      </c>
    </row>
    <row r="11" spans="1:14" s="272" customFormat="1" ht="17" hidden="1" x14ac:dyDescent="0.2">
      <c r="A11" s="179" t="s">
        <v>31</v>
      </c>
      <c r="B11" s="159" t="s">
        <v>144</v>
      </c>
      <c r="C11" s="111"/>
      <c r="D11" s="113"/>
      <c r="E11" s="157">
        <v>0.02</v>
      </c>
      <c r="F11" s="260">
        <f t="shared" si="0"/>
        <v>0.02</v>
      </c>
      <c r="G11" s="115">
        <f t="shared" si="1"/>
        <v>0</v>
      </c>
      <c r="H11" s="117">
        <f t="shared" si="2"/>
        <v>0</v>
      </c>
      <c r="I11" s="115"/>
      <c r="J11" s="117">
        <f t="shared" si="3"/>
        <v>0</v>
      </c>
      <c r="K11" s="320"/>
      <c r="L11" s="117">
        <f t="shared" si="4"/>
        <v>0</v>
      </c>
      <c r="M11" s="118">
        <f t="shared" si="5"/>
        <v>0</v>
      </c>
    </row>
    <row r="12" spans="1:14" ht="17" x14ac:dyDescent="0.2">
      <c r="A12" s="179" t="s">
        <v>131</v>
      </c>
      <c r="B12" s="159" t="s">
        <v>132</v>
      </c>
      <c r="C12" s="111">
        <v>6346</v>
      </c>
      <c r="D12" s="113">
        <v>0.27</v>
      </c>
      <c r="E12" s="157">
        <v>0.2</v>
      </c>
      <c r="F12" s="260">
        <f t="shared" si="0"/>
        <v>0.47000000000000003</v>
      </c>
      <c r="G12" s="115">
        <f t="shared" si="1"/>
        <v>1713.42</v>
      </c>
      <c r="H12" s="117">
        <f t="shared" si="2"/>
        <v>2982.6200000000003</v>
      </c>
      <c r="I12" s="115"/>
      <c r="J12" s="117">
        <f t="shared" si="3"/>
        <v>2982.6200000000003</v>
      </c>
      <c r="K12" s="326">
        <v>220</v>
      </c>
      <c r="L12" s="117">
        <f t="shared" si="4"/>
        <v>2762.6200000000003</v>
      </c>
      <c r="M12" s="118">
        <f t="shared" si="5"/>
        <v>1493.42</v>
      </c>
    </row>
    <row r="13" spans="1:14" ht="17" hidden="1" x14ac:dyDescent="0.2">
      <c r="A13" s="179" t="s">
        <v>131</v>
      </c>
      <c r="B13" s="159" t="s">
        <v>132</v>
      </c>
      <c r="C13" s="111"/>
      <c r="D13" s="113"/>
      <c r="E13" s="157">
        <v>0.02</v>
      </c>
      <c r="F13" s="260">
        <f t="shared" si="0"/>
        <v>0.02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26"/>
      <c r="L13" s="117">
        <f t="shared" si="4"/>
        <v>0</v>
      </c>
      <c r="M13" s="118">
        <f t="shared" si="5"/>
        <v>0</v>
      </c>
    </row>
    <row r="14" spans="1:14" ht="17" x14ac:dyDescent="0.2">
      <c r="A14" s="179" t="s">
        <v>133</v>
      </c>
      <c r="B14" s="159" t="s">
        <v>132</v>
      </c>
      <c r="C14" s="252">
        <v>6346</v>
      </c>
      <c r="D14" s="113">
        <v>0.27</v>
      </c>
      <c r="E14" s="157">
        <v>0.02</v>
      </c>
      <c r="F14" s="260">
        <f t="shared" si="0"/>
        <v>0.29000000000000004</v>
      </c>
      <c r="G14" s="115">
        <f t="shared" si="1"/>
        <v>1713.42</v>
      </c>
      <c r="H14" s="117">
        <f t="shared" si="2"/>
        <v>1840.3400000000001</v>
      </c>
      <c r="I14" s="115">
        <v>15.33</v>
      </c>
      <c r="J14" s="117">
        <f t="shared" si="3"/>
        <v>1855.67</v>
      </c>
      <c r="K14" s="326">
        <v>201.94</v>
      </c>
      <c r="L14" s="117">
        <f t="shared" si="4"/>
        <v>1653.73</v>
      </c>
      <c r="M14" s="118">
        <f t="shared" si="5"/>
        <v>1526.81</v>
      </c>
    </row>
    <row r="15" spans="1:14" ht="17" hidden="1" x14ac:dyDescent="0.2">
      <c r="A15" s="179" t="s">
        <v>102</v>
      </c>
      <c r="B15" s="159" t="s">
        <v>103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t="17" hidden="1" x14ac:dyDescent="0.2">
      <c r="A16" s="179" t="s">
        <v>72</v>
      </c>
      <c r="B16" s="159" t="s">
        <v>73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t="17" hidden="1" x14ac:dyDescent="0.2">
      <c r="A17" s="160" t="s">
        <v>67</v>
      </c>
      <c r="B17" s="159" t="s">
        <v>68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ht="17" hidden="1" x14ac:dyDescent="0.2">
      <c r="A18" s="179" t="s">
        <v>157</v>
      </c>
      <c r="B18" s="159" t="s">
        <v>158</v>
      </c>
      <c r="C18" s="111"/>
      <c r="D18" s="113"/>
      <c r="E18" s="157">
        <v>0.03</v>
      </c>
      <c r="F18" s="260">
        <f t="shared" si="0"/>
        <v>0.03</v>
      </c>
      <c r="G18" s="115">
        <f t="shared" si="1"/>
        <v>0</v>
      </c>
      <c r="H18" s="117">
        <f t="shared" si="2"/>
        <v>0</v>
      </c>
      <c r="I18" s="115"/>
      <c r="J18" s="117">
        <f t="shared" si="3"/>
        <v>0</v>
      </c>
      <c r="K18" s="319"/>
      <c r="L18" s="117">
        <f t="shared" si="4"/>
        <v>0</v>
      </c>
      <c r="M18" s="118">
        <f t="shared" si="5"/>
        <v>0</v>
      </c>
    </row>
    <row r="19" spans="1:13" ht="17" hidden="1" x14ac:dyDescent="0.2">
      <c r="A19" s="179" t="s">
        <v>147</v>
      </c>
      <c r="B19" s="159" t="s">
        <v>148</v>
      </c>
      <c r="C19" s="111"/>
      <c r="D19" s="113"/>
      <c r="E19" s="157">
        <v>0.03</v>
      </c>
      <c r="F19" s="260">
        <f t="shared" si="0"/>
        <v>0.03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26"/>
      <c r="L19" s="117">
        <f t="shared" si="4"/>
        <v>0</v>
      </c>
      <c r="M19" s="118">
        <f t="shared" si="5"/>
        <v>0</v>
      </c>
    </row>
    <row r="20" spans="1:13" ht="17" hidden="1" x14ac:dyDescent="0.2">
      <c r="A20" s="179" t="s">
        <v>147</v>
      </c>
      <c r="B20" s="159" t="s">
        <v>148</v>
      </c>
      <c r="C20" s="111"/>
      <c r="D20" s="113"/>
      <c r="E20" s="157">
        <v>0.03</v>
      </c>
      <c r="F20" s="260">
        <f t="shared" si="0"/>
        <v>0.03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19"/>
      <c r="L20" s="117">
        <f t="shared" si="4"/>
        <v>0</v>
      </c>
      <c r="M20" s="118">
        <f t="shared" si="5"/>
        <v>0</v>
      </c>
    </row>
    <row r="21" spans="1:13" ht="17" hidden="1" x14ac:dyDescent="0.2">
      <c r="A21" s="160" t="s">
        <v>65</v>
      </c>
      <c r="B21" s="159" t="s">
        <v>93</v>
      </c>
      <c r="C21" s="111"/>
      <c r="D21" s="113"/>
      <c r="E21" s="157">
        <v>2.5000000000000001E-2</v>
      </c>
      <c r="F21" s="260">
        <f t="shared" si="0"/>
        <v>2.5000000000000001E-2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20"/>
      <c r="L21" s="117">
        <f t="shared" si="4"/>
        <v>0</v>
      </c>
      <c r="M21" s="118">
        <f t="shared" si="5"/>
        <v>0</v>
      </c>
    </row>
    <row r="22" spans="1:13" ht="17" hidden="1" x14ac:dyDescent="0.2">
      <c r="A22" s="160" t="s">
        <v>65</v>
      </c>
      <c r="B22" s="159" t="s">
        <v>93</v>
      </c>
      <c r="C22" s="111"/>
      <c r="D22" s="113"/>
      <c r="E22" s="157">
        <v>0.04</v>
      </c>
      <c r="F22" s="260">
        <f t="shared" si="0"/>
        <v>0.04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19"/>
      <c r="L22" s="117">
        <f t="shared" si="4"/>
        <v>0</v>
      </c>
      <c r="M22" s="118">
        <f t="shared" si="5"/>
        <v>0</v>
      </c>
    </row>
    <row r="23" spans="1:13" ht="17" hidden="1" x14ac:dyDescent="0.2">
      <c r="A23" s="160" t="s">
        <v>116</v>
      </c>
      <c r="B23" s="159" t="s">
        <v>117</v>
      </c>
      <c r="C23" s="111"/>
      <c r="D23" s="113"/>
      <c r="E23" s="157">
        <v>0.04</v>
      </c>
      <c r="F23" s="260">
        <f t="shared" si="0"/>
        <v>0.04</v>
      </c>
      <c r="G23" s="115">
        <f t="shared" si="1"/>
        <v>0</v>
      </c>
      <c r="H23" s="117">
        <f t="shared" si="2"/>
        <v>0</v>
      </c>
      <c r="I23" s="115"/>
      <c r="J23" s="117">
        <f t="shared" si="3"/>
        <v>0</v>
      </c>
      <c r="K23" s="320"/>
      <c r="L23" s="117">
        <f t="shared" si="4"/>
        <v>0</v>
      </c>
      <c r="M23" s="118">
        <f t="shared" si="5"/>
        <v>0</v>
      </c>
    </row>
    <row r="24" spans="1:13" ht="17" x14ac:dyDescent="0.2">
      <c r="A24" s="160" t="s">
        <v>122</v>
      </c>
      <c r="B24" s="159" t="s">
        <v>123</v>
      </c>
      <c r="C24" s="111">
        <v>1283</v>
      </c>
      <c r="D24" s="113">
        <v>0.39</v>
      </c>
      <c r="E24" s="157">
        <v>0.04</v>
      </c>
      <c r="F24" s="260">
        <f t="shared" si="0"/>
        <v>0.43</v>
      </c>
      <c r="G24" s="115">
        <f t="shared" si="1"/>
        <v>500.37</v>
      </c>
      <c r="H24" s="117">
        <f t="shared" si="2"/>
        <v>551.68999999999994</v>
      </c>
      <c r="I24" s="115"/>
      <c r="J24" s="117">
        <f t="shared" si="3"/>
        <v>551.68999999999994</v>
      </c>
      <c r="K24" s="320"/>
      <c r="L24" s="117">
        <f t="shared" si="4"/>
        <v>551.68999999999994</v>
      </c>
      <c r="M24" s="118">
        <f t="shared" si="5"/>
        <v>500.37</v>
      </c>
    </row>
    <row r="25" spans="1:13" ht="17" hidden="1" x14ac:dyDescent="0.2">
      <c r="A25" s="160" t="s">
        <v>124</v>
      </c>
      <c r="B25" s="159" t="s">
        <v>123</v>
      </c>
      <c r="C25" s="111"/>
      <c r="D25" s="113"/>
      <c r="E25" s="157">
        <v>2.5000000000000001E-2</v>
      </c>
      <c r="F25" s="260">
        <f t="shared" si="0"/>
        <v>2.5000000000000001E-2</v>
      </c>
      <c r="G25" s="115">
        <f t="shared" si="1"/>
        <v>0</v>
      </c>
      <c r="H25" s="117">
        <f t="shared" si="2"/>
        <v>0</v>
      </c>
      <c r="I25" s="115"/>
      <c r="J25" s="117">
        <f t="shared" si="3"/>
        <v>0</v>
      </c>
      <c r="K25" s="320"/>
      <c r="L25" s="117">
        <f t="shared" si="4"/>
        <v>0</v>
      </c>
      <c r="M25" s="118">
        <f t="shared" si="5"/>
        <v>0</v>
      </c>
    </row>
    <row r="26" spans="1:13" hidden="1" x14ac:dyDescent="0.2">
      <c r="A26" s="149" t="s">
        <v>65</v>
      </c>
      <c r="B26" s="218" t="s">
        <v>66</v>
      </c>
      <c r="C26" s="176"/>
      <c r="D26" s="170"/>
      <c r="E26" s="157">
        <v>2.5000000000000001E-2</v>
      </c>
      <c r="F26" s="260">
        <f t="shared" si="0"/>
        <v>2.5000000000000001E-2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ht="17" hidden="1" x14ac:dyDescent="0.2">
      <c r="A27" s="179" t="s">
        <v>81</v>
      </c>
      <c r="B27" s="193" t="s">
        <v>82</v>
      </c>
      <c r="C27" s="147"/>
      <c r="D27" s="170"/>
      <c r="E27" s="157">
        <v>0.03</v>
      </c>
      <c r="F27" s="260">
        <f t="shared" si="0"/>
        <v>0.03</v>
      </c>
      <c r="G27" s="115">
        <f t="shared" si="1"/>
        <v>0</v>
      </c>
      <c r="H27" s="117">
        <f t="shared" si="2"/>
        <v>0</v>
      </c>
      <c r="I27" s="261"/>
      <c r="J27" s="117">
        <f t="shared" si="3"/>
        <v>0</v>
      </c>
      <c r="K27" s="261"/>
      <c r="L27" s="117">
        <f t="shared" si="4"/>
        <v>0</v>
      </c>
      <c r="M27" s="118">
        <f t="shared" si="5"/>
        <v>0</v>
      </c>
    </row>
    <row r="28" spans="1:13" x14ac:dyDescent="0.2">
      <c r="A28" s="240" t="s">
        <v>125</v>
      </c>
      <c r="B28" s="242" t="s">
        <v>126</v>
      </c>
      <c r="C28" s="147">
        <v>4778</v>
      </c>
      <c r="D28" s="170">
        <v>0.26</v>
      </c>
      <c r="E28" s="157">
        <v>2.5000000000000001E-2</v>
      </c>
      <c r="F28" s="260">
        <f t="shared" si="0"/>
        <v>0.28500000000000003</v>
      </c>
      <c r="G28" s="115">
        <f t="shared" si="1"/>
        <v>1242.28</v>
      </c>
      <c r="H28" s="117">
        <f t="shared" si="2"/>
        <v>1361.7300000000002</v>
      </c>
      <c r="I28" s="261"/>
      <c r="J28" s="117">
        <f t="shared" si="3"/>
        <v>1361.7300000000002</v>
      </c>
      <c r="K28" s="327">
        <v>330</v>
      </c>
      <c r="L28" s="117">
        <f t="shared" si="4"/>
        <v>1031.7300000000002</v>
      </c>
      <c r="M28" s="118">
        <f t="shared" si="5"/>
        <v>912.28</v>
      </c>
    </row>
    <row r="29" spans="1:13" hidden="1" x14ac:dyDescent="0.2">
      <c r="A29" s="240" t="s">
        <v>125</v>
      </c>
      <c r="B29" s="242" t="s">
        <v>126</v>
      </c>
      <c r="C29" s="147"/>
      <c r="D29" s="170"/>
      <c r="E29" s="157">
        <v>2.5000000000000001E-2</v>
      </c>
      <c r="F29" s="260">
        <f t="shared" si="0"/>
        <v>2.5000000000000001E-2</v>
      </c>
      <c r="G29" s="115">
        <f t="shared" si="1"/>
        <v>0</v>
      </c>
      <c r="H29" s="117">
        <f t="shared" si="2"/>
        <v>0</v>
      </c>
      <c r="I29" s="261"/>
      <c r="J29" s="117">
        <f t="shared" si="3"/>
        <v>0</v>
      </c>
      <c r="K29" s="327"/>
      <c r="L29" s="117">
        <f t="shared" si="4"/>
        <v>0</v>
      </c>
      <c r="M29" s="118">
        <f t="shared" si="5"/>
        <v>0</v>
      </c>
    </row>
    <row r="30" spans="1:13" x14ac:dyDescent="0.2">
      <c r="A30" s="240" t="s">
        <v>136</v>
      </c>
      <c r="B30" s="268" t="s">
        <v>137</v>
      </c>
      <c r="C30" s="147">
        <v>3384</v>
      </c>
      <c r="D30" s="170">
        <v>0.38</v>
      </c>
      <c r="E30" s="157">
        <v>0.04</v>
      </c>
      <c r="F30" s="260">
        <f t="shared" si="0"/>
        <v>0.42</v>
      </c>
      <c r="G30" s="115">
        <f t="shared" si="1"/>
        <v>1285.92</v>
      </c>
      <c r="H30" s="117">
        <f t="shared" si="2"/>
        <v>1421.28</v>
      </c>
      <c r="I30" s="261">
        <v>50</v>
      </c>
      <c r="J30" s="117">
        <f t="shared" si="3"/>
        <v>1471.28</v>
      </c>
      <c r="K30" s="327"/>
      <c r="L30" s="117">
        <f t="shared" si="4"/>
        <v>1471.28</v>
      </c>
      <c r="M30" s="118">
        <f t="shared" si="5"/>
        <v>1335.92</v>
      </c>
    </row>
    <row r="31" spans="1:13" hidden="1" x14ac:dyDescent="0.2">
      <c r="A31" s="240" t="s">
        <v>136</v>
      </c>
      <c r="B31" s="268" t="s">
        <v>137</v>
      </c>
      <c r="C31" s="147"/>
      <c r="D31" s="170"/>
      <c r="E31" s="157">
        <v>2.5000000000000001E-2</v>
      </c>
      <c r="F31" s="260">
        <f t="shared" si="0"/>
        <v>2.5000000000000001E-2</v>
      </c>
      <c r="G31" s="115">
        <f t="shared" si="1"/>
        <v>0</v>
      </c>
      <c r="H31" s="117">
        <f t="shared" si="2"/>
        <v>0</v>
      </c>
      <c r="I31" s="261"/>
      <c r="J31" s="117">
        <f t="shared" si="3"/>
        <v>0</v>
      </c>
      <c r="K31" s="327"/>
      <c r="L31" s="117">
        <f t="shared" si="4"/>
        <v>0</v>
      </c>
      <c r="M31" s="118">
        <f t="shared" si="5"/>
        <v>0</v>
      </c>
    </row>
    <row r="32" spans="1:13" ht="17" hidden="1" x14ac:dyDescent="0.2">
      <c r="A32" s="179" t="s">
        <v>76</v>
      </c>
      <c r="B32" s="180" t="s">
        <v>77</v>
      </c>
      <c r="C32" s="147"/>
      <c r="D32" s="170"/>
      <c r="E32" s="157">
        <v>0.03</v>
      </c>
      <c r="F32" s="260">
        <f t="shared" si="0"/>
        <v>0.03</v>
      </c>
      <c r="G32" s="115">
        <f t="shared" si="1"/>
        <v>0</v>
      </c>
      <c r="H32" s="117">
        <f t="shared" si="2"/>
        <v>0</v>
      </c>
      <c r="I32" s="261"/>
      <c r="J32" s="117">
        <f t="shared" si="3"/>
        <v>0</v>
      </c>
      <c r="K32" s="261"/>
      <c r="L32" s="117">
        <f t="shared" si="4"/>
        <v>0</v>
      </c>
      <c r="M32" s="118">
        <f t="shared" si="5"/>
        <v>0</v>
      </c>
    </row>
    <row r="33" spans="1:15" hidden="1" x14ac:dyDescent="0.2">
      <c r="A33" s="191" t="s">
        <v>96</v>
      </c>
      <c r="B33" s="222" t="s">
        <v>97</v>
      </c>
      <c r="C33" s="147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261"/>
      <c r="J33" s="117">
        <f t="shared" si="3"/>
        <v>0</v>
      </c>
      <c r="K33" s="261"/>
      <c r="L33" s="117">
        <f t="shared" si="4"/>
        <v>0</v>
      </c>
      <c r="M33" s="118">
        <f t="shared" si="5"/>
        <v>0</v>
      </c>
    </row>
    <row r="34" spans="1:15" x14ac:dyDescent="0.2">
      <c r="A34" s="208" t="s">
        <v>65</v>
      </c>
      <c r="B34" s="269" t="s">
        <v>138</v>
      </c>
      <c r="C34" s="270">
        <v>5385</v>
      </c>
      <c r="D34" s="271">
        <v>0.27</v>
      </c>
      <c r="E34" s="157">
        <v>2.5000000000000001E-2</v>
      </c>
      <c r="F34" s="260">
        <f t="shared" si="0"/>
        <v>0.29500000000000004</v>
      </c>
      <c r="G34" s="115">
        <f t="shared" si="1"/>
        <v>1453.95</v>
      </c>
      <c r="H34" s="117">
        <f t="shared" si="2"/>
        <v>1588.5750000000003</v>
      </c>
      <c r="I34" s="261"/>
      <c r="J34" s="117">
        <f t="shared" si="3"/>
        <v>1588.5750000000003</v>
      </c>
      <c r="K34" s="261">
        <v>220</v>
      </c>
      <c r="L34" s="117">
        <f t="shared" si="4"/>
        <v>1368.5750000000003</v>
      </c>
      <c r="M34" s="118">
        <f t="shared" si="5"/>
        <v>1233.95</v>
      </c>
    </row>
    <row r="35" spans="1:15" hidden="1" x14ac:dyDescent="0.2">
      <c r="A35" s="208" t="s">
        <v>65</v>
      </c>
      <c r="B35" s="269" t="s">
        <v>138</v>
      </c>
      <c r="C35" s="270"/>
      <c r="D35" s="271"/>
      <c r="E35" s="157">
        <v>0.04</v>
      </c>
      <c r="F35" s="260">
        <f t="shared" si="0"/>
        <v>0.04</v>
      </c>
      <c r="G35" s="115">
        <f t="shared" si="1"/>
        <v>0</v>
      </c>
      <c r="H35" s="117">
        <f t="shared" si="2"/>
        <v>0</v>
      </c>
      <c r="I35" s="261"/>
      <c r="J35" s="117">
        <f t="shared" si="3"/>
        <v>0</v>
      </c>
      <c r="K35" s="261"/>
      <c r="L35" s="117">
        <f t="shared" si="4"/>
        <v>0</v>
      </c>
      <c r="M35" s="118">
        <f t="shared" si="5"/>
        <v>0</v>
      </c>
    </row>
    <row r="36" spans="1:15" hidden="1" x14ac:dyDescent="0.2">
      <c r="A36" s="191" t="s">
        <v>44</v>
      </c>
      <c r="B36" s="146" t="s">
        <v>45</v>
      </c>
      <c r="C36" s="186"/>
      <c r="D36" s="170"/>
      <c r="E36" s="157">
        <v>0.04</v>
      </c>
      <c r="F36" s="260">
        <f t="shared" si="0"/>
        <v>0.04</v>
      </c>
      <c r="G36" s="115">
        <f t="shared" si="1"/>
        <v>0</v>
      </c>
      <c r="H36" s="117">
        <f t="shared" si="2"/>
        <v>0</v>
      </c>
      <c r="I36" s="117"/>
      <c r="J36" s="117">
        <f t="shared" si="3"/>
        <v>0</v>
      </c>
      <c r="K36" s="117"/>
      <c r="L36" s="117">
        <f t="shared" si="4"/>
        <v>0</v>
      </c>
      <c r="M36" s="118">
        <f t="shared" si="5"/>
        <v>0</v>
      </c>
    </row>
    <row r="37" spans="1:15" hidden="1" x14ac:dyDescent="0.2">
      <c r="A37" s="208" t="s">
        <v>89</v>
      </c>
      <c r="B37" s="185" t="s">
        <v>45</v>
      </c>
      <c r="C37" s="186"/>
      <c r="D37" s="170"/>
      <c r="E37" s="157">
        <v>0.04</v>
      </c>
      <c r="F37" s="260">
        <f t="shared" si="0"/>
        <v>0.04</v>
      </c>
      <c r="G37" s="115">
        <f t="shared" si="1"/>
        <v>0</v>
      </c>
      <c r="H37" s="117">
        <f t="shared" si="2"/>
        <v>0</v>
      </c>
      <c r="I37" s="117"/>
      <c r="J37" s="117">
        <f t="shared" si="3"/>
        <v>0</v>
      </c>
      <c r="K37" s="117"/>
      <c r="L37" s="117">
        <f t="shared" si="4"/>
        <v>0</v>
      </c>
      <c r="M37" s="118">
        <f t="shared" si="5"/>
        <v>0</v>
      </c>
    </row>
    <row r="38" spans="1:15" ht="17" hidden="1" x14ac:dyDescent="0.2">
      <c r="A38" s="179" t="s">
        <v>98</v>
      </c>
      <c r="B38" s="224" t="s">
        <v>45</v>
      </c>
      <c r="C38" s="186"/>
      <c r="D38" s="170"/>
      <c r="E38" s="157">
        <v>0.02</v>
      </c>
      <c r="F38" s="260">
        <f t="shared" si="0"/>
        <v>0.02</v>
      </c>
      <c r="G38" s="115">
        <f t="shared" si="1"/>
        <v>0</v>
      </c>
      <c r="H38" s="117">
        <f t="shared" si="2"/>
        <v>0</v>
      </c>
      <c r="I38" s="117"/>
      <c r="J38" s="117">
        <f t="shared" si="3"/>
        <v>0</v>
      </c>
      <c r="K38" s="117"/>
      <c r="L38" s="117">
        <f t="shared" si="4"/>
        <v>0</v>
      </c>
      <c r="M38" s="118">
        <f t="shared" si="5"/>
        <v>0</v>
      </c>
    </row>
    <row r="39" spans="1:15" ht="17" hidden="1" x14ac:dyDescent="0.2">
      <c r="A39" s="160" t="s">
        <v>94</v>
      </c>
      <c r="B39" s="219" t="s">
        <v>95</v>
      </c>
      <c r="C39" s="186"/>
      <c r="D39" s="170"/>
      <c r="E39" s="157">
        <v>2.5000000000000001E-2</v>
      </c>
      <c r="F39" s="260">
        <f t="shared" si="0"/>
        <v>2.5000000000000001E-2</v>
      </c>
      <c r="G39" s="115">
        <f t="shared" si="1"/>
        <v>0</v>
      </c>
      <c r="H39" s="117">
        <f t="shared" si="2"/>
        <v>0</v>
      </c>
      <c r="I39" s="117"/>
      <c r="J39" s="117">
        <f t="shared" si="3"/>
        <v>0</v>
      </c>
      <c r="K39" s="117"/>
      <c r="L39" s="117">
        <f t="shared" si="4"/>
        <v>0</v>
      </c>
      <c r="M39" s="118">
        <f t="shared" si="5"/>
        <v>0</v>
      </c>
    </row>
    <row r="40" spans="1:15" ht="17" hidden="1" x14ac:dyDescent="0.2">
      <c r="A40" s="160" t="s">
        <v>94</v>
      </c>
      <c r="B40" s="219" t="s">
        <v>95</v>
      </c>
      <c r="C40" s="186"/>
      <c r="D40" s="170"/>
      <c r="E40" s="157">
        <v>0.04</v>
      </c>
      <c r="F40" s="260">
        <f t="shared" si="0"/>
        <v>0.04</v>
      </c>
      <c r="G40" s="115">
        <f t="shared" si="1"/>
        <v>0</v>
      </c>
      <c r="H40" s="117">
        <f t="shared" si="2"/>
        <v>0</v>
      </c>
      <c r="I40" s="117"/>
      <c r="J40" s="117">
        <f t="shared" si="3"/>
        <v>0</v>
      </c>
      <c r="K40" s="117"/>
      <c r="L40" s="117">
        <f t="shared" si="4"/>
        <v>0</v>
      </c>
      <c r="M40" s="118">
        <f t="shared" si="5"/>
        <v>0</v>
      </c>
    </row>
    <row r="41" spans="1:15" hidden="1" x14ac:dyDescent="0.2">
      <c r="A41" s="139" t="s">
        <v>69</v>
      </c>
      <c r="B41" s="187" t="s">
        <v>70</v>
      </c>
      <c r="C41" s="186"/>
      <c r="D41" s="170"/>
      <c r="E41" s="157">
        <v>0.04</v>
      </c>
      <c r="F41" s="260">
        <f t="shared" si="0"/>
        <v>0.04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2">
      <c r="A42" s="124" t="s">
        <v>60</v>
      </c>
      <c r="B42" s="188" t="s">
        <v>61</v>
      </c>
      <c r="C42" s="189"/>
      <c r="D42" s="172"/>
      <c r="E42" s="157">
        <v>0.04</v>
      </c>
      <c r="F42" s="260">
        <f t="shared" si="0"/>
        <v>0.04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hidden="1" x14ac:dyDescent="0.2">
      <c r="A43" s="139" t="s">
        <v>46</v>
      </c>
      <c r="B43" s="146" t="s">
        <v>29</v>
      </c>
      <c r="C43" s="186"/>
      <c r="D43" s="170"/>
      <c r="E43" s="157">
        <v>2.5000000000000001E-2</v>
      </c>
      <c r="F43" s="260">
        <f t="shared" si="0"/>
        <v>2.5000000000000001E-2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hidden="1" x14ac:dyDescent="0.2">
      <c r="A44" s="90" t="s">
        <v>127</v>
      </c>
      <c r="B44" s="244" t="s">
        <v>128</v>
      </c>
      <c r="C44" s="186"/>
      <c r="D44" s="170"/>
      <c r="E44" s="157">
        <v>0.03</v>
      </c>
      <c r="F44" s="260">
        <f t="shared" si="0"/>
        <v>0.03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  <c r="O44" s="3"/>
    </row>
    <row r="45" spans="1:15" hidden="1" x14ac:dyDescent="0.2">
      <c r="A45" s="90" t="s">
        <v>108</v>
      </c>
      <c r="B45" s="233" t="s">
        <v>111</v>
      </c>
      <c r="C45" s="186"/>
      <c r="D45" s="170"/>
      <c r="E45" s="157">
        <v>0.03</v>
      </c>
      <c r="F45" s="260">
        <f t="shared" si="0"/>
        <v>0.03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</row>
    <row r="46" spans="1:15" hidden="1" x14ac:dyDescent="0.2">
      <c r="A46" s="90" t="s">
        <v>52</v>
      </c>
      <c r="B46" s="119" t="s">
        <v>53</v>
      </c>
      <c r="C46" s="190"/>
      <c r="D46" s="170"/>
      <c r="E46" s="157">
        <v>0.03</v>
      </c>
      <c r="F46" s="260">
        <f t="shared" si="0"/>
        <v>0.03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hidden="1" x14ac:dyDescent="0.2">
      <c r="A47" s="90" t="s">
        <v>52</v>
      </c>
      <c r="B47" s="119" t="s">
        <v>53</v>
      </c>
      <c r="C47" s="190"/>
      <c r="D47" s="170"/>
      <c r="E47" s="157">
        <v>0.03</v>
      </c>
      <c r="F47" s="260">
        <f t="shared" si="0"/>
        <v>0.03</v>
      </c>
      <c r="G47" s="115">
        <f t="shared" si="1"/>
        <v>0</v>
      </c>
      <c r="H47" s="117">
        <f t="shared" si="2"/>
        <v>0</v>
      </c>
      <c r="I47" s="261"/>
      <c r="J47" s="117">
        <f t="shared" si="3"/>
        <v>0</v>
      </c>
      <c r="K47" s="261"/>
      <c r="L47" s="117">
        <f t="shared" si="4"/>
        <v>0</v>
      </c>
      <c r="M47" s="118">
        <f t="shared" si="5"/>
        <v>0</v>
      </c>
    </row>
    <row r="48" spans="1:15" hidden="1" x14ac:dyDescent="0.2">
      <c r="A48" s="208" t="s">
        <v>90</v>
      </c>
      <c r="B48" s="185" t="s">
        <v>79</v>
      </c>
      <c r="C48" s="190"/>
      <c r="D48" s="170"/>
      <c r="E48" s="157">
        <v>0.04</v>
      </c>
      <c r="F48" s="260">
        <f t="shared" si="0"/>
        <v>0.04</v>
      </c>
      <c r="G48" s="115">
        <f t="shared" si="1"/>
        <v>0</v>
      </c>
      <c r="H48" s="117">
        <f t="shared" si="2"/>
        <v>0</v>
      </c>
      <c r="I48" s="261"/>
      <c r="J48" s="117">
        <f t="shared" si="3"/>
        <v>0</v>
      </c>
      <c r="K48" s="261"/>
      <c r="L48" s="117">
        <f t="shared" si="4"/>
        <v>0</v>
      </c>
      <c r="M48" s="118">
        <f t="shared" si="5"/>
        <v>0</v>
      </c>
    </row>
    <row r="49" spans="1:13" x14ac:dyDescent="0.2">
      <c r="A49" s="90" t="s">
        <v>154</v>
      </c>
      <c r="B49" s="330" t="s">
        <v>155</v>
      </c>
      <c r="C49" s="190">
        <v>6090</v>
      </c>
      <c r="D49" s="170">
        <v>0.22</v>
      </c>
      <c r="E49" s="157">
        <v>0.02</v>
      </c>
      <c r="F49" s="260">
        <f t="shared" si="0"/>
        <v>0.24</v>
      </c>
      <c r="G49" s="115">
        <f t="shared" si="1"/>
        <v>1339.8</v>
      </c>
      <c r="H49" s="117">
        <f t="shared" si="2"/>
        <v>1461.6</v>
      </c>
      <c r="I49" s="261"/>
      <c r="J49" s="117">
        <f t="shared" si="3"/>
        <v>1461.6</v>
      </c>
      <c r="K49" s="261">
        <v>50</v>
      </c>
      <c r="L49" s="117">
        <f t="shared" si="4"/>
        <v>1411.6</v>
      </c>
      <c r="M49" s="118">
        <f t="shared" si="5"/>
        <v>1289.8</v>
      </c>
    </row>
    <row r="50" spans="1:13" x14ac:dyDescent="0.2">
      <c r="A50" s="90" t="s">
        <v>154</v>
      </c>
      <c r="B50" s="330" t="s">
        <v>155</v>
      </c>
      <c r="C50" s="190">
        <v>1112</v>
      </c>
      <c r="D50" s="170">
        <v>0.36</v>
      </c>
      <c r="E50" s="157">
        <v>0.03</v>
      </c>
      <c r="F50" s="260">
        <f t="shared" ref="F50" si="6">D50+E50</f>
        <v>0.39</v>
      </c>
      <c r="G50" s="115">
        <f t="shared" ref="G50" si="7">C50*D50</f>
        <v>400.32</v>
      </c>
      <c r="H50" s="117">
        <f t="shared" ref="H50" si="8">C50*F50</f>
        <v>433.68</v>
      </c>
      <c r="I50" s="261"/>
      <c r="J50" s="117">
        <f t="shared" ref="J50" si="9">H50+I50</f>
        <v>433.68</v>
      </c>
      <c r="K50" s="261"/>
      <c r="L50" s="117">
        <f t="shared" ref="L50" si="10">J50-K50</f>
        <v>433.68</v>
      </c>
      <c r="M50" s="118">
        <f t="shared" ref="M50" si="11">G50+I50-K50</f>
        <v>400.32</v>
      </c>
    </row>
    <row r="51" spans="1:13" x14ac:dyDescent="0.2">
      <c r="A51" s="90" t="s">
        <v>156</v>
      </c>
      <c r="B51" s="330" t="s">
        <v>155</v>
      </c>
      <c r="C51" s="190">
        <v>6090</v>
      </c>
      <c r="D51" s="170">
        <v>0.24</v>
      </c>
      <c r="E51" s="157">
        <v>0.02</v>
      </c>
      <c r="F51" s="260">
        <f t="shared" si="0"/>
        <v>0.26</v>
      </c>
      <c r="G51" s="115">
        <f t="shared" si="1"/>
        <v>1461.6</v>
      </c>
      <c r="H51" s="117">
        <f t="shared" si="2"/>
        <v>1583.4</v>
      </c>
      <c r="I51" s="261"/>
      <c r="J51" s="117">
        <f t="shared" si="3"/>
        <v>1583.4</v>
      </c>
      <c r="K51" s="261">
        <v>50</v>
      </c>
      <c r="L51" s="117">
        <f t="shared" si="4"/>
        <v>1533.4</v>
      </c>
      <c r="M51" s="118">
        <f t="shared" si="5"/>
        <v>1411.6</v>
      </c>
    </row>
    <row r="52" spans="1:13" hidden="1" x14ac:dyDescent="0.2">
      <c r="A52" s="90" t="s">
        <v>156</v>
      </c>
      <c r="B52" s="330" t="s">
        <v>155</v>
      </c>
      <c r="C52" s="190"/>
      <c r="D52" s="170"/>
      <c r="E52" s="157">
        <v>0.02</v>
      </c>
      <c r="F52" s="260">
        <f t="shared" si="0"/>
        <v>0.02</v>
      </c>
      <c r="G52" s="115">
        <f t="shared" si="1"/>
        <v>0</v>
      </c>
      <c r="H52" s="117">
        <f t="shared" si="2"/>
        <v>0</v>
      </c>
      <c r="I52" s="261"/>
      <c r="J52" s="117">
        <f t="shared" si="3"/>
        <v>0</v>
      </c>
      <c r="K52" s="261"/>
      <c r="L52" s="117">
        <f t="shared" si="4"/>
        <v>0</v>
      </c>
      <c r="M52" s="118">
        <f t="shared" si="5"/>
        <v>0</v>
      </c>
    </row>
    <row r="53" spans="1:13" hidden="1" x14ac:dyDescent="0.2">
      <c r="A53" s="90" t="s">
        <v>104</v>
      </c>
      <c r="B53" s="231" t="s">
        <v>105</v>
      </c>
      <c r="C53" s="190"/>
      <c r="D53" s="170"/>
      <c r="E53" s="157">
        <v>0.03</v>
      </c>
      <c r="F53" s="260">
        <f t="shared" si="0"/>
        <v>0.03</v>
      </c>
      <c r="G53" s="115">
        <f t="shared" si="1"/>
        <v>0</v>
      </c>
      <c r="H53" s="117">
        <f t="shared" si="2"/>
        <v>0</v>
      </c>
      <c r="I53" s="261"/>
      <c r="J53" s="117">
        <f t="shared" si="3"/>
        <v>0</v>
      </c>
      <c r="K53" s="261"/>
      <c r="L53" s="117">
        <f t="shared" si="4"/>
        <v>0</v>
      </c>
      <c r="M53" s="118">
        <f t="shared" si="5"/>
        <v>0</v>
      </c>
    </row>
    <row r="54" spans="1:13" x14ac:dyDescent="0.2">
      <c r="A54" s="90" t="s">
        <v>161</v>
      </c>
      <c r="B54" s="349" t="s">
        <v>162</v>
      </c>
      <c r="C54" s="190">
        <v>4101</v>
      </c>
      <c r="D54" s="170">
        <v>0.38</v>
      </c>
      <c r="E54" s="157">
        <v>0.03</v>
      </c>
      <c r="F54" s="260">
        <f t="shared" si="0"/>
        <v>0.41000000000000003</v>
      </c>
      <c r="G54" s="115">
        <f t="shared" si="1"/>
        <v>1558.38</v>
      </c>
      <c r="H54" s="117">
        <f t="shared" si="2"/>
        <v>1681.41</v>
      </c>
      <c r="I54" s="261"/>
      <c r="J54" s="117">
        <f t="shared" si="3"/>
        <v>1681.41</v>
      </c>
      <c r="K54" s="261">
        <v>270</v>
      </c>
      <c r="L54" s="117">
        <f t="shared" si="4"/>
        <v>1411.41</v>
      </c>
      <c r="M54" s="118">
        <f t="shared" si="5"/>
        <v>1288.3800000000001</v>
      </c>
    </row>
    <row r="55" spans="1:13" x14ac:dyDescent="0.2">
      <c r="A55" s="90" t="s">
        <v>100</v>
      </c>
      <c r="B55" s="228" t="s">
        <v>101</v>
      </c>
      <c r="C55" s="190">
        <v>2372</v>
      </c>
      <c r="D55" s="170">
        <v>0.38</v>
      </c>
      <c r="E55" s="157">
        <v>0.03</v>
      </c>
      <c r="F55" s="260">
        <f t="shared" si="0"/>
        <v>0.41000000000000003</v>
      </c>
      <c r="G55" s="115">
        <f t="shared" si="1"/>
        <v>901.36</v>
      </c>
      <c r="H55" s="117">
        <f t="shared" si="2"/>
        <v>972.5200000000001</v>
      </c>
      <c r="I55" s="261"/>
      <c r="J55" s="117">
        <f t="shared" si="3"/>
        <v>972.5200000000001</v>
      </c>
      <c r="K55" s="261">
        <v>110</v>
      </c>
      <c r="L55" s="117">
        <f t="shared" si="4"/>
        <v>862.5200000000001</v>
      </c>
      <c r="M55" s="118">
        <f t="shared" si="5"/>
        <v>791.36</v>
      </c>
    </row>
    <row r="56" spans="1:13" hidden="1" x14ac:dyDescent="0.2">
      <c r="A56" s="194" t="s">
        <v>85</v>
      </c>
      <c r="B56" s="206" t="s">
        <v>86</v>
      </c>
      <c r="C56" s="190"/>
      <c r="D56" s="170"/>
      <c r="E56" s="157">
        <v>2.5000000000000001E-2</v>
      </c>
      <c r="F56" s="260">
        <f t="shared" si="0"/>
        <v>2.5000000000000001E-2</v>
      </c>
      <c r="G56" s="115">
        <f t="shared" si="1"/>
        <v>0</v>
      </c>
      <c r="H56" s="117">
        <f t="shared" si="2"/>
        <v>0</v>
      </c>
      <c r="I56" s="261"/>
      <c r="J56" s="117">
        <f t="shared" si="3"/>
        <v>0</v>
      </c>
      <c r="K56" s="261"/>
      <c r="L56" s="117">
        <f t="shared" si="4"/>
        <v>0</v>
      </c>
      <c r="M56" s="118">
        <f t="shared" si="5"/>
        <v>0</v>
      </c>
    </row>
    <row r="57" spans="1:13" hidden="1" x14ac:dyDescent="0.2">
      <c r="A57" s="194" t="s">
        <v>85</v>
      </c>
      <c r="B57" s="206" t="s">
        <v>86</v>
      </c>
      <c r="C57" s="190"/>
      <c r="D57" s="170"/>
      <c r="E57" s="157">
        <v>0.04</v>
      </c>
      <c r="F57" s="260">
        <f t="shared" si="0"/>
        <v>0.04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2">
      <c r="A58" s="194" t="s">
        <v>83</v>
      </c>
      <c r="B58" s="206" t="s">
        <v>84</v>
      </c>
      <c r="C58" s="190"/>
      <c r="D58" s="170"/>
      <c r="E58" s="157">
        <v>0.04</v>
      </c>
      <c r="F58" s="260">
        <f t="shared" si="0"/>
        <v>0.04</v>
      </c>
      <c r="G58" s="115">
        <f t="shared" si="1"/>
        <v>0</v>
      </c>
      <c r="H58" s="117">
        <f t="shared" si="2"/>
        <v>0</v>
      </c>
      <c r="I58" s="261"/>
      <c r="J58" s="117">
        <f t="shared" si="3"/>
        <v>0</v>
      </c>
      <c r="K58" s="261"/>
      <c r="L58" s="117">
        <f t="shared" si="4"/>
        <v>0</v>
      </c>
      <c r="M58" s="118">
        <f t="shared" si="5"/>
        <v>0</v>
      </c>
    </row>
    <row r="59" spans="1:13" hidden="1" x14ac:dyDescent="0.2">
      <c r="A59" s="90" t="s">
        <v>106</v>
      </c>
      <c r="B59" s="231" t="s">
        <v>107</v>
      </c>
      <c r="C59" s="176"/>
      <c r="D59" s="170"/>
      <c r="E59" s="157">
        <v>0.02</v>
      </c>
      <c r="F59" s="260">
        <f t="shared" si="0"/>
        <v>0.02</v>
      </c>
      <c r="G59" s="115">
        <f t="shared" si="1"/>
        <v>0</v>
      </c>
      <c r="H59" s="117">
        <f t="shared" si="2"/>
        <v>0</v>
      </c>
      <c r="I59" s="261"/>
      <c r="J59" s="117">
        <f t="shared" si="3"/>
        <v>0</v>
      </c>
      <c r="K59" s="261"/>
      <c r="L59" s="117">
        <f t="shared" si="4"/>
        <v>0</v>
      </c>
      <c r="M59" s="118">
        <f t="shared" si="5"/>
        <v>0</v>
      </c>
    </row>
    <row r="60" spans="1:13" hidden="1" x14ac:dyDescent="0.2">
      <c r="A60" s="90" t="s">
        <v>106</v>
      </c>
      <c r="B60" s="231" t="s">
        <v>107</v>
      </c>
      <c r="C60" s="176"/>
      <c r="D60" s="170"/>
      <c r="E60" s="157">
        <v>0.03</v>
      </c>
      <c r="F60" s="260">
        <f t="shared" si="0"/>
        <v>0.03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x14ac:dyDescent="0.2">
      <c r="A61" s="90" t="s">
        <v>152</v>
      </c>
      <c r="B61" s="328" t="s">
        <v>153</v>
      </c>
      <c r="C61" s="176">
        <v>5385</v>
      </c>
      <c r="D61" s="170">
        <v>0.22</v>
      </c>
      <c r="E61" s="157">
        <v>0.02</v>
      </c>
      <c r="F61" s="260">
        <f t="shared" si="0"/>
        <v>0.24</v>
      </c>
      <c r="G61" s="115">
        <f t="shared" si="1"/>
        <v>1184.7</v>
      </c>
      <c r="H61" s="117">
        <f t="shared" si="2"/>
        <v>1292.3999999999999</v>
      </c>
      <c r="I61" s="261"/>
      <c r="J61" s="117">
        <f t="shared" si="3"/>
        <v>1292.3999999999999</v>
      </c>
      <c r="K61" s="261">
        <v>490</v>
      </c>
      <c r="L61" s="117">
        <f t="shared" si="4"/>
        <v>802.39999999999986</v>
      </c>
      <c r="M61" s="118">
        <f t="shared" si="5"/>
        <v>694.7</v>
      </c>
    </row>
    <row r="62" spans="1:13" hidden="1" x14ac:dyDescent="0.2">
      <c r="A62" s="90" t="s">
        <v>152</v>
      </c>
      <c r="B62" s="328" t="s">
        <v>153</v>
      </c>
      <c r="C62" s="176"/>
      <c r="D62" s="170"/>
      <c r="E62" s="157">
        <v>0.02</v>
      </c>
      <c r="F62" s="260">
        <f t="shared" si="0"/>
        <v>0.02</v>
      </c>
      <c r="G62" s="115">
        <f t="shared" si="1"/>
        <v>0</v>
      </c>
      <c r="H62" s="117">
        <f t="shared" si="2"/>
        <v>0</v>
      </c>
      <c r="I62" s="261"/>
      <c r="J62" s="117">
        <f t="shared" si="3"/>
        <v>0</v>
      </c>
      <c r="K62" s="261"/>
      <c r="L62" s="117">
        <f t="shared" si="4"/>
        <v>0</v>
      </c>
      <c r="M62" s="118">
        <f t="shared" si="5"/>
        <v>0</v>
      </c>
    </row>
    <row r="63" spans="1:13" s="272" customFormat="1" x14ac:dyDescent="0.2">
      <c r="A63" s="208" t="s">
        <v>159</v>
      </c>
      <c r="B63" s="347" t="s">
        <v>160</v>
      </c>
      <c r="C63" s="176">
        <v>2276</v>
      </c>
      <c r="D63" s="170">
        <v>0.38</v>
      </c>
      <c r="E63" s="157">
        <v>0.04</v>
      </c>
      <c r="F63" s="260">
        <f t="shared" si="0"/>
        <v>0.42</v>
      </c>
      <c r="G63" s="115">
        <f t="shared" si="1"/>
        <v>864.88</v>
      </c>
      <c r="H63" s="117">
        <f t="shared" si="2"/>
        <v>955.92</v>
      </c>
      <c r="I63" s="261">
        <v>40</v>
      </c>
      <c r="J63" s="117">
        <f t="shared" si="3"/>
        <v>995.92</v>
      </c>
      <c r="K63" s="261">
        <v>110</v>
      </c>
      <c r="L63" s="117">
        <f t="shared" si="4"/>
        <v>885.92</v>
      </c>
      <c r="M63" s="118">
        <f t="shared" si="5"/>
        <v>794.88</v>
      </c>
    </row>
    <row r="64" spans="1:13" hidden="1" x14ac:dyDescent="0.2">
      <c r="A64" s="94" t="s">
        <v>58</v>
      </c>
      <c r="B64" s="110" t="s">
        <v>59</v>
      </c>
      <c r="C64" s="111"/>
      <c r="D64" s="171"/>
      <c r="E64" s="157">
        <v>2.5000000000000001E-2</v>
      </c>
      <c r="F64" s="260">
        <f t="shared" si="0"/>
        <v>2.5000000000000001E-2</v>
      </c>
      <c r="G64" s="115">
        <f t="shared" si="1"/>
        <v>0</v>
      </c>
      <c r="H64" s="117">
        <f t="shared" si="2"/>
        <v>0</v>
      </c>
      <c r="I64" s="116"/>
      <c r="J64" s="117">
        <f t="shared" si="3"/>
        <v>0</v>
      </c>
      <c r="K64" s="116"/>
      <c r="L64" s="117">
        <f t="shared" si="4"/>
        <v>0</v>
      </c>
      <c r="M64" s="118">
        <f t="shared" si="5"/>
        <v>0</v>
      </c>
    </row>
    <row r="65" spans="1:15" ht="17" hidden="1" x14ac:dyDescent="0.2">
      <c r="A65" s="160" t="s">
        <v>65</v>
      </c>
      <c r="B65" s="238" t="s">
        <v>59</v>
      </c>
      <c r="C65" s="111"/>
      <c r="D65" s="171"/>
      <c r="E65" s="157">
        <v>0.04</v>
      </c>
      <c r="F65" s="260">
        <f t="shared" si="0"/>
        <v>0.04</v>
      </c>
      <c r="G65" s="115">
        <f t="shared" si="1"/>
        <v>0</v>
      </c>
      <c r="H65" s="117">
        <f t="shared" si="2"/>
        <v>0</v>
      </c>
      <c r="I65" s="116"/>
      <c r="J65" s="117">
        <f t="shared" si="3"/>
        <v>0</v>
      </c>
      <c r="K65" s="116"/>
      <c r="L65" s="117">
        <f t="shared" si="4"/>
        <v>0</v>
      </c>
      <c r="M65" s="118">
        <f t="shared" si="5"/>
        <v>0</v>
      </c>
    </row>
    <row r="66" spans="1:15" hidden="1" x14ac:dyDescent="0.2">
      <c r="A66" s="90" t="s">
        <v>63</v>
      </c>
      <c r="B66" s="146" t="s">
        <v>64</v>
      </c>
      <c r="C66" s="176"/>
      <c r="D66" s="170"/>
      <c r="E66" s="157">
        <v>0.02</v>
      </c>
      <c r="F66" s="260">
        <f t="shared" si="0"/>
        <v>0.02</v>
      </c>
      <c r="G66" s="115">
        <f t="shared" si="1"/>
        <v>0</v>
      </c>
      <c r="H66" s="117">
        <f t="shared" si="2"/>
        <v>0</v>
      </c>
      <c r="I66" s="261"/>
      <c r="J66" s="117">
        <f t="shared" si="3"/>
        <v>0</v>
      </c>
      <c r="K66" s="261"/>
      <c r="L66" s="117">
        <f t="shared" si="4"/>
        <v>0</v>
      </c>
      <c r="M66" s="118">
        <f t="shared" si="5"/>
        <v>0</v>
      </c>
    </row>
    <row r="67" spans="1:15" x14ac:dyDescent="0.2">
      <c r="A67" s="90" t="s">
        <v>134</v>
      </c>
      <c r="B67" s="253" t="s">
        <v>135</v>
      </c>
      <c r="C67" s="176">
        <v>4404</v>
      </c>
      <c r="D67" s="170">
        <v>0.38</v>
      </c>
      <c r="E67" s="157">
        <v>0.03</v>
      </c>
      <c r="F67" s="260">
        <f t="shared" ref="F67:F79" si="12">D67+E67</f>
        <v>0.41000000000000003</v>
      </c>
      <c r="G67" s="115">
        <f t="shared" ref="G67:G79" si="13">C67*D67</f>
        <v>1673.52</v>
      </c>
      <c r="H67" s="117">
        <f t="shared" ref="H67:H79" si="14">C67*F67</f>
        <v>1805.64</v>
      </c>
      <c r="I67" s="261">
        <v>61.61</v>
      </c>
      <c r="J67" s="117">
        <f t="shared" ref="J67:J79" si="15">H67+I67</f>
        <v>1867.25</v>
      </c>
      <c r="K67" s="261">
        <v>103.83</v>
      </c>
      <c r="L67" s="117">
        <f t="shared" ref="L67:L79" si="16">J67-K67</f>
        <v>1763.42</v>
      </c>
      <c r="M67" s="118">
        <f t="shared" ref="M67:M79" si="17">G67+I67-K67</f>
        <v>1631.3</v>
      </c>
    </row>
    <row r="68" spans="1:15" hidden="1" x14ac:dyDescent="0.2">
      <c r="A68" s="90" t="s">
        <v>114</v>
      </c>
      <c r="B68" s="234" t="s">
        <v>115</v>
      </c>
      <c r="C68" s="176"/>
      <c r="D68" s="170"/>
      <c r="E68" s="157">
        <v>0.03</v>
      </c>
      <c r="F68" s="260">
        <f t="shared" si="12"/>
        <v>0.03</v>
      </c>
      <c r="G68" s="115">
        <f t="shared" si="13"/>
        <v>0</v>
      </c>
      <c r="H68" s="117">
        <f t="shared" si="14"/>
        <v>0</v>
      </c>
      <c r="I68" s="261"/>
      <c r="J68" s="117">
        <f t="shared" si="15"/>
        <v>0</v>
      </c>
      <c r="K68" s="261"/>
      <c r="L68" s="117">
        <f t="shared" si="16"/>
        <v>0</v>
      </c>
      <c r="M68" s="118">
        <f t="shared" si="17"/>
        <v>0</v>
      </c>
    </row>
    <row r="69" spans="1:15" hidden="1" x14ac:dyDescent="0.2">
      <c r="A69" s="90" t="s">
        <v>114</v>
      </c>
      <c r="B69" s="234" t="s">
        <v>115</v>
      </c>
      <c r="C69" s="176"/>
      <c r="D69" s="170"/>
      <c r="E69" s="157">
        <v>0.03</v>
      </c>
      <c r="F69" s="260">
        <f t="shared" si="12"/>
        <v>0.03</v>
      </c>
      <c r="G69" s="115">
        <f t="shared" si="13"/>
        <v>0</v>
      </c>
      <c r="H69" s="117">
        <f t="shared" si="14"/>
        <v>0</v>
      </c>
      <c r="I69" s="261"/>
      <c r="J69" s="117">
        <f t="shared" si="15"/>
        <v>0</v>
      </c>
      <c r="K69" s="261"/>
      <c r="L69" s="117">
        <f t="shared" si="16"/>
        <v>0</v>
      </c>
      <c r="M69" s="118">
        <f t="shared" si="17"/>
        <v>0</v>
      </c>
    </row>
    <row r="70" spans="1:15" hidden="1" x14ac:dyDescent="0.2">
      <c r="A70" s="90" t="s">
        <v>109</v>
      </c>
      <c r="B70" s="233" t="s">
        <v>110</v>
      </c>
      <c r="C70" s="176"/>
      <c r="D70" s="170"/>
      <c r="E70" s="157">
        <v>0.03</v>
      </c>
      <c r="F70" s="260">
        <f t="shared" si="12"/>
        <v>0.03</v>
      </c>
      <c r="G70" s="115">
        <f t="shared" si="13"/>
        <v>0</v>
      </c>
      <c r="H70" s="117">
        <f t="shared" si="14"/>
        <v>0</v>
      </c>
      <c r="I70" s="261"/>
      <c r="J70" s="117">
        <f t="shared" si="15"/>
        <v>0</v>
      </c>
      <c r="K70" s="261"/>
      <c r="L70" s="117">
        <f t="shared" si="16"/>
        <v>0</v>
      </c>
      <c r="M70" s="118">
        <f t="shared" si="17"/>
        <v>0</v>
      </c>
    </row>
    <row r="71" spans="1:15" hidden="1" x14ac:dyDescent="0.2">
      <c r="A71" s="90" t="s">
        <v>109</v>
      </c>
      <c r="B71" s="233" t="s">
        <v>110</v>
      </c>
      <c r="C71" s="176"/>
      <c r="D71" s="170"/>
      <c r="E71" s="157">
        <v>0.03</v>
      </c>
      <c r="F71" s="260">
        <f t="shared" si="12"/>
        <v>0.03</v>
      </c>
      <c r="G71" s="115">
        <f t="shared" si="13"/>
        <v>0</v>
      </c>
      <c r="H71" s="117">
        <f t="shared" si="14"/>
        <v>0</v>
      </c>
      <c r="I71" s="261"/>
      <c r="J71" s="117">
        <f t="shared" si="15"/>
        <v>0</v>
      </c>
      <c r="K71" s="261"/>
      <c r="L71" s="117">
        <f t="shared" si="16"/>
        <v>0</v>
      </c>
      <c r="M71" s="118">
        <f t="shared" si="17"/>
        <v>0</v>
      </c>
    </row>
    <row r="72" spans="1:15" hidden="1" x14ac:dyDescent="0.2">
      <c r="A72" s="90" t="s">
        <v>74</v>
      </c>
      <c r="B72" s="351" t="s">
        <v>75</v>
      </c>
      <c r="C72" s="214"/>
      <c r="D72" s="215"/>
      <c r="E72" s="199">
        <v>0.03</v>
      </c>
      <c r="F72" s="260">
        <f t="shared" si="12"/>
        <v>0.03</v>
      </c>
      <c r="G72" s="115">
        <f t="shared" si="13"/>
        <v>0</v>
      </c>
      <c r="H72" s="117">
        <f t="shared" si="14"/>
        <v>0</v>
      </c>
      <c r="I72" s="116"/>
      <c r="J72" s="117">
        <f t="shared" si="15"/>
        <v>0</v>
      </c>
      <c r="K72" s="116"/>
      <c r="L72" s="117">
        <f t="shared" si="16"/>
        <v>0</v>
      </c>
      <c r="M72" s="118">
        <f t="shared" si="17"/>
        <v>0</v>
      </c>
    </row>
    <row r="73" spans="1:15" hidden="1" x14ac:dyDescent="0.2">
      <c r="A73" s="209" t="s">
        <v>91</v>
      </c>
      <c r="B73" s="213" t="s">
        <v>92</v>
      </c>
      <c r="C73" s="214"/>
      <c r="D73" s="215"/>
      <c r="E73" s="199">
        <v>0.04</v>
      </c>
      <c r="F73" s="260">
        <f t="shared" si="12"/>
        <v>0.04</v>
      </c>
      <c r="G73" s="115">
        <f t="shared" si="13"/>
        <v>0</v>
      </c>
      <c r="H73" s="117">
        <f t="shared" si="14"/>
        <v>0</v>
      </c>
      <c r="I73" s="116"/>
      <c r="J73" s="117">
        <f t="shared" si="15"/>
        <v>0</v>
      </c>
      <c r="K73" s="116"/>
      <c r="L73" s="117">
        <f t="shared" si="16"/>
        <v>0</v>
      </c>
      <c r="M73" s="118">
        <f t="shared" si="17"/>
        <v>0</v>
      </c>
    </row>
    <row r="74" spans="1:15" hidden="1" x14ac:dyDescent="0.2">
      <c r="A74" s="316" t="s">
        <v>145</v>
      </c>
      <c r="B74" s="350" t="s">
        <v>146</v>
      </c>
      <c r="C74" s="111"/>
      <c r="D74" s="171"/>
      <c r="E74" s="157">
        <v>0.04</v>
      </c>
      <c r="F74" s="260">
        <f t="shared" si="12"/>
        <v>0.04</v>
      </c>
      <c r="G74" s="115">
        <f t="shared" si="13"/>
        <v>0</v>
      </c>
      <c r="H74" s="117">
        <f t="shared" si="14"/>
        <v>0</v>
      </c>
      <c r="I74" s="116"/>
      <c r="J74" s="117">
        <f t="shared" si="15"/>
        <v>0</v>
      </c>
      <c r="K74" s="116"/>
      <c r="L74" s="117">
        <f t="shared" si="16"/>
        <v>0</v>
      </c>
      <c r="M74" s="118">
        <f t="shared" si="17"/>
        <v>0</v>
      </c>
    </row>
    <row r="75" spans="1:15" s="272" customFormat="1" hidden="1" x14ac:dyDescent="0.2">
      <c r="A75" s="90" t="s">
        <v>139</v>
      </c>
      <c r="B75" s="321" t="s">
        <v>140</v>
      </c>
      <c r="C75" s="176"/>
      <c r="D75" s="170"/>
      <c r="E75" s="157">
        <v>0.02</v>
      </c>
      <c r="F75" s="260">
        <f t="shared" si="12"/>
        <v>0.02</v>
      </c>
      <c r="G75" s="115">
        <f t="shared" si="13"/>
        <v>0</v>
      </c>
      <c r="H75" s="117">
        <f t="shared" si="14"/>
        <v>0</v>
      </c>
      <c r="I75" s="261"/>
      <c r="J75" s="117">
        <f t="shared" si="15"/>
        <v>0</v>
      </c>
      <c r="K75" s="261"/>
      <c r="L75" s="117">
        <f t="shared" si="16"/>
        <v>0</v>
      </c>
      <c r="M75" s="118">
        <f t="shared" si="17"/>
        <v>0</v>
      </c>
    </row>
    <row r="76" spans="1:15" s="272" customFormat="1" hidden="1" x14ac:dyDescent="0.2">
      <c r="A76" s="90" t="s">
        <v>141</v>
      </c>
      <c r="B76" s="321" t="s">
        <v>140</v>
      </c>
      <c r="C76" s="176"/>
      <c r="D76" s="170"/>
      <c r="E76" s="157">
        <v>0.02</v>
      </c>
      <c r="F76" s="260">
        <f t="shared" si="12"/>
        <v>0.02</v>
      </c>
      <c r="G76" s="115">
        <f t="shared" si="13"/>
        <v>0</v>
      </c>
      <c r="H76" s="117">
        <f t="shared" si="14"/>
        <v>0</v>
      </c>
      <c r="I76" s="261"/>
      <c r="J76" s="117">
        <f t="shared" si="15"/>
        <v>0</v>
      </c>
      <c r="K76" s="261"/>
      <c r="L76" s="117">
        <f t="shared" si="16"/>
        <v>0</v>
      </c>
      <c r="M76" s="118">
        <f t="shared" si="17"/>
        <v>0</v>
      </c>
    </row>
    <row r="77" spans="1:15" hidden="1" x14ac:dyDescent="0.2">
      <c r="A77" s="90" t="s">
        <v>118</v>
      </c>
      <c r="B77" s="238" t="s">
        <v>119</v>
      </c>
      <c r="C77" s="176"/>
      <c r="D77" s="170"/>
      <c r="E77" s="157">
        <v>0.03</v>
      </c>
      <c r="F77" s="260">
        <f t="shared" si="12"/>
        <v>0.03</v>
      </c>
      <c r="G77" s="115">
        <f t="shared" si="13"/>
        <v>0</v>
      </c>
      <c r="H77" s="117">
        <f t="shared" si="14"/>
        <v>0</v>
      </c>
      <c r="I77" s="261"/>
      <c r="J77" s="117">
        <f t="shared" si="15"/>
        <v>0</v>
      </c>
      <c r="K77" s="261"/>
      <c r="L77" s="117">
        <f t="shared" si="16"/>
        <v>0</v>
      </c>
      <c r="M77" s="118">
        <f t="shared" si="17"/>
        <v>0</v>
      </c>
    </row>
    <row r="78" spans="1:15" hidden="1" x14ac:dyDescent="0.2">
      <c r="A78" s="92" t="s">
        <v>54</v>
      </c>
      <c r="B78" s="196" t="s">
        <v>55</v>
      </c>
      <c r="C78" s="197"/>
      <c r="D78" s="198"/>
      <c r="E78" s="199">
        <v>0.04</v>
      </c>
      <c r="F78" s="322">
        <f t="shared" si="12"/>
        <v>0.04</v>
      </c>
      <c r="G78" s="323">
        <f t="shared" si="13"/>
        <v>0</v>
      </c>
      <c r="H78" s="324">
        <f t="shared" si="14"/>
        <v>0</v>
      </c>
      <c r="I78" s="203"/>
      <c r="J78" s="324">
        <f t="shared" si="15"/>
        <v>0</v>
      </c>
      <c r="K78" s="203"/>
      <c r="L78" s="324">
        <f t="shared" si="16"/>
        <v>0</v>
      </c>
      <c r="M78" s="118">
        <f t="shared" si="17"/>
        <v>0</v>
      </c>
    </row>
    <row r="79" spans="1:15" hidden="1" x14ac:dyDescent="0.2">
      <c r="A79" s="90" t="s">
        <v>87</v>
      </c>
      <c r="B79" s="234" t="s">
        <v>88</v>
      </c>
      <c r="C79" s="114"/>
      <c r="D79" s="172"/>
      <c r="E79" s="157">
        <v>0.02</v>
      </c>
      <c r="F79" s="260">
        <f t="shared" si="12"/>
        <v>0.02</v>
      </c>
      <c r="G79" s="115">
        <f t="shared" si="13"/>
        <v>0</v>
      </c>
      <c r="H79" s="117">
        <f t="shared" si="14"/>
        <v>0</v>
      </c>
      <c r="I79" s="116"/>
      <c r="J79" s="117">
        <f t="shared" si="15"/>
        <v>0</v>
      </c>
      <c r="K79" s="116"/>
      <c r="L79" s="117">
        <f t="shared" si="16"/>
        <v>0</v>
      </c>
      <c r="M79" s="118">
        <f t="shared" si="17"/>
        <v>0</v>
      </c>
    </row>
    <row r="80" spans="1:15" ht="16" customHeight="1" x14ac:dyDescent="0.2">
      <c r="A80" s="75"/>
      <c r="C80" s="79">
        <f>SUM(C2:C79)</f>
        <v>71425</v>
      </c>
      <c r="D80" s="79"/>
      <c r="E80" s="79"/>
      <c r="F80" s="79"/>
      <c r="G80" s="80">
        <f>SUM(G2:G79)</f>
        <v>20312.170000000002</v>
      </c>
      <c r="H80" s="80">
        <f t="shared" ref="H80:M80" si="18">SUM(H2:H79)</f>
        <v>23192.515000000003</v>
      </c>
      <c r="I80" s="80">
        <f t="shared" si="18"/>
        <v>176.94</v>
      </c>
      <c r="J80" s="80">
        <f t="shared" si="18"/>
        <v>23369.455000000002</v>
      </c>
      <c r="K80" s="80">
        <f t="shared" si="18"/>
        <v>2645.77</v>
      </c>
      <c r="L80" s="80">
        <f t="shared" si="18"/>
        <v>20723.685000000005</v>
      </c>
      <c r="M80" s="80">
        <f t="shared" si="18"/>
        <v>17843.34</v>
      </c>
      <c r="O80" s="3"/>
    </row>
    <row r="81" spans="1:14" x14ac:dyDescent="0.2">
      <c r="D81" s="81"/>
      <c r="E81" s="81"/>
      <c r="F81" s="81"/>
      <c r="G81" s="81"/>
      <c r="L81" s="162"/>
      <c r="N81" s="165"/>
    </row>
    <row r="82" spans="1:14" x14ac:dyDescent="0.2">
      <c r="D82" s="13"/>
      <c r="E82" s="13"/>
      <c r="F82" s="13"/>
      <c r="G82" s="13"/>
      <c r="I82" s="13"/>
      <c r="J82" s="13"/>
      <c r="K82" t="s">
        <v>10</v>
      </c>
      <c r="L82" s="12">
        <f>H86</f>
        <v>0</v>
      </c>
    </row>
    <row r="83" spans="1:14" x14ac:dyDescent="0.2">
      <c r="D83" s="14"/>
      <c r="E83" s="14"/>
      <c r="F83" s="14"/>
      <c r="G83" s="14"/>
      <c r="I83" s="13"/>
      <c r="J83" s="13"/>
      <c r="K83" t="s">
        <v>12</v>
      </c>
      <c r="L83" s="207">
        <f>L80</f>
        <v>20723.685000000005</v>
      </c>
    </row>
    <row r="84" spans="1:14" x14ac:dyDescent="0.2">
      <c r="D84" s="14"/>
      <c r="E84" s="14"/>
      <c r="F84" s="14"/>
      <c r="G84" s="14"/>
      <c r="H84" s="15"/>
    </row>
    <row r="85" spans="1:14" x14ac:dyDescent="0.2">
      <c r="A85" s="247" t="s">
        <v>48</v>
      </c>
      <c r="B85" s="247" t="s">
        <v>49</v>
      </c>
      <c r="D85" s="14"/>
      <c r="E85" s="14"/>
      <c r="F85" s="14"/>
      <c r="G85" s="14"/>
      <c r="H85" s="15"/>
      <c r="I85" s="3"/>
    </row>
    <row r="86" spans="1:14" x14ac:dyDescent="0.2">
      <c r="A86" s="90">
        <v>0.03</v>
      </c>
      <c r="B86" s="245">
        <v>0.02</v>
      </c>
      <c r="C86" s="41" t="s">
        <v>50</v>
      </c>
      <c r="D86" s="14"/>
      <c r="E86" s="14"/>
      <c r="F86" s="14"/>
      <c r="G86" s="14"/>
      <c r="H86" s="15"/>
      <c r="L86" s="3"/>
    </row>
    <row r="87" spans="1:14" x14ac:dyDescent="0.2">
      <c r="A87" s="246">
        <v>0.04</v>
      </c>
      <c r="B87" s="246">
        <v>2.5000000000000001E-2</v>
      </c>
      <c r="C87" s="41" t="s">
        <v>51</v>
      </c>
    </row>
    <row r="89" spans="1:14" x14ac:dyDescent="0.2">
      <c r="K89" s="3"/>
    </row>
    <row r="98" spans="12:12" x14ac:dyDescent="0.2">
      <c r="L98">
        <v>53.47</v>
      </c>
    </row>
  </sheetData>
  <autoFilter ref="A1:M80" xr:uid="{00000000-0009-0000-0000-00005D000000}">
    <filterColumn colId="11">
      <filters>
        <filter val="1,031.73"/>
        <filter val="1,368.58"/>
        <filter val="1,411.41"/>
        <filter val="1,411.60"/>
        <filter val="1,471.28"/>
        <filter val="1,533.40"/>
        <filter val="1,653.73"/>
        <filter val="1,763.42"/>
        <filter val="2,068.21"/>
        <filter val="2,762.62"/>
        <filter val="20,788.66"/>
        <filter val="355.75"/>
        <filter val="444.80"/>
        <filter val="551.69"/>
        <filter val="856.25"/>
        <filter val="862.52"/>
        <filter val="885.9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filterMode="1"/>
  <dimension ref="A1:O99"/>
  <sheetViews>
    <sheetView zoomScale="86" zoomScaleNormal="60" workbookViewId="0">
      <selection activeCell="C29" sqref="C29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5" max="5" width="8.6640625" customWidth="1"/>
    <col min="6" max="6" width="7.6640625" customWidth="1"/>
    <col min="7" max="7" width="13.1640625" hidden="1" customWidth="1"/>
    <col min="10" max="10" width="11.6640625" customWidth="1"/>
    <col min="12" max="12" width="12.5" customWidth="1"/>
    <col min="13" max="13" width="22.6640625" hidden="1" customWidth="1"/>
  </cols>
  <sheetData>
    <row r="1" spans="1:14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t="17" hidden="1" x14ac:dyDescent="0.2">
      <c r="A2" s="179" t="s">
        <v>142</v>
      </c>
      <c r="B2" s="159" t="s">
        <v>143</v>
      </c>
      <c r="C2" s="111"/>
      <c r="D2" s="113"/>
      <c r="E2" s="157">
        <v>0.02</v>
      </c>
      <c r="F2" s="260">
        <f t="shared" ref="F2:F67" si="0">D2+E2</f>
        <v>0.02</v>
      </c>
      <c r="G2" s="115">
        <f t="shared" ref="G2:G67" si="1">C2*D2</f>
        <v>0</v>
      </c>
      <c r="H2" s="117">
        <f t="shared" ref="H2:H67" si="2">C2*F2</f>
        <v>0</v>
      </c>
      <c r="I2" s="115"/>
      <c r="J2" s="117">
        <f t="shared" ref="J2:J67" si="3">H2+I2</f>
        <v>0</v>
      </c>
      <c r="K2" s="319"/>
      <c r="L2" s="117">
        <f t="shared" ref="L2:L67" si="4">J2-K2</f>
        <v>0</v>
      </c>
      <c r="M2" s="118">
        <f t="shared" ref="M2:M67" si="5">G2+I2-K2</f>
        <v>0</v>
      </c>
      <c r="N2" s="3"/>
    </row>
    <row r="3" spans="1:14" s="272" customFormat="1" ht="17" hidden="1" x14ac:dyDescent="0.2">
      <c r="A3" s="179" t="s">
        <v>142</v>
      </c>
      <c r="B3" s="159" t="s">
        <v>143</v>
      </c>
      <c r="C3" s="111"/>
      <c r="D3" s="113"/>
      <c r="E3" s="157">
        <v>0.03</v>
      </c>
      <c r="F3" s="260">
        <f t="shared" si="0"/>
        <v>0.03</v>
      </c>
      <c r="G3" s="115">
        <f t="shared" si="1"/>
        <v>0</v>
      </c>
      <c r="H3" s="117">
        <f t="shared" si="2"/>
        <v>0</v>
      </c>
      <c r="I3" s="115"/>
      <c r="J3" s="117">
        <f t="shared" si="3"/>
        <v>0</v>
      </c>
      <c r="K3" s="319"/>
      <c r="L3" s="117">
        <f t="shared" si="4"/>
        <v>0</v>
      </c>
      <c r="M3" s="118">
        <f t="shared" si="5"/>
        <v>0</v>
      </c>
      <c r="N3"/>
    </row>
    <row r="4" spans="1:14" s="272" customFormat="1" ht="17" hidden="1" x14ac:dyDescent="0.2">
      <c r="A4" s="179" t="s">
        <v>56</v>
      </c>
      <c r="B4" s="159" t="s">
        <v>57</v>
      </c>
      <c r="C4" s="111"/>
      <c r="D4" s="113"/>
      <c r="E4" s="157">
        <v>0.02</v>
      </c>
      <c r="F4" s="260">
        <f t="shared" si="0"/>
        <v>0.02</v>
      </c>
      <c r="G4" s="115">
        <f t="shared" si="1"/>
        <v>0</v>
      </c>
      <c r="H4" s="117">
        <f t="shared" si="2"/>
        <v>0</v>
      </c>
      <c r="I4" s="115"/>
      <c r="J4" s="117">
        <f t="shared" si="3"/>
        <v>0</v>
      </c>
      <c r="K4" s="319"/>
      <c r="L4" s="117">
        <f t="shared" si="4"/>
        <v>0</v>
      </c>
      <c r="M4" s="118">
        <f t="shared" si="5"/>
        <v>0</v>
      </c>
      <c r="N4"/>
    </row>
    <row r="5" spans="1:14" s="272" customFormat="1" ht="17" x14ac:dyDescent="0.2">
      <c r="A5" s="179" t="s">
        <v>149</v>
      </c>
      <c r="B5" s="159" t="s">
        <v>150</v>
      </c>
      <c r="C5" s="111">
        <v>2374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593.5</v>
      </c>
      <c r="H5" s="117">
        <f t="shared" si="2"/>
        <v>640.98</v>
      </c>
      <c r="I5" s="115">
        <v>10</v>
      </c>
      <c r="J5" s="117">
        <f t="shared" si="3"/>
        <v>650.98</v>
      </c>
      <c r="K5" s="326"/>
      <c r="L5" s="117">
        <f t="shared" si="4"/>
        <v>650.98</v>
      </c>
      <c r="M5" s="118">
        <f t="shared" si="5"/>
        <v>603.5</v>
      </c>
      <c r="N5"/>
    </row>
    <row r="6" spans="1:14" s="272" customFormat="1" ht="17" x14ac:dyDescent="0.2">
      <c r="A6" s="179" t="s">
        <v>151</v>
      </c>
      <c r="B6" s="159" t="s">
        <v>150</v>
      </c>
      <c r="C6" s="111">
        <v>2374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593.5</v>
      </c>
      <c r="H6" s="117">
        <f t="shared" si="2"/>
        <v>640.98</v>
      </c>
      <c r="I6" s="115">
        <v>10</v>
      </c>
      <c r="J6" s="117">
        <f t="shared" si="3"/>
        <v>650.98</v>
      </c>
      <c r="K6" s="326"/>
      <c r="L6" s="117">
        <f t="shared" si="4"/>
        <v>650.98</v>
      </c>
      <c r="M6" s="118">
        <f t="shared" si="5"/>
        <v>603.5</v>
      </c>
      <c r="N6"/>
    </row>
    <row r="7" spans="1:14" ht="17" hidden="1" x14ac:dyDescent="0.2">
      <c r="A7" s="160" t="s">
        <v>129</v>
      </c>
      <c r="B7" s="159" t="s">
        <v>130</v>
      </c>
      <c r="C7" s="111"/>
      <c r="D7" s="113"/>
      <c r="E7" s="157">
        <v>0.04</v>
      </c>
      <c r="F7" s="260">
        <f t="shared" si="0"/>
        <v>0.04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t="17" hidden="1" x14ac:dyDescent="0.2">
      <c r="A8" s="179" t="s">
        <v>112</v>
      </c>
      <c r="B8" s="159" t="s">
        <v>113</v>
      </c>
      <c r="C8" s="111"/>
      <c r="D8" s="113"/>
      <c r="E8" s="157">
        <v>0.03</v>
      </c>
      <c r="F8" s="260">
        <f t="shared" si="0"/>
        <v>0.03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t="17" hidden="1" x14ac:dyDescent="0.2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ht="17" x14ac:dyDescent="0.2">
      <c r="A10" s="179" t="s">
        <v>31</v>
      </c>
      <c r="B10" s="159" t="s">
        <v>144</v>
      </c>
      <c r="C10" s="111">
        <v>6413</v>
      </c>
      <c r="D10" s="113">
        <v>0.25</v>
      </c>
      <c r="E10" s="157">
        <v>0.02</v>
      </c>
      <c r="F10" s="260">
        <f t="shared" si="0"/>
        <v>0.27</v>
      </c>
      <c r="G10" s="115">
        <f t="shared" si="1"/>
        <v>1603.25</v>
      </c>
      <c r="H10" s="117">
        <f t="shared" si="2"/>
        <v>1731.5100000000002</v>
      </c>
      <c r="I10" s="115">
        <v>20</v>
      </c>
      <c r="J10" s="117">
        <f t="shared" si="3"/>
        <v>1751.5100000000002</v>
      </c>
      <c r="K10" s="326">
        <v>110</v>
      </c>
      <c r="L10" s="117">
        <f t="shared" si="4"/>
        <v>1641.5100000000002</v>
      </c>
      <c r="M10" s="118">
        <f t="shared" si="5"/>
        <v>1513.25</v>
      </c>
    </row>
    <row r="11" spans="1:14" s="272" customFormat="1" ht="17" hidden="1" x14ac:dyDescent="0.2">
      <c r="A11" s="179" t="s">
        <v>31</v>
      </c>
      <c r="B11" s="159" t="s">
        <v>144</v>
      </c>
      <c r="C11" s="111"/>
      <c r="D11" s="113"/>
      <c r="E11" s="157">
        <v>0.02</v>
      </c>
      <c r="F11" s="260">
        <f t="shared" si="0"/>
        <v>0.02</v>
      </c>
      <c r="G11" s="115">
        <f t="shared" si="1"/>
        <v>0</v>
      </c>
      <c r="H11" s="117">
        <f t="shared" si="2"/>
        <v>0</v>
      </c>
      <c r="I11" s="115"/>
      <c r="J11" s="117">
        <f t="shared" si="3"/>
        <v>0</v>
      </c>
      <c r="K11" s="320"/>
      <c r="L11" s="117">
        <f t="shared" si="4"/>
        <v>0</v>
      </c>
      <c r="M11" s="118">
        <f t="shared" si="5"/>
        <v>0</v>
      </c>
    </row>
    <row r="12" spans="1:14" ht="17" x14ac:dyDescent="0.2">
      <c r="A12" s="179" t="s">
        <v>131</v>
      </c>
      <c r="B12" s="159" t="s">
        <v>132</v>
      </c>
      <c r="C12" s="111">
        <v>4577</v>
      </c>
      <c r="D12" s="113">
        <v>0.27</v>
      </c>
      <c r="E12" s="157">
        <v>0.2</v>
      </c>
      <c r="F12" s="260">
        <f t="shared" si="0"/>
        <v>0.47000000000000003</v>
      </c>
      <c r="G12" s="115">
        <f t="shared" si="1"/>
        <v>1235.7900000000002</v>
      </c>
      <c r="H12" s="117">
        <f t="shared" si="2"/>
        <v>2151.19</v>
      </c>
      <c r="I12" s="115"/>
      <c r="J12" s="117">
        <f t="shared" si="3"/>
        <v>2151.19</v>
      </c>
      <c r="K12" s="326">
        <v>220</v>
      </c>
      <c r="L12" s="117">
        <f t="shared" si="4"/>
        <v>1931.19</v>
      </c>
      <c r="M12" s="118">
        <f t="shared" si="5"/>
        <v>1015.7900000000002</v>
      </c>
    </row>
    <row r="13" spans="1:14" ht="17" hidden="1" x14ac:dyDescent="0.2">
      <c r="A13" s="179" t="s">
        <v>131</v>
      </c>
      <c r="B13" s="159" t="s">
        <v>132</v>
      </c>
      <c r="C13" s="111"/>
      <c r="D13" s="113"/>
      <c r="E13" s="157">
        <v>0.02</v>
      </c>
      <c r="F13" s="260">
        <f t="shared" si="0"/>
        <v>0.02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26"/>
      <c r="L13" s="117">
        <f t="shared" si="4"/>
        <v>0</v>
      </c>
      <c r="M13" s="118">
        <f t="shared" si="5"/>
        <v>0</v>
      </c>
    </row>
    <row r="14" spans="1:14" ht="17" x14ac:dyDescent="0.2">
      <c r="A14" s="179" t="s">
        <v>133</v>
      </c>
      <c r="B14" s="159" t="s">
        <v>132</v>
      </c>
      <c r="C14" s="252">
        <v>4577</v>
      </c>
      <c r="D14" s="113">
        <v>0.27</v>
      </c>
      <c r="E14" s="157">
        <v>0.02</v>
      </c>
      <c r="F14" s="260">
        <f t="shared" si="0"/>
        <v>0.29000000000000004</v>
      </c>
      <c r="G14" s="115">
        <f t="shared" si="1"/>
        <v>1235.7900000000002</v>
      </c>
      <c r="H14" s="117">
        <f t="shared" si="2"/>
        <v>1327.3300000000002</v>
      </c>
      <c r="I14" s="115"/>
      <c r="J14" s="117">
        <f t="shared" si="3"/>
        <v>1327.3300000000002</v>
      </c>
      <c r="K14" s="326"/>
      <c r="L14" s="117">
        <f t="shared" si="4"/>
        <v>1327.3300000000002</v>
      </c>
      <c r="M14" s="118">
        <f t="shared" si="5"/>
        <v>1235.7900000000002</v>
      </c>
    </row>
    <row r="15" spans="1:14" ht="17" x14ac:dyDescent="0.2">
      <c r="A15" s="179" t="s">
        <v>133</v>
      </c>
      <c r="B15" s="159" t="s">
        <v>132</v>
      </c>
      <c r="C15" s="252">
        <v>3182</v>
      </c>
      <c r="D15" s="113">
        <v>0.39</v>
      </c>
      <c r="E15" s="157">
        <v>0.03</v>
      </c>
      <c r="F15" s="260">
        <f t="shared" ref="F15" si="6">D15+E15</f>
        <v>0.42000000000000004</v>
      </c>
      <c r="G15" s="115">
        <f t="shared" ref="G15" si="7">C15*D15</f>
        <v>1240.98</v>
      </c>
      <c r="H15" s="117">
        <f t="shared" ref="H15" si="8">C15*F15</f>
        <v>1336.44</v>
      </c>
      <c r="I15" s="115">
        <v>38.5</v>
      </c>
      <c r="J15" s="117">
        <f t="shared" ref="J15" si="9">H15+I15</f>
        <v>1374.94</v>
      </c>
      <c r="K15" s="326">
        <v>216.15</v>
      </c>
      <c r="L15" s="117">
        <f t="shared" ref="L15" si="10">J15-K15</f>
        <v>1158.79</v>
      </c>
      <c r="M15" s="118">
        <f t="shared" ref="M15" si="11">G15+I15-K15</f>
        <v>1063.33</v>
      </c>
    </row>
    <row r="16" spans="1:14" ht="17" hidden="1" x14ac:dyDescent="0.2">
      <c r="A16" s="179" t="s">
        <v>102</v>
      </c>
      <c r="B16" s="159" t="s">
        <v>103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20"/>
      <c r="L16" s="117">
        <f t="shared" si="4"/>
        <v>0</v>
      </c>
      <c r="M16" s="118">
        <f t="shared" si="5"/>
        <v>0</v>
      </c>
    </row>
    <row r="17" spans="1:13" ht="17" hidden="1" x14ac:dyDescent="0.2">
      <c r="A17" s="179" t="s">
        <v>72</v>
      </c>
      <c r="B17" s="159" t="s">
        <v>73</v>
      </c>
      <c r="C17" s="111"/>
      <c r="D17" s="113"/>
      <c r="E17" s="157">
        <v>0.03</v>
      </c>
      <c r="F17" s="260">
        <f t="shared" si="0"/>
        <v>0.03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ht="17" hidden="1" x14ac:dyDescent="0.2">
      <c r="A18" s="160" t="s">
        <v>67</v>
      </c>
      <c r="B18" s="159" t="s">
        <v>68</v>
      </c>
      <c r="C18" s="111"/>
      <c r="D18" s="113"/>
      <c r="E18" s="157">
        <v>0.04</v>
      </c>
      <c r="F18" s="260">
        <f t="shared" si="0"/>
        <v>0.04</v>
      </c>
      <c r="G18" s="115">
        <f t="shared" si="1"/>
        <v>0</v>
      </c>
      <c r="H18" s="117">
        <f t="shared" si="2"/>
        <v>0</v>
      </c>
      <c r="I18" s="115"/>
      <c r="J18" s="117">
        <f t="shared" si="3"/>
        <v>0</v>
      </c>
      <c r="K18" s="319"/>
      <c r="L18" s="117">
        <f t="shared" si="4"/>
        <v>0</v>
      </c>
      <c r="M18" s="118">
        <f t="shared" si="5"/>
        <v>0</v>
      </c>
    </row>
    <row r="19" spans="1:13" ht="17" hidden="1" x14ac:dyDescent="0.2">
      <c r="A19" s="179" t="s">
        <v>157</v>
      </c>
      <c r="B19" s="159" t="s">
        <v>158</v>
      </c>
      <c r="C19" s="111"/>
      <c r="D19" s="113"/>
      <c r="E19" s="157">
        <v>0.03</v>
      </c>
      <c r="F19" s="260">
        <f t="shared" si="0"/>
        <v>0.03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19"/>
      <c r="L19" s="117">
        <f t="shared" si="4"/>
        <v>0</v>
      </c>
      <c r="M19" s="118">
        <f t="shared" si="5"/>
        <v>0</v>
      </c>
    </row>
    <row r="20" spans="1:13" ht="17" hidden="1" x14ac:dyDescent="0.2">
      <c r="A20" s="179" t="s">
        <v>147</v>
      </c>
      <c r="B20" s="159" t="s">
        <v>148</v>
      </c>
      <c r="C20" s="111"/>
      <c r="D20" s="113"/>
      <c r="E20" s="157">
        <v>0.03</v>
      </c>
      <c r="F20" s="260">
        <f t="shared" si="0"/>
        <v>0.03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26"/>
      <c r="L20" s="117">
        <f t="shared" si="4"/>
        <v>0</v>
      </c>
      <c r="M20" s="118">
        <f t="shared" si="5"/>
        <v>0</v>
      </c>
    </row>
    <row r="21" spans="1:13" ht="17" hidden="1" x14ac:dyDescent="0.2">
      <c r="A21" s="179" t="s">
        <v>147</v>
      </c>
      <c r="B21" s="159" t="s">
        <v>148</v>
      </c>
      <c r="C21" s="111"/>
      <c r="D21" s="113"/>
      <c r="E21" s="157">
        <v>0.03</v>
      </c>
      <c r="F21" s="260">
        <f t="shared" si="0"/>
        <v>0.03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19"/>
      <c r="L21" s="117">
        <f t="shared" si="4"/>
        <v>0</v>
      </c>
      <c r="M21" s="118">
        <f t="shared" si="5"/>
        <v>0</v>
      </c>
    </row>
    <row r="22" spans="1:13" ht="17" hidden="1" x14ac:dyDescent="0.2">
      <c r="A22" s="160" t="s">
        <v>65</v>
      </c>
      <c r="B22" s="159" t="s">
        <v>93</v>
      </c>
      <c r="C22" s="111"/>
      <c r="D22" s="113"/>
      <c r="E22" s="157">
        <v>2.5000000000000001E-2</v>
      </c>
      <c r="F22" s="260">
        <f t="shared" si="0"/>
        <v>2.5000000000000001E-2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20"/>
      <c r="L22" s="117">
        <f t="shared" si="4"/>
        <v>0</v>
      </c>
      <c r="M22" s="118">
        <f t="shared" si="5"/>
        <v>0</v>
      </c>
    </row>
    <row r="23" spans="1:13" ht="17" hidden="1" x14ac:dyDescent="0.2">
      <c r="A23" s="160" t="s">
        <v>65</v>
      </c>
      <c r="B23" s="159" t="s">
        <v>93</v>
      </c>
      <c r="C23" s="111"/>
      <c r="D23" s="113"/>
      <c r="E23" s="157">
        <v>0.04</v>
      </c>
      <c r="F23" s="260">
        <f t="shared" si="0"/>
        <v>0.04</v>
      </c>
      <c r="G23" s="115">
        <f t="shared" si="1"/>
        <v>0</v>
      </c>
      <c r="H23" s="117">
        <f t="shared" si="2"/>
        <v>0</v>
      </c>
      <c r="I23" s="115"/>
      <c r="J23" s="117">
        <f t="shared" si="3"/>
        <v>0</v>
      </c>
      <c r="K23" s="319"/>
      <c r="L23" s="117">
        <f t="shared" si="4"/>
        <v>0</v>
      </c>
      <c r="M23" s="118">
        <f t="shared" si="5"/>
        <v>0</v>
      </c>
    </row>
    <row r="24" spans="1:13" ht="17" hidden="1" x14ac:dyDescent="0.2">
      <c r="A24" s="160" t="s">
        <v>116</v>
      </c>
      <c r="B24" s="159" t="s">
        <v>117</v>
      </c>
      <c r="C24" s="111"/>
      <c r="D24" s="113"/>
      <c r="E24" s="157">
        <v>0.04</v>
      </c>
      <c r="F24" s="260">
        <f t="shared" si="0"/>
        <v>0.04</v>
      </c>
      <c r="G24" s="115">
        <f t="shared" si="1"/>
        <v>0</v>
      </c>
      <c r="H24" s="117">
        <f t="shared" si="2"/>
        <v>0</v>
      </c>
      <c r="I24" s="115"/>
      <c r="J24" s="117">
        <f t="shared" si="3"/>
        <v>0</v>
      </c>
      <c r="K24" s="320"/>
      <c r="L24" s="117">
        <f t="shared" si="4"/>
        <v>0</v>
      </c>
      <c r="M24" s="118">
        <f t="shared" si="5"/>
        <v>0</v>
      </c>
    </row>
    <row r="25" spans="1:13" ht="17" x14ac:dyDescent="0.2">
      <c r="A25" s="160" t="s">
        <v>122</v>
      </c>
      <c r="B25" s="159" t="s">
        <v>123</v>
      </c>
      <c r="C25" s="111">
        <v>1283</v>
      </c>
      <c r="D25" s="113">
        <v>0.39</v>
      </c>
      <c r="E25" s="157">
        <v>0.04</v>
      </c>
      <c r="F25" s="260">
        <f t="shared" si="0"/>
        <v>0.43</v>
      </c>
      <c r="G25" s="115">
        <f t="shared" si="1"/>
        <v>500.37</v>
      </c>
      <c r="H25" s="117">
        <f t="shared" si="2"/>
        <v>551.68999999999994</v>
      </c>
      <c r="I25" s="115"/>
      <c r="J25" s="117">
        <f t="shared" si="3"/>
        <v>551.68999999999994</v>
      </c>
      <c r="K25" s="320"/>
      <c r="L25" s="117">
        <f t="shared" si="4"/>
        <v>551.68999999999994</v>
      </c>
      <c r="M25" s="118">
        <f t="shared" si="5"/>
        <v>500.37</v>
      </c>
    </row>
    <row r="26" spans="1:13" ht="17" hidden="1" x14ac:dyDescent="0.2">
      <c r="A26" s="160" t="s">
        <v>124</v>
      </c>
      <c r="B26" s="159" t="s">
        <v>123</v>
      </c>
      <c r="C26" s="111"/>
      <c r="D26" s="113"/>
      <c r="E26" s="157">
        <v>2.5000000000000001E-2</v>
      </c>
      <c r="F26" s="260">
        <f t="shared" si="0"/>
        <v>2.5000000000000001E-2</v>
      </c>
      <c r="G26" s="115">
        <f t="shared" si="1"/>
        <v>0</v>
      </c>
      <c r="H26" s="117">
        <f t="shared" si="2"/>
        <v>0</v>
      </c>
      <c r="I26" s="115"/>
      <c r="J26" s="117">
        <f t="shared" si="3"/>
        <v>0</v>
      </c>
      <c r="K26" s="320"/>
      <c r="L26" s="117">
        <f t="shared" si="4"/>
        <v>0</v>
      </c>
      <c r="M26" s="118">
        <f t="shared" si="5"/>
        <v>0</v>
      </c>
    </row>
    <row r="27" spans="1:13" hidden="1" x14ac:dyDescent="0.2">
      <c r="A27" s="149" t="s">
        <v>65</v>
      </c>
      <c r="B27" s="218" t="s">
        <v>66</v>
      </c>
      <c r="C27" s="176"/>
      <c r="D27" s="170"/>
      <c r="E27" s="157">
        <v>2.5000000000000001E-2</v>
      </c>
      <c r="F27" s="260">
        <f t="shared" si="0"/>
        <v>2.5000000000000001E-2</v>
      </c>
      <c r="G27" s="115">
        <f t="shared" si="1"/>
        <v>0</v>
      </c>
      <c r="H27" s="117">
        <f t="shared" si="2"/>
        <v>0</v>
      </c>
      <c r="I27" s="261"/>
      <c r="J27" s="117">
        <f t="shared" si="3"/>
        <v>0</v>
      </c>
      <c r="K27" s="261"/>
      <c r="L27" s="117">
        <f t="shared" si="4"/>
        <v>0</v>
      </c>
      <c r="M27" s="118">
        <f t="shared" si="5"/>
        <v>0</v>
      </c>
    </row>
    <row r="28" spans="1:13" ht="17" hidden="1" x14ac:dyDescent="0.2">
      <c r="A28" s="179" t="s">
        <v>81</v>
      </c>
      <c r="B28" s="193" t="s">
        <v>82</v>
      </c>
      <c r="C28" s="147"/>
      <c r="D28" s="170"/>
      <c r="E28" s="157">
        <v>0.03</v>
      </c>
      <c r="F28" s="260">
        <f t="shared" si="0"/>
        <v>0.03</v>
      </c>
      <c r="G28" s="115">
        <f t="shared" si="1"/>
        <v>0</v>
      </c>
      <c r="H28" s="117">
        <f t="shared" si="2"/>
        <v>0</v>
      </c>
      <c r="I28" s="261"/>
      <c r="J28" s="117">
        <f t="shared" si="3"/>
        <v>0</v>
      </c>
      <c r="K28" s="261"/>
      <c r="L28" s="117">
        <f t="shared" si="4"/>
        <v>0</v>
      </c>
      <c r="M28" s="118">
        <f t="shared" si="5"/>
        <v>0</v>
      </c>
    </row>
    <row r="29" spans="1:13" x14ac:dyDescent="0.2">
      <c r="A29" s="240" t="s">
        <v>125</v>
      </c>
      <c r="B29" s="242" t="s">
        <v>126</v>
      </c>
      <c r="C29" s="147">
        <v>6388</v>
      </c>
      <c r="D29" s="170">
        <v>0.26</v>
      </c>
      <c r="E29" s="157">
        <v>2.5000000000000001E-2</v>
      </c>
      <c r="F29" s="260">
        <f t="shared" si="0"/>
        <v>0.28500000000000003</v>
      </c>
      <c r="G29" s="115">
        <f t="shared" si="1"/>
        <v>1660.88</v>
      </c>
      <c r="H29" s="117">
        <f t="shared" si="2"/>
        <v>1820.5800000000002</v>
      </c>
      <c r="I29" s="261"/>
      <c r="J29" s="117">
        <f t="shared" si="3"/>
        <v>1820.5800000000002</v>
      </c>
      <c r="K29" s="327"/>
      <c r="L29" s="117">
        <f t="shared" si="4"/>
        <v>1820.5800000000002</v>
      </c>
      <c r="M29" s="118">
        <f t="shared" si="5"/>
        <v>1660.88</v>
      </c>
    </row>
    <row r="30" spans="1:13" hidden="1" x14ac:dyDescent="0.2">
      <c r="A30" s="240" t="s">
        <v>125</v>
      </c>
      <c r="B30" s="242" t="s">
        <v>126</v>
      </c>
      <c r="C30" s="147"/>
      <c r="D30" s="170"/>
      <c r="E30" s="157">
        <v>2.5000000000000001E-2</v>
      </c>
      <c r="F30" s="260">
        <f t="shared" si="0"/>
        <v>2.5000000000000001E-2</v>
      </c>
      <c r="G30" s="115">
        <f t="shared" si="1"/>
        <v>0</v>
      </c>
      <c r="H30" s="117">
        <f t="shared" si="2"/>
        <v>0</v>
      </c>
      <c r="I30" s="261"/>
      <c r="J30" s="117">
        <f t="shared" si="3"/>
        <v>0</v>
      </c>
      <c r="K30" s="327"/>
      <c r="L30" s="117">
        <f t="shared" si="4"/>
        <v>0</v>
      </c>
      <c r="M30" s="118">
        <f t="shared" si="5"/>
        <v>0</v>
      </c>
    </row>
    <row r="31" spans="1:13" x14ac:dyDescent="0.2">
      <c r="A31" s="240" t="s">
        <v>136</v>
      </c>
      <c r="B31" s="268" t="s">
        <v>137</v>
      </c>
      <c r="C31" s="147">
        <v>2721</v>
      </c>
      <c r="D31" s="170">
        <v>0.38</v>
      </c>
      <c r="E31" s="157">
        <v>0.04</v>
      </c>
      <c r="F31" s="260">
        <f t="shared" si="0"/>
        <v>0.42</v>
      </c>
      <c r="G31" s="115">
        <f t="shared" si="1"/>
        <v>1033.98</v>
      </c>
      <c r="H31" s="117">
        <f t="shared" si="2"/>
        <v>1142.82</v>
      </c>
      <c r="I31" s="261"/>
      <c r="J31" s="117">
        <f t="shared" si="3"/>
        <v>1142.82</v>
      </c>
      <c r="K31" s="327"/>
      <c r="L31" s="117">
        <f t="shared" si="4"/>
        <v>1142.82</v>
      </c>
      <c r="M31" s="118">
        <f t="shared" si="5"/>
        <v>1033.98</v>
      </c>
    </row>
    <row r="32" spans="1:13" hidden="1" x14ac:dyDescent="0.2">
      <c r="A32" s="240" t="s">
        <v>136</v>
      </c>
      <c r="B32" s="268" t="s">
        <v>137</v>
      </c>
      <c r="C32" s="147"/>
      <c r="D32" s="170"/>
      <c r="E32" s="157">
        <v>2.5000000000000001E-2</v>
      </c>
      <c r="F32" s="260">
        <f t="shared" si="0"/>
        <v>2.5000000000000001E-2</v>
      </c>
      <c r="G32" s="115">
        <f t="shared" si="1"/>
        <v>0</v>
      </c>
      <c r="H32" s="117">
        <f t="shared" si="2"/>
        <v>0</v>
      </c>
      <c r="I32" s="261"/>
      <c r="J32" s="117">
        <f t="shared" si="3"/>
        <v>0</v>
      </c>
      <c r="K32" s="327"/>
      <c r="L32" s="117">
        <f t="shared" si="4"/>
        <v>0</v>
      </c>
      <c r="M32" s="118">
        <f t="shared" si="5"/>
        <v>0</v>
      </c>
    </row>
    <row r="33" spans="1:15" ht="17" hidden="1" x14ac:dyDescent="0.2">
      <c r="A33" s="179" t="s">
        <v>76</v>
      </c>
      <c r="B33" s="180" t="s">
        <v>77</v>
      </c>
      <c r="C33" s="147"/>
      <c r="D33" s="170"/>
      <c r="E33" s="157">
        <v>0.03</v>
      </c>
      <c r="F33" s="260">
        <f t="shared" si="0"/>
        <v>0.03</v>
      </c>
      <c r="G33" s="115">
        <f t="shared" si="1"/>
        <v>0</v>
      </c>
      <c r="H33" s="117">
        <f t="shared" si="2"/>
        <v>0</v>
      </c>
      <c r="I33" s="261"/>
      <c r="J33" s="117">
        <f t="shared" si="3"/>
        <v>0</v>
      </c>
      <c r="K33" s="261"/>
      <c r="L33" s="117">
        <f t="shared" si="4"/>
        <v>0</v>
      </c>
      <c r="M33" s="118">
        <f t="shared" si="5"/>
        <v>0</v>
      </c>
    </row>
    <row r="34" spans="1:15" hidden="1" x14ac:dyDescent="0.2">
      <c r="A34" s="191" t="s">
        <v>96</v>
      </c>
      <c r="B34" s="222" t="s">
        <v>97</v>
      </c>
      <c r="C34" s="147"/>
      <c r="D34" s="170"/>
      <c r="E34" s="157">
        <v>0.04</v>
      </c>
      <c r="F34" s="260">
        <f t="shared" si="0"/>
        <v>0.04</v>
      </c>
      <c r="G34" s="115">
        <f t="shared" si="1"/>
        <v>0</v>
      </c>
      <c r="H34" s="117">
        <f t="shared" si="2"/>
        <v>0</v>
      </c>
      <c r="I34" s="261"/>
      <c r="J34" s="117">
        <f t="shared" si="3"/>
        <v>0</v>
      </c>
      <c r="K34" s="261"/>
      <c r="L34" s="117">
        <f t="shared" si="4"/>
        <v>0</v>
      </c>
      <c r="M34" s="118">
        <f t="shared" si="5"/>
        <v>0</v>
      </c>
    </row>
    <row r="35" spans="1:15" x14ac:dyDescent="0.2">
      <c r="A35" s="208" t="s">
        <v>65</v>
      </c>
      <c r="B35" s="269" t="s">
        <v>138</v>
      </c>
      <c r="C35" s="270">
        <v>7430</v>
      </c>
      <c r="D35" s="271">
        <v>0.27</v>
      </c>
      <c r="E35" s="157">
        <v>2.5000000000000001E-2</v>
      </c>
      <c r="F35" s="260">
        <f t="shared" si="0"/>
        <v>0.29500000000000004</v>
      </c>
      <c r="G35" s="115">
        <f t="shared" si="1"/>
        <v>2006.1000000000001</v>
      </c>
      <c r="H35" s="117">
        <f t="shared" si="2"/>
        <v>2191.8500000000004</v>
      </c>
      <c r="I35" s="261"/>
      <c r="J35" s="117">
        <f t="shared" si="3"/>
        <v>2191.8500000000004</v>
      </c>
      <c r="K35" s="261">
        <v>220</v>
      </c>
      <c r="L35" s="117">
        <f t="shared" si="4"/>
        <v>1971.8500000000004</v>
      </c>
      <c r="M35" s="118">
        <f t="shared" si="5"/>
        <v>1786.1000000000001</v>
      </c>
    </row>
    <row r="36" spans="1:15" hidden="1" x14ac:dyDescent="0.2">
      <c r="A36" s="208" t="s">
        <v>65</v>
      </c>
      <c r="B36" s="269" t="s">
        <v>138</v>
      </c>
      <c r="C36" s="270"/>
      <c r="D36" s="271"/>
      <c r="E36" s="157">
        <v>0.04</v>
      </c>
      <c r="F36" s="260">
        <f t="shared" si="0"/>
        <v>0.04</v>
      </c>
      <c r="G36" s="115">
        <f t="shared" si="1"/>
        <v>0</v>
      </c>
      <c r="H36" s="117">
        <f t="shared" si="2"/>
        <v>0</v>
      </c>
      <c r="I36" s="261"/>
      <c r="J36" s="117">
        <f t="shared" si="3"/>
        <v>0</v>
      </c>
      <c r="K36" s="261"/>
      <c r="L36" s="117">
        <f t="shared" si="4"/>
        <v>0</v>
      </c>
      <c r="M36" s="118">
        <f t="shared" si="5"/>
        <v>0</v>
      </c>
    </row>
    <row r="37" spans="1:15" hidden="1" x14ac:dyDescent="0.2">
      <c r="A37" s="191" t="s">
        <v>44</v>
      </c>
      <c r="B37" s="146" t="s">
        <v>45</v>
      </c>
      <c r="C37" s="186"/>
      <c r="D37" s="170"/>
      <c r="E37" s="157">
        <v>0.04</v>
      </c>
      <c r="F37" s="260">
        <f t="shared" si="0"/>
        <v>0.04</v>
      </c>
      <c r="G37" s="115">
        <f t="shared" si="1"/>
        <v>0</v>
      </c>
      <c r="H37" s="117">
        <f t="shared" si="2"/>
        <v>0</v>
      </c>
      <c r="I37" s="117"/>
      <c r="J37" s="117">
        <f t="shared" si="3"/>
        <v>0</v>
      </c>
      <c r="K37" s="117"/>
      <c r="L37" s="117">
        <f t="shared" si="4"/>
        <v>0</v>
      </c>
      <c r="M37" s="118">
        <f t="shared" si="5"/>
        <v>0</v>
      </c>
    </row>
    <row r="38" spans="1:15" hidden="1" x14ac:dyDescent="0.2">
      <c r="A38" s="208" t="s">
        <v>89</v>
      </c>
      <c r="B38" s="185" t="s">
        <v>45</v>
      </c>
      <c r="C38" s="186"/>
      <c r="D38" s="170"/>
      <c r="E38" s="157">
        <v>0.04</v>
      </c>
      <c r="F38" s="260">
        <f t="shared" si="0"/>
        <v>0.04</v>
      </c>
      <c r="G38" s="115">
        <f t="shared" si="1"/>
        <v>0</v>
      </c>
      <c r="H38" s="117">
        <f t="shared" si="2"/>
        <v>0</v>
      </c>
      <c r="I38" s="117"/>
      <c r="J38" s="117">
        <f t="shared" si="3"/>
        <v>0</v>
      </c>
      <c r="K38" s="117"/>
      <c r="L38" s="117">
        <f t="shared" si="4"/>
        <v>0</v>
      </c>
      <c r="M38" s="118">
        <f t="shared" si="5"/>
        <v>0</v>
      </c>
    </row>
    <row r="39" spans="1:15" ht="17" hidden="1" x14ac:dyDescent="0.2">
      <c r="A39" s="179" t="s">
        <v>98</v>
      </c>
      <c r="B39" s="224" t="s">
        <v>45</v>
      </c>
      <c r="C39" s="186"/>
      <c r="D39" s="170"/>
      <c r="E39" s="157">
        <v>0.02</v>
      </c>
      <c r="F39" s="260">
        <f t="shared" si="0"/>
        <v>0.02</v>
      </c>
      <c r="G39" s="115">
        <f t="shared" si="1"/>
        <v>0</v>
      </c>
      <c r="H39" s="117">
        <f t="shared" si="2"/>
        <v>0</v>
      </c>
      <c r="I39" s="117"/>
      <c r="J39" s="117">
        <f t="shared" si="3"/>
        <v>0</v>
      </c>
      <c r="K39" s="117"/>
      <c r="L39" s="117">
        <f t="shared" si="4"/>
        <v>0</v>
      </c>
      <c r="M39" s="118">
        <f t="shared" si="5"/>
        <v>0</v>
      </c>
    </row>
    <row r="40" spans="1:15" ht="17" hidden="1" x14ac:dyDescent="0.2">
      <c r="A40" s="160" t="s">
        <v>94</v>
      </c>
      <c r="B40" s="219" t="s">
        <v>95</v>
      </c>
      <c r="C40" s="186"/>
      <c r="D40" s="170"/>
      <c r="E40" s="157">
        <v>2.5000000000000001E-2</v>
      </c>
      <c r="F40" s="260">
        <f t="shared" si="0"/>
        <v>2.5000000000000001E-2</v>
      </c>
      <c r="G40" s="115">
        <f t="shared" si="1"/>
        <v>0</v>
      </c>
      <c r="H40" s="117">
        <f t="shared" si="2"/>
        <v>0</v>
      </c>
      <c r="I40" s="117"/>
      <c r="J40" s="117">
        <f t="shared" si="3"/>
        <v>0</v>
      </c>
      <c r="K40" s="117"/>
      <c r="L40" s="117">
        <f t="shared" si="4"/>
        <v>0</v>
      </c>
      <c r="M40" s="118">
        <f t="shared" si="5"/>
        <v>0</v>
      </c>
    </row>
    <row r="41" spans="1:15" ht="17" hidden="1" x14ac:dyDescent="0.2">
      <c r="A41" s="160" t="s">
        <v>94</v>
      </c>
      <c r="B41" s="219" t="s">
        <v>95</v>
      </c>
      <c r="C41" s="186"/>
      <c r="D41" s="170"/>
      <c r="E41" s="157">
        <v>0.04</v>
      </c>
      <c r="F41" s="260">
        <f t="shared" si="0"/>
        <v>0.04</v>
      </c>
      <c r="G41" s="115">
        <f t="shared" si="1"/>
        <v>0</v>
      </c>
      <c r="H41" s="117">
        <f t="shared" si="2"/>
        <v>0</v>
      </c>
      <c r="I41" s="117"/>
      <c r="J41" s="117">
        <f t="shared" si="3"/>
        <v>0</v>
      </c>
      <c r="K41" s="117"/>
      <c r="L41" s="117">
        <f t="shared" si="4"/>
        <v>0</v>
      </c>
      <c r="M41" s="118">
        <f t="shared" si="5"/>
        <v>0</v>
      </c>
    </row>
    <row r="42" spans="1:15" hidden="1" x14ac:dyDescent="0.2">
      <c r="A42" s="139" t="s">
        <v>69</v>
      </c>
      <c r="B42" s="187" t="s">
        <v>70</v>
      </c>
      <c r="C42" s="186"/>
      <c r="D42" s="170"/>
      <c r="E42" s="157">
        <v>0.04</v>
      </c>
      <c r="F42" s="260">
        <f t="shared" si="0"/>
        <v>0.04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hidden="1" x14ac:dyDescent="0.2">
      <c r="A43" s="124" t="s">
        <v>60</v>
      </c>
      <c r="B43" s="188" t="s">
        <v>61</v>
      </c>
      <c r="C43" s="189"/>
      <c r="D43" s="172"/>
      <c r="E43" s="157">
        <v>0.04</v>
      </c>
      <c r="F43" s="260">
        <f t="shared" si="0"/>
        <v>0.04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hidden="1" x14ac:dyDescent="0.2">
      <c r="A44" s="139" t="s">
        <v>46</v>
      </c>
      <c r="B44" s="146" t="s">
        <v>29</v>
      </c>
      <c r="C44" s="186"/>
      <c r="D44" s="170"/>
      <c r="E44" s="157">
        <v>2.5000000000000001E-2</v>
      </c>
      <c r="F44" s="260">
        <f t="shared" si="0"/>
        <v>2.5000000000000001E-2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</row>
    <row r="45" spans="1:15" hidden="1" x14ac:dyDescent="0.2">
      <c r="A45" s="90" t="s">
        <v>127</v>
      </c>
      <c r="B45" s="244" t="s">
        <v>128</v>
      </c>
      <c r="C45" s="186"/>
      <c r="D45" s="170"/>
      <c r="E45" s="157">
        <v>0.03</v>
      </c>
      <c r="F45" s="260">
        <f t="shared" si="0"/>
        <v>0.03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  <c r="O45" s="3"/>
    </row>
    <row r="46" spans="1:15" hidden="1" x14ac:dyDescent="0.2">
      <c r="A46" s="90" t="s">
        <v>108</v>
      </c>
      <c r="B46" s="233" t="s">
        <v>111</v>
      </c>
      <c r="C46" s="186"/>
      <c r="D46" s="170"/>
      <c r="E46" s="157">
        <v>0.03</v>
      </c>
      <c r="F46" s="260">
        <f t="shared" si="0"/>
        <v>0.03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x14ac:dyDescent="0.2">
      <c r="A47" s="90" t="s">
        <v>52</v>
      </c>
      <c r="B47" s="119" t="s">
        <v>53</v>
      </c>
      <c r="C47" s="190">
        <v>4259</v>
      </c>
      <c r="D47" s="170">
        <v>0.39</v>
      </c>
      <c r="E47" s="157">
        <v>0.03</v>
      </c>
      <c r="F47" s="260">
        <f t="shared" si="0"/>
        <v>0.42000000000000004</v>
      </c>
      <c r="G47" s="115">
        <f t="shared" si="1"/>
        <v>1661.01</v>
      </c>
      <c r="H47" s="117">
        <f t="shared" si="2"/>
        <v>1788.7800000000002</v>
      </c>
      <c r="I47" s="261">
        <v>10</v>
      </c>
      <c r="J47" s="117">
        <f t="shared" si="3"/>
        <v>1798.7800000000002</v>
      </c>
      <c r="K47" s="261">
        <v>110</v>
      </c>
      <c r="L47" s="117">
        <f t="shared" si="4"/>
        <v>1688.7800000000002</v>
      </c>
      <c r="M47" s="118">
        <f t="shared" si="5"/>
        <v>1561.01</v>
      </c>
    </row>
    <row r="48" spans="1:15" hidden="1" x14ac:dyDescent="0.2">
      <c r="A48" s="90" t="s">
        <v>52</v>
      </c>
      <c r="B48" s="119" t="s">
        <v>53</v>
      </c>
      <c r="C48" s="190"/>
      <c r="D48" s="170"/>
      <c r="E48" s="157">
        <v>0.03</v>
      </c>
      <c r="F48" s="260">
        <f t="shared" si="0"/>
        <v>0.03</v>
      </c>
      <c r="G48" s="115">
        <f t="shared" si="1"/>
        <v>0</v>
      </c>
      <c r="H48" s="117">
        <f t="shared" si="2"/>
        <v>0</v>
      </c>
      <c r="I48" s="261"/>
      <c r="J48" s="117">
        <f t="shared" si="3"/>
        <v>0</v>
      </c>
      <c r="K48" s="261"/>
      <c r="L48" s="117">
        <f t="shared" si="4"/>
        <v>0</v>
      </c>
      <c r="M48" s="118">
        <f t="shared" si="5"/>
        <v>0</v>
      </c>
    </row>
    <row r="49" spans="1:13" hidden="1" x14ac:dyDescent="0.2">
      <c r="A49" s="208" t="s">
        <v>90</v>
      </c>
      <c r="B49" s="185" t="s">
        <v>79</v>
      </c>
      <c r="C49" s="190"/>
      <c r="D49" s="170"/>
      <c r="E49" s="157">
        <v>0.04</v>
      </c>
      <c r="F49" s="260">
        <f t="shared" si="0"/>
        <v>0.04</v>
      </c>
      <c r="G49" s="115">
        <f t="shared" si="1"/>
        <v>0</v>
      </c>
      <c r="H49" s="117">
        <f t="shared" si="2"/>
        <v>0</v>
      </c>
      <c r="I49" s="261"/>
      <c r="J49" s="117">
        <f t="shared" si="3"/>
        <v>0</v>
      </c>
      <c r="K49" s="261"/>
      <c r="L49" s="117">
        <f t="shared" si="4"/>
        <v>0</v>
      </c>
      <c r="M49" s="118">
        <f t="shared" si="5"/>
        <v>0</v>
      </c>
    </row>
    <row r="50" spans="1:13" x14ac:dyDescent="0.2">
      <c r="A50" s="90" t="s">
        <v>154</v>
      </c>
      <c r="B50" s="330" t="s">
        <v>155</v>
      </c>
      <c r="C50" s="190">
        <v>1513</v>
      </c>
      <c r="D50" s="170">
        <v>0.37</v>
      </c>
      <c r="E50" s="157">
        <v>0.03</v>
      </c>
      <c r="F50" s="260">
        <f t="shared" si="0"/>
        <v>0.4</v>
      </c>
      <c r="G50" s="115">
        <f t="shared" si="1"/>
        <v>559.80999999999995</v>
      </c>
      <c r="H50" s="117">
        <f t="shared" si="2"/>
        <v>605.20000000000005</v>
      </c>
      <c r="I50" s="261"/>
      <c r="J50" s="117">
        <f t="shared" si="3"/>
        <v>605.20000000000005</v>
      </c>
      <c r="K50" s="261">
        <v>250</v>
      </c>
      <c r="L50" s="117">
        <f t="shared" si="4"/>
        <v>355.20000000000005</v>
      </c>
      <c r="M50" s="118">
        <f t="shared" si="5"/>
        <v>309.80999999999995</v>
      </c>
    </row>
    <row r="51" spans="1:13" hidden="1" x14ac:dyDescent="0.2">
      <c r="A51" s="90" t="s">
        <v>154</v>
      </c>
      <c r="B51" s="352" t="s">
        <v>155</v>
      </c>
      <c r="C51" s="353"/>
      <c r="D51" s="339"/>
      <c r="E51" s="333">
        <v>0.03</v>
      </c>
      <c r="F51" s="334">
        <f t="shared" si="0"/>
        <v>0.03</v>
      </c>
      <c r="G51" s="115">
        <f t="shared" si="1"/>
        <v>0</v>
      </c>
      <c r="H51" s="103">
        <f t="shared" si="2"/>
        <v>0</v>
      </c>
      <c r="I51" s="340"/>
      <c r="J51" s="103">
        <f t="shared" si="3"/>
        <v>0</v>
      </c>
      <c r="K51" s="340"/>
      <c r="L51" s="103">
        <f t="shared" si="4"/>
        <v>0</v>
      </c>
      <c r="M51" s="102">
        <f t="shared" si="5"/>
        <v>0</v>
      </c>
    </row>
    <row r="52" spans="1:13" hidden="1" x14ac:dyDescent="0.2">
      <c r="A52" s="90" t="s">
        <v>156</v>
      </c>
      <c r="B52" s="352" t="s">
        <v>155</v>
      </c>
      <c r="C52" s="353"/>
      <c r="D52" s="339"/>
      <c r="E52" s="333">
        <v>0.02</v>
      </c>
      <c r="F52" s="334">
        <f t="shared" si="0"/>
        <v>0.02</v>
      </c>
      <c r="G52" s="115">
        <f t="shared" si="1"/>
        <v>0</v>
      </c>
      <c r="H52" s="103">
        <f t="shared" si="2"/>
        <v>0</v>
      </c>
      <c r="I52" s="340"/>
      <c r="J52" s="103">
        <f t="shared" si="3"/>
        <v>0</v>
      </c>
      <c r="K52" s="340"/>
      <c r="L52" s="103">
        <f t="shared" si="4"/>
        <v>0</v>
      </c>
      <c r="M52" s="102">
        <f t="shared" si="5"/>
        <v>0</v>
      </c>
    </row>
    <row r="53" spans="1:13" hidden="1" x14ac:dyDescent="0.2">
      <c r="A53" s="90" t="s">
        <v>156</v>
      </c>
      <c r="B53" s="330" t="s">
        <v>155</v>
      </c>
      <c r="C53" s="190"/>
      <c r="D53" s="170"/>
      <c r="E53" s="157">
        <v>0.02</v>
      </c>
      <c r="F53" s="260">
        <f t="shared" si="0"/>
        <v>0.02</v>
      </c>
      <c r="G53" s="115">
        <f t="shared" si="1"/>
        <v>0</v>
      </c>
      <c r="H53" s="117">
        <f t="shared" si="2"/>
        <v>0</v>
      </c>
      <c r="I53" s="261"/>
      <c r="J53" s="117">
        <f t="shared" si="3"/>
        <v>0</v>
      </c>
      <c r="K53" s="261"/>
      <c r="L53" s="117">
        <f t="shared" si="4"/>
        <v>0</v>
      </c>
      <c r="M53" s="118">
        <f t="shared" si="5"/>
        <v>0</v>
      </c>
    </row>
    <row r="54" spans="1:13" hidden="1" x14ac:dyDescent="0.2">
      <c r="A54" s="90" t="s">
        <v>104</v>
      </c>
      <c r="B54" s="231" t="s">
        <v>105</v>
      </c>
      <c r="C54" s="190"/>
      <c r="D54" s="170"/>
      <c r="E54" s="157">
        <v>0.03</v>
      </c>
      <c r="F54" s="260">
        <f t="shared" si="0"/>
        <v>0.03</v>
      </c>
      <c r="G54" s="115">
        <f t="shared" si="1"/>
        <v>0</v>
      </c>
      <c r="H54" s="117">
        <f t="shared" si="2"/>
        <v>0</v>
      </c>
      <c r="I54" s="261"/>
      <c r="J54" s="117">
        <f t="shared" si="3"/>
        <v>0</v>
      </c>
      <c r="K54" s="261"/>
      <c r="L54" s="117">
        <f t="shared" si="4"/>
        <v>0</v>
      </c>
      <c r="M54" s="118">
        <f t="shared" si="5"/>
        <v>0</v>
      </c>
    </row>
    <row r="55" spans="1:13" x14ac:dyDescent="0.2">
      <c r="A55" s="90" t="s">
        <v>161</v>
      </c>
      <c r="B55" s="349" t="s">
        <v>162</v>
      </c>
      <c r="C55" s="190">
        <v>4363</v>
      </c>
      <c r="D55" s="170">
        <v>0.38</v>
      </c>
      <c r="E55" s="157">
        <v>0.03</v>
      </c>
      <c r="F55" s="260">
        <f t="shared" si="0"/>
        <v>0.41000000000000003</v>
      </c>
      <c r="G55" s="115">
        <f t="shared" si="1"/>
        <v>1657.94</v>
      </c>
      <c r="H55" s="117">
        <f t="shared" si="2"/>
        <v>1788.8300000000002</v>
      </c>
      <c r="I55" s="261">
        <v>36.74</v>
      </c>
      <c r="J55" s="117">
        <f t="shared" si="3"/>
        <v>1825.5700000000002</v>
      </c>
      <c r="K55" s="261">
        <v>310</v>
      </c>
      <c r="L55" s="117">
        <f t="shared" si="4"/>
        <v>1515.5700000000002</v>
      </c>
      <c r="M55" s="118">
        <f t="shared" si="5"/>
        <v>1384.68</v>
      </c>
    </row>
    <row r="56" spans="1:13" x14ac:dyDescent="0.2">
      <c r="A56" s="90" t="s">
        <v>100</v>
      </c>
      <c r="B56" s="228" t="s">
        <v>101</v>
      </c>
      <c r="C56" s="190">
        <v>3249</v>
      </c>
      <c r="D56" s="170">
        <v>0.38</v>
      </c>
      <c r="E56" s="157">
        <v>0.03</v>
      </c>
      <c r="F56" s="260">
        <f t="shared" si="0"/>
        <v>0.41000000000000003</v>
      </c>
      <c r="G56" s="115">
        <f t="shared" si="1"/>
        <v>1234.6200000000001</v>
      </c>
      <c r="H56" s="117">
        <f t="shared" si="2"/>
        <v>1332.0900000000001</v>
      </c>
      <c r="I56" s="261">
        <v>50</v>
      </c>
      <c r="J56" s="117">
        <f t="shared" si="3"/>
        <v>1382.0900000000001</v>
      </c>
      <c r="K56" s="261">
        <v>220</v>
      </c>
      <c r="L56" s="117">
        <f t="shared" si="4"/>
        <v>1162.0900000000001</v>
      </c>
      <c r="M56" s="118">
        <f t="shared" si="5"/>
        <v>1064.6200000000001</v>
      </c>
    </row>
    <row r="57" spans="1:13" hidden="1" x14ac:dyDescent="0.2">
      <c r="A57" s="194" t="s">
        <v>85</v>
      </c>
      <c r="B57" s="206" t="s">
        <v>86</v>
      </c>
      <c r="C57" s="190"/>
      <c r="D57" s="170"/>
      <c r="E57" s="157">
        <v>2.5000000000000001E-2</v>
      </c>
      <c r="F57" s="260">
        <f t="shared" si="0"/>
        <v>2.5000000000000001E-2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2">
      <c r="A58" s="194" t="s">
        <v>85</v>
      </c>
      <c r="B58" s="206" t="s">
        <v>86</v>
      </c>
      <c r="C58" s="190"/>
      <c r="D58" s="170"/>
      <c r="E58" s="157">
        <v>0.04</v>
      </c>
      <c r="F58" s="260">
        <f t="shared" si="0"/>
        <v>0.04</v>
      </c>
      <c r="G58" s="115">
        <f t="shared" si="1"/>
        <v>0</v>
      </c>
      <c r="H58" s="117">
        <f t="shared" si="2"/>
        <v>0</v>
      </c>
      <c r="I58" s="261"/>
      <c r="J58" s="117">
        <f t="shared" si="3"/>
        <v>0</v>
      </c>
      <c r="K58" s="261"/>
      <c r="L58" s="117">
        <f t="shared" si="4"/>
        <v>0</v>
      </c>
      <c r="M58" s="118">
        <f t="shared" si="5"/>
        <v>0</v>
      </c>
    </row>
    <row r="59" spans="1:13" hidden="1" x14ac:dyDescent="0.2">
      <c r="A59" s="194" t="s">
        <v>83</v>
      </c>
      <c r="B59" s="206" t="s">
        <v>84</v>
      </c>
      <c r="C59" s="190"/>
      <c r="D59" s="170"/>
      <c r="E59" s="157">
        <v>0.04</v>
      </c>
      <c r="F59" s="260">
        <f t="shared" si="0"/>
        <v>0.04</v>
      </c>
      <c r="G59" s="115">
        <f t="shared" si="1"/>
        <v>0</v>
      </c>
      <c r="H59" s="117">
        <f t="shared" si="2"/>
        <v>0</v>
      </c>
      <c r="I59" s="261"/>
      <c r="J59" s="117">
        <f t="shared" si="3"/>
        <v>0</v>
      </c>
      <c r="K59" s="261"/>
      <c r="L59" s="117">
        <f t="shared" si="4"/>
        <v>0</v>
      </c>
      <c r="M59" s="118">
        <f t="shared" si="5"/>
        <v>0</v>
      </c>
    </row>
    <row r="60" spans="1:13" hidden="1" x14ac:dyDescent="0.2">
      <c r="A60" s="90" t="s">
        <v>106</v>
      </c>
      <c r="B60" s="231" t="s">
        <v>107</v>
      </c>
      <c r="C60" s="176"/>
      <c r="D60" s="170"/>
      <c r="E60" s="157">
        <v>0.02</v>
      </c>
      <c r="F60" s="260">
        <f t="shared" si="0"/>
        <v>0.02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hidden="1" x14ac:dyDescent="0.2">
      <c r="A61" s="90" t="s">
        <v>106</v>
      </c>
      <c r="B61" s="231" t="s">
        <v>107</v>
      </c>
      <c r="C61" s="176"/>
      <c r="D61" s="170"/>
      <c r="E61" s="157">
        <v>0.03</v>
      </c>
      <c r="F61" s="260">
        <f t="shared" si="0"/>
        <v>0.03</v>
      </c>
      <c r="G61" s="115">
        <f t="shared" si="1"/>
        <v>0</v>
      </c>
      <c r="H61" s="117">
        <f t="shared" si="2"/>
        <v>0</v>
      </c>
      <c r="I61" s="261"/>
      <c r="J61" s="117">
        <f t="shared" si="3"/>
        <v>0</v>
      </c>
      <c r="K61" s="261"/>
      <c r="L61" s="117">
        <f t="shared" si="4"/>
        <v>0</v>
      </c>
      <c r="M61" s="118">
        <f t="shared" si="5"/>
        <v>0</v>
      </c>
    </row>
    <row r="62" spans="1:13" x14ac:dyDescent="0.2">
      <c r="A62" s="90" t="s">
        <v>152</v>
      </c>
      <c r="B62" s="328" t="s">
        <v>153</v>
      </c>
      <c r="C62" s="176">
        <v>7430</v>
      </c>
      <c r="D62" s="170">
        <v>0.23</v>
      </c>
      <c r="E62" s="157">
        <v>0.02</v>
      </c>
      <c r="F62" s="260">
        <f t="shared" si="0"/>
        <v>0.25</v>
      </c>
      <c r="G62" s="115">
        <f t="shared" si="1"/>
        <v>1708.9</v>
      </c>
      <c r="H62" s="117">
        <f t="shared" si="2"/>
        <v>1857.5</v>
      </c>
      <c r="I62" s="261"/>
      <c r="J62" s="117">
        <f t="shared" si="3"/>
        <v>1857.5</v>
      </c>
      <c r="K62" s="261">
        <v>220</v>
      </c>
      <c r="L62" s="117">
        <f t="shared" si="4"/>
        <v>1637.5</v>
      </c>
      <c r="M62" s="118">
        <f t="shared" si="5"/>
        <v>1488.9</v>
      </c>
    </row>
    <row r="63" spans="1:13" hidden="1" x14ac:dyDescent="0.2">
      <c r="A63" s="90" t="s">
        <v>152</v>
      </c>
      <c r="B63" s="328" t="s">
        <v>153</v>
      </c>
      <c r="C63" s="176"/>
      <c r="D63" s="170"/>
      <c r="E63" s="157">
        <v>0.02</v>
      </c>
      <c r="F63" s="260">
        <f t="shared" si="0"/>
        <v>0.02</v>
      </c>
      <c r="G63" s="115">
        <f t="shared" si="1"/>
        <v>0</v>
      </c>
      <c r="H63" s="117">
        <f t="shared" si="2"/>
        <v>0</v>
      </c>
      <c r="I63" s="261"/>
      <c r="J63" s="117">
        <f t="shared" si="3"/>
        <v>0</v>
      </c>
      <c r="K63" s="261"/>
      <c r="L63" s="117">
        <f t="shared" si="4"/>
        <v>0</v>
      </c>
      <c r="M63" s="118">
        <f t="shared" si="5"/>
        <v>0</v>
      </c>
    </row>
    <row r="64" spans="1:13" s="272" customFormat="1" x14ac:dyDescent="0.2">
      <c r="A64" s="208" t="s">
        <v>159</v>
      </c>
      <c r="B64" s="347" t="s">
        <v>160</v>
      </c>
      <c r="C64" s="176">
        <v>3902</v>
      </c>
      <c r="D64" s="170">
        <v>0.38</v>
      </c>
      <c r="E64" s="157">
        <v>0.04</v>
      </c>
      <c r="F64" s="260">
        <f t="shared" si="0"/>
        <v>0.42</v>
      </c>
      <c r="G64" s="115">
        <f t="shared" si="1"/>
        <v>1482.76</v>
      </c>
      <c r="H64" s="117">
        <f t="shared" si="2"/>
        <v>1638.84</v>
      </c>
      <c r="I64" s="261"/>
      <c r="J64" s="117">
        <f t="shared" si="3"/>
        <v>1638.84</v>
      </c>
      <c r="K64" s="261"/>
      <c r="L64" s="117">
        <f t="shared" si="4"/>
        <v>1638.84</v>
      </c>
      <c r="M64" s="118">
        <f t="shared" si="5"/>
        <v>1482.76</v>
      </c>
    </row>
    <row r="65" spans="1:13" hidden="1" x14ac:dyDescent="0.2">
      <c r="A65" s="94" t="s">
        <v>58</v>
      </c>
      <c r="B65" s="110" t="s">
        <v>59</v>
      </c>
      <c r="C65" s="111"/>
      <c r="D65" s="171"/>
      <c r="E65" s="157">
        <v>2.5000000000000001E-2</v>
      </c>
      <c r="F65" s="260">
        <f t="shared" si="0"/>
        <v>2.5000000000000001E-2</v>
      </c>
      <c r="G65" s="115">
        <f t="shared" si="1"/>
        <v>0</v>
      </c>
      <c r="H65" s="117">
        <f t="shared" si="2"/>
        <v>0</v>
      </c>
      <c r="I65" s="116"/>
      <c r="J65" s="117">
        <f t="shared" si="3"/>
        <v>0</v>
      </c>
      <c r="K65" s="116"/>
      <c r="L65" s="117">
        <f t="shared" si="4"/>
        <v>0</v>
      </c>
      <c r="M65" s="118">
        <f t="shared" si="5"/>
        <v>0</v>
      </c>
    </row>
    <row r="66" spans="1:13" ht="17" x14ac:dyDescent="0.2">
      <c r="A66" s="160" t="s">
        <v>65</v>
      </c>
      <c r="B66" s="238" t="s">
        <v>59</v>
      </c>
      <c r="C66" s="111">
        <v>2090</v>
      </c>
      <c r="D66" s="171">
        <v>0.4</v>
      </c>
      <c r="E66" s="157">
        <v>0.04</v>
      </c>
      <c r="F66" s="260">
        <f t="shared" si="0"/>
        <v>0.44</v>
      </c>
      <c r="G66" s="115">
        <f t="shared" si="1"/>
        <v>836</v>
      </c>
      <c r="H66" s="117">
        <f t="shared" si="2"/>
        <v>919.6</v>
      </c>
      <c r="I66" s="116"/>
      <c r="J66" s="117">
        <f t="shared" si="3"/>
        <v>919.6</v>
      </c>
      <c r="K66" s="116"/>
      <c r="L66" s="117">
        <f t="shared" si="4"/>
        <v>919.6</v>
      </c>
      <c r="M66" s="118">
        <f t="shared" si="5"/>
        <v>836</v>
      </c>
    </row>
    <row r="67" spans="1:13" hidden="1" x14ac:dyDescent="0.2">
      <c r="A67" s="90" t="s">
        <v>63</v>
      </c>
      <c r="B67" s="146" t="s">
        <v>64</v>
      </c>
      <c r="C67" s="176"/>
      <c r="D67" s="170"/>
      <c r="E67" s="157">
        <v>0.02</v>
      </c>
      <c r="F67" s="260">
        <f t="shared" si="0"/>
        <v>0.02</v>
      </c>
      <c r="G67" s="115">
        <f t="shared" si="1"/>
        <v>0</v>
      </c>
      <c r="H67" s="117">
        <f t="shared" si="2"/>
        <v>0</v>
      </c>
      <c r="I67" s="261"/>
      <c r="J67" s="117">
        <f t="shared" si="3"/>
        <v>0</v>
      </c>
      <c r="K67" s="261"/>
      <c r="L67" s="117">
        <f t="shared" si="4"/>
        <v>0</v>
      </c>
      <c r="M67" s="118">
        <f t="shared" si="5"/>
        <v>0</v>
      </c>
    </row>
    <row r="68" spans="1:13" x14ac:dyDescent="0.2">
      <c r="A68" s="90" t="s">
        <v>134</v>
      </c>
      <c r="B68" s="253" t="s">
        <v>135</v>
      </c>
      <c r="C68" s="176">
        <v>4144</v>
      </c>
      <c r="D68" s="170">
        <v>0.38</v>
      </c>
      <c r="E68" s="157">
        <v>0.03</v>
      </c>
      <c r="F68" s="260">
        <f t="shared" ref="F68:F80" si="12">D68+E68</f>
        <v>0.41000000000000003</v>
      </c>
      <c r="G68" s="115">
        <f t="shared" ref="G68:G80" si="13">C68*D68</f>
        <v>1574.72</v>
      </c>
      <c r="H68" s="117">
        <f t="shared" ref="H68:H80" si="14">C68*F68</f>
        <v>1699.0400000000002</v>
      </c>
      <c r="I68" s="261"/>
      <c r="J68" s="117">
        <f t="shared" ref="J68:J80" si="15">H68+I68</f>
        <v>1699.0400000000002</v>
      </c>
      <c r="K68" s="261"/>
      <c r="L68" s="117">
        <f t="shared" ref="L68:L80" si="16">J68-K68</f>
        <v>1699.0400000000002</v>
      </c>
      <c r="M68" s="118">
        <f t="shared" ref="M68:M80" si="17">G68+I68-K68</f>
        <v>1574.72</v>
      </c>
    </row>
    <row r="69" spans="1:13" hidden="1" x14ac:dyDescent="0.2">
      <c r="A69" s="90" t="s">
        <v>114</v>
      </c>
      <c r="B69" s="234" t="s">
        <v>115</v>
      </c>
      <c r="C69" s="176"/>
      <c r="D69" s="170"/>
      <c r="E69" s="157">
        <v>0.03</v>
      </c>
      <c r="F69" s="260">
        <f t="shared" si="12"/>
        <v>0.03</v>
      </c>
      <c r="G69" s="115">
        <f t="shared" si="13"/>
        <v>0</v>
      </c>
      <c r="H69" s="117">
        <f t="shared" si="14"/>
        <v>0</v>
      </c>
      <c r="I69" s="261"/>
      <c r="J69" s="117">
        <f t="shared" si="15"/>
        <v>0</v>
      </c>
      <c r="K69" s="261"/>
      <c r="L69" s="117">
        <f t="shared" si="16"/>
        <v>0</v>
      </c>
      <c r="M69" s="118">
        <f t="shared" si="17"/>
        <v>0</v>
      </c>
    </row>
    <row r="70" spans="1:13" hidden="1" x14ac:dyDescent="0.2">
      <c r="A70" s="90" t="s">
        <v>114</v>
      </c>
      <c r="B70" s="234" t="s">
        <v>115</v>
      </c>
      <c r="C70" s="176"/>
      <c r="D70" s="170"/>
      <c r="E70" s="157">
        <v>0.03</v>
      </c>
      <c r="F70" s="260">
        <f t="shared" si="12"/>
        <v>0.03</v>
      </c>
      <c r="G70" s="115">
        <f t="shared" si="13"/>
        <v>0</v>
      </c>
      <c r="H70" s="117">
        <f t="shared" si="14"/>
        <v>0</v>
      </c>
      <c r="I70" s="261"/>
      <c r="J70" s="117">
        <f t="shared" si="15"/>
        <v>0</v>
      </c>
      <c r="K70" s="261"/>
      <c r="L70" s="117">
        <f t="shared" si="16"/>
        <v>0</v>
      </c>
      <c r="M70" s="118">
        <f t="shared" si="17"/>
        <v>0</v>
      </c>
    </row>
    <row r="71" spans="1:13" hidden="1" x14ac:dyDescent="0.2">
      <c r="A71" s="90" t="s">
        <v>109</v>
      </c>
      <c r="B71" s="233" t="s">
        <v>110</v>
      </c>
      <c r="C71" s="176"/>
      <c r="D71" s="170"/>
      <c r="E71" s="157">
        <v>0.03</v>
      </c>
      <c r="F71" s="260">
        <f t="shared" si="12"/>
        <v>0.03</v>
      </c>
      <c r="G71" s="115">
        <f t="shared" si="13"/>
        <v>0</v>
      </c>
      <c r="H71" s="117">
        <f t="shared" si="14"/>
        <v>0</v>
      </c>
      <c r="I71" s="261"/>
      <c r="J71" s="117">
        <f t="shared" si="15"/>
        <v>0</v>
      </c>
      <c r="K71" s="261"/>
      <c r="L71" s="117">
        <f t="shared" si="16"/>
        <v>0</v>
      </c>
      <c r="M71" s="118">
        <f t="shared" si="17"/>
        <v>0</v>
      </c>
    </row>
    <row r="72" spans="1:13" hidden="1" x14ac:dyDescent="0.2">
      <c r="A72" s="90" t="s">
        <v>109</v>
      </c>
      <c r="B72" s="233" t="s">
        <v>110</v>
      </c>
      <c r="C72" s="176"/>
      <c r="D72" s="170"/>
      <c r="E72" s="157">
        <v>0.03</v>
      </c>
      <c r="F72" s="260">
        <f t="shared" si="12"/>
        <v>0.03</v>
      </c>
      <c r="G72" s="115">
        <f t="shared" si="13"/>
        <v>0</v>
      </c>
      <c r="H72" s="117">
        <f t="shared" si="14"/>
        <v>0</v>
      </c>
      <c r="I72" s="261"/>
      <c r="J72" s="117">
        <f t="shared" si="15"/>
        <v>0</v>
      </c>
      <c r="K72" s="261"/>
      <c r="L72" s="117">
        <f t="shared" si="16"/>
        <v>0</v>
      </c>
      <c r="M72" s="118">
        <f t="shared" si="17"/>
        <v>0</v>
      </c>
    </row>
    <row r="73" spans="1:13" hidden="1" x14ac:dyDescent="0.2">
      <c r="A73" s="90" t="s">
        <v>74</v>
      </c>
      <c r="B73" s="351" t="s">
        <v>75</v>
      </c>
      <c r="C73" s="214"/>
      <c r="D73" s="215"/>
      <c r="E73" s="199">
        <v>0.03</v>
      </c>
      <c r="F73" s="260">
        <f t="shared" si="12"/>
        <v>0.03</v>
      </c>
      <c r="G73" s="115">
        <f t="shared" si="13"/>
        <v>0</v>
      </c>
      <c r="H73" s="117">
        <f t="shared" si="14"/>
        <v>0</v>
      </c>
      <c r="I73" s="116"/>
      <c r="J73" s="117">
        <f t="shared" si="15"/>
        <v>0</v>
      </c>
      <c r="K73" s="116"/>
      <c r="L73" s="117">
        <f t="shared" si="16"/>
        <v>0</v>
      </c>
      <c r="M73" s="118">
        <f t="shared" si="17"/>
        <v>0</v>
      </c>
    </row>
    <row r="74" spans="1:13" hidden="1" x14ac:dyDescent="0.2">
      <c r="A74" s="209" t="s">
        <v>91</v>
      </c>
      <c r="B74" s="213" t="s">
        <v>92</v>
      </c>
      <c r="C74" s="214"/>
      <c r="D74" s="215"/>
      <c r="E74" s="199">
        <v>0.04</v>
      </c>
      <c r="F74" s="260">
        <f t="shared" si="12"/>
        <v>0.04</v>
      </c>
      <c r="G74" s="115">
        <f t="shared" si="13"/>
        <v>0</v>
      </c>
      <c r="H74" s="117">
        <f t="shared" si="14"/>
        <v>0</v>
      </c>
      <c r="I74" s="116"/>
      <c r="J74" s="117">
        <f t="shared" si="15"/>
        <v>0</v>
      </c>
      <c r="K74" s="116"/>
      <c r="L74" s="117">
        <f t="shared" si="16"/>
        <v>0</v>
      </c>
      <c r="M74" s="118">
        <f t="shared" si="17"/>
        <v>0</v>
      </c>
    </row>
    <row r="75" spans="1:13" hidden="1" x14ac:dyDescent="0.2">
      <c r="A75" s="316" t="s">
        <v>145</v>
      </c>
      <c r="B75" s="350" t="s">
        <v>146</v>
      </c>
      <c r="C75" s="111"/>
      <c r="D75" s="171"/>
      <c r="E75" s="157">
        <v>0.04</v>
      </c>
      <c r="F75" s="260">
        <f t="shared" si="12"/>
        <v>0.04</v>
      </c>
      <c r="G75" s="115">
        <f t="shared" si="13"/>
        <v>0</v>
      </c>
      <c r="H75" s="117">
        <f t="shared" si="14"/>
        <v>0</v>
      </c>
      <c r="I75" s="116"/>
      <c r="J75" s="117">
        <f t="shared" si="15"/>
        <v>0</v>
      </c>
      <c r="K75" s="116"/>
      <c r="L75" s="117">
        <f t="shared" si="16"/>
        <v>0</v>
      </c>
      <c r="M75" s="118">
        <f t="shared" si="17"/>
        <v>0</v>
      </c>
    </row>
    <row r="76" spans="1:13" s="272" customFormat="1" hidden="1" x14ac:dyDescent="0.2">
      <c r="A76" s="90" t="s">
        <v>139</v>
      </c>
      <c r="B76" s="321" t="s">
        <v>140</v>
      </c>
      <c r="C76" s="176"/>
      <c r="D76" s="170"/>
      <c r="E76" s="157">
        <v>0.02</v>
      </c>
      <c r="F76" s="260">
        <f t="shared" si="12"/>
        <v>0.02</v>
      </c>
      <c r="G76" s="115">
        <f t="shared" si="13"/>
        <v>0</v>
      </c>
      <c r="H76" s="117">
        <f t="shared" si="14"/>
        <v>0</v>
      </c>
      <c r="I76" s="261"/>
      <c r="J76" s="117">
        <f t="shared" si="15"/>
        <v>0</v>
      </c>
      <c r="K76" s="261"/>
      <c r="L76" s="117">
        <f t="shared" si="16"/>
        <v>0</v>
      </c>
      <c r="M76" s="118">
        <f t="shared" si="17"/>
        <v>0</v>
      </c>
    </row>
    <row r="77" spans="1:13" s="272" customFormat="1" hidden="1" x14ac:dyDescent="0.2">
      <c r="A77" s="90" t="s">
        <v>141</v>
      </c>
      <c r="B77" s="321" t="s">
        <v>140</v>
      </c>
      <c r="C77" s="176"/>
      <c r="D77" s="170"/>
      <c r="E77" s="157">
        <v>0.02</v>
      </c>
      <c r="F77" s="260">
        <f t="shared" si="12"/>
        <v>0.02</v>
      </c>
      <c r="G77" s="115">
        <f t="shared" si="13"/>
        <v>0</v>
      </c>
      <c r="H77" s="117">
        <f t="shared" si="14"/>
        <v>0</v>
      </c>
      <c r="I77" s="261"/>
      <c r="J77" s="117">
        <f t="shared" si="15"/>
        <v>0</v>
      </c>
      <c r="K77" s="261"/>
      <c r="L77" s="117">
        <f t="shared" si="16"/>
        <v>0</v>
      </c>
      <c r="M77" s="118">
        <f t="shared" si="17"/>
        <v>0</v>
      </c>
    </row>
    <row r="78" spans="1:13" hidden="1" x14ac:dyDescent="0.2">
      <c r="A78" s="90" t="s">
        <v>118</v>
      </c>
      <c r="B78" s="238" t="s">
        <v>119</v>
      </c>
      <c r="C78" s="176"/>
      <c r="D78" s="170"/>
      <c r="E78" s="157">
        <v>0.03</v>
      </c>
      <c r="F78" s="260">
        <f t="shared" si="12"/>
        <v>0.03</v>
      </c>
      <c r="G78" s="115">
        <f t="shared" si="13"/>
        <v>0</v>
      </c>
      <c r="H78" s="117">
        <f t="shared" si="14"/>
        <v>0</v>
      </c>
      <c r="I78" s="261"/>
      <c r="J78" s="117">
        <f t="shared" si="15"/>
        <v>0</v>
      </c>
      <c r="K78" s="261"/>
      <c r="L78" s="117">
        <f t="shared" si="16"/>
        <v>0</v>
      </c>
      <c r="M78" s="118">
        <f t="shared" si="17"/>
        <v>0</v>
      </c>
    </row>
    <row r="79" spans="1:13" hidden="1" x14ac:dyDescent="0.2">
      <c r="A79" s="92" t="s">
        <v>54</v>
      </c>
      <c r="B79" s="196" t="s">
        <v>55</v>
      </c>
      <c r="C79" s="197"/>
      <c r="D79" s="198"/>
      <c r="E79" s="199">
        <v>0.04</v>
      </c>
      <c r="F79" s="322">
        <f t="shared" si="12"/>
        <v>0.04</v>
      </c>
      <c r="G79" s="323">
        <f t="shared" si="13"/>
        <v>0</v>
      </c>
      <c r="H79" s="324">
        <f t="shared" si="14"/>
        <v>0</v>
      </c>
      <c r="I79" s="203"/>
      <c r="J79" s="324">
        <f t="shared" si="15"/>
        <v>0</v>
      </c>
      <c r="K79" s="203"/>
      <c r="L79" s="324">
        <f t="shared" si="16"/>
        <v>0</v>
      </c>
      <c r="M79" s="118">
        <f t="shared" si="17"/>
        <v>0</v>
      </c>
    </row>
    <row r="80" spans="1:13" hidden="1" x14ac:dyDescent="0.2">
      <c r="A80" s="90" t="s">
        <v>87</v>
      </c>
      <c r="B80" s="234" t="s">
        <v>88</v>
      </c>
      <c r="C80" s="114"/>
      <c r="D80" s="172"/>
      <c r="E80" s="157">
        <v>0.02</v>
      </c>
      <c r="F80" s="260">
        <f t="shared" si="12"/>
        <v>0.02</v>
      </c>
      <c r="G80" s="115">
        <f t="shared" si="13"/>
        <v>0</v>
      </c>
      <c r="H80" s="117">
        <f t="shared" si="14"/>
        <v>0</v>
      </c>
      <c r="I80" s="116"/>
      <c r="J80" s="117">
        <f t="shared" si="15"/>
        <v>0</v>
      </c>
      <c r="K80" s="116"/>
      <c r="L80" s="117">
        <f t="shared" si="16"/>
        <v>0</v>
      </c>
      <c r="M80" s="118">
        <f t="shared" si="17"/>
        <v>0</v>
      </c>
    </row>
    <row r="81" spans="1:15" ht="16" customHeight="1" x14ac:dyDescent="0.2">
      <c r="A81" s="75"/>
      <c r="C81" s="79">
        <f>SUM(C2:C80)</f>
        <v>72269</v>
      </c>
      <c r="D81" s="79"/>
      <c r="E81" s="79"/>
      <c r="F81" s="79"/>
      <c r="G81" s="80">
        <f>SUM(G2:G80)</f>
        <v>22419.9</v>
      </c>
      <c r="H81" s="80">
        <f t="shared" ref="H81:M81" si="18">SUM(H2:H80)</f>
        <v>25165.250000000004</v>
      </c>
      <c r="I81" s="80">
        <f t="shared" si="18"/>
        <v>175.24</v>
      </c>
      <c r="J81" s="80">
        <f t="shared" si="18"/>
        <v>25340.49</v>
      </c>
      <c r="K81" s="80">
        <f t="shared" si="18"/>
        <v>1876.15</v>
      </c>
      <c r="L81" s="80">
        <f t="shared" si="18"/>
        <v>23464.34</v>
      </c>
      <c r="M81" s="80">
        <f t="shared" si="18"/>
        <v>20718.990000000002</v>
      </c>
      <c r="O81" s="3"/>
    </row>
    <row r="82" spans="1:15" x14ac:dyDescent="0.2">
      <c r="D82" s="81"/>
      <c r="E82" s="81"/>
      <c r="F82" s="81"/>
      <c r="G82" s="81"/>
      <c r="L82" s="162"/>
      <c r="N82" s="165"/>
    </row>
    <row r="83" spans="1:15" x14ac:dyDescent="0.2">
      <c r="D83" s="13"/>
      <c r="E83" s="13"/>
      <c r="F83" s="13"/>
      <c r="G83" s="13"/>
      <c r="I83" s="13"/>
      <c r="J83" s="13"/>
      <c r="K83" t="s">
        <v>10</v>
      </c>
      <c r="L83" s="12">
        <f>H87</f>
        <v>0</v>
      </c>
      <c r="N83" s="3"/>
    </row>
    <row r="84" spans="1:15" x14ac:dyDescent="0.2">
      <c r="D84" s="14"/>
      <c r="E84" s="14"/>
      <c r="F84" s="14"/>
      <c r="G84" s="14"/>
      <c r="I84" s="13"/>
      <c r="J84" s="13"/>
      <c r="K84" t="s">
        <v>12</v>
      </c>
      <c r="L84" s="207">
        <f>L81</f>
        <v>23464.34</v>
      </c>
    </row>
    <row r="85" spans="1:15" x14ac:dyDescent="0.2">
      <c r="D85" s="14"/>
      <c r="E85" s="14"/>
      <c r="F85" s="14"/>
      <c r="G85" s="14"/>
      <c r="H85" s="15"/>
    </row>
    <row r="86" spans="1:15" x14ac:dyDescent="0.2">
      <c r="A86" s="247" t="s">
        <v>48</v>
      </c>
      <c r="B86" s="247" t="s">
        <v>49</v>
      </c>
      <c r="D86" s="14"/>
      <c r="E86" s="14"/>
      <c r="F86" s="14"/>
      <c r="G86" s="14"/>
      <c r="H86" s="15"/>
      <c r="I86" s="3"/>
    </row>
    <row r="87" spans="1:15" x14ac:dyDescent="0.2">
      <c r="A87" s="90">
        <v>0.03</v>
      </c>
      <c r="B87" s="245">
        <v>0.02</v>
      </c>
      <c r="C87" s="41" t="s">
        <v>50</v>
      </c>
      <c r="D87" s="14"/>
      <c r="E87" s="14"/>
      <c r="F87" s="14"/>
      <c r="G87" s="14"/>
      <c r="H87" s="15"/>
      <c r="L87" s="3"/>
    </row>
    <row r="88" spans="1:15" x14ac:dyDescent="0.2">
      <c r="A88" s="246">
        <v>0.04</v>
      </c>
      <c r="B88" s="246">
        <v>2.5000000000000001E-2</v>
      </c>
      <c r="C88" s="41" t="s">
        <v>51</v>
      </c>
    </row>
    <row r="90" spans="1:15" x14ac:dyDescent="0.2">
      <c r="K90" s="3"/>
    </row>
    <row r="99" spans="12:12" x14ac:dyDescent="0.2">
      <c r="L99">
        <v>53.47</v>
      </c>
    </row>
  </sheetData>
  <autoFilter ref="A1:M81" xr:uid="{00000000-0009-0000-0000-00005E000000}">
    <filterColumn colId="11">
      <filters>
        <filter val="1,126.97"/>
        <filter val="1,142.82"/>
        <filter val="1,162.09"/>
        <filter val="1,327.33"/>
        <filter val="1,515.57"/>
        <filter val="1,637.50"/>
        <filter val="1,638.84"/>
        <filter val="1,641.51"/>
        <filter val="1,688.78"/>
        <filter val="1,699.04"/>
        <filter val="1,820.58"/>
        <filter val="1,931.19"/>
        <filter val="1,971.85"/>
        <filter val="23,417.39"/>
        <filter val="340.07"/>
        <filter val="551.69"/>
        <filter val="650.98"/>
        <filter val="919.6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filterMode="1"/>
  <dimension ref="A1:L103"/>
  <sheetViews>
    <sheetView zoomScale="86" zoomScaleNormal="60" workbookViewId="0">
      <selection activeCell="B6" sqref="B6:K6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44" customHeight="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7" hidden="1" x14ac:dyDescent="0.2">
      <c r="A2" s="179" t="s">
        <v>142</v>
      </c>
      <c r="B2" s="159" t="s">
        <v>143</v>
      </c>
      <c r="C2" s="111"/>
      <c r="D2" s="113"/>
      <c r="E2" s="117">
        <f t="shared" ref="E2:E34" si="0">C2*D2</f>
        <v>0</v>
      </c>
      <c r="F2" s="115"/>
      <c r="G2" s="117">
        <f t="shared" ref="G2:G34" si="1">E2+F2</f>
        <v>0</v>
      </c>
      <c r="H2" s="319"/>
      <c r="I2" s="117">
        <f t="shared" ref="I2:I34" si="2">+G2-H2</f>
        <v>0</v>
      </c>
      <c r="J2" s="357">
        <v>0.13</v>
      </c>
      <c r="K2" s="20">
        <f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68" si="3">E3*J3</f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216" t="s">
        <v>165</v>
      </c>
      <c r="C5" s="166">
        <v>6633</v>
      </c>
      <c r="D5" s="168">
        <v>0.25</v>
      </c>
      <c r="E5" s="358">
        <f t="shared" ref="E5" si="4">C5*D5</f>
        <v>1658.25</v>
      </c>
      <c r="F5" s="115"/>
      <c r="G5" s="117">
        <f t="shared" ref="G5" si="5">E5+F5</f>
        <v>1658.25</v>
      </c>
      <c r="H5" s="319">
        <v>270</v>
      </c>
      <c r="I5" s="117">
        <f t="shared" ref="I5" si="6">+G5-H5</f>
        <v>1388.25</v>
      </c>
      <c r="J5" s="357">
        <v>0.13</v>
      </c>
      <c r="K5" s="20">
        <f t="shared" ref="K5" si="7">E5*J5</f>
        <v>215.57250000000002</v>
      </c>
    </row>
    <row r="6" spans="1:11" s="272" customFormat="1" ht="17" x14ac:dyDescent="0.2">
      <c r="A6" s="179" t="s">
        <v>149</v>
      </c>
      <c r="B6" s="159" t="s">
        <v>150</v>
      </c>
      <c r="C6" s="111">
        <v>5425</v>
      </c>
      <c r="D6" s="113">
        <v>0.25</v>
      </c>
      <c r="E6" s="117">
        <f t="shared" si="0"/>
        <v>1356.25</v>
      </c>
      <c r="F6" s="115"/>
      <c r="G6" s="117">
        <f t="shared" si="1"/>
        <v>1356.25</v>
      </c>
      <c r="H6" s="326"/>
      <c r="I6" s="117">
        <f t="shared" si="2"/>
        <v>1356.25</v>
      </c>
      <c r="J6" s="357">
        <v>0.13</v>
      </c>
      <c r="K6" s="20">
        <f>E6*J6</f>
        <v>176.3125</v>
      </c>
    </row>
    <row r="7" spans="1:11" s="272" customFormat="1" ht="17" x14ac:dyDescent="0.2">
      <c r="A7" s="179" t="s">
        <v>151</v>
      </c>
      <c r="B7" s="159" t="s">
        <v>150</v>
      </c>
      <c r="C7" s="111">
        <v>5425</v>
      </c>
      <c r="D7" s="113">
        <v>0.25</v>
      </c>
      <c r="E7" s="117">
        <f t="shared" si="0"/>
        <v>1356.25</v>
      </c>
      <c r="F7" s="115"/>
      <c r="G7" s="117">
        <f t="shared" si="1"/>
        <v>1356.25</v>
      </c>
      <c r="H7" s="326"/>
      <c r="I7" s="117">
        <f t="shared" si="2"/>
        <v>1356.25</v>
      </c>
      <c r="J7" s="357">
        <v>0.13</v>
      </c>
      <c r="K7" s="20">
        <f t="shared" si="3"/>
        <v>176.3125</v>
      </c>
    </row>
    <row r="8" spans="1:11" ht="17" hidden="1" x14ac:dyDescent="0.2">
      <c r="A8" s="160" t="s">
        <v>129</v>
      </c>
      <c r="B8" s="159" t="s">
        <v>130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0"/>
      <c r="I8" s="117">
        <f t="shared" si="2"/>
        <v>0</v>
      </c>
      <c r="J8" s="357">
        <v>0.14000000000000001</v>
      </c>
      <c r="K8" s="20">
        <f t="shared" si="3"/>
        <v>0</v>
      </c>
    </row>
    <row r="9" spans="1:11" ht="17" hidden="1" x14ac:dyDescent="0.2">
      <c r="A9" s="179" t="s">
        <v>112</v>
      </c>
      <c r="B9" s="159" t="s">
        <v>113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0"/>
      <c r="I9" s="117">
        <f t="shared" si="2"/>
        <v>0</v>
      </c>
      <c r="J9" s="357">
        <v>0.13</v>
      </c>
      <c r="K9" s="20">
        <f t="shared" si="3"/>
        <v>0</v>
      </c>
    </row>
    <row r="10" spans="1:11" ht="17" hidden="1" x14ac:dyDescent="0.2">
      <c r="A10" s="160" t="s">
        <v>120</v>
      </c>
      <c r="B10" s="159" t="s">
        <v>121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0"/>
      <c r="I10" s="117">
        <f t="shared" si="2"/>
        <v>0</v>
      </c>
      <c r="J10" s="357">
        <v>0.14000000000000001</v>
      </c>
      <c r="K10" s="20">
        <f t="shared" si="3"/>
        <v>0</v>
      </c>
    </row>
    <row r="11" spans="1:11" s="272" customFormat="1" ht="17" x14ac:dyDescent="0.2">
      <c r="A11" s="179" t="s">
        <v>31</v>
      </c>
      <c r="B11" s="159" t="s">
        <v>144</v>
      </c>
      <c r="C11" s="111">
        <v>5786</v>
      </c>
      <c r="D11" s="113">
        <v>0.25</v>
      </c>
      <c r="E11" s="117">
        <f t="shared" si="0"/>
        <v>1446.5</v>
      </c>
      <c r="F11" s="115"/>
      <c r="G11" s="117">
        <f t="shared" si="1"/>
        <v>1446.5</v>
      </c>
      <c r="H11" s="326">
        <v>110</v>
      </c>
      <c r="I11" s="117">
        <f t="shared" si="2"/>
        <v>1336.5</v>
      </c>
      <c r="J11" s="357">
        <v>0.13</v>
      </c>
      <c r="K11" s="20">
        <f>E11*J11</f>
        <v>188.04500000000002</v>
      </c>
    </row>
    <row r="12" spans="1:11" s="272" customFormat="1" ht="17" hidden="1" x14ac:dyDescent="0.2">
      <c r="A12" s="179" t="s">
        <v>31</v>
      </c>
      <c r="B12" s="159" t="s">
        <v>144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0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79" t="s">
        <v>131</v>
      </c>
      <c r="B13" s="159" t="s">
        <v>132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t="17" hidden="1" x14ac:dyDescent="0.2">
      <c r="A14" s="179" t="s">
        <v>131</v>
      </c>
      <c r="B14" s="159" t="s">
        <v>132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x14ac:dyDescent="0.2">
      <c r="A15" s="179" t="s">
        <v>133</v>
      </c>
      <c r="B15" s="159" t="s">
        <v>132</v>
      </c>
      <c r="C15" s="252">
        <v>5285</v>
      </c>
      <c r="D15" s="113">
        <v>0.39</v>
      </c>
      <c r="E15" s="117">
        <f t="shared" si="0"/>
        <v>2061.15</v>
      </c>
      <c r="F15" s="115">
        <v>22.72</v>
      </c>
      <c r="G15" s="117">
        <f t="shared" si="1"/>
        <v>2083.87</v>
      </c>
      <c r="H15" s="326">
        <v>327.72</v>
      </c>
      <c r="I15" s="117">
        <f t="shared" si="2"/>
        <v>1756.1499999999999</v>
      </c>
      <c r="J15" s="357">
        <v>0.13</v>
      </c>
      <c r="K15" s="20">
        <f t="shared" si="3"/>
        <v>267.9495</v>
      </c>
    </row>
    <row r="16" spans="1:11" ht="17" hidden="1" x14ac:dyDescent="0.2">
      <c r="A16" s="179" t="s">
        <v>133</v>
      </c>
      <c r="B16" s="159" t="s">
        <v>132</v>
      </c>
      <c r="C16" s="252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hidden="1" x14ac:dyDescent="0.2">
      <c r="A17" s="179" t="s">
        <v>102</v>
      </c>
      <c r="B17" s="159" t="s">
        <v>103</v>
      </c>
      <c r="C17" s="111"/>
      <c r="D17" s="113"/>
      <c r="E17" s="117">
        <f t="shared" si="0"/>
        <v>0</v>
      </c>
      <c r="F17" s="115"/>
      <c r="G17" s="117">
        <f t="shared" si="1"/>
        <v>0</v>
      </c>
      <c r="H17" s="320"/>
      <c r="I17" s="117">
        <f t="shared" si="2"/>
        <v>0</v>
      </c>
      <c r="J17" s="357">
        <v>0.13</v>
      </c>
      <c r="K17" s="20">
        <f t="shared" si="3"/>
        <v>0</v>
      </c>
    </row>
    <row r="18" spans="1:11" ht="17" hidden="1" x14ac:dyDescent="0.2">
      <c r="A18" s="179" t="s">
        <v>72</v>
      </c>
      <c r="B18" s="159" t="s">
        <v>73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19"/>
      <c r="I18" s="117">
        <f t="shared" si="2"/>
        <v>0</v>
      </c>
      <c r="J18" s="357">
        <v>0.13</v>
      </c>
      <c r="K18" s="20">
        <f t="shared" si="3"/>
        <v>0</v>
      </c>
    </row>
    <row r="19" spans="1:11" ht="17" hidden="1" x14ac:dyDescent="0.2">
      <c r="A19" s="160" t="s">
        <v>67</v>
      </c>
      <c r="B19" s="159" t="s">
        <v>68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19"/>
      <c r="I19" s="117">
        <f t="shared" si="2"/>
        <v>0</v>
      </c>
      <c r="J19" s="357">
        <v>0.14000000000000001</v>
      </c>
      <c r="K19" s="20">
        <f t="shared" si="3"/>
        <v>0</v>
      </c>
    </row>
    <row r="20" spans="1:11" ht="17" hidden="1" x14ac:dyDescent="0.2">
      <c r="A20" s="179" t="s">
        <v>157</v>
      </c>
      <c r="B20" s="159" t="s">
        <v>158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19"/>
      <c r="I20" s="117">
        <f t="shared" si="2"/>
        <v>0</v>
      </c>
      <c r="J20" s="357">
        <v>0.13</v>
      </c>
      <c r="K20" s="20">
        <f t="shared" si="3"/>
        <v>0</v>
      </c>
    </row>
    <row r="21" spans="1:11" ht="17" hidden="1" x14ac:dyDescent="0.2">
      <c r="A21" s="179" t="s">
        <v>147</v>
      </c>
      <c r="B21" s="159" t="s">
        <v>148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79" t="s">
        <v>147</v>
      </c>
      <c r="B22" s="159" t="s">
        <v>148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19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60" t="s">
        <v>65</v>
      </c>
      <c r="B23" s="159" t="s">
        <v>93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0"/>
      <c r="I23" s="117">
        <f t="shared" si="2"/>
        <v>0</v>
      </c>
      <c r="J23" s="357">
        <v>0.14000000000000001</v>
      </c>
      <c r="K23" s="20">
        <f t="shared" si="3"/>
        <v>0</v>
      </c>
    </row>
    <row r="24" spans="1:11" ht="17" hidden="1" x14ac:dyDescent="0.2">
      <c r="A24" s="160" t="s">
        <v>65</v>
      </c>
      <c r="B24" s="159" t="s">
        <v>93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19"/>
      <c r="I24" s="117">
        <f t="shared" si="2"/>
        <v>0</v>
      </c>
      <c r="J24" s="357">
        <v>0.14000000000000001</v>
      </c>
      <c r="K24" s="20">
        <f t="shared" si="3"/>
        <v>0</v>
      </c>
    </row>
    <row r="25" spans="1:11" ht="17" hidden="1" x14ac:dyDescent="0.2">
      <c r="A25" s="160" t="s">
        <v>116</v>
      </c>
      <c r="B25" s="159" t="s">
        <v>117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0"/>
      <c r="I25" s="117">
        <f t="shared" si="2"/>
        <v>0</v>
      </c>
      <c r="J25" s="357">
        <v>0.14000000000000001</v>
      </c>
      <c r="K25" s="20">
        <f t="shared" si="3"/>
        <v>0</v>
      </c>
    </row>
    <row r="26" spans="1:11" ht="17" x14ac:dyDescent="0.2">
      <c r="A26" s="160" t="s">
        <v>122</v>
      </c>
      <c r="B26" s="159" t="s">
        <v>123</v>
      </c>
      <c r="C26" s="111">
        <v>1283</v>
      </c>
      <c r="D26" s="113">
        <v>0.39</v>
      </c>
      <c r="E26" s="117">
        <f t="shared" si="0"/>
        <v>500.37</v>
      </c>
      <c r="F26" s="115"/>
      <c r="G26" s="117">
        <f t="shared" si="1"/>
        <v>500.37</v>
      </c>
      <c r="H26" s="320"/>
      <c r="I26" s="117">
        <f t="shared" si="2"/>
        <v>500.37</v>
      </c>
      <c r="J26" s="357">
        <v>0.14000000000000001</v>
      </c>
      <c r="K26" s="20">
        <f t="shared" si="3"/>
        <v>70.051800000000014</v>
      </c>
    </row>
    <row r="27" spans="1:11" ht="17" hidden="1" x14ac:dyDescent="0.2">
      <c r="A27" s="160" t="s">
        <v>124</v>
      </c>
      <c r="B27" s="159" t="s">
        <v>123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0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idden="1" x14ac:dyDescent="0.2">
      <c r="A28" s="149" t="s">
        <v>65</v>
      </c>
      <c r="B28" s="218" t="s">
        <v>66</v>
      </c>
      <c r="C28" s="176"/>
      <c r="D28" s="170"/>
      <c r="E28" s="117">
        <f t="shared" si="0"/>
        <v>0</v>
      </c>
      <c r="F28" s="261"/>
      <c r="G28" s="117">
        <f t="shared" si="1"/>
        <v>0</v>
      </c>
      <c r="H28" s="261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t="17" hidden="1" x14ac:dyDescent="0.2">
      <c r="A29" s="179" t="s">
        <v>81</v>
      </c>
      <c r="B29" s="193" t="s">
        <v>82</v>
      </c>
      <c r="C29" s="147"/>
      <c r="D29" s="170"/>
      <c r="E29" s="117">
        <f t="shared" si="0"/>
        <v>0</v>
      </c>
      <c r="F29" s="261"/>
      <c r="G29" s="117">
        <f t="shared" si="1"/>
        <v>0</v>
      </c>
      <c r="H29" s="261"/>
      <c r="I29" s="117">
        <f t="shared" si="2"/>
        <v>0</v>
      </c>
      <c r="J29" s="357">
        <v>0.13</v>
      </c>
      <c r="K29" s="20">
        <f t="shared" si="3"/>
        <v>0</v>
      </c>
    </row>
    <row r="30" spans="1:11" x14ac:dyDescent="0.2">
      <c r="A30" s="240" t="s">
        <v>125</v>
      </c>
      <c r="B30" s="242" t="s">
        <v>126</v>
      </c>
      <c r="C30" s="147">
        <v>4199</v>
      </c>
      <c r="D30" s="170">
        <v>0.26</v>
      </c>
      <c r="E30" s="117">
        <f t="shared" si="0"/>
        <v>1091.74</v>
      </c>
      <c r="F30" s="261"/>
      <c r="G30" s="117">
        <f t="shared" si="1"/>
        <v>1091.74</v>
      </c>
      <c r="H30" s="327"/>
      <c r="I30" s="117">
        <f t="shared" si="2"/>
        <v>1091.74</v>
      </c>
      <c r="J30" s="357">
        <v>0.14000000000000001</v>
      </c>
      <c r="K30" s="20">
        <f t="shared" si="3"/>
        <v>152.84360000000001</v>
      </c>
    </row>
    <row r="31" spans="1:11" hidden="1" x14ac:dyDescent="0.2">
      <c r="A31" s="240" t="s">
        <v>125</v>
      </c>
      <c r="B31" s="242" t="s">
        <v>126</v>
      </c>
      <c r="C31" s="147"/>
      <c r="D31" s="170"/>
      <c r="E31" s="117">
        <f t="shared" si="0"/>
        <v>0</v>
      </c>
      <c r="F31" s="261"/>
      <c r="G31" s="117">
        <f t="shared" si="1"/>
        <v>0</v>
      </c>
      <c r="H31" s="327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x14ac:dyDescent="0.2">
      <c r="A32" s="240" t="s">
        <v>136</v>
      </c>
      <c r="B32" s="268" t="s">
        <v>137</v>
      </c>
      <c r="C32" s="147">
        <v>3287</v>
      </c>
      <c r="D32" s="170">
        <v>0.38</v>
      </c>
      <c r="E32" s="117">
        <f t="shared" si="0"/>
        <v>1249.06</v>
      </c>
      <c r="F32" s="261"/>
      <c r="G32" s="117">
        <f t="shared" si="1"/>
        <v>1249.06</v>
      </c>
      <c r="H32" s="327"/>
      <c r="I32" s="117">
        <f t="shared" si="2"/>
        <v>1249.06</v>
      </c>
      <c r="J32" s="357">
        <v>0.14000000000000001</v>
      </c>
      <c r="K32" s="20">
        <f t="shared" si="3"/>
        <v>174.86840000000001</v>
      </c>
    </row>
    <row r="33" spans="1:12" hidden="1" x14ac:dyDescent="0.2">
      <c r="A33" s="240" t="s">
        <v>136</v>
      </c>
      <c r="B33" s="268" t="s">
        <v>137</v>
      </c>
      <c r="C33" s="147"/>
      <c r="D33" s="170"/>
      <c r="E33" s="117">
        <f t="shared" si="0"/>
        <v>0</v>
      </c>
      <c r="F33" s="261"/>
      <c r="G33" s="117">
        <f t="shared" si="1"/>
        <v>0</v>
      </c>
      <c r="H33" s="327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2" ht="17" hidden="1" x14ac:dyDescent="0.2">
      <c r="A34" s="179" t="s">
        <v>76</v>
      </c>
      <c r="B34" s="180" t="s">
        <v>77</v>
      </c>
      <c r="C34" s="147"/>
      <c r="D34" s="170"/>
      <c r="E34" s="117">
        <f t="shared" si="0"/>
        <v>0</v>
      </c>
      <c r="F34" s="261"/>
      <c r="G34" s="117">
        <f t="shared" si="1"/>
        <v>0</v>
      </c>
      <c r="H34" s="261"/>
      <c r="I34" s="117">
        <f t="shared" si="2"/>
        <v>0</v>
      </c>
      <c r="J34" s="357">
        <v>0.13</v>
      </c>
      <c r="K34" s="20">
        <f t="shared" si="3"/>
        <v>0</v>
      </c>
    </row>
    <row r="35" spans="1:12" hidden="1" x14ac:dyDescent="0.2">
      <c r="A35" s="191" t="s">
        <v>96</v>
      </c>
      <c r="B35" s="222" t="s">
        <v>97</v>
      </c>
      <c r="C35" s="147"/>
      <c r="D35" s="170"/>
      <c r="E35" s="117">
        <f t="shared" ref="E35:E67" si="8">C35*D35</f>
        <v>0</v>
      </c>
      <c r="F35" s="261"/>
      <c r="G35" s="117">
        <f t="shared" ref="G35:G67" si="9">E35+F35</f>
        <v>0</v>
      </c>
      <c r="H35" s="261"/>
      <c r="I35" s="117">
        <f t="shared" ref="I35:I67" si="10">+G35-H35</f>
        <v>0</v>
      </c>
      <c r="J35" s="357">
        <v>0.14000000000000001</v>
      </c>
      <c r="K35" s="20">
        <f t="shared" si="3"/>
        <v>0</v>
      </c>
    </row>
    <row r="36" spans="1:12" x14ac:dyDescent="0.2">
      <c r="A36" s="208" t="s">
        <v>65</v>
      </c>
      <c r="B36" s="269" t="s">
        <v>138</v>
      </c>
      <c r="C36" s="270">
        <v>8962</v>
      </c>
      <c r="D36" s="271">
        <v>0.27</v>
      </c>
      <c r="E36" s="117">
        <f t="shared" si="8"/>
        <v>2419.7400000000002</v>
      </c>
      <c r="F36" s="261"/>
      <c r="G36" s="117">
        <f t="shared" si="9"/>
        <v>2419.7400000000002</v>
      </c>
      <c r="H36" s="261">
        <v>220</v>
      </c>
      <c r="I36" s="117">
        <f t="shared" si="10"/>
        <v>2199.7400000000002</v>
      </c>
      <c r="J36" s="357">
        <v>0.14000000000000001</v>
      </c>
      <c r="K36" s="20">
        <f t="shared" si="3"/>
        <v>338.76360000000005</v>
      </c>
    </row>
    <row r="37" spans="1:12" hidden="1" x14ac:dyDescent="0.2">
      <c r="A37" s="208" t="s">
        <v>65</v>
      </c>
      <c r="B37" s="269" t="s">
        <v>138</v>
      </c>
      <c r="C37" s="270"/>
      <c r="D37" s="271"/>
      <c r="E37" s="117">
        <f t="shared" si="8"/>
        <v>0</v>
      </c>
      <c r="F37" s="261"/>
      <c r="G37" s="117">
        <f t="shared" si="9"/>
        <v>0</v>
      </c>
      <c r="H37" s="261"/>
      <c r="I37" s="117">
        <f t="shared" si="10"/>
        <v>0</v>
      </c>
      <c r="J37" s="357">
        <v>0.14000000000000001</v>
      </c>
      <c r="K37" s="20">
        <f t="shared" si="3"/>
        <v>0</v>
      </c>
    </row>
    <row r="38" spans="1:12" hidden="1" x14ac:dyDescent="0.2">
      <c r="A38" s="191" t="s">
        <v>44</v>
      </c>
      <c r="B38" s="146" t="s">
        <v>45</v>
      </c>
      <c r="C38" s="186"/>
      <c r="D38" s="170"/>
      <c r="E38" s="117">
        <f t="shared" si="8"/>
        <v>0</v>
      </c>
      <c r="F38" s="117"/>
      <c r="G38" s="117">
        <f t="shared" si="9"/>
        <v>0</v>
      </c>
      <c r="H38" s="117"/>
      <c r="I38" s="117">
        <f t="shared" si="10"/>
        <v>0</v>
      </c>
      <c r="J38" s="357">
        <v>0.14000000000000001</v>
      </c>
      <c r="K38" s="20">
        <f t="shared" si="3"/>
        <v>0</v>
      </c>
    </row>
    <row r="39" spans="1:12" hidden="1" x14ac:dyDescent="0.2">
      <c r="A39" s="208" t="s">
        <v>89</v>
      </c>
      <c r="B39" s="185" t="s">
        <v>45</v>
      </c>
      <c r="C39" s="186"/>
      <c r="D39" s="170"/>
      <c r="E39" s="117">
        <f t="shared" si="8"/>
        <v>0</v>
      </c>
      <c r="F39" s="117"/>
      <c r="G39" s="117">
        <f t="shared" si="9"/>
        <v>0</v>
      </c>
      <c r="H39" s="117"/>
      <c r="I39" s="117">
        <f t="shared" si="10"/>
        <v>0</v>
      </c>
      <c r="J39" s="357">
        <v>0.14000000000000001</v>
      </c>
      <c r="K39" s="20">
        <f t="shared" si="3"/>
        <v>0</v>
      </c>
    </row>
    <row r="40" spans="1:12" ht="17" hidden="1" x14ac:dyDescent="0.2">
      <c r="A40" s="179" t="s">
        <v>98</v>
      </c>
      <c r="B40" s="224" t="s">
        <v>45</v>
      </c>
      <c r="C40" s="186"/>
      <c r="D40" s="170"/>
      <c r="E40" s="117">
        <f t="shared" si="8"/>
        <v>0</v>
      </c>
      <c r="F40" s="117"/>
      <c r="G40" s="117">
        <f t="shared" si="9"/>
        <v>0</v>
      </c>
      <c r="H40" s="117"/>
      <c r="I40" s="117">
        <f t="shared" si="10"/>
        <v>0</v>
      </c>
      <c r="J40" s="357">
        <v>0.13</v>
      </c>
      <c r="K40" s="20">
        <f t="shared" si="3"/>
        <v>0</v>
      </c>
    </row>
    <row r="41" spans="1:12" ht="17" hidden="1" x14ac:dyDescent="0.2">
      <c r="A41" s="160" t="s">
        <v>94</v>
      </c>
      <c r="B41" s="219" t="s">
        <v>95</v>
      </c>
      <c r="C41" s="186"/>
      <c r="D41" s="170"/>
      <c r="E41" s="117">
        <f t="shared" si="8"/>
        <v>0</v>
      </c>
      <c r="F41" s="117"/>
      <c r="G41" s="117">
        <f t="shared" si="9"/>
        <v>0</v>
      </c>
      <c r="H41" s="117"/>
      <c r="I41" s="117">
        <f t="shared" si="10"/>
        <v>0</v>
      </c>
      <c r="J41" s="357">
        <v>0.14000000000000001</v>
      </c>
      <c r="K41" s="20">
        <f t="shared" si="3"/>
        <v>0</v>
      </c>
    </row>
    <row r="42" spans="1:12" ht="17" hidden="1" x14ac:dyDescent="0.2">
      <c r="A42" s="160" t="s">
        <v>94</v>
      </c>
      <c r="B42" s="219" t="s">
        <v>95</v>
      </c>
      <c r="C42" s="186"/>
      <c r="D42" s="170"/>
      <c r="E42" s="117">
        <f t="shared" si="8"/>
        <v>0</v>
      </c>
      <c r="F42" s="117"/>
      <c r="G42" s="117">
        <f t="shared" si="9"/>
        <v>0</v>
      </c>
      <c r="H42" s="117"/>
      <c r="I42" s="117">
        <f t="shared" si="10"/>
        <v>0</v>
      </c>
      <c r="J42" s="357">
        <v>0.14000000000000001</v>
      </c>
      <c r="K42" s="20">
        <f t="shared" si="3"/>
        <v>0</v>
      </c>
    </row>
    <row r="43" spans="1:12" hidden="1" x14ac:dyDescent="0.2">
      <c r="A43" s="139" t="s">
        <v>69</v>
      </c>
      <c r="B43" s="187" t="s">
        <v>70</v>
      </c>
      <c r="C43" s="186"/>
      <c r="D43" s="170"/>
      <c r="E43" s="117">
        <f t="shared" si="8"/>
        <v>0</v>
      </c>
      <c r="F43" s="261"/>
      <c r="G43" s="117">
        <f t="shared" si="9"/>
        <v>0</v>
      </c>
      <c r="H43" s="261"/>
      <c r="I43" s="117">
        <f t="shared" si="10"/>
        <v>0</v>
      </c>
      <c r="J43" s="357">
        <v>0.14000000000000001</v>
      </c>
      <c r="K43" s="20">
        <f t="shared" si="3"/>
        <v>0</v>
      </c>
    </row>
    <row r="44" spans="1:12" hidden="1" x14ac:dyDescent="0.2">
      <c r="A44" s="124" t="s">
        <v>60</v>
      </c>
      <c r="B44" s="188" t="s">
        <v>61</v>
      </c>
      <c r="C44" s="189"/>
      <c r="D44" s="172"/>
      <c r="E44" s="117">
        <f t="shared" si="8"/>
        <v>0</v>
      </c>
      <c r="F44" s="261"/>
      <c r="G44" s="117">
        <f t="shared" si="9"/>
        <v>0</v>
      </c>
      <c r="H44" s="261"/>
      <c r="I44" s="117">
        <f t="shared" si="10"/>
        <v>0</v>
      </c>
      <c r="J44" s="357">
        <v>0.14000000000000001</v>
      </c>
      <c r="K44" s="20">
        <f t="shared" si="3"/>
        <v>0</v>
      </c>
    </row>
    <row r="45" spans="1:12" hidden="1" x14ac:dyDescent="0.2">
      <c r="A45" s="139" t="s">
        <v>46</v>
      </c>
      <c r="B45" s="146" t="s">
        <v>29</v>
      </c>
      <c r="C45" s="186"/>
      <c r="D45" s="170"/>
      <c r="E45" s="117">
        <f t="shared" si="8"/>
        <v>0</v>
      </c>
      <c r="F45" s="261"/>
      <c r="G45" s="117">
        <f t="shared" si="9"/>
        <v>0</v>
      </c>
      <c r="H45" s="261"/>
      <c r="I45" s="117">
        <f t="shared" si="10"/>
        <v>0</v>
      </c>
      <c r="J45" s="357">
        <v>0.14000000000000001</v>
      </c>
      <c r="K45" s="20">
        <f t="shared" si="3"/>
        <v>0</v>
      </c>
    </row>
    <row r="46" spans="1:12" hidden="1" x14ac:dyDescent="0.2">
      <c r="A46" s="90" t="s">
        <v>127</v>
      </c>
      <c r="B46" s="244" t="s">
        <v>128</v>
      </c>
      <c r="C46" s="186"/>
      <c r="D46" s="170"/>
      <c r="E46" s="117">
        <f t="shared" si="8"/>
        <v>0</v>
      </c>
      <c r="F46" s="261"/>
      <c r="G46" s="117">
        <f t="shared" si="9"/>
        <v>0</v>
      </c>
      <c r="H46" s="261"/>
      <c r="I46" s="117">
        <f t="shared" si="10"/>
        <v>0</v>
      </c>
      <c r="J46" s="357">
        <v>0.13</v>
      </c>
      <c r="K46" s="20">
        <f t="shared" si="3"/>
        <v>0</v>
      </c>
      <c r="L46" s="3"/>
    </row>
    <row r="47" spans="1:12" hidden="1" x14ac:dyDescent="0.2">
      <c r="A47" s="90" t="s">
        <v>108</v>
      </c>
      <c r="B47" s="233" t="s">
        <v>111</v>
      </c>
      <c r="C47" s="186"/>
      <c r="D47" s="170"/>
      <c r="E47" s="117">
        <f t="shared" si="8"/>
        <v>0</v>
      </c>
      <c r="F47" s="261"/>
      <c r="G47" s="117">
        <f t="shared" si="9"/>
        <v>0</v>
      </c>
      <c r="H47" s="261"/>
      <c r="I47" s="117">
        <f t="shared" si="10"/>
        <v>0</v>
      </c>
      <c r="J47" s="357">
        <v>0.13</v>
      </c>
      <c r="K47" s="20">
        <f t="shared" si="3"/>
        <v>0</v>
      </c>
    </row>
    <row r="48" spans="1:12" x14ac:dyDescent="0.2">
      <c r="A48" s="90" t="s">
        <v>52</v>
      </c>
      <c r="B48" s="119" t="s">
        <v>53</v>
      </c>
      <c r="C48" s="190">
        <v>4043</v>
      </c>
      <c r="D48" s="170">
        <v>0.39</v>
      </c>
      <c r="E48" s="117">
        <f t="shared" si="8"/>
        <v>1576.77</v>
      </c>
      <c r="F48" s="261"/>
      <c r="G48" s="117">
        <f t="shared" si="9"/>
        <v>1576.77</v>
      </c>
      <c r="H48" s="261">
        <v>220</v>
      </c>
      <c r="I48" s="117">
        <f t="shared" si="10"/>
        <v>1356.77</v>
      </c>
      <c r="J48" s="357">
        <v>0.13</v>
      </c>
      <c r="K48" s="20">
        <f t="shared" si="3"/>
        <v>204.98009999999999</v>
      </c>
    </row>
    <row r="49" spans="1:11" hidden="1" x14ac:dyDescent="0.2">
      <c r="A49" s="90" t="s">
        <v>52</v>
      </c>
      <c r="B49" s="119" t="s">
        <v>53</v>
      </c>
      <c r="C49" s="190"/>
      <c r="D49" s="170"/>
      <c r="E49" s="117">
        <f t="shared" si="8"/>
        <v>0</v>
      </c>
      <c r="F49" s="261"/>
      <c r="G49" s="117">
        <f t="shared" si="9"/>
        <v>0</v>
      </c>
      <c r="H49" s="261"/>
      <c r="I49" s="117">
        <f t="shared" si="10"/>
        <v>0</v>
      </c>
      <c r="J49" s="357">
        <v>0.13</v>
      </c>
      <c r="K49" s="20">
        <f t="shared" si="3"/>
        <v>0</v>
      </c>
    </row>
    <row r="50" spans="1:11" x14ac:dyDescent="0.2">
      <c r="A50" s="90" t="s">
        <v>166</v>
      </c>
      <c r="B50" s="359" t="s">
        <v>167</v>
      </c>
      <c r="C50" s="183">
        <v>6633</v>
      </c>
      <c r="D50" s="177">
        <v>0.25</v>
      </c>
      <c r="E50" s="358">
        <f t="shared" ref="E50" si="11">C50*D50</f>
        <v>1658.25</v>
      </c>
      <c r="F50" s="261"/>
      <c r="G50" s="117">
        <f t="shared" ref="G50" si="12">E50+F50</f>
        <v>1658.25</v>
      </c>
      <c r="H50" s="261">
        <v>220</v>
      </c>
      <c r="I50" s="117">
        <f t="shared" ref="I50" si="13">+G50-H50</f>
        <v>1438.25</v>
      </c>
      <c r="J50" s="357">
        <v>0.13</v>
      </c>
      <c r="K50" s="20">
        <f t="shared" ref="K50" si="14">E50*J50</f>
        <v>215.57250000000002</v>
      </c>
    </row>
    <row r="51" spans="1:11" hidden="1" x14ac:dyDescent="0.2">
      <c r="A51" s="208" t="s">
        <v>90</v>
      </c>
      <c r="B51" s="185" t="s">
        <v>79</v>
      </c>
      <c r="C51" s="190"/>
      <c r="D51" s="170"/>
      <c r="E51" s="117">
        <f t="shared" si="8"/>
        <v>0</v>
      </c>
      <c r="F51" s="261"/>
      <c r="G51" s="117">
        <f t="shared" si="9"/>
        <v>0</v>
      </c>
      <c r="H51" s="261"/>
      <c r="I51" s="117">
        <f t="shared" si="10"/>
        <v>0</v>
      </c>
      <c r="J51" s="357">
        <v>0.14000000000000001</v>
      </c>
      <c r="K51" s="20">
        <f t="shared" si="3"/>
        <v>0</v>
      </c>
    </row>
    <row r="52" spans="1:11" hidden="1" x14ac:dyDescent="0.2">
      <c r="A52" s="90" t="s">
        <v>154</v>
      </c>
      <c r="B52" s="330" t="s">
        <v>155</v>
      </c>
      <c r="C52" s="190"/>
      <c r="D52" s="170"/>
      <c r="E52" s="117">
        <f t="shared" si="8"/>
        <v>0</v>
      </c>
      <c r="F52" s="261"/>
      <c r="G52" s="117">
        <f t="shared" si="9"/>
        <v>0</v>
      </c>
      <c r="H52" s="261"/>
      <c r="I52" s="117">
        <f t="shared" si="10"/>
        <v>0</v>
      </c>
      <c r="J52" s="357">
        <v>0.13</v>
      </c>
      <c r="K52" s="20">
        <f t="shared" si="3"/>
        <v>0</v>
      </c>
    </row>
    <row r="53" spans="1:11" hidden="1" x14ac:dyDescent="0.2">
      <c r="A53" s="90" t="s">
        <v>154</v>
      </c>
      <c r="B53" s="352" t="s">
        <v>155</v>
      </c>
      <c r="C53" s="353"/>
      <c r="D53" s="339"/>
      <c r="E53" s="117">
        <f t="shared" si="8"/>
        <v>0</v>
      </c>
      <c r="F53" s="340"/>
      <c r="G53" s="117">
        <f t="shared" si="9"/>
        <v>0</v>
      </c>
      <c r="H53" s="340"/>
      <c r="I53" s="117">
        <f t="shared" si="10"/>
        <v>0</v>
      </c>
      <c r="J53" s="357">
        <v>0.13</v>
      </c>
      <c r="K53" s="20">
        <f t="shared" si="3"/>
        <v>0</v>
      </c>
    </row>
    <row r="54" spans="1:11" hidden="1" x14ac:dyDescent="0.2">
      <c r="A54" s="90" t="s">
        <v>156</v>
      </c>
      <c r="B54" s="352" t="s">
        <v>155</v>
      </c>
      <c r="C54" s="353"/>
      <c r="D54" s="339"/>
      <c r="E54" s="117">
        <f t="shared" si="8"/>
        <v>0</v>
      </c>
      <c r="F54" s="340"/>
      <c r="G54" s="117">
        <f t="shared" si="9"/>
        <v>0</v>
      </c>
      <c r="H54" s="340"/>
      <c r="I54" s="117">
        <f t="shared" si="10"/>
        <v>0</v>
      </c>
      <c r="J54" s="357">
        <v>0.13</v>
      </c>
      <c r="K54" s="20">
        <f t="shared" si="3"/>
        <v>0</v>
      </c>
    </row>
    <row r="55" spans="1:11" hidden="1" x14ac:dyDescent="0.2">
      <c r="A55" s="90" t="s">
        <v>156</v>
      </c>
      <c r="B55" s="330" t="s">
        <v>155</v>
      </c>
      <c r="C55" s="190"/>
      <c r="D55" s="170"/>
      <c r="E55" s="117">
        <f t="shared" si="8"/>
        <v>0</v>
      </c>
      <c r="F55" s="261"/>
      <c r="G55" s="117">
        <f t="shared" si="9"/>
        <v>0</v>
      </c>
      <c r="H55" s="261"/>
      <c r="I55" s="117">
        <f t="shared" si="10"/>
        <v>0</v>
      </c>
      <c r="J55" s="357">
        <v>0.13</v>
      </c>
      <c r="K55" s="20">
        <f t="shared" si="3"/>
        <v>0</v>
      </c>
    </row>
    <row r="56" spans="1:11" hidden="1" x14ac:dyDescent="0.2">
      <c r="A56" s="90" t="s">
        <v>104</v>
      </c>
      <c r="B56" s="231" t="s">
        <v>105</v>
      </c>
      <c r="C56" s="190"/>
      <c r="D56" s="170"/>
      <c r="E56" s="117">
        <f t="shared" si="8"/>
        <v>0</v>
      </c>
      <c r="F56" s="261"/>
      <c r="G56" s="117">
        <f t="shared" si="9"/>
        <v>0</v>
      </c>
      <c r="H56" s="261"/>
      <c r="I56" s="117">
        <f t="shared" si="10"/>
        <v>0</v>
      </c>
      <c r="J56" s="357">
        <v>0.13</v>
      </c>
      <c r="K56" s="20">
        <f t="shared" si="3"/>
        <v>0</v>
      </c>
    </row>
    <row r="57" spans="1:11" x14ac:dyDescent="0.2">
      <c r="A57" s="90" t="s">
        <v>161</v>
      </c>
      <c r="B57" s="349" t="s">
        <v>162</v>
      </c>
      <c r="C57" s="190">
        <v>3822</v>
      </c>
      <c r="D57" s="170">
        <v>0.38</v>
      </c>
      <c r="E57" s="117">
        <f t="shared" si="8"/>
        <v>1452.3600000000001</v>
      </c>
      <c r="F57" s="261">
        <v>20</v>
      </c>
      <c r="G57" s="117">
        <f t="shared" si="9"/>
        <v>1472.3600000000001</v>
      </c>
      <c r="H57" s="261">
        <v>380</v>
      </c>
      <c r="I57" s="117">
        <f t="shared" si="10"/>
        <v>1092.3600000000001</v>
      </c>
      <c r="J57" s="357">
        <v>0.13</v>
      </c>
      <c r="K57" s="20">
        <f t="shared" si="3"/>
        <v>188.80680000000001</v>
      </c>
    </row>
    <row r="58" spans="1:11" x14ac:dyDescent="0.2">
      <c r="A58" s="90" t="s">
        <v>100</v>
      </c>
      <c r="B58" s="228" t="s">
        <v>101</v>
      </c>
      <c r="C58" s="190">
        <v>3347</v>
      </c>
      <c r="D58" s="170">
        <v>0.38</v>
      </c>
      <c r="E58" s="117">
        <f t="shared" si="8"/>
        <v>1271.8600000000001</v>
      </c>
      <c r="F58" s="261"/>
      <c r="G58" s="117">
        <f t="shared" si="9"/>
        <v>1271.8600000000001</v>
      </c>
      <c r="H58" s="261">
        <v>220</v>
      </c>
      <c r="I58" s="117">
        <f t="shared" si="10"/>
        <v>1051.8600000000001</v>
      </c>
      <c r="J58" s="357">
        <v>0.13</v>
      </c>
      <c r="K58" s="20">
        <f t="shared" si="3"/>
        <v>165.34180000000003</v>
      </c>
    </row>
    <row r="59" spans="1:11" hidden="1" x14ac:dyDescent="0.2">
      <c r="A59" s="194" t="s">
        <v>85</v>
      </c>
      <c r="B59" s="206" t="s">
        <v>86</v>
      </c>
      <c r="C59" s="190"/>
      <c r="D59" s="170"/>
      <c r="E59" s="117">
        <f t="shared" si="8"/>
        <v>0</v>
      </c>
      <c r="F59" s="261"/>
      <c r="G59" s="117">
        <f t="shared" si="9"/>
        <v>0</v>
      </c>
      <c r="H59" s="261"/>
      <c r="I59" s="117">
        <f t="shared" si="10"/>
        <v>0</v>
      </c>
      <c r="J59" s="357">
        <v>0.14000000000000001</v>
      </c>
      <c r="K59" s="20">
        <f t="shared" si="3"/>
        <v>0</v>
      </c>
    </row>
    <row r="60" spans="1:11" hidden="1" x14ac:dyDescent="0.2">
      <c r="A60" s="194" t="s">
        <v>85</v>
      </c>
      <c r="B60" s="206" t="s">
        <v>86</v>
      </c>
      <c r="C60" s="190"/>
      <c r="D60" s="170"/>
      <c r="E60" s="117">
        <f t="shared" si="8"/>
        <v>0</v>
      </c>
      <c r="F60" s="261"/>
      <c r="G60" s="117">
        <f t="shared" si="9"/>
        <v>0</v>
      </c>
      <c r="H60" s="261"/>
      <c r="I60" s="117">
        <f t="shared" si="10"/>
        <v>0</v>
      </c>
      <c r="J60" s="357">
        <v>0.14000000000000001</v>
      </c>
      <c r="K60" s="20">
        <f t="shared" si="3"/>
        <v>0</v>
      </c>
    </row>
    <row r="61" spans="1:11" hidden="1" x14ac:dyDescent="0.2">
      <c r="A61" s="194" t="s">
        <v>83</v>
      </c>
      <c r="B61" s="206" t="s">
        <v>84</v>
      </c>
      <c r="C61" s="190"/>
      <c r="D61" s="170"/>
      <c r="E61" s="117">
        <f t="shared" si="8"/>
        <v>0</v>
      </c>
      <c r="F61" s="261"/>
      <c r="G61" s="117">
        <f t="shared" si="9"/>
        <v>0</v>
      </c>
      <c r="H61" s="261"/>
      <c r="I61" s="117">
        <f t="shared" si="10"/>
        <v>0</v>
      </c>
      <c r="J61" s="357">
        <v>0.14000000000000001</v>
      </c>
      <c r="K61" s="20">
        <f t="shared" si="3"/>
        <v>0</v>
      </c>
    </row>
    <row r="62" spans="1:11" hidden="1" x14ac:dyDescent="0.2">
      <c r="A62" s="90" t="s">
        <v>106</v>
      </c>
      <c r="B62" s="231" t="s">
        <v>107</v>
      </c>
      <c r="C62" s="176"/>
      <c r="D62" s="170"/>
      <c r="E62" s="117">
        <f t="shared" si="8"/>
        <v>0</v>
      </c>
      <c r="F62" s="261"/>
      <c r="G62" s="117">
        <f t="shared" si="9"/>
        <v>0</v>
      </c>
      <c r="H62" s="261"/>
      <c r="I62" s="117">
        <f t="shared" si="10"/>
        <v>0</v>
      </c>
      <c r="J62" s="357">
        <v>0.13</v>
      </c>
      <c r="K62" s="20">
        <f t="shared" si="3"/>
        <v>0</v>
      </c>
    </row>
    <row r="63" spans="1:11" hidden="1" x14ac:dyDescent="0.2">
      <c r="A63" s="90" t="s">
        <v>106</v>
      </c>
      <c r="B63" s="231" t="s">
        <v>107</v>
      </c>
      <c r="C63" s="176"/>
      <c r="D63" s="170"/>
      <c r="E63" s="117">
        <f t="shared" si="8"/>
        <v>0</v>
      </c>
      <c r="F63" s="261"/>
      <c r="G63" s="117">
        <f t="shared" si="9"/>
        <v>0</v>
      </c>
      <c r="H63" s="261"/>
      <c r="I63" s="117">
        <f t="shared" si="10"/>
        <v>0</v>
      </c>
      <c r="J63" s="357">
        <v>0.13</v>
      </c>
      <c r="K63" s="20">
        <f t="shared" si="3"/>
        <v>0</v>
      </c>
    </row>
    <row r="64" spans="1:11" x14ac:dyDescent="0.2">
      <c r="A64" s="90" t="s">
        <v>152</v>
      </c>
      <c r="B64" s="328" t="s">
        <v>153</v>
      </c>
      <c r="C64" s="176">
        <v>8962</v>
      </c>
      <c r="D64" s="170">
        <v>0.23</v>
      </c>
      <c r="E64" s="117">
        <f t="shared" si="8"/>
        <v>2061.2600000000002</v>
      </c>
      <c r="F64" s="261"/>
      <c r="G64" s="117">
        <f t="shared" si="9"/>
        <v>2061.2600000000002</v>
      </c>
      <c r="H64" s="261">
        <v>220</v>
      </c>
      <c r="I64" s="117">
        <f t="shared" si="10"/>
        <v>1841.2600000000002</v>
      </c>
      <c r="J64" s="357">
        <v>0.13</v>
      </c>
      <c r="K64" s="20">
        <f t="shared" si="3"/>
        <v>267.96380000000005</v>
      </c>
    </row>
    <row r="65" spans="1:11" hidden="1" x14ac:dyDescent="0.2">
      <c r="A65" s="90" t="s">
        <v>152</v>
      </c>
      <c r="B65" s="328" t="s">
        <v>153</v>
      </c>
      <c r="C65" s="176"/>
      <c r="D65" s="170"/>
      <c r="E65" s="117">
        <f t="shared" si="8"/>
        <v>0</v>
      </c>
      <c r="F65" s="261"/>
      <c r="G65" s="117">
        <f t="shared" si="9"/>
        <v>0</v>
      </c>
      <c r="H65" s="261"/>
      <c r="I65" s="117">
        <f t="shared" si="10"/>
        <v>0</v>
      </c>
      <c r="J65" s="357">
        <v>0.13</v>
      </c>
      <c r="K65" s="20">
        <f t="shared" si="3"/>
        <v>0</v>
      </c>
    </row>
    <row r="66" spans="1:11" s="272" customFormat="1" x14ac:dyDescent="0.2">
      <c r="A66" s="208" t="s">
        <v>159</v>
      </c>
      <c r="B66" s="347" t="s">
        <v>160</v>
      </c>
      <c r="C66" s="176">
        <v>1740</v>
      </c>
      <c r="D66" s="170">
        <v>0.38</v>
      </c>
      <c r="E66" s="117">
        <f t="shared" si="8"/>
        <v>661.2</v>
      </c>
      <c r="F66" s="261"/>
      <c r="G66" s="117">
        <f t="shared" si="9"/>
        <v>661.2</v>
      </c>
      <c r="H66" s="261">
        <v>200</v>
      </c>
      <c r="I66" s="117">
        <f t="shared" si="10"/>
        <v>461.20000000000005</v>
      </c>
      <c r="J66" s="357">
        <v>0.14000000000000001</v>
      </c>
      <c r="K66" s="20">
        <f t="shared" si="3"/>
        <v>92.568000000000012</v>
      </c>
    </row>
    <row r="67" spans="1:11" hidden="1" x14ac:dyDescent="0.2">
      <c r="A67" s="94" t="s">
        <v>58</v>
      </c>
      <c r="B67" s="110" t="s">
        <v>59</v>
      </c>
      <c r="C67" s="111"/>
      <c r="D67" s="171"/>
      <c r="E67" s="117">
        <f t="shared" si="8"/>
        <v>0</v>
      </c>
      <c r="F67" s="116"/>
      <c r="G67" s="117">
        <f t="shared" si="9"/>
        <v>0</v>
      </c>
      <c r="H67" s="116"/>
      <c r="I67" s="117">
        <f t="shared" si="10"/>
        <v>0</v>
      </c>
      <c r="J67" s="357">
        <v>0.14000000000000001</v>
      </c>
      <c r="K67" s="20">
        <f t="shared" si="3"/>
        <v>0</v>
      </c>
    </row>
    <row r="68" spans="1:11" ht="17" x14ac:dyDescent="0.2">
      <c r="A68" s="160" t="s">
        <v>65</v>
      </c>
      <c r="B68" s="238" t="s">
        <v>59</v>
      </c>
      <c r="C68" s="111">
        <v>4487</v>
      </c>
      <c r="D68" s="171">
        <v>0.4</v>
      </c>
      <c r="E68" s="117">
        <f t="shared" ref="E68:E84" si="15">C68*D68</f>
        <v>1794.8000000000002</v>
      </c>
      <c r="F68" s="116"/>
      <c r="G68" s="117">
        <f t="shared" ref="G68:G84" si="16">E68+F68</f>
        <v>1794.8000000000002</v>
      </c>
      <c r="H68" s="116">
        <v>220</v>
      </c>
      <c r="I68" s="117">
        <f t="shared" ref="I68:I84" si="17">+G68-H68</f>
        <v>1574.8000000000002</v>
      </c>
      <c r="J68" s="357">
        <v>0.14000000000000001</v>
      </c>
      <c r="K68" s="20">
        <f t="shared" si="3"/>
        <v>251.27200000000005</v>
      </c>
    </row>
    <row r="69" spans="1:11" s="272" customFormat="1" x14ac:dyDescent="0.2">
      <c r="A69" s="90" t="s">
        <v>168</v>
      </c>
      <c r="B69" s="359" t="s">
        <v>59</v>
      </c>
      <c r="C69" s="166">
        <v>1421</v>
      </c>
      <c r="D69" s="174">
        <v>0.22</v>
      </c>
      <c r="E69" s="358">
        <f t="shared" ref="E69" si="18">C69*D69</f>
        <v>312.62</v>
      </c>
      <c r="F69" s="261"/>
      <c r="G69" s="117">
        <f t="shared" ref="G69" si="19">E69+F69</f>
        <v>312.62</v>
      </c>
      <c r="H69" s="261"/>
      <c r="I69" s="117">
        <f t="shared" ref="I69" si="20">+G69-H69</f>
        <v>312.62</v>
      </c>
      <c r="J69" s="357">
        <v>0.13</v>
      </c>
      <c r="K69" s="20">
        <f t="shared" ref="K69" si="21">E69*J69</f>
        <v>40.640599999999999</v>
      </c>
    </row>
    <row r="70" spans="1:11" hidden="1" x14ac:dyDescent="0.2">
      <c r="A70" s="90" t="s">
        <v>63</v>
      </c>
      <c r="B70" s="146" t="s">
        <v>64</v>
      </c>
      <c r="C70" s="176"/>
      <c r="D70" s="170"/>
      <c r="E70" s="117">
        <f t="shared" si="15"/>
        <v>0</v>
      </c>
      <c r="F70" s="261"/>
      <c r="G70" s="117">
        <f t="shared" si="16"/>
        <v>0</v>
      </c>
      <c r="H70" s="261"/>
      <c r="I70" s="117">
        <f t="shared" si="17"/>
        <v>0</v>
      </c>
      <c r="J70" s="357">
        <v>0.13</v>
      </c>
      <c r="K70" s="20">
        <f t="shared" ref="K70:K84" si="22">E70*J70</f>
        <v>0</v>
      </c>
    </row>
    <row r="71" spans="1:11" x14ac:dyDescent="0.2">
      <c r="A71" s="90" t="s">
        <v>134</v>
      </c>
      <c r="B71" s="253" t="s">
        <v>135</v>
      </c>
      <c r="C71" s="176">
        <v>4181</v>
      </c>
      <c r="D71" s="170">
        <v>0.38</v>
      </c>
      <c r="E71" s="117">
        <f t="shared" si="15"/>
        <v>1588.78</v>
      </c>
      <c r="F71" s="261"/>
      <c r="G71" s="117">
        <f t="shared" si="16"/>
        <v>1588.78</v>
      </c>
      <c r="H71" s="261"/>
      <c r="I71" s="117">
        <f t="shared" si="17"/>
        <v>1588.78</v>
      </c>
      <c r="J71" s="357">
        <v>0.13</v>
      </c>
      <c r="K71" s="20">
        <f t="shared" si="22"/>
        <v>206.54140000000001</v>
      </c>
    </row>
    <row r="72" spans="1:11" hidden="1" x14ac:dyDescent="0.2">
      <c r="A72" s="90" t="s">
        <v>114</v>
      </c>
      <c r="B72" s="234" t="s">
        <v>115</v>
      </c>
      <c r="C72" s="176"/>
      <c r="D72" s="170"/>
      <c r="E72" s="117">
        <f t="shared" si="15"/>
        <v>0</v>
      </c>
      <c r="F72" s="261"/>
      <c r="G72" s="117">
        <f t="shared" si="16"/>
        <v>0</v>
      </c>
      <c r="H72" s="261"/>
      <c r="I72" s="117">
        <f t="shared" si="17"/>
        <v>0</v>
      </c>
      <c r="J72" s="357">
        <v>0.13</v>
      </c>
      <c r="K72" s="20">
        <f t="shared" si="22"/>
        <v>0</v>
      </c>
    </row>
    <row r="73" spans="1:11" hidden="1" x14ac:dyDescent="0.2">
      <c r="A73" s="90" t="s">
        <v>114</v>
      </c>
      <c r="B73" s="234" t="s">
        <v>115</v>
      </c>
      <c r="C73" s="176"/>
      <c r="D73" s="170"/>
      <c r="E73" s="117">
        <f t="shared" si="15"/>
        <v>0</v>
      </c>
      <c r="F73" s="261"/>
      <c r="G73" s="117">
        <f t="shared" si="16"/>
        <v>0</v>
      </c>
      <c r="H73" s="261"/>
      <c r="I73" s="117">
        <f t="shared" si="17"/>
        <v>0</v>
      </c>
      <c r="J73" s="357">
        <v>0.13</v>
      </c>
      <c r="K73" s="20">
        <f t="shared" si="22"/>
        <v>0</v>
      </c>
    </row>
    <row r="74" spans="1:11" hidden="1" x14ac:dyDescent="0.2">
      <c r="A74" s="90" t="s">
        <v>109</v>
      </c>
      <c r="B74" s="233" t="s">
        <v>110</v>
      </c>
      <c r="C74" s="176"/>
      <c r="D74" s="170"/>
      <c r="E74" s="117">
        <f t="shared" si="15"/>
        <v>0</v>
      </c>
      <c r="F74" s="261"/>
      <c r="G74" s="117">
        <f t="shared" si="16"/>
        <v>0</v>
      </c>
      <c r="H74" s="261"/>
      <c r="I74" s="117">
        <f t="shared" si="17"/>
        <v>0</v>
      </c>
      <c r="J74" s="357">
        <v>0.13</v>
      </c>
      <c r="K74" s="20">
        <f t="shared" si="22"/>
        <v>0</v>
      </c>
    </row>
    <row r="75" spans="1:11" hidden="1" x14ac:dyDescent="0.2">
      <c r="A75" s="90" t="s">
        <v>109</v>
      </c>
      <c r="B75" s="233" t="s">
        <v>110</v>
      </c>
      <c r="C75" s="176"/>
      <c r="D75" s="170"/>
      <c r="E75" s="117">
        <f t="shared" si="15"/>
        <v>0</v>
      </c>
      <c r="F75" s="261"/>
      <c r="G75" s="117">
        <f t="shared" si="16"/>
        <v>0</v>
      </c>
      <c r="H75" s="261"/>
      <c r="I75" s="117">
        <f t="shared" si="17"/>
        <v>0</v>
      </c>
      <c r="J75" s="357">
        <v>0.13</v>
      </c>
      <c r="K75" s="20">
        <f t="shared" si="22"/>
        <v>0</v>
      </c>
    </row>
    <row r="76" spans="1:11" hidden="1" x14ac:dyDescent="0.2">
      <c r="A76" s="90" t="s">
        <v>74</v>
      </c>
      <c r="B76" s="351" t="s">
        <v>75</v>
      </c>
      <c r="C76" s="214"/>
      <c r="D76" s="215"/>
      <c r="E76" s="117">
        <f t="shared" si="15"/>
        <v>0</v>
      </c>
      <c r="F76" s="116"/>
      <c r="G76" s="117">
        <f t="shared" si="16"/>
        <v>0</v>
      </c>
      <c r="H76" s="116"/>
      <c r="I76" s="117">
        <f t="shared" si="17"/>
        <v>0</v>
      </c>
      <c r="J76" s="357">
        <v>0.13</v>
      </c>
      <c r="K76" s="20">
        <f t="shared" si="22"/>
        <v>0</v>
      </c>
    </row>
    <row r="77" spans="1:11" hidden="1" x14ac:dyDescent="0.2">
      <c r="A77" s="209" t="s">
        <v>91</v>
      </c>
      <c r="B77" s="213" t="s">
        <v>92</v>
      </c>
      <c r="C77" s="214"/>
      <c r="D77" s="215"/>
      <c r="E77" s="117">
        <f t="shared" si="15"/>
        <v>0</v>
      </c>
      <c r="F77" s="116"/>
      <c r="G77" s="117">
        <f t="shared" si="16"/>
        <v>0</v>
      </c>
      <c r="H77" s="116"/>
      <c r="I77" s="117">
        <f t="shared" si="17"/>
        <v>0</v>
      </c>
      <c r="J77" s="357">
        <v>0.14000000000000001</v>
      </c>
      <c r="K77" s="20">
        <f t="shared" si="22"/>
        <v>0</v>
      </c>
    </row>
    <row r="78" spans="1:11" s="272" customFormat="1" x14ac:dyDescent="0.2">
      <c r="A78" s="90" t="s">
        <v>152</v>
      </c>
      <c r="B78" s="360" t="s">
        <v>169</v>
      </c>
      <c r="C78" s="211">
        <v>1421</v>
      </c>
      <c r="D78" s="212">
        <v>0.22</v>
      </c>
      <c r="E78" s="358">
        <f t="shared" ref="E78" si="23">C78*D78</f>
        <v>312.62</v>
      </c>
      <c r="F78" s="116"/>
      <c r="G78" s="117">
        <f t="shared" ref="G78" si="24">E78+F78</f>
        <v>312.62</v>
      </c>
      <c r="H78" s="116">
        <v>110</v>
      </c>
      <c r="I78" s="117">
        <f t="shared" ref="I78" si="25">+G78-H78</f>
        <v>202.62</v>
      </c>
      <c r="J78" s="357">
        <v>0.13</v>
      </c>
      <c r="K78" s="20">
        <f t="shared" ref="K78" si="26">E78*J78</f>
        <v>40.640599999999999</v>
      </c>
    </row>
    <row r="79" spans="1:11" hidden="1" x14ac:dyDescent="0.2">
      <c r="A79" s="316" t="s">
        <v>145</v>
      </c>
      <c r="B79" s="350" t="s">
        <v>146</v>
      </c>
      <c r="C79" s="111"/>
      <c r="D79" s="171"/>
      <c r="E79" s="117">
        <f t="shared" si="15"/>
        <v>0</v>
      </c>
      <c r="F79" s="116"/>
      <c r="G79" s="117">
        <f t="shared" si="16"/>
        <v>0</v>
      </c>
      <c r="H79" s="116"/>
      <c r="I79" s="117">
        <f t="shared" si="17"/>
        <v>0</v>
      </c>
      <c r="J79" s="357">
        <v>0.14000000000000001</v>
      </c>
      <c r="K79" s="20">
        <f t="shared" si="22"/>
        <v>0</v>
      </c>
    </row>
    <row r="80" spans="1:11" s="272" customFormat="1" hidden="1" x14ac:dyDescent="0.2">
      <c r="A80" s="90" t="s">
        <v>139</v>
      </c>
      <c r="B80" s="321" t="s">
        <v>140</v>
      </c>
      <c r="C80" s="176"/>
      <c r="D80" s="170"/>
      <c r="E80" s="117">
        <f t="shared" si="15"/>
        <v>0</v>
      </c>
      <c r="F80" s="261"/>
      <c r="G80" s="117">
        <f t="shared" si="16"/>
        <v>0</v>
      </c>
      <c r="H80" s="261"/>
      <c r="I80" s="117">
        <f t="shared" si="17"/>
        <v>0</v>
      </c>
      <c r="J80" s="357">
        <v>0.13</v>
      </c>
      <c r="K80" s="20">
        <f t="shared" si="22"/>
        <v>0</v>
      </c>
    </row>
    <row r="81" spans="1:12" s="272" customFormat="1" hidden="1" x14ac:dyDescent="0.2">
      <c r="A81" s="90" t="s">
        <v>141</v>
      </c>
      <c r="B81" s="321" t="s">
        <v>140</v>
      </c>
      <c r="C81" s="176"/>
      <c r="D81" s="170"/>
      <c r="E81" s="117">
        <f t="shared" si="15"/>
        <v>0</v>
      </c>
      <c r="F81" s="261"/>
      <c r="G81" s="117">
        <f t="shared" si="16"/>
        <v>0</v>
      </c>
      <c r="H81" s="261"/>
      <c r="I81" s="117">
        <f t="shared" si="17"/>
        <v>0</v>
      </c>
      <c r="J81" s="357">
        <v>0.13</v>
      </c>
      <c r="K81" s="20">
        <f t="shared" si="22"/>
        <v>0</v>
      </c>
    </row>
    <row r="82" spans="1:12" hidden="1" x14ac:dyDescent="0.2">
      <c r="A82" s="90" t="s">
        <v>118</v>
      </c>
      <c r="B82" s="238" t="s">
        <v>119</v>
      </c>
      <c r="C82" s="176"/>
      <c r="D82" s="170"/>
      <c r="E82" s="117">
        <f t="shared" si="15"/>
        <v>0</v>
      </c>
      <c r="F82" s="261"/>
      <c r="G82" s="117">
        <f t="shared" si="16"/>
        <v>0</v>
      </c>
      <c r="H82" s="261"/>
      <c r="I82" s="117">
        <f t="shared" si="17"/>
        <v>0</v>
      </c>
      <c r="J82" s="357">
        <v>0.13</v>
      </c>
      <c r="K82" s="20">
        <f t="shared" si="22"/>
        <v>0</v>
      </c>
    </row>
    <row r="83" spans="1:12" hidden="1" x14ac:dyDescent="0.2">
      <c r="A83" s="92" t="s">
        <v>54</v>
      </c>
      <c r="B83" s="196" t="s">
        <v>55</v>
      </c>
      <c r="C83" s="197"/>
      <c r="D83" s="198"/>
      <c r="E83" s="117">
        <f t="shared" si="15"/>
        <v>0</v>
      </c>
      <c r="F83" s="203"/>
      <c r="G83" s="117">
        <f t="shared" si="16"/>
        <v>0</v>
      </c>
      <c r="H83" s="203"/>
      <c r="I83" s="117">
        <f t="shared" si="17"/>
        <v>0</v>
      </c>
      <c r="J83" s="357">
        <v>0.14000000000000001</v>
      </c>
      <c r="K83" s="20">
        <f t="shared" si="22"/>
        <v>0</v>
      </c>
    </row>
    <row r="84" spans="1:12" hidden="1" x14ac:dyDescent="0.2">
      <c r="A84" s="90" t="s">
        <v>87</v>
      </c>
      <c r="B84" s="234" t="s">
        <v>88</v>
      </c>
      <c r="C84" s="114"/>
      <c r="D84" s="172"/>
      <c r="E84" s="117">
        <f t="shared" si="15"/>
        <v>0</v>
      </c>
      <c r="F84" s="116"/>
      <c r="G84" s="117">
        <f t="shared" si="16"/>
        <v>0</v>
      </c>
      <c r="H84" s="116"/>
      <c r="I84" s="117">
        <f t="shared" si="17"/>
        <v>0</v>
      </c>
      <c r="J84" s="357">
        <v>0.13</v>
      </c>
      <c r="K84" s="20">
        <f t="shared" si="22"/>
        <v>0</v>
      </c>
    </row>
    <row r="85" spans="1:12" ht="16" customHeight="1" x14ac:dyDescent="0.2">
      <c r="A85" s="75"/>
      <c r="C85" s="79">
        <f>SUM(C2:C84)</f>
        <v>86342</v>
      </c>
      <c r="D85" s="79"/>
      <c r="E85" s="80">
        <f>SUM(E2:E84)</f>
        <v>25829.829999999994</v>
      </c>
      <c r="F85" s="80">
        <f>SUM(F2:F84)</f>
        <v>42.72</v>
      </c>
      <c r="G85" s="80">
        <f>SUM(G2:G84)</f>
        <v>25872.549999999996</v>
      </c>
      <c r="H85" s="80">
        <f>SUM(H2:H84)</f>
        <v>2717.7200000000003</v>
      </c>
      <c r="I85" s="80">
        <f>SUM(I2:I84)</f>
        <v>23154.829999999994</v>
      </c>
      <c r="J85" s="80"/>
      <c r="K85" s="3">
        <f>SUM(K2:K84)</f>
        <v>3435.0470000000005</v>
      </c>
      <c r="L85" s="3"/>
    </row>
    <row r="86" spans="1:12" x14ac:dyDescent="0.2">
      <c r="D86" s="81"/>
      <c r="I86" s="162"/>
      <c r="K86" s="165"/>
    </row>
    <row r="87" spans="1:12" x14ac:dyDescent="0.2">
      <c r="D87" s="13"/>
      <c r="F87" s="13"/>
      <c r="G87" s="13"/>
      <c r="H87" t="s">
        <v>10</v>
      </c>
      <c r="I87" s="12">
        <f>+K85</f>
        <v>3435.0470000000005</v>
      </c>
    </row>
    <row r="88" spans="1:12" x14ac:dyDescent="0.2">
      <c r="D88" s="14"/>
      <c r="F88" s="13"/>
      <c r="G88" s="13"/>
      <c r="H88" t="s">
        <v>12</v>
      </c>
      <c r="I88" s="207">
        <f>+I85+I87</f>
        <v>26589.876999999993</v>
      </c>
    </row>
    <row r="89" spans="1:12" x14ac:dyDescent="0.2">
      <c r="A89" s="361"/>
      <c r="D89" s="14"/>
      <c r="E89" s="15"/>
    </row>
    <row r="90" spans="1:12" x14ac:dyDescent="0.2">
      <c r="A90" s="362"/>
      <c r="B90" s="247" t="s">
        <v>47</v>
      </c>
      <c r="D90" s="14"/>
      <c r="E90" s="15"/>
      <c r="F90" s="3"/>
    </row>
    <row r="91" spans="1:12" x14ac:dyDescent="0.2">
      <c r="A91" s="361"/>
      <c r="B91" s="363">
        <v>0.13</v>
      </c>
      <c r="C91" s="41" t="s">
        <v>170</v>
      </c>
      <c r="D91" s="14"/>
      <c r="E91" s="15"/>
      <c r="I91" s="3"/>
    </row>
    <row r="92" spans="1:12" x14ac:dyDescent="0.2">
      <c r="A92" s="361"/>
      <c r="B92" s="364">
        <v>0.14000000000000001</v>
      </c>
      <c r="C92" s="41" t="s">
        <v>51</v>
      </c>
    </row>
    <row r="94" spans="1:12" x14ac:dyDescent="0.2">
      <c r="H94" s="3"/>
    </row>
    <row r="103" spans="9:9" x14ac:dyDescent="0.2">
      <c r="I103">
        <v>53.47</v>
      </c>
    </row>
  </sheetData>
  <autoFilter ref="A1:J85" xr:uid="{00000000-0009-0000-0000-00005F000000}">
    <filterColumn colId="8">
      <filters>
        <filter val="1,051.86"/>
        <filter val="1,091.74"/>
        <filter val="1,092.36"/>
        <filter val="1,249.06"/>
        <filter val="1,336.50"/>
        <filter val="1,356.25"/>
        <filter val="1,356.77"/>
        <filter val="1,388.25"/>
        <filter val="1,438.25"/>
        <filter val="1,574.80"/>
        <filter val="1,588.78"/>
        <filter val="1,756.15"/>
        <filter val="1,841.26"/>
        <filter val="2,199.74"/>
        <filter val="202.62"/>
        <filter val="23,154.83"/>
        <filter val="312.62"/>
        <filter val="461.20"/>
        <filter val="500.3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filterMode="1"/>
  <dimension ref="A1:L105"/>
  <sheetViews>
    <sheetView topLeftCell="A28" zoomScale="86" zoomScaleNormal="60" workbookViewId="0">
      <selection activeCell="I90" sqref="I90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7" hidden="1" x14ac:dyDescent="0.2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70" si="3">E3*J3</f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2158</v>
      </c>
      <c r="D5" s="113">
        <v>0.25</v>
      </c>
      <c r="E5" s="117">
        <f t="shared" si="0"/>
        <v>539.5</v>
      </c>
      <c r="F5" s="115"/>
      <c r="G5" s="117">
        <f t="shared" si="1"/>
        <v>539.5</v>
      </c>
      <c r="H5" s="326">
        <v>270</v>
      </c>
      <c r="I5" s="117">
        <f t="shared" si="2"/>
        <v>269.5</v>
      </c>
      <c r="J5" s="357">
        <v>0.13</v>
      </c>
      <c r="K5" s="20">
        <f t="shared" si="3"/>
        <v>70.135000000000005</v>
      </c>
    </row>
    <row r="6" spans="1:11" s="272" customFormat="1" ht="17" x14ac:dyDescent="0.2">
      <c r="A6" s="179" t="s">
        <v>46</v>
      </c>
      <c r="B6" s="159" t="s">
        <v>165</v>
      </c>
      <c r="C6" s="111">
        <v>1410</v>
      </c>
      <c r="D6" s="113">
        <v>0.38</v>
      </c>
      <c r="E6" s="117">
        <f t="shared" si="0"/>
        <v>535.79999999999995</v>
      </c>
      <c r="F6" s="115"/>
      <c r="G6" s="117">
        <f t="shared" si="1"/>
        <v>535.79999999999995</v>
      </c>
      <c r="H6" s="326"/>
      <c r="I6" s="117">
        <f t="shared" si="2"/>
        <v>535.79999999999995</v>
      </c>
      <c r="J6" s="357">
        <v>0.13</v>
      </c>
      <c r="K6" s="20">
        <f t="shared" si="3"/>
        <v>69.653999999999996</v>
      </c>
    </row>
    <row r="7" spans="1:11" s="272" customFormat="1" ht="17" x14ac:dyDescent="0.2">
      <c r="A7" s="179" t="s">
        <v>149</v>
      </c>
      <c r="B7" s="159" t="s">
        <v>150</v>
      </c>
      <c r="C7" s="111">
        <v>6358</v>
      </c>
      <c r="D7" s="113">
        <v>0.25</v>
      </c>
      <c r="E7" s="117">
        <f t="shared" si="0"/>
        <v>1589.5</v>
      </c>
      <c r="F7" s="115"/>
      <c r="G7" s="117">
        <f t="shared" si="1"/>
        <v>1589.5</v>
      </c>
      <c r="H7" s="326">
        <v>110</v>
      </c>
      <c r="I7" s="117">
        <f t="shared" si="2"/>
        <v>1479.5</v>
      </c>
      <c r="J7" s="357">
        <v>0.13</v>
      </c>
      <c r="K7" s="20">
        <f>E7*J7</f>
        <v>206.63500000000002</v>
      </c>
    </row>
    <row r="8" spans="1:11" s="272" customFormat="1" ht="17" x14ac:dyDescent="0.2">
      <c r="A8" s="179" t="s">
        <v>151</v>
      </c>
      <c r="B8" s="159" t="s">
        <v>150</v>
      </c>
      <c r="C8" s="111">
        <v>6358</v>
      </c>
      <c r="D8" s="113">
        <v>0.25</v>
      </c>
      <c r="E8" s="117">
        <f t="shared" si="0"/>
        <v>1589.5</v>
      </c>
      <c r="F8" s="115"/>
      <c r="G8" s="117">
        <f t="shared" si="1"/>
        <v>1589.5</v>
      </c>
      <c r="H8" s="326">
        <v>110</v>
      </c>
      <c r="I8" s="117">
        <f t="shared" si="2"/>
        <v>1479.5</v>
      </c>
      <c r="J8" s="357">
        <v>0.13</v>
      </c>
      <c r="K8" s="20">
        <f t="shared" si="3"/>
        <v>206.63500000000002</v>
      </c>
    </row>
    <row r="9" spans="1:11" ht="17" hidden="1" x14ac:dyDescent="0.2">
      <c r="A9" s="160" t="s">
        <v>129</v>
      </c>
      <c r="B9" s="159" t="s">
        <v>130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6"/>
      <c r="I9" s="117">
        <f t="shared" si="2"/>
        <v>0</v>
      </c>
      <c r="J9" s="357">
        <v>0.14000000000000001</v>
      </c>
      <c r="K9" s="20">
        <f t="shared" si="3"/>
        <v>0</v>
      </c>
    </row>
    <row r="10" spans="1:11" ht="17" hidden="1" x14ac:dyDescent="0.2">
      <c r="A10" s="179" t="s">
        <v>112</v>
      </c>
      <c r="B10" s="159" t="s">
        <v>113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120</v>
      </c>
      <c r="B11" s="159" t="s">
        <v>121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s="272" customFormat="1" ht="17" x14ac:dyDescent="0.2">
      <c r="A12" s="179" t="s">
        <v>31</v>
      </c>
      <c r="B12" s="159" t="s">
        <v>144</v>
      </c>
      <c r="C12" s="111">
        <v>4231</v>
      </c>
      <c r="D12" s="113">
        <v>0.25</v>
      </c>
      <c r="E12" s="117">
        <f t="shared" si="0"/>
        <v>1057.75</v>
      </c>
      <c r="F12" s="115"/>
      <c r="G12" s="117">
        <f t="shared" si="1"/>
        <v>1057.75</v>
      </c>
      <c r="H12" s="326">
        <v>110</v>
      </c>
      <c r="I12" s="117">
        <f t="shared" si="2"/>
        <v>947.75</v>
      </c>
      <c r="J12" s="357">
        <v>0.13</v>
      </c>
      <c r="K12" s="20">
        <f>E12*J12</f>
        <v>137.50749999999999</v>
      </c>
    </row>
    <row r="13" spans="1:11" s="272" customFormat="1" ht="17" hidden="1" x14ac:dyDescent="0.2">
      <c r="A13" s="179" t="s">
        <v>31</v>
      </c>
      <c r="B13" s="159" t="s">
        <v>144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t="17" hidden="1" x14ac:dyDescent="0.2">
      <c r="A14" s="179" t="s">
        <v>131</v>
      </c>
      <c r="B14" s="159" t="s">
        <v>132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x14ac:dyDescent="0.2">
      <c r="A15" s="179" t="s">
        <v>131</v>
      </c>
      <c r="B15" s="159" t="s">
        <v>132</v>
      </c>
      <c r="C15" s="111">
        <v>2201</v>
      </c>
      <c r="D15" s="113">
        <v>0.27</v>
      </c>
      <c r="E15" s="117">
        <f t="shared" si="0"/>
        <v>594.2700000000001</v>
      </c>
      <c r="F15" s="115"/>
      <c r="G15" s="117">
        <f t="shared" si="1"/>
        <v>594.2700000000001</v>
      </c>
      <c r="H15" s="326"/>
      <c r="I15" s="117">
        <f t="shared" si="2"/>
        <v>594.2700000000001</v>
      </c>
      <c r="J15" s="357">
        <v>0.13</v>
      </c>
      <c r="K15" s="20">
        <f t="shared" si="3"/>
        <v>77.255100000000013</v>
      </c>
    </row>
    <row r="16" spans="1:11" ht="17" x14ac:dyDescent="0.2">
      <c r="A16" s="179" t="s">
        <v>133</v>
      </c>
      <c r="B16" s="159" t="s">
        <v>132</v>
      </c>
      <c r="C16" s="111">
        <v>2502</v>
      </c>
      <c r="D16" s="113">
        <v>0.39</v>
      </c>
      <c r="E16" s="117">
        <f t="shared" si="0"/>
        <v>975.78000000000009</v>
      </c>
      <c r="F16" s="115">
        <v>12</v>
      </c>
      <c r="G16" s="117">
        <f t="shared" si="1"/>
        <v>987.78000000000009</v>
      </c>
      <c r="H16" s="326">
        <v>220</v>
      </c>
      <c r="I16" s="117">
        <f t="shared" si="2"/>
        <v>767.78000000000009</v>
      </c>
      <c r="J16" s="357">
        <v>0.13</v>
      </c>
      <c r="K16" s="20">
        <f t="shared" si="3"/>
        <v>126.85140000000001</v>
      </c>
    </row>
    <row r="17" spans="1:11" ht="17" hidden="1" x14ac:dyDescent="0.2">
      <c r="A17" s="179" t="s">
        <v>133</v>
      </c>
      <c r="B17" s="159" t="s">
        <v>132</v>
      </c>
      <c r="C17" s="111"/>
      <c r="D17" s="113"/>
      <c r="E17" s="117">
        <f t="shared" si="0"/>
        <v>0</v>
      </c>
      <c r="F17" s="115"/>
      <c r="G17" s="117">
        <f t="shared" si="1"/>
        <v>0</v>
      </c>
      <c r="H17" s="326"/>
      <c r="I17" s="117">
        <f t="shared" si="2"/>
        <v>0</v>
      </c>
      <c r="J17" s="357">
        <v>0.13</v>
      </c>
      <c r="K17" s="20">
        <f t="shared" si="3"/>
        <v>0</v>
      </c>
    </row>
    <row r="18" spans="1:11" ht="17" hidden="1" x14ac:dyDescent="0.2">
      <c r="A18" s="179" t="s">
        <v>102</v>
      </c>
      <c r="B18" s="159" t="s">
        <v>103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ht="17" hidden="1" x14ac:dyDescent="0.2">
      <c r="A19" s="179" t="s">
        <v>72</v>
      </c>
      <c r="B19" s="159" t="s">
        <v>73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t="17" hidden="1" x14ac:dyDescent="0.2">
      <c r="A20" s="160" t="s">
        <v>67</v>
      </c>
      <c r="B20" s="159" t="s">
        <v>68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0.14000000000000001</v>
      </c>
      <c r="K20" s="20">
        <f t="shared" si="3"/>
        <v>0</v>
      </c>
    </row>
    <row r="21" spans="1:11" ht="17" hidden="1" x14ac:dyDescent="0.2">
      <c r="A21" s="179" t="s">
        <v>157</v>
      </c>
      <c r="B21" s="159" t="s">
        <v>158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79" t="s">
        <v>147</v>
      </c>
      <c r="B22" s="159" t="s">
        <v>148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79" t="s">
        <v>147</v>
      </c>
      <c r="B23" s="159" t="s">
        <v>148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60" t="s">
        <v>65</v>
      </c>
      <c r="B24" s="159" t="s">
        <v>93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0.14000000000000001</v>
      </c>
      <c r="K24" s="20">
        <f t="shared" si="3"/>
        <v>0</v>
      </c>
    </row>
    <row r="25" spans="1:11" ht="17" hidden="1" x14ac:dyDescent="0.2">
      <c r="A25" s="160" t="s">
        <v>65</v>
      </c>
      <c r="B25" s="159" t="s">
        <v>93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0.14000000000000001</v>
      </c>
      <c r="K25" s="20">
        <f t="shared" si="3"/>
        <v>0</v>
      </c>
    </row>
    <row r="26" spans="1:11" ht="17" hidden="1" x14ac:dyDescent="0.2">
      <c r="A26" s="160" t="s">
        <v>116</v>
      </c>
      <c r="B26" s="159" t="s">
        <v>117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t="17" x14ac:dyDescent="0.2">
      <c r="A27" s="179" t="s">
        <v>133</v>
      </c>
      <c r="B27" s="159" t="s">
        <v>132</v>
      </c>
      <c r="C27" s="111">
        <v>2201</v>
      </c>
      <c r="D27" s="113">
        <v>0.27</v>
      </c>
      <c r="E27" s="117">
        <f t="shared" si="0"/>
        <v>594.2700000000001</v>
      </c>
      <c r="F27" s="115"/>
      <c r="G27" s="117">
        <f t="shared" si="1"/>
        <v>594.2700000000001</v>
      </c>
      <c r="H27" s="326"/>
      <c r="I27" s="117">
        <f t="shared" si="2"/>
        <v>594.2700000000001</v>
      </c>
      <c r="J27" s="357">
        <v>0.13</v>
      </c>
      <c r="K27" s="20">
        <f t="shared" si="3"/>
        <v>77.255100000000013</v>
      </c>
    </row>
    <row r="28" spans="1:11" ht="17" x14ac:dyDescent="0.2">
      <c r="A28" s="160" t="s">
        <v>122</v>
      </c>
      <c r="B28" s="159" t="s">
        <v>123</v>
      </c>
      <c r="C28" s="111">
        <v>1283</v>
      </c>
      <c r="D28" s="113">
        <v>0.39</v>
      </c>
      <c r="E28" s="117">
        <f t="shared" si="0"/>
        <v>500.37</v>
      </c>
      <c r="F28" s="115"/>
      <c r="G28" s="117">
        <f t="shared" si="1"/>
        <v>500.37</v>
      </c>
      <c r="H28" s="326"/>
      <c r="I28" s="117">
        <f t="shared" si="2"/>
        <v>500.37</v>
      </c>
      <c r="J28" s="357">
        <v>0.14000000000000001</v>
      </c>
      <c r="K28" s="20">
        <f t="shared" si="3"/>
        <v>70.051800000000014</v>
      </c>
    </row>
    <row r="29" spans="1:11" ht="17" hidden="1" x14ac:dyDescent="0.2">
      <c r="A29" s="160" t="s">
        <v>124</v>
      </c>
      <c r="B29" s="159" t="s">
        <v>123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49" t="s">
        <v>65</v>
      </c>
      <c r="B30" s="159" t="s">
        <v>66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ht="17" hidden="1" x14ac:dyDescent="0.2">
      <c r="A31" s="179" t="s">
        <v>81</v>
      </c>
      <c r="B31" s="159" t="s">
        <v>82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240" t="s">
        <v>125</v>
      </c>
      <c r="B32" s="159" t="s">
        <v>126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2" ht="17" hidden="1" x14ac:dyDescent="0.2">
      <c r="A33" s="240" t="s">
        <v>125</v>
      </c>
      <c r="B33" s="159" t="s">
        <v>126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2" ht="17" x14ac:dyDescent="0.2">
      <c r="A34" s="365" t="s">
        <v>136</v>
      </c>
      <c r="B34" s="159" t="s">
        <v>137</v>
      </c>
      <c r="C34" s="111">
        <v>4965</v>
      </c>
      <c r="D34" s="113">
        <v>0.38</v>
      </c>
      <c r="E34" s="117">
        <f t="shared" si="0"/>
        <v>1886.7</v>
      </c>
      <c r="F34" s="115"/>
      <c r="G34" s="117">
        <f t="shared" si="1"/>
        <v>1886.7</v>
      </c>
      <c r="H34" s="326"/>
      <c r="I34" s="117">
        <f t="shared" si="2"/>
        <v>1886.7</v>
      </c>
      <c r="J34" s="357">
        <v>0.14000000000000001</v>
      </c>
      <c r="K34" s="20">
        <f t="shared" si="3"/>
        <v>264.13800000000003</v>
      </c>
    </row>
    <row r="35" spans="1:12" ht="17" hidden="1" x14ac:dyDescent="0.2">
      <c r="A35" s="240" t="s">
        <v>136</v>
      </c>
      <c r="B35" s="159" t="s">
        <v>137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2" ht="17" hidden="1" x14ac:dyDescent="0.2">
      <c r="A36" s="179" t="s">
        <v>76</v>
      </c>
      <c r="B36" s="159" t="s">
        <v>77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2" ht="17" hidden="1" x14ac:dyDescent="0.2">
      <c r="A37" s="191" t="s">
        <v>96</v>
      </c>
      <c r="B37" s="159" t="s">
        <v>97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2" ht="17" x14ac:dyDescent="0.2">
      <c r="A38" s="208" t="s">
        <v>65</v>
      </c>
      <c r="B38" s="159" t="s">
        <v>138</v>
      </c>
      <c r="C38" s="111">
        <v>6437</v>
      </c>
      <c r="D38" s="113">
        <v>0.27</v>
      </c>
      <c r="E38" s="117">
        <f t="shared" si="0"/>
        <v>1737.99</v>
      </c>
      <c r="F38" s="115">
        <v>23.31</v>
      </c>
      <c r="G38" s="117">
        <f t="shared" si="1"/>
        <v>1761.3</v>
      </c>
      <c r="H38" s="326">
        <v>220</v>
      </c>
      <c r="I38" s="117">
        <f t="shared" si="2"/>
        <v>1541.3</v>
      </c>
      <c r="J38" s="357">
        <v>0.14000000000000001</v>
      </c>
      <c r="K38" s="20">
        <f t="shared" si="3"/>
        <v>243.31860000000003</v>
      </c>
    </row>
    <row r="39" spans="1:12" ht="17" hidden="1" x14ac:dyDescent="0.2">
      <c r="A39" s="208" t="s">
        <v>65</v>
      </c>
      <c r="B39" s="159" t="s">
        <v>138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2" ht="17" hidden="1" x14ac:dyDescent="0.2">
      <c r="A40" s="191" t="s">
        <v>44</v>
      </c>
      <c r="B40" s="159" t="s">
        <v>45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2" ht="17" hidden="1" x14ac:dyDescent="0.2">
      <c r="A41" s="208" t="s">
        <v>89</v>
      </c>
      <c r="B41" s="159" t="s">
        <v>45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2" ht="17" hidden="1" x14ac:dyDescent="0.2">
      <c r="A42" s="179" t="s">
        <v>98</v>
      </c>
      <c r="B42" s="159" t="s">
        <v>45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0.13</v>
      </c>
      <c r="K42" s="20">
        <f t="shared" si="3"/>
        <v>0</v>
      </c>
    </row>
    <row r="43" spans="1:12" ht="17" hidden="1" x14ac:dyDescent="0.2">
      <c r="A43" s="160" t="s">
        <v>94</v>
      </c>
      <c r="B43" s="159" t="s">
        <v>95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2" ht="17" hidden="1" x14ac:dyDescent="0.2">
      <c r="A44" s="160" t="s">
        <v>94</v>
      </c>
      <c r="B44" s="159" t="s">
        <v>95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2" ht="17" hidden="1" x14ac:dyDescent="0.2">
      <c r="A45" s="139" t="s">
        <v>69</v>
      </c>
      <c r="B45" s="159" t="s">
        <v>70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2" ht="34" hidden="1" x14ac:dyDescent="0.2">
      <c r="A46" s="124" t="s">
        <v>60</v>
      </c>
      <c r="B46" s="159" t="s">
        <v>61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2" ht="17" hidden="1" x14ac:dyDescent="0.2">
      <c r="A47" s="139" t="s">
        <v>46</v>
      </c>
      <c r="B47" s="159" t="s">
        <v>29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2" ht="17" hidden="1" x14ac:dyDescent="0.2">
      <c r="A48" s="90" t="s">
        <v>127</v>
      </c>
      <c r="B48" s="159" t="s">
        <v>128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0.13</v>
      </c>
      <c r="K48" s="20">
        <f t="shared" si="3"/>
        <v>0</v>
      </c>
      <c r="L48" s="3"/>
    </row>
    <row r="49" spans="1:11" ht="17" hidden="1" x14ac:dyDescent="0.2">
      <c r="A49" s="90" t="s">
        <v>108</v>
      </c>
      <c r="B49" s="159" t="s">
        <v>111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t="17" x14ac:dyDescent="0.2">
      <c r="A50" s="90" t="s">
        <v>52</v>
      </c>
      <c r="B50" s="159" t="s">
        <v>53</v>
      </c>
      <c r="C50" s="111">
        <v>2860</v>
      </c>
      <c r="D50" s="113">
        <v>0.39</v>
      </c>
      <c r="E50" s="117">
        <f t="shared" si="0"/>
        <v>1115.4000000000001</v>
      </c>
      <c r="F50" s="115">
        <v>75</v>
      </c>
      <c r="G50" s="117">
        <f t="shared" si="1"/>
        <v>1190.4000000000001</v>
      </c>
      <c r="H50" s="326">
        <v>110</v>
      </c>
      <c r="I50" s="117">
        <f t="shared" si="2"/>
        <v>1080.4000000000001</v>
      </c>
      <c r="J50" s="357">
        <v>0.13</v>
      </c>
      <c r="K50" s="20">
        <f t="shared" si="3"/>
        <v>145.00200000000001</v>
      </c>
    </row>
    <row r="51" spans="1:11" ht="17" hidden="1" x14ac:dyDescent="0.2">
      <c r="A51" s="90" t="s">
        <v>52</v>
      </c>
      <c r="B51" s="159" t="s">
        <v>53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0.13</v>
      </c>
      <c r="K51" s="20">
        <f t="shared" si="3"/>
        <v>0</v>
      </c>
    </row>
    <row r="52" spans="1:11" ht="17" x14ac:dyDescent="0.2">
      <c r="A52" s="90" t="s">
        <v>166</v>
      </c>
      <c r="B52" s="159" t="s">
        <v>167</v>
      </c>
      <c r="C52" s="111">
        <v>2158</v>
      </c>
      <c r="D52" s="113">
        <v>0.25</v>
      </c>
      <c r="E52" s="117">
        <f t="shared" si="0"/>
        <v>539.5</v>
      </c>
      <c r="F52" s="115"/>
      <c r="G52" s="117">
        <f t="shared" si="1"/>
        <v>539.5</v>
      </c>
      <c r="H52" s="326">
        <v>110</v>
      </c>
      <c r="I52" s="117">
        <f t="shared" si="2"/>
        <v>429.5</v>
      </c>
      <c r="J52" s="357">
        <v>0.13</v>
      </c>
      <c r="K52" s="20">
        <f t="shared" si="3"/>
        <v>70.135000000000005</v>
      </c>
    </row>
    <row r="53" spans="1:11" ht="17" hidden="1" x14ac:dyDescent="0.2">
      <c r="A53" s="208" t="s">
        <v>90</v>
      </c>
      <c r="B53" s="159" t="s">
        <v>79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t="17" hidden="1" x14ac:dyDescent="0.2">
      <c r="A54" s="90" t="s">
        <v>154</v>
      </c>
      <c r="B54" s="159" t="s">
        <v>155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0.13</v>
      </c>
      <c r="K54" s="20">
        <f t="shared" si="3"/>
        <v>0</v>
      </c>
    </row>
    <row r="55" spans="1:11" ht="17" x14ac:dyDescent="0.2">
      <c r="A55" s="90" t="s">
        <v>154</v>
      </c>
      <c r="B55" s="159" t="s">
        <v>155</v>
      </c>
      <c r="C55" s="111">
        <v>1710</v>
      </c>
      <c r="D55" s="113">
        <v>0.23</v>
      </c>
      <c r="E55" s="117">
        <f t="shared" si="0"/>
        <v>393.3</v>
      </c>
      <c r="F55" s="115">
        <v>200</v>
      </c>
      <c r="G55" s="117">
        <f t="shared" si="1"/>
        <v>593.29999999999995</v>
      </c>
      <c r="H55" s="326"/>
      <c r="I55" s="117">
        <f t="shared" si="2"/>
        <v>593.29999999999995</v>
      </c>
      <c r="J55" s="357">
        <v>0.13</v>
      </c>
      <c r="K55" s="20">
        <f t="shared" si="3"/>
        <v>51.129000000000005</v>
      </c>
    </row>
    <row r="56" spans="1:11" ht="17" hidden="1" x14ac:dyDescent="0.2">
      <c r="A56" s="90" t="s">
        <v>156</v>
      </c>
      <c r="B56" s="159" t="s">
        <v>155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0.13</v>
      </c>
      <c r="K56" s="20">
        <f t="shared" si="3"/>
        <v>0</v>
      </c>
    </row>
    <row r="57" spans="1:11" ht="17" x14ac:dyDescent="0.2">
      <c r="A57" s="90" t="s">
        <v>156</v>
      </c>
      <c r="B57" s="159" t="s">
        <v>155</v>
      </c>
      <c r="C57" s="111">
        <v>1710</v>
      </c>
      <c r="D57" s="113">
        <v>0.24</v>
      </c>
      <c r="E57" s="117">
        <f t="shared" si="0"/>
        <v>410.4</v>
      </c>
      <c r="F57" s="115"/>
      <c r="G57" s="117">
        <f t="shared" si="1"/>
        <v>410.4</v>
      </c>
      <c r="H57" s="326">
        <v>50</v>
      </c>
      <c r="I57" s="117">
        <f t="shared" si="2"/>
        <v>360.4</v>
      </c>
      <c r="J57" s="357">
        <v>0.13</v>
      </c>
      <c r="K57" s="20">
        <f t="shared" si="3"/>
        <v>53.351999999999997</v>
      </c>
    </row>
    <row r="58" spans="1:11" ht="17" hidden="1" x14ac:dyDescent="0.2">
      <c r="A58" s="90" t="s">
        <v>104</v>
      </c>
      <c r="B58" s="159" t="s">
        <v>105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0.13</v>
      </c>
      <c r="K58" s="20">
        <f t="shared" si="3"/>
        <v>0</v>
      </c>
    </row>
    <row r="59" spans="1:11" ht="17" x14ac:dyDescent="0.2">
      <c r="A59" s="90" t="s">
        <v>161</v>
      </c>
      <c r="B59" s="159" t="s">
        <v>162</v>
      </c>
      <c r="C59" s="111">
        <v>3662</v>
      </c>
      <c r="D59" s="113">
        <v>0.38</v>
      </c>
      <c r="E59" s="117">
        <f t="shared" si="0"/>
        <v>1391.56</v>
      </c>
      <c r="F59" s="115"/>
      <c r="G59" s="117">
        <f t="shared" si="1"/>
        <v>1391.56</v>
      </c>
      <c r="H59" s="326">
        <v>160</v>
      </c>
      <c r="I59" s="117">
        <f t="shared" si="2"/>
        <v>1231.56</v>
      </c>
      <c r="J59" s="357">
        <v>0.13</v>
      </c>
      <c r="K59" s="20">
        <f t="shared" si="3"/>
        <v>180.90279999999998</v>
      </c>
    </row>
    <row r="60" spans="1:11" ht="17" x14ac:dyDescent="0.2">
      <c r="A60" s="90" t="s">
        <v>100</v>
      </c>
      <c r="B60" s="159" t="s">
        <v>101</v>
      </c>
      <c r="C60" s="111">
        <v>1561</v>
      </c>
      <c r="D60" s="113">
        <v>0.38</v>
      </c>
      <c r="E60" s="117">
        <f t="shared" si="0"/>
        <v>593.18000000000006</v>
      </c>
      <c r="F60" s="115"/>
      <c r="G60" s="117">
        <f t="shared" si="1"/>
        <v>593.18000000000006</v>
      </c>
      <c r="H60" s="326">
        <v>110</v>
      </c>
      <c r="I60" s="117">
        <f t="shared" si="2"/>
        <v>483.18000000000006</v>
      </c>
      <c r="J60" s="357">
        <v>0.13</v>
      </c>
      <c r="K60" s="20">
        <f t="shared" si="3"/>
        <v>77.113400000000013</v>
      </c>
    </row>
    <row r="61" spans="1:11" ht="17" hidden="1" x14ac:dyDescent="0.2">
      <c r="A61" s="194" t="s">
        <v>85</v>
      </c>
      <c r="B61" s="159" t="s">
        <v>86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t="17" hidden="1" x14ac:dyDescent="0.2">
      <c r="A62" s="194" t="s">
        <v>85</v>
      </c>
      <c r="B62" s="159" t="s">
        <v>86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94" t="s">
        <v>83</v>
      </c>
      <c r="B63" s="159" t="s">
        <v>84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t="17" hidden="1" x14ac:dyDescent="0.2">
      <c r="A64" s="90" t="s">
        <v>106</v>
      </c>
      <c r="B64" s="159" t="s">
        <v>107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</row>
    <row r="65" spans="1:11" ht="17" hidden="1" x14ac:dyDescent="0.2">
      <c r="A65" s="90" t="s">
        <v>106</v>
      </c>
      <c r="B65" s="159" t="s">
        <v>107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t="14.5" customHeight="1" x14ac:dyDescent="0.2">
      <c r="A66" s="90" t="s">
        <v>152</v>
      </c>
      <c r="B66" s="159" t="s">
        <v>153</v>
      </c>
      <c r="C66" s="111">
        <v>6437</v>
      </c>
      <c r="D66" s="113">
        <v>0.23</v>
      </c>
      <c r="E66" s="117">
        <f t="shared" si="0"/>
        <v>1480.51</v>
      </c>
      <c r="F66" s="115"/>
      <c r="G66" s="117">
        <f t="shared" si="1"/>
        <v>1480.51</v>
      </c>
      <c r="H66" s="326">
        <v>220</v>
      </c>
      <c r="I66" s="117">
        <f t="shared" si="2"/>
        <v>1260.51</v>
      </c>
      <c r="J66" s="357">
        <v>0.13</v>
      </c>
      <c r="K66" s="20">
        <f t="shared" si="3"/>
        <v>192.46630000000002</v>
      </c>
    </row>
    <row r="67" spans="1:11" ht="17" hidden="1" x14ac:dyDescent="0.2">
      <c r="A67" s="90" t="s">
        <v>152</v>
      </c>
      <c r="B67" s="159" t="s">
        <v>153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20">
        <f t="shared" si="3"/>
        <v>0</v>
      </c>
    </row>
    <row r="68" spans="1:11" s="272" customFormat="1" ht="17" hidden="1" x14ac:dyDescent="0.2">
      <c r="A68" s="208" t="s">
        <v>159</v>
      </c>
      <c r="B68" s="159" t="s">
        <v>160</v>
      </c>
      <c r="C68" s="111"/>
      <c r="D68" s="113"/>
      <c r="E68" s="117">
        <f t="shared" ref="E68:E86" si="4">C68*D68</f>
        <v>0</v>
      </c>
      <c r="F68" s="115"/>
      <c r="G68" s="117">
        <f t="shared" ref="G68:G86" si="5">E68+F68</f>
        <v>0</v>
      </c>
      <c r="H68" s="326"/>
      <c r="I68" s="117">
        <f t="shared" ref="I68:I86" si="6">+G68-H68</f>
        <v>0</v>
      </c>
      <c r="J68" s="357">
        <v>0.14000000000000001</v>
      </c>
      <c r="K68" s="20">
        <f t="shared" si="3"/>
        <v>0</v>
      </c>
    </row>
    <row r="69" spans="1:11" ht="17" hidden="1" x14ac:dyDescent="0.2">
      <c r="A69" s="94" t="s">
        <v>58</v>
      </c>
      <c r="B69" s="159" t="s">
        <v>59</v>
      </c>
      <c r="C69" s="111"/>
      <c r="D69" s="113"/>
      <c r="E69" s="117">
        <f t="shared" si="4"/>
        <v>0</v>
      </c>
      <c r="F69" s="115"/>
      <c r="G69" s="117">
        <f t="shared" si="5"/>
        <v>0</v>
      </c>
      <c r="H69" s="326"/>
      <c r="I69" s="117">
        <f t="shared" si="6"/>
        <v>0</v>
      </c>
      <c r="J69" s="357">
        <v>0.14000000000000001</v>
      </c>
      <c r="K69" s="20">
        <f t="shared" si="3"/>
        <v>0</v>
      </c>
    </row>
    <row r="70" spans="1:11" ht="17" x14ac:dyDescent="0.2">
      <c r="A70" s="160" t="s">
        <v>65</v>
      </c>
      <c r="B70" s="159" t="s">
        <v>59</v>
      </c>
      <c r="C70" s="111">
        <v>4358</v>
      </c>
      <c r="D70" s="113">
        <v>0.4</v>
      </c>
      <c r="E70" s="117">
        <f t="shared" si="4"/>
        <v>1743.2</v>
      </c>
      <c r="F70" s="115">
        <v>40</v>
      </c>
      <c r="G70" s="117">
        <f t="shared" si="5"/>
        <v>1783.2</v>
      </c>
      <c r="H70" s="326"/>
      <c r="I70" s="117">
        <f t="shared" si="6"/>
        <v>1783.2</v>
      </c>
      <c r="J70" s="357">
        <v>0.14000000000000001</v>
      </c>
      <c r="K70" s="20">
        <f t="shared" si="3"/>
        <v>244.04800000000003</v>
      </c>
    </row>
    <row r="71" spans="1:11" s="272" customFormat="1" ht="17" x14ac:dyDescent="0.2">
      <c r="A71" s="90" t="s">
        <v>168</v>
      </c>
      <c r="B71" s="159" t="s">
        <v>59</v>
      </c>
      <c r="C71" s="111">
        <v>6566</v>
      </c>
      <c r="D71" s="113">
        <v>0.22</v>
      </c>
      <c r="E71" s="117">
        <f t="shared" si="4"/>
        <v>1444.52</v>
      </c>
      <c r="F71" s="115"/>
      <c r="G71" s="117">
        <f t="shared" si="5"/>
        <v>1444.52</v>
      </c>
      <c r="H71" s="326">
        <v>160</v>
      </c>
      <c r="I71" s="117">
        <f t="shared" si="6"/>
        <v>1284.52</v>
      </c>
      <c r="J71" s="357">
        <v>0.13</v>
      </c>
      <c r="K71" s="20">
        <f t="shared" ref="K71:K86" si="7">E71*J71</f>
        <v>187.7876</v>
      </c>
    </row>
    <row r="72" spans="1:11" ht="17" hidden="1" x14ac:dyDescent="0.2">
      <c r="A72" s="90" t="s">
        <v>63</v>
      </c>
      <c r="B72" s="159" t="s">
        <v>64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1" ht="17" x14ac:dyDescent="0.2">
      <c r="A73" s="90" t="s">
        <v>134</v>
      </c>
      <c r="B73" s="159" t="s">
        <v>135</v>
      </c>
      <c r="C73" s="111">
        <v>3594</v>
      </c>
      <c r="D73" s="113">
        <v>0.38</v>
      </c>
      <c r="E73" s="117">
        <f t="shared" si="4"/>
        <v>1365.72</v>
      </c>
      <c r="F73" s="115"/>
      <c r="G73" s="117">
        <f t="shared" si="5"/>
        <v>1365.72</v>
      </c>
      <c r="H73" s="326"/>
      <c r="I73" s="117">
        <f t="shared" si="6"/>
        <v>1365.72</v>
      </c>
      <c r="J73" s="357">
        <v>0.13</v>
      </c>
      <c r="K73" s="20">
        <f t="shared" si="7"/>
        <v>177.5436</v>
      </c>
    </row>
    <row r="74" spans="1:11" ht="17" hidden="1" x14ac:dyDescent="0.2">
      <c r="A74" s="90" t="s">
        <v>114</v>
      </c>
      <c r="B74" s="159" t="s">
        <v>115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1" ht="17" hidden="1" x14ac:dyDescent="0.2">
      <c r="A75" s="90" t="s">
        <v>114</v>
      </c>
      <c r="B75" s="159" t="s">
        <v>115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0.13</v>
      </c>
      <c r="K75" s="20">
        <f t="shared" si="7"/>
        <v>0</v>
      </c>
    </row>
    <row r="76" spans="1:11" ht="17" hidden="1" x14ac:dyDescent="0.2">
      <c r="A76" s="90" t="s">
        <v>109</v>
      </c>
      <c r="B76" s="159" t="s">
        <v>110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0.13</v>
      </c>
      <c r="K76" s="20">
        <f t="shared" si="7"/>
        <v>0</v>
      </c>
    </row>
    <row r="77" spans="1:11" ht="17" hidden="1" x14ac:dyDescent="0.2">
      <c r="A77" s="90" t="s">
        <v>109</v>
      </c>
      <c r="B77" s="159" t="s">
        <v>110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1" ht="17" hidden="1" x14ac:dyDescent="0.2">
      <c r="A78" s="90" t="s">
        <v>74</v>
      </c>
      <c r="B78" s="159" t="s">
        <v>75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20">
        <f t="shared" si="7"/>
        <v>0</v>
      </c>
    </row>
    <row r="79" spans="1:11" ht="17" hidden="1" x14ac:dyDescent="0.2">
      <c r="A79" s="209" t="s">
        <v>91</v>
      </c>
      <c r="B79" s="159" t="s">
        <v>92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0.14000000000000001</v>
      </c>
      <c r="K79" s="20">
        <f t="shared" si="7"/>
        <v>0</v>
      </c>
    </row>
    <row r="80" spans="1:11" s="272" customFormat="1" ht="17" x14ac:dyDescent="0.2">
      <c r="A80" s="90" t="s">
        <v>152</v>
      </c>
      <c r="B80" s="159" t="s">
        <v>169</v>
      </c>
      <c r="C80" s="111">
        <v>6566</v>
      </c>
      <c r="D80" s="113">
        <v>0.22</v>
      </c>
      <c r="E80" s="117">
        <f t="shared" si="4"/>
        <v>1444.52</v>
      </c>
      <c r="F80" s="115"/>
      <c r="G80" s="117">
        <f t="shared" si="5"/>
        <v>1444.52</v>
      </c>
      <c r="H80" s="326">
        <v>160</v>
      </c>
      <c r="I80" s="117">
        <f t="shared" si="6"/>
        <v>1284.52</v>
      </c>
      <c r="J80" s="357">
        <v>0.13</v>
      </c>
      <c r="K80" s="20">
        <f t="shared" si="7"/>
        <v>187.7876</v>
      </c>
    </row>
    <row r="81" spans="1:12" hidden="1" x14ac:dyDescent="0.2">
      <c r="A81" s="316" t="s">
        <v>145</v>
      </c>
      <c r="B81" s="350" t="s">
        <v>146</v>
      </c>
      <c r="C81" s="111"/>
      <c r="D81" s="171"/>
      <c r="E81" s="117">
        <f t="shared" si="4"/>
        <v>0</v>
      </c>
      <c r="F81" s="116"/>
      <c r="G81" s="117">
        <f t="shared" si="5"/>
        <v>0</v>
      </c>
      <c r="H81" s="116"/>
      <c r="I81" s="117">
        <f t="shared" si="6"/>
        <v>0</v>
      </c>
      <c r="J81" s="357">
        <v>0.14000000000000001</v>
      </c>
      <c r="K81" s="20">
        <f t="shared" si="7"/>
        <v>0</v>
      </c>
    </row>
    <row r="82" spans="1:12" s="272" customFormat="1" hidden="1" x14ac:dyDescent="0.2">
      <c r="A82" s="90" t="s">
        <v>139</v>
      </c>
      <c r="B82" s="321" t="s">
        <v>140</v>
      </c>
      <c r="C82" s="176"/>
      <c r="D82" s="170"/>
      <c r="E82" s="117">
        <f t="shared" si="4"/>
        <v>0</v>
      </c>
      <c r="F82" s="261"/>
      <c r="G82" s="117">
        <f t="shared" si="5"/>
        <v>0</v>
      </c>
      <c r="H82" s="261"/>
      <c r="I82" s="117">
        <f t="shared" si="6"/>
        <v>0</v>
      </c>
      <c r="J82" s="357">
        <v>0.13</v>
      </c>
      <c r="K82" s="20">
        <f t="shared" si="7"/>
        <v>0</v>
      </c>
    </row>
    <row r="83" spans="1:12" s="272" customFormat="1" hidden="1" x14ac:dyDescent="0.2">
      <c r="A83" s="90" t="s">
        <v>141</v>
      </c>
      <c r="B83" s="321" t="s">
        <v>140</v>
      </c>
      <c r="C83" s="176"/>
      <c r="D83" s="170"/>
      <c r="E83" s="117">
        <f t="shared" si="4"/>
        <v>0</v>
      </c>
      <c r="F83" s="261"/>
      <c r="G83" s="117">
        <f t="shared" si="5"/>
        <v>0</v>
      </c>
      <c r="H83" s="261"/>
      <c r="I83" s="117">
        <f t="shared" si="6"/>
        <v>0</v>
      </c>
      <c r="J83" s="357">
        <v>0.13</v>
      </c>
      <c r="K83" s="20">
        <f t="shared" si="7"/>
        <v>0</v>
      </c>
    </row>
    <row r="84" spans="1:12" hidden="1" x14ac:dyDescent="0.2">
      <c r="A84" s="90" t="s">
        <v>118</v>
      </c>
      <c r="B84" s="238" t="s">
        <v>119</v>
      </c>
      <c r="C84" s="176"/>
      <c r="D84" s="170"/>
      <c r="E84" s="117">
        <f t="shared" si="4"/>
        <v>0</v>
      </c>
      <c r="F84" s="261"/>
      <c r="G84" s="117">
        <f t="shared" si="5"/>
        <v>0</v>
      </c>
      <c r="H84" s="261"/>
      <c r="I84" s="117">
        <f t="shared" si="6"/>
        <v>0</v>
      </c>
      <c r="J84" s="357">
        <v>0.13</v>
      </c>
      <c r="K84" s="20">
        <f t="shared" si="7"/>
        <v>0</v>
      </c>
    </row>
    <row r="85" spans="1:12" hidden="1" x14ac:dyDescent="0.2">
      <c r="A85" s="92" t="s">
        <v>54</v>
      </c>
      <c r="B85" s="196" t="s">
        <v>55</v>
      </c>
      <c r="C85" s="197"/>
      <c r="D85" s="198"/>
      <c r="E85" s="117">
        <f t="shared" si="4"/>
        <v>0</v>
      </c>
      <c r="F85" s="203"/>
      <c r="G85" s="117">
        <f t="shared" si="5"/>
        <v>0</v>
      </c>
      <c r="H85" s="203"/>
      <c r="I85" s="117">
        <f t="shared" si="6"/>
        <v>0</v>
      </c>
      <c r="J85" s="357">
        <v>0.14000000000000001</v>
      </c>
      <c r="K85" s="20">
        <f t="shared" si="7"/>
        <v>0</v>
      </c>
    </row>
    <row r="86" spans="1:12" hidden="1" x14ac:dyDescent="0.2">
      <c r="A86" s="90" t="s">
        <v>87</v>
      </c>
      <c r="B86" s="234" t="s">
        <v>88</v>
      </c>
      <c r="C86" s="114"/>
      <c r="D86" s="172"/>
      <c r="E86" s="117">
        <f t="shared" si="4"/>
        <v>0</v>
      </c>
      <c r="F86" s="116"/>
      <c r="G86" s="117">
        <f t="shared" si="5"/>
        <v>0</v>
      </c>
      <c r="H86" s="116"/>
      <c r="I86" s="117">
        <f t="shared" si="6"/>
        <v>0</v>
      </c>
      <c r="J86" s="357">
        <v>0.13</v>
      </c>
      <c r="K86" s="20">
        <f t="shared" si="7"/>
        <v>0</v>
      </c>
    </row>
    <row r="87" spans="1:12" ht="16" customHeight="1" x14ac:dyDescent="0.2">
      <c r="A87" s="75"/>
      <c r="C87" s="79">
        <f>SUM(C2:C86)</f>
        <v>81286</v>
      </c>
      <c r="D87" s="79"/>
      <c r="E87" s="80">
        <f>SUM(E2:E86)</f>
        <v>23523.24</v>
      </c>
      <c r="F87" s="80">
        <f>SUM(F2:F86)</f>
        <v>350.31</v>
      </c>
      <c r="G87" s="80">
        <f>SUM(G2:G86)</f>
        <v>23873.55</v>
      </c>
      <c r="H87" s="80">
        <f>SUM(H2:H86)</f>
        <v>2120</v>
      </c>
      <c r="I87" s="80">
        <f>SUM(I2:I86)</f>
        <v>21753.55</v>
      </c>
      <c r="J87" s="80"/>
      <c r="K87" s="3">
        <f>SUM(K2:K86)</f>
        <v>3116.7038000000002</v>
      </c>
      <c r="L87" s="3"/>
    </row>
    <row r="88" spans="1:12" x14ac:dyDescent="0.2">
      <c r="D88" s="81"/>
      <c r="I88" s="162"/>
      <c r="K88" s="165"/>
    </row>
    <row r="89" spans="1:12" x14ac:dyDescent="0.2">
      <c r="D89" s="13"/>
      <c r="F89" s="13"/>
      <c r="G89" s="13"/>
      <c r="H89" t="s">
        <v>10</v>
      </c>
      <c r="I89" s="12">
        <f>+K87</f>
        <v>3116.7038000000002</v>
      </c>
    </row>
    <row r="90" spans="1:12" x14ac:dyDescent="0.2">
      <c r="D90" s="14"/>
      <c r="F90" s="13"/>
      <c r="G90" s="13"/>
      <c r="H90" t="s">
        <v>12</v>
      </c>
      <c r="I90" s="207">
        <f>+I87+I89</f>
        <v>24870.253799999999</v>
      </c>
    </row>
    <row r="91" spans="1:12" x14ac:dyDescent="0.2">
      <c r="A91" s="361"/>
      <c r="D91" s="14"/>
      <c r="E91" s="15"/>
    </row>
    <row r="92" spans="1:12" x14ac:dyDescent="0.2">
      <c r="A92" s="362"/>
      <c r="B92" s="247" t="s">
        <v>47</v>
      </c>
      <c r="D92" s="14"/>
      <c r="E92" s="15"/>
      <c r="F92" s="3"/>
    </row>
    <row r="93" spans="1:12" x14ac:dyDescent="0.2">
      <c r="A93" s="361"/>
      <c r="B93" s="363">
        <v>0.13</v>
      </c>
      <c r="C93" s="41" t="s">
        <v>170</v>
      </c>
      <c r="D93" s="14"/>
      <c r="E93" s="15"/>
      <c r="I93" s="3"/>
    </row>
    <row r="94" spans="1:12" x14ac:dyDescent="0.2">
      <c r="A94" s="361"/>
      <c r="B94" s="364">
        <v>0.14000000000000001</v>
      </c>
      <c r="C94" s="41" t="s">
        <v>51</v>
      </c>
    </row>
    <row r="96" spans="1:12" x14ac:dyDescent="0.2">
      <c r="H96" s="3"/>
    </row>
    <row r="105" spans="9:9" x14ac:dyDescent="0.2">
      <c r="I105">
        <v>53.47</v>
      </c>
    </row>
  </sheetData>
  <autoFilter ref="A1:J87" xr:uid="{00000000-0009-0000-0000-000060000000}">
    <filterColumn colId="8">
      <filters>
        <filter val="1,051.86"/>
        <filter val="1,091.74"/>
        <filter val="1,092.36"/>
        <filter val="1,249.06"/>
        <filter val="1,336.50"/>
        <filter val="1,356.25"/>
        <filter val="1,356.77"/>
        <filter val="1,388.25"/>
        <filter val="1,438.25"/>
        <filter val="1,574.80"/>
        <filter val="1,588.78"/>
        <filter val="1,756.15"/>
        <filter val="1,841.26"/>
        <filter val="2,199.74"/>
        <filter val="202.62"/>
        <filter val="23,154.83"/>
        <filter val="312.62"/>
        <filter val="461.20"/>
        <filter val="500.3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filterMode="1"/>
  <dimension ref="A1:L106"/>
  <sheetViews>
    <sheetView zoomScale="86" zoomScaleNormal="60" workbookViewId="0">
      <selection activeCell="K93" sqref="K93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8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5" si="0">C2*D2</f>
        <v>0</v>
      </c>
      <c r="F2" s="115"/>
      <c r="G2" s="117">
        <f t="shared" ref="G2:G65" si="1">E2+F2</f>
        <v>0</v>
      </c>
      <c r="H2" s="319"/>
      <c r="I2" s="117">
        <f t="shared" ref="I2:I67" si="2">+G2-H2</f>
        <v>0</v>
      </c>
      <c r="J2" s="357">
        <v>0.13</v>
      </c>
      <c r="K2" s="20">
        <f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71" si="3">E3*J3</f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3342</v>
      </c>
      <c r="D5" s="113">
        <v>0.38</v>
      </c>
      <c r="E5" s="117">
        <f t="shared" si="0"/>
        <v>1269.96</v>
      </c>
      <c r="F5" s="115">
        <v>24.5</v>
      </c>
      <c r="G5" s="117">
        <f t="shared" si="1"/>
        <v>1294.46</v>
      </c>
      <c r="H5" s="326">
        <v>270</v>
      </c>
      <c r="I5" s="117">
        <f t="shared" si="2"/>
        <v>1024.46</v>
      </c>
      <c r="J5" s="357">
        <v>0.13</v>
      </c>
      <c r="K5" s="20">
        <f t="shared" si="3"/>
        <v>165.09480000000002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9286</v>
      </c>
      <c r="D7" s="113">
        <v>0.25</v>
      </c>
      <c r="E7" s="117">
        <f t="shared" si="0"/>
        <v>2321.5</v>
      </c>
      <c r="F7" s="115">
        <v>10</v>
      </c>
      <c r="G7" s="117">
        <f t="shared" si="1"/>
        <v>2331.5</v>
      </c>
      <c r="H7" s="326"/>
      <c r="I7" s="117">
        <f t="shared" si="2"/>
        <v>2331.5</v>
      </c>
      <c r="J7" s="357">
        <v>0.13</v>
      </c>
      <c r="K7" s="20">
        <f>E7*J7</f>
        <v>301.79500000000002</v>
      </c>
    </row>
    <row r="8" spans="1:11" s="272" customFormat="1" ht="17" x14ac:dyDescent="0.2">
      <c r="A8" s="179" t="s">
        <v>151</v>
      </c>
      <c r="B8" s="159" t="s">
        <v>150</v>
      </c>
      <c r="C8" s="111">
        <v>9286</v>
      </c>
      <c r="D8" s="113">
        <v>0.25</v>
      </c>
      <c r="E8" s="117">
        <f t="shared" si="0"/>
        <v>2321.5</v>
      </c>
      <c r="F8" s="115">
        <v>10</v>
      </c>
      <c r="G8" s="117">
        <f t="shared" si="1"/>
        <v>2331.5</v>
      </c>
      <c r="H8" s="326"/>
      <c r="I8" s="117">
        <f t="shared" si="2"/>
        <v>2331.5</v>
      </c>
      <c r="J8" s="357">
        <v>0.13</v>
      </c>
      <c r="K8" s="20">
        <f t="shared" si="3"/>
        <v>301.79500000000002</v>
      </c>
    </row>
    <row r="9" spans="1:11" ht="17" hidden="1" x14ac:dyDescent="0.2">
      <c r="A9" s="160" t="s">
        <v>129</v>
      </c>
      <c r="B9" s="159" t="s">
        <v>130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6"/>
      <c r="I9" s="117">
        <f t="shared" si="2"/>
        <v>0</v>
      </c>
      <c r="J9" s="357">
        <v>0.14000000000000001</v>
      </c>
      <c r="K9" s="20">
        <f t="shared" si="3"/>
        <v>0</v>
      </c>
    </row>
    <row r="10" spans="1:11" ht="17" hidden="1" x14ac:dyDescent="0.2">
      <c r="A10" s="179" t="s">
        <v>112</v>
      </c>
      <c r="B10" s="159" t="s">
        <v>113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t="17" hidden="1" x14ac:dyDescent="0.2">
      <c r="A11" s="160" t="s">
        <v>120</v>
      </c>
      <c r="B11" s="159" t="s">
        <v>121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s="272" customFormat="1" ht="17" hidden="1" x14ac:dyDescent="0.2">
      <c r="A12" s="179" t="s">
        <v>31</v>
      </c>
      <c r="B12" s="159" t="s">
        <v>144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>E12*J12</f>
        <v>0</v>
      </c>
    </row>
    <row r="13" spans="1:11" s="272" customFormat="1" ht="17" hidden="1" x14ac:dyDescent="0.2">
      <c r="A13" s="179" t="s">
        <v>31</v>
      </c>
      <c r="B13" s="159" t="s">
        <v>144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t="17" hidden="1" x14ac:dyDescent="0.2">
      <c r="A14" s="179" t="s">
        <v>131</v>
      </c>
      <c r="B14" s="159" t="s">
        <v>132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t="17" x14ac:dyDescent="0.2">
      <c r="A15" s="179" t="s">
        <v>131</v>
      </c>
      <c r="B15" s="159" t="s">
        <v>132</v>
      </c>
      <c r="C15" s="111">
        <v>8307</v>
      </c>
      <c r="D15" s="113">
        <v>0.27</v>
      </c>
      <c r="E15" s="117">
        <f t="shared" si="0"/>
        <v>2242.8900000000003</v>
      </c>
      <c r="F15" s="115"/>
      <c r="G15" s="117">
        <f t="shared" si="1"/>
        <v>2242.8900000000003</v>
      </c>
      <c r="H15" s="326">
        <v>220</v>
      </c>
      <c r="I15" s="117">
        <f t="shared" si="2"/>
        <v>2022.8900000000003</v>
      </c>
      <c r="J15" s="357">
        <v>0.13</v>
      </c>
      <c r="K15" s="20">
        <f t="shared" si="3"/>
        <v>291.57570000000004</v>
      </c>
    </row>
    <row r="16" spans="1:11" ht="17" x14ac:dyDescent="0.2">
      <c r="A16" s="179" t="s">
        <v>133</v>
      </c>
      <c r="B16" s="159" t="s">
        <v>132</v>
      </c>
      <c r="C16" s="111">
        <v>8307</v>
      </c>
      <c r="D16" s="113">
        <v>0.27</v>
      </c>
      <c r="E16" s="117">
        <f t="shared" si="0"/>
        <v>2242.8900000000003</v>
      </c>
      <c r="F16" s="115"/>
      <c r="G16" s="117">
        <f t="shared" si="1"/>
        <v>2242.8900000000003</v>
      </c>
      <c r="H16" s="326">
        <v>220</v>
      </c>
      <c r="I16" s="117">
        <f t="shared" si="2"/>
        <v>2022.8900000000003</v>
      </c>
      <c r="J16" s="357">
        <v>0.13</v>
      </c>
      <c r="K16" s="20">
        <f t="shared" si="3"/>
        <v>291.57570000000004</v>
      </c>
    </row>
    <row r="17" spans="1:11" ht="17" hidden="1" x14ac:dyDescent="0.2">
      <c r="A17" s="179" t="s">
        <v>133</v>
      </c>
      <c r="B17" s="159" t="s">
        <v>132</v>
      </c>
      <c r="C17" s="111"/>
      <c r="D17" s="113"/>
      <c r="E17" s="117">
        <f t="shared" si="0"/>
        <v>0</v>
      </c>
      <c r="F17" s="115"/>
      <c r="G17" s="117">
        <f t="shared" si="1"/>
        <v>0</v>
      </c>
      <c r="H17" s="326"/>
      <c r="I17" s="117">
        <f t="shared" si="2"/>
        <v>0</v>
      </c>
      <c r="J17" s="357">
        <v>0.13</v>
      </c>
      <c r="K17" s="20">
        <f t="shared" si="3"/>
        <v>0</v>
      </c>
    </row>
    <row r="18" spans="1:11" ht="17" hidden="1" x14ac:dyDescent="0.2">
      <c r="A18" s="179" t="s">
        <v>102</v>
      </c>
      <c r="B18" s="159" t="s">
        <v>103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ht="17" hidden="1" x14ac:dyDescent="0.2">
      <c r="A19" s="179" t="s">
        <v>72</v>
      </c>
      <c r="B19" s="159" t="s">
        <v>73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t="17" hidden="1" x14ac:dyDescent="0.2">
      <c r="A20" s="160" t="s">
        <v>67</v>
      </c>
      <c r="B20" s="159" t="s">
        <v>68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0.14000000000000001</v>
      </c>
      <c r="K20" s="20">
        <f t="shared" si="3"/>
        <v>0</v>
      </c>
    </row>
    <row r="21" spans="1:11" ht="17" hidden="1" x14ac:dyDescent="0.2">
      <c r="A21" s="179" t="s">
        <v>157</v>
      </c>
      <c r="B21" s="159" t="s">
        <v>158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79" t="s">
        <v>147</v>
      </c>
      <c r="B22" s="159" t="s">
        <v>148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t="17" hidden="1" x14ac:dyDescent="0.2">
      <c r="A23" s="179" t="s">
        <v>147</v>
      </c>
      <c r="B23" s="159" t="s">
        <v>148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60" t="s">
        <v>65</v>
      </c>
      <c r="B24" s="159" t="s">
        <v>93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0.14000000000000001</v>
      </c>
      <c r="K24" s="20">
        <f t="shared" si="3"/>
        <v>0</v>
      </c>
    </row>
    <row r="25" spans="1:11" ht="17" hidden="1" x14ac:dyDescent="0.2">
      <c r="A25" s="160" t="s">
        <v>65</v>
      </c>
      <c r="B25" s="159" t="s">
        <v>93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0.14000000000000001</v>
      </c>
      <c r="K25" s="20">
        <f t="shared" si="3"/>
        <v>0</v>
      </c>
    </row>
    <row r="26" spans="1:11" ht="17" hidden="1" x14ac:dyDescent="0.2">
      <c r="A26" s="160" t="s">
        <v>116</v>
      </c>
      <c r="B26" s="159" t="s">
        <v>117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t="17" hidden="1" x14ac:dyDescent="0.2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t="17" x14ac:dyDescent="0.2">
      <c r="A28" s="160" t="s">
        <v>122</v>
      </c>
      <c r="B28" s="159" t="s">
        <v>123</v>
      </c>
      <c r="C28" s="111">
        <v>1283</v>
      </c>
      <c r="D28" s="113">
        <v>0.39</v>
      </c>
      <c r="E28" s="117">
        <f t="shared" si="0"/>
        <v>500.37</v>
      </c>
      <c r="F28" s="115"/>
      <c r="G28" s="117">
        <f t="shared" si="1"/>
        <v>500.37</v>
      </c>
      <c r="H28" s="326"/>
      <c r="I28" s="117">
        <f t="shared" si="2"/>
        <v>500.37</v>
      </c>
      <c r="J28" s="357">
        <v>0.14000000000000001</v>
      </c>
      <c r="K28" s="20">
        <f t="shared" si="3"/>
        <v>70.051800000000014</v>
      </c>
    </row>
    <row r="29" spans="1:11" ht="17" hidden="1" x14ac:dyDescent="0.2">
      <c r="A29" s="160" t="s">
        <v>124</v>
      </c>
      <c r="B29" s="159" t="s">
        <v>123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t="17" hidden="1" x14ac:dyDescent="0.2">
      <c r="A30" s="149" t="s">
        <v>65</v>
      </c>
      <c r="B30" s="159" t="s">
        <v>66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ht="17" hidden="1" x14ac:dyDescent="0.2">
      <c r="A31" s="179" t="s">
        <v>81</v>
      </c>
      <c r="B31" s="159" t="s">
        <v>82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t="17" hidden="1" x14ac:dyDescent="0.2">
      <c r="A32" s="240" t="s">
        <v>125</v>
      </c>
      <c r="B32" s="159" t="s">
        <v>126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2" ht="17" hidden="1" x14ac:dyDescent="0.2">
      <c r="A33" s="240" t="s">
        <v>125</v>
      </c>
      <c r="B33" s="159" t="s">
        <v>126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2" ht="17" x14ac:dyDescent="0.2">
      <c r="A34" s="365" t="s">
        <v>136</v>
      </c>
      <c r="B34" s="159" t="s">
        <v>137</v>
      </c>
      <c r="C34" s="111">
        <v>1366</v>
      </c>
      <c r="D34" s="113">
        <v>0.38</v>
      </c>
      <c r="E34" s="117">
        <f t="shared" si="0"/>
        <v>519.08000000000004</v>
      </c>
      <c r="F34" s="115"/>
      <c r="G34" s="117">
        <f t="shared" si="1"/>
        <v>519.08000000000004</v>
      </c>
      <c r="H34" s="326"/>
      <c r="I34" s="117">
        <f t="shared" si="2"/>
        <v>519.08000000000004</v>
      </c>
      <c r="J34" s="357">
        <v>0.14000000000000001</v>
      </c>
      <c r="K34" s="20">
        <f t="shared" si="3"/>
        <v>72.671200000000013</v>
      </c>
    </row>
    <row r="35" spans="1:12" ht="17" hidden="1" x14ac:dyDescent="0.2">
      <c r="A35" s="240" t="s">
        <v>136</v>
      </c>
      <c r="B35" s="159" t="s">
        <v>137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2" ht="17" hidden="1" x14ac:dyDescent="0.2">
      <c r="A36" s="179" t="s">
        <v>76</v>
      </c>
      <c r="B36" s="159" t="s">
        <v>77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2" ht="17" hidden="1" x14ac:dyDescent="0.2">
      <c r="A37" s="191" t="s">
        <v>96</v>
      </c>
      <c r="B37" s="159" t="s">
        <v>97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2" ht="17" x14ac:dyDescent="0.2">
      <c r="A38" s="208" t="s">
        <v>65</v>
      </c>
      <c r="B38" s="159" t="s">
        <v>138</v>
      </c>
      <c r="C38" s="111">
        <v>6398</v>
      </c>
      <c r="D38" s="113">
        <v>0.27</v>
      </c>
      <c r="E38" s="117">
        <f t="shared" si="0"/>
        <v>1727.46</v>
      </c>
      <c r="F38" s="115">
        <v>75</v>
      </c>
      <c r="G38" s="117">
        <f t="shared" si="1"/>
        <v>1802.46</v>
      </c>
      <c r="H38" s="326">
        <v>220</v>
      </c>
      <c r="I38" s="117">
        <f t="shared" si="2"/>
        <v>1582.46</v>
      </c>
      <c r="J38" s="357">
        <v>0.14000000000000001</v>
      </c>
      <c r="K38" s="20">
        <f t="shared" si="3"/>
        <v>241.84440000000004</v>
      </c>
    </row>
    <row r="39" spans="1:12" ht="17" hidden="1" x14ac:dyDescent="0.2">
      <c r="A39" s="208" t="s">
        <v>65</v>
      </c>
      <c r="B39" s="159" t="s">
        <v>138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2" ht="17" hidden="1" x14ac:dyDescent="0.2">
      <c r="A40" s="191" t="s">
        <v>44</v>
      </c>
      <c r="B40" s="159" t="s">
        <v>45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2" ht="17" hidden="1" x14ac:dyDescent="0.2">
      <c r="A41" s="208" t="s">
        <v>89</v>
      </c>
      <c r="B41" s="159" t="s">
        <v>45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2" ht="17" x14ac:dyDescent="0.2">
      <c r="A42" s="179" t="s">
        <v>98</v>
      </c>
      <c r="B42" s="159" t="s">
        <v>45</v>
      </c>
      <c r="C42" s="111">
        <v>4079</v>
      </c>
      <c r="D42" s="113">
        <v>0.2</v>
      </c>
      <c r="E42" s="117">
        <f t="shared" si="0"/>
        <v>815.80000000000007</v>
      </c>
      <c r="F42" s="115"/>
      <c r="G42" s="117">
        <f t="shared" si="1"/>
        <v>815.80000000000007</v>
      </c>
      <c r="H42" s="326">
        <v>142.21</v>
      </c>
      <c r="I42" s="117">
        <f t="shared" si="2"/>
        <v>673.59</v>
      </c>
      <c r="J42" s="357">
        <v>0.13</v>
      </c>
      <c r="K42" s="20">
        <f t="shared" si="3"/>
        <v>106.05400000000002</v>
      </c>
    </row>
    <row r="43" spans="1:12" ht="17" hidden="1" x14ac:dyDescent="0.2">
      <c r="A43" s="160" t="s">
        <v>94</v>
      </c>
      <c r="B43" s="159" t="s">
        <v>95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2" ht="17" hidden="1" x14ac:dyDescent="0.2">
      <c r="A44" s="160" t="s">
        <v>94</v>
      </c>
      <c r="B44" s="159" t="s">
        <v>95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2" ht="17" hidden="1" x14ac:dyDescent="0.2">
      <c r="A45" s="139" t="s">
        <v>69</v>
      </c>
      <c r="B45" s="159" t="s">
        <v>70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2" ht="34" hidden="1" x14ac:dyDescent="0.2">
      <c r="A46" s="124" t="s">
        <v>60</v>
      </c>
      <c r="B46" s="159" t="s">
        <v>61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2" ht="17" hidden="1" x14ac:dyDescent="0.2">
      <c r="A47" s="139" t="s">
        <v>46</v>
      </c>
      <c r="B47" s="159" t="s">
        <v>29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2" ht="17" hidden="1" x14ac:dyDescent="0.2">
      <c r="A48" s="90" t="s">
        <v>127</v>
      </c>
      <c r="B48" s="159" t="s">
        <v>128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0.13</v>
      </c>
      <c r="K48" s="20">
        <f t="shared" si="3"/>
        <v>0</v>
      </c>
      <c r="L48" s="3"/>
    </row>
    <row r="49" spans="1:11" ht="17" hidden="1" x14ac:dyDescent="0.2">
      <c r="A49" s="90" t="s">
        <v>108</v>
      </c>
      <c r="B49" s="159" t="s">
        <v>111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t="17" hidden="1" x14ac:dyDescent="0.2">
      <c r="A50" s="90" t="s">
        <v>52</v>
      </c>
      <c r="B50" s="159" t="s">
        <v>53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0.13</v>
      </c>
      <c r="K50" s="20">
        <f t="shared" si="3"/>
        <v>0</v>
      </c>
    </row>
    <row r="51" spans="1:11" ht="17" hidden="1" x14ac:dyDescent="0.2">
      <c r="A51" s="90" t="s">
        <v>52</v>
      </c>
      <c r="B51" s="159" t="s">
        <v>53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0.13</v>
      </c>
      <c r="K51" s="20">
        <f t="shared" si="3"/>
        <v>0</v>
      </c>
    </row>
    <row r="52" spans="1:11" ht="17" hidden="1" x14ac:dyDescent="0.2">
      <c r="A52" s="90" t="s">
        <v>166</v>
      </c>
      <c r="B52" s="159" t="s">
        <v>167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0.13</v>
      </c>
      <c r="K52" s="20">
        <f t="shared" si="3"/>
        <v>0</v>
      </c>
    </row>
    <row r="53" spans="1:11" ht="17" hidden="1" x14ac:dyDescent="0.2">
      <c r="A53" s="208" t="s">
        <v>90</v>
      </c>
      <c r="B53" s="159" t="s">
        <v>79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t="17" hidden="1" x14ac:dyDescent="0.2">
      <c r="A54" s="90" t="s">
        <v>154</v>
      </c>
      <c r="B54" s="159" t="s">
        <v>155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0.13</v>
      </c>
      <c r="K54" s="20">
        <f t="shared" si="3"/>
        <v>0</v>
      </c>
    </row>
    <row r="55" spans="1:11" ht="17" x14ac:dyDescent="0.2">
      <c r="A55" s="90" t="s">
        <v>154</v>
      </c>
      <c r="B55" s="159" t="s">
        <v>155</v>
      </c>
      <c r="C55" s="111">
        <v>5756</v>
      </c>
      <c r="D55" s="113">
        <v>0.24</v>
      </c>
      <c r="E55" s="117">
        <f t="shared" si="0"/>
        <v>1381.44</v>
      </c>
      <c r="F55" s="115">
        <v>10</v>
      </c>
      <c r="G55" s="117">
        <f t="shared" si="1"/>
        <v>1391.44</v>
      </c>
      <c r="H55" s="326"/>
      <c r="I55" s="117">
        <f t="shared" si="2"/>
        <v>1391.44</v>
      </c>
      <c r="J55" s="357">
        <v>0.13</v>
      </c>
      <c r="K55" s="20">
        <f t="shared" si="3"/>
        <v>179.58720000000002</v>
      </c>
    </row>
    <row r="56" spans="1:11" ht="17" hidden="1" x14ac:dyDescent="0.2">
      <c r="A56" s="90" t="s">
        <v>156</v>
      </c>
      <c r="B56" s="159" t="s">
        <v>155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0.13</v>
      </c>
      <c r="K56" s="20">
        <f t="shared" si="3"/>
        <v>0</v>
      </c>
    </row>
    <row r="57" spans="1:11" ht="17" x14ac:dyDescent="0.2">
      <c r="A57" s="90" t="s">
        <v>156</v>
      </c>
      <c r="B57" s="159" t="s">
        <v>155</v>
      </c>
      <c r="C57" s="111">
        <v>5756</v>
      </c>
      <c r="D57" s="113">
        <v>0.25</v>
      </c>
      <c r="E57" s="117">
        <f t="shared" si="0"/>
        <v>1439</v>
      </c>
      <c r="F57" s="115">
        <v>10</v>
      </c>
      <c r="G57" s="117">
        <f t="shared" si="1"/>
        <v>1449</v>
      </c>
      <c r="H57" s="326"/>
      <c r="I57" s="117">
        <f t="shared" si="2"/>
        <v>1449</v>
      </c>
      <c r="J57" s="357">
        <v>0.13</v>
      </c>
      <c r="K57" s="20">
        <f t="shared" si="3"/>
        <v>187.07</v>
      </c>
    </row>
    <row r="58" spans="1:11" ht="17" hidden="1" x14ac:dyDescent="0.2">
      <c r="A58" s="90" t="s">
        <v>104</v>
      </c>
      <c r="B58" s="159" t="s">
        <v>105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0.13</v>
      </c>
      <c r="K58" s="20">
        <f t="shared" si="3"/>
        <v>0</v>
      </c>
    </row>
    <row r="59" spans="1:11" ht="17" x14ac:dyDescent="0.2">
      <c r="A59" s="90" t="s">
        <v>161</v>
      </c>
      <c r="B59" s="159" t="s">
        <v>162</v>
      </c>
      <c r="C59" s="111">
        <v>2091</v>
      </c>
      <c r="D59" s="113">
        <v>0.38</v>
      </c>
      <c r="E59" s="117">
        <f t="shared" si="0"/>
        <v>794.58</v>
      </c>
      <c r="F59" s="115"/>
      <c r="G59" s="117">
        <f t="shared" si="1"/>
        <v>794.58</v>
      </c>
      <c r="H59" s="326">
        <v>220</v>
      </c>
      <c r="I59" s="117">
        <f t="shared" si="2"/>
        <v>574.58000000000004</v>
      </c>
      <c r="J59" s="357">
        <v>0.13</v>
      </c>
      <c r="K59" s="20">
        <f t="shared" si="3"/>
        <v>103.29540000000001</v>
      </c>
    </row>
    <row r="60" spans="1:11" ht="17" hidden="1" x14ac:dyDescent="0.2">
      <c r="A60" s="90" t="s">
        <v>100</v>
      </c>
      <c r="B60" s="159" t="s">
        <v>101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1" ht="17" hidden="1" x14ac:dyDescent="0.2">
      <c r="A61" s="194" t="s">
        <v>85</v>
      </c>
      <c r="B61" s="159" t="s">
        <v>86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t="17" hidden="1" x14ac:dyDescent="0.2">
      <c r="A62" s="194" t="s">
        <v>85</v>
      </c>
      <c r="B62" s="159" t="s">
        <v>86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t="17" hidden="1" x14ac:dyDescent="0.2">
      <c r="A63" s="194" t="s">
        <v>83</v>
      </c>
      <c r="B63" s="159" t="s">
        <v>84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t="17" hidden="1" x14ac:dyDescent="0.2">
      <c r="A64" s="90" t="s">
        <v>106</v>
      </c>
      <c r="B64" s="159" t="s">
        <v>107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</row>
    <row r="65" spans="1:11" ht="17" hidden="1" x14ac:dyDescent="0.2">
      <c r="A65" s="90" t="s">
        <v>106</v>
      </c>
      <c r="B65" s="159" t="s">
        <v>107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t="14.5" customHeight="1" x14ac:dyDescent="0.2">
      <c r="A66" s="90" t="s">
        <v>152</v>
      </c>
      <c r="B66" s="159" t="s">
        <v>153</v>
      </c>
      <c r="C66" s="111">
        <v>6398</v>
      </c>
      <c r="D66" s="113">
        <v>0.24</v>
      </c>
      <c r="E66" s="117">
        <f>C66*D66</f>
        <v>1535.52</v>
      </c>
      <c r="F66" s="115">
        <v>75</v>
      </c>
      <c r="G66" s="117">
        <f t="shared" ref="G66:G73" si="4">E66+F66</f>
        <v>1610.52</v>
      </c>
      <c r="H66" s="326">
        <v>220</v>
      </c>
      <c r="I66" s="117">
        <f t="shared" si="2"/>
        <v>1390.52</v>
      </c>
      <c r="J66" s="357">
        <v>0.13</v>
      </c>
      <c r="K66" s="20">
        <f>E66*J66</f>
        <v>199.61760000000001</v>
      </c>
    </row>
    <row r="67" spans="1:11" ht="17" hidden="1" x14ac:dyDescent="0.2">
      <c r="A67" s="90" t="s">
        <v>152</v>
      </c>
      <c r="B67" s="159" t="s">
        <v>153</v>
      </c>
      <c r="C67" s="111"/>
      <c r="D67" s="113"/>
      <c r="E67" s="117">
        <f>C67*D67</f>
        <v>0</v>
      </c>
      <c r="F67" s="115"/>
      <c r="G67" s="117">
        <f t="shared" si="4"/>
        <v>0</v>
      </c>
      <c r="H67" s="326"/>
      <c r="I67" s="117">
        <f t="shared" si="2"/>
        <v>0</v>
      </c>
      <c r="J67" s="357">
        <v>0.13</v>
      </c>
      <c r="K67" s="20">
        <f>E67*J67</f>
        <v>0</v>
      </c>
    </row>
    <row r="68" spans="1:11" s="272" customFormat="1" ht="17" hidden="1" x14ac:dyDescent="0.2">
      <c r="A68" s="208" t="s">
        <v>159</v>
      </c>
      <c r="B68" s="159" t="s">
        <v>160</v>
      </c>
      <c r="C68" s="111"/>
      <c r="D68" s="113"/>
      <c r="E68" s="117">
        <f>C68*D68</f>
        <v>0</v>
      </c>
      <c r="F68" s="115"/>
      <c r="G68" s="117">
        <f t="shared" si="4"/>
        <v>0</v>
      </c>
      <c r="H68" s="326"/>
      <c r="I68" s="117">
        <f t="shared" ref="I68:I87" si="5">+G68-H68</f>
        <v>0</v>
      </c>
      <c r="J68" s="357">
        <v>0.14000000000000001</v>
      </c>
      <c r="K68" s="20">
        <f>E68*J68</f>
        <v>0</v>
      </c>
    </row>
    <row r="69" spans="1:11" ht="17" hidden="1" x14ac:dyDescent="0.2">
      <c r="A69" s="94" t="s">
        <v>58</v>
      </c>
      <c r="B69" s="159" t="s">
        <v>59</v>
      </c>
      <c r="C69" s="111"/>
      <c r="D69" s="113"/>
      <c r="E69" s="117">
        <f>C69*D69</f>
        <v>0</v>
      </c>
      <c r="F69" s="115"/>
      <c r="G69" s="117">
        <f t="shared" si="4"/>
        <v>0</v>
      </c>
      <c r="H69" s="326"/>
      <c r="I69" s="117">
        <f t="shared" si="5"/>
        <v>0</v>
      </c>
      <c r="J69" s="357">
        <v>0.14000000000000001</v>
      </c>
      <c r="K69" s="20">
        <f>E69*J69</f>
        <v>0</v>
      </c>
    </row>
    <row r="70" spans="1:11" ht="17" x14ac:dyDescent="0.2">
      <c r="A70" s="90" t="s">
        <v>98</v>
      </c>
      <c r="B70" s="159" t="s">
        <v>171</v>
      </c>
      <c r="C70" s="111">
        <v>3182</v>
      </c>
      <c r="D70" s="113">
        <v>0.22</v>
      </c>
      <c r="E70" s="117">
        <f t="shared" ref="E70:E87" si="6">C70*D70</f>
        <v>700.04</v>
      </c>
      <c r="F70" s="115">
        <v>20</v>
      </c>
      <c r="G70" s="117">
        <f t="shared" si="4"/>
        <v>720.04</v>
      </c>
      <c r="H70" s="326">
        <v>110</v>
      </c>
      <c r="I70" s="117">
        <f t="shared" si="5"/>
        <v>610.04</v>
      </c>
      <c r="J70" s="357">
        <v>0.13</v>
      </c>
      <c r="K70" s="20">
        <f>E70*J70</f>
        <v>91.005200000000002</v>
      </c>
    </row>
    <row r="71" spans="1:11" ht="17" x14ac:dyDescent="0.2">
      <c r="A71" s="160" t="s">
        <v>65</v>
      </c>
      <c r="B71" s="159" t="s">
        <v>59</v>
      </c>
      <c r="C71" s="111">
        <v>4221</v>
      </c>
      <c r="D71" s="113">
        <v>0.4</v>
      </c>
      <c r="E71" s="117">
        <f t="shared" si="6"/>
        <v>1688.4</v>
      </c>
      <c r="F71" s="115"/>
      <c r="G71" s="117">
        <f t="shared" si="4"/>
        <v>1688.4</v>
      </c>
      <c r="H71" s="326">
        <v>110</v>
      </c>
      <c r="I71" s="117">
        <f t="shared" si="5"/>
        <v>1578.4</v>
      </c>
      <c r="J71" s="357">
        <v>0.14000000000000001</v>
      </c>
      <c r="K71" s="20">
        <f t="shared" si="3"/>
        <v>236.37600000000003</v>
      </c>
    </row>
    <row r="72" spans="1:11" s="272" customFormat="1" ht="17" x14ac:dyDescent="0.2">
      <c r="A72" s="90" t="s">
        <v>168</v>
      </c>
      <c r="B72" s="159" t="s">
        <v>59</v>
      </c>
      <c r="C72" s="111">
        <v>7750</v>
      </c>
      <c r="D72" s="113">
        <v>0.22</v>
      </c>
      <c r="E72" s="117">
        <f t="shared" si="6"/>
        <v>1705</v>
      </c>
      <c r="F72" s="115"/>
      <c r="G72" s="117">
        <f t="shared" si="4"/>
        <v>1705</v>
      </c>
      <c r="H72" s="326">
        <v>50</v>
      </c>
      <c r="I72" s="117">
        <f t="shared" si="5"/>
        <v>1655</v>
      </c>
      <c r="J72" s="357">
        <v>0.13</v>
      </c>
      <c r="K72" s="20">
        <f t="shared" ref="K72:K87" si="7">E72*J72</f>
        <v>221.65</v>
      </c>
    </row>
    <row r="73" spans="1:11" ht="17" hidden="1" x14ac:dyDescent="0.2">
      <c r="A73" s="90" t="s">
        <v>63</v>
      </c>
      <c r="B73" s="159" t="s">
        <v>64</v>
      </c>
      <c r="C73" s="111"/>
      <c r="D73" s="113"/>
      <c r="E73" s="117">
        <f t="shared" si="6"/>
        <v>0</v>
      </c>
      <c r="F73" s="115"/>
      <c r="G73" s="117">
        <f t="shared" si="4"/>
        <v>0</v>
      </c>
      <c r="H73" s="326"/>
      <c r="I73" s="117">
        <f t="shared" si="5"/>
        <v>0</v>
      </c>
      <c r="J73" s="357">
        <v>0.13</v>
      </c>
      <c r="K73" s="20">
        <f t="shared" si="7"/>
        <v>0</v>
      </c>
    </row>
    <row r="74" spans="1:11" ht="17" x14ac:dyDescent="0.2">
      <c r="A74" s="90" t="s">
        <v>134</v>
      </c>
      <c r="B74" s="159" t="s">
        <v>135</v>
      </c>
      <c r="C74" s="111">
        <v>4029</v>
      </c>
      <c r="D74" s="113">
        <v>0.38</v>
      </c>
      <c r="E74" s="117">
        <f t="shared" si="6"/>
        <v>1531.02</v>
      </c>
      <c r="F74" s="115"/>
      <c r="G74" s="117">
        <f t="shared" ref="G74:G87" si="8">E74+F74</f>
        <v>1531.02</v>
      </c>
      <c r="H74" s="326"/>
      <c r="I74" s="117">
        <f t="shared" si="5"/>
        <v>1531.02</v>
      </c>
      <c r="J74" s="357">
        <v>0.13</v>
      </c>
      <c r="K74" s="20">
        <f t="shared" si="7"/>
        <v>199.0326</v>
      </c>
    </row>
    <row r="75" spans="1:11" ht="17" hidden="1" x14ac:dyDescent="0.2">
      <c r="A75" s="90" t="s">
        <v>114</v>
      </c>
      <c r="B75" s="159" t="s">
        <v>115</v>
      </c>
      <c r="C75" s="111"/>
      <c r="D75" s="113"/>
      <c r="E75" s="117">
        <f t="shared" si="6"/>
        <v>0</v>
      </c>
      <c r="F75" s="115"/>
      <c r="G75" s="117">
        <f t="shared" si="8"/>
        <v>0</v>
      </c>
      <c r="H75" s="326"/>
      <c r="I75" s="117">
        <f t="shared" si="5"/>
        <v>0</v>
      </c>
      <c r="J75" s="357">
        <v>0.13</v>
      </c>
      <c r="K75" s="20">
        <f t="shared" si="7"/>
        <v>0</v>
      </c>
    </row>
    <row r="76" spans="1:11" ht="17" hidden="1" x14ac:dyDescent="0.2">
      <c r="A76" s="90" t="s">
        <v>114</v>
      </c>
      <c r="B76" s="159" t="s">
        <v>115</v>
      </c>
      <c r="C76" s="111"/>
      <c r="D76" s="113"/>
      <c r="E76" s="117">
        <f t="shared" si="6"/>
        <v>0</v>
      </c>
      <c r="F76" s="115"/>
      <c r="G76" s="117">
        <f t="shared" si="8"/>
        <v>0</v>
      </c>
      <c r="H76" s="326"/>
      <c r="I76" s="117">
        <f t="shared" si="5"/>
        <v>0</v>
      </c>
      <c r="J76" s="357">
        <v>0.13</v>
      </c>
      <c r="K76" s="20">
        <f t="shared" si="7"/>
        <v>0</v>
      </c>
    </row>
    <row r="77" spans="1:11" ht="17" hidden="1" x14ac:dyDescent="0.2">
      <c r="A77" s="90" t="s">
        <v>109</v>
      </c>
      <c r="B77" s="159" t="s">
        <v>110</v>
      </c>
      <c r="C77" s="111"/>
      <c r="D77" s="113"/>
      <c r="E77" s="117">
        <f t="shared" si="6"/>
        <v>0</v>
      </c>
      <c r="F77" s="115"/>
      <c r="G77" s="117">
        <f t="shared" si="8"/>
        <v>0</v>
      </c>
      <c r="H77" s="326"/>
      <c r="I77" s="117">
        <f t="shared" si="5"/>
        <v>0</v>
      </c>
      <c r="J77" s="357">
        <v>0.13</v>
      </c>
      <c r="K77" s="20">
        <f t="shared" si="7"/>
        <v>0</v>
      </c>
    </row>
    <row r="78" spans="1:11" ht="17" hidden="1" x14ac:dyDescent="0.2">
      <c r="A78" s="90" t="s">
        <v>109</v>
      </c>
      <c r="B78" s="159" t="s">
        <v>110</v>
      </c>
      <c r="C78" s="111"/>
      <c r="D78" s="113"/>
      <c r="E78" s="117">
        <f t="shared" si="6"/>
        <v>0</v>
      </c>
      <c r="F78" s="115"/>
      <c r="G78" s="117">
        <f t="shared" si="8"/>
        <v>0</v>
      </c>
      <c r="H78" s="326"/>
      <c r="I78" s="117">
        <f t="shared" si="5"/>
        <v>0</v>
      </c>
      <c r="J78" s="357">
        <v>0.13</v>
      </c>
      <c r="K78" s="20">
        <f t="shared" si="7"/>
        <v>0</v>
      </c>
    </row>
    <row r="79" spans="1:11" ht="17" hidden="1" x14ac:dyDescent="0.2">
      <c r="A79" s="90" t="s">
        <v>74</v>
      </c>
      <c r="B79" s="159" t="s">
        <v>75</v>
      </c>
      <c r="C79" s="111"/>
      <c r="D79" s="113"/>
      <c r="E79" s="117">
        <f t="shared" si="6"/>
        <v>0</v>
      </c>
      <c r="F79" s="115"/>
      <c r="G79" s="117">
        <f t="shared" si="8"/>
        <v>0</v>
      </c>
      <c r="H79" s="326"/>
      <c r="I79" s="117">
        <f t="shared" si="5"/>
        <v>0</v>
      </c>
      <c r="J79" s="357">
        <v>0.13</v>
      </c>
      <c r="K79" s="20">
        <f t="shared" si="7"/>
        <v>0</v>
      </c>
    </row>
    <row r="80" spans="1:11" ht="17" hidden="1" x14ac:dyDescent="0.2">
      <c r="A80" s="209" t="s">
        <v>91</v>
      </c>
      <c r="B80" s="159" t="s">
        <v>92</v>
      </c>
      <c r="C80" s="111"/>
      <c r="D80" s="113"/>
      <c r="E80" s="117">
        <f t="shared" si="6"/>
        <v>0</v>
      </c>
      <c r="F80" s="115"/>
      <c r="G80" s="117">
        <f t="shared" si="8"/>
        <v>0</v>
      </c>
      <c r="H80" s="326"/>
      <c r="I80" s="117">
        <f t="shared" si="5"/>
        <v>0</v>
      </c>
      <c r="J80" s="357">
        <v>0.14000000000000001</v>
      </c>
      <c r="K80" s="20">
        <f t="shared" si="7"/>
        <v>0</v>
      </c>
    </row>
    <row r="81" spans="1:12" s="272" customFormat="1" ht="17" x14ac:dyDescent="0.2">
      <c r="A81" s="90" t="s">
        <v>152</v>
      </c>
      <c r="B81" s="159" t="s">
        <v>169</v>
      </c>
      <c r="C81" s="111">
        <v>7750</v>
      </c>
      <c r="D81" s="113">
        <v>0.22</v>
      </c>
      <c r="E81" s="117">
        <f t="shared" si="6"/>
        <v>1705</v>
      </c>
      <c r="F81" s="115"/>
      <c r="G81" s="117">
        <f t="shared" si="8"/>
        <v>1705</v>
      </c>
      <c r="H81" s="326">
        <v>50</v>
      </c>
      <c r="I81" s="117">
        <f t="shared" si="5"/>
        <v>1655</v>
      </c>
      <c r="J81" s="357">
        <v>0.13</v>
      </c>
      <c r="K81" s="20">
        <f t="shared" si="7"/>
        <v>221.65</v>
      </c>
    </row>
    <row r="82" spans="1:12" hidden="1" x14ac:dyDescent="0.2">
      <c r="A82" s="316" t="s">
        <v>145</v>
      </c>
      <c r="B82" s="350" t="s">
        <v>146</v>
      </c>
      <c r="C82" s="111"/>
      <c r="D82" s="171"/>
      <c r="E82" s="117">
        <f t="shared" si="6"/>
        <v>0</v>
      </c>
      <c r="F82" s="116"/>
      <c r="G82" s="117">
        <f t="shared" si="8"/>
        <v>0</v>
      </c>
      <c r="H82" s="116"/>
      <c r="I82" s="117">
        <f t="shared" si="5"/>
        <v>0</v>
      </c>
      <c r="J82" s="357">
        <v>0.14000000000000001</v>
      </c>
      <c r="K82" s="20">
        <f t="shared" si="7"/>
        <v>0</v>
      </c>
    </row>
    <row r="83" spans="1:12" s="272" customFormat="1" hidden="1" x14ac:dyDescent="0.2">
      <c r="A83" s="90" t="s">
        <v>139</v>
      </c>
      <c r="B83" s="321" t="s">
        <v>140</v>
      </c>
      <c r="C83" s="176"/>
      <c r="D83" s="170"/>
      <c r="E83" s="117">
        <f t="shared" si="6"/>
        <v>0</v>
      </c>
      <c r="F83" s="261"/>
      <c r="G83" s="117">
        <f t="shared" si="8"/>
        <v>0</v>
      </c>
      <c r="H83" s="261"/>
      <c r="I83" s="117">
        <f t="shared" si="5"/>
        <v>0</v>
      </c>
      <c r="J83" s="357">
        <v>0.13</v>
      </c>
      <c r="K83" s="20">
        <f t="shared" si="7"/>
        <v>0</v>
      </c>
    </row>
    <row r="84" spans="1:12" s="272" customFormat="1" hidden="1" x14ac:dyDescent="0.2">
      <c r="A84" s="90" t="s">
        <v>141</v>
      </c>
      <c r="B84" s="321" t="s">
        <v>140</v>
      </c>
      <c r="C84" s="176"/>
      <c r="D84" s="170"/>
      <c r="E84" s="117">
        <f t="shared" si="6"/>
        <v>0</v>
      </c>
      <c r="F84" s="261"/>
      <c r="G84" s="117">
        <f t="shared" si="8"/>
        <v>0</v>
      </c>
      <c r="H84" s="261"/>
      <c r="I84" s="117">
        <f t="shared" si="5"/>
        <v>0</v>
      </c>
      <c r="J84" s="357">
        <v>0.13</v>
      </c>
      <c r="K84" s="20">
        <f t="shared" si="7"/>
        <v>0</v>
      </c>
    </row>
    <row r="85" spans="1:12" hidden="1" x14ac:dyDescent="0.2">
      <c r="A85" s="90" t="s">
        <v>118</v>
      </c>
      <c r="B85" s="238" t="s">
        <v>119</v>
      </c>
      <c r="C85" s="176"/>
      <c r="D85" s="170"/>
      <c r="E85" s="117">
        <f t="shared" si="6"/>
        <v>0</v>
      </c>
      <c r="F85" s="261"/>
      <c r="G85" s="117">
        <f t="shared" si="8"/>
        <v>0</v>
      </c>
      <c r="H85" s="261"/>
      <c r="I85" s="117">
        <f t="shared" si="5"/>
        <v>0</v>
      </c>
      <c r="J85" s="357">
        <v>0.13</v>
      </c>
      <c r="K85" s="20">
        <f t="shared" si="7"/>
        <v>0</v>
      </c>
    </row>
    <row r="86" spans="1:12" hidden="1" x14ac:dyDescent="0.2">
      <c r="A86" s="92" t="s">
        <v>54</v>
      </c>
      <c r="B86" s="196" t="s">
        <v>55</v>
      </c>
      <c r="C86" s="197"/>
      <c r="D86" s="198"/>
      <c r="E86" s="117">
        <f t="shared" si="6"/>
        <v>0</v>
      </c>
      <c r="F86" s="203"/>
      <c r="G86" s="117">
        <f t="shared" si="8"/>
        <v>0</v>
      </c>
      <c r="H86" s="203"/>
      <c r="I86" s="117">
        <f t="shared" si="5"/>
        <v>0</v>
      </c>
      <c r="J86" s="357">
        <v>0.14000000000000001</v>
      </c>
      <c r="K86" s="20">
        <f t="shared" si="7"/>
        <v>0</v>
      </c>
    </row>
    <row r="87" spans="1:12" hidden="1" x14ac:dyDescent="0.2">
      <c r="A87" s="90" t="s">
        <v>87</v>
      </c>
      <c r="B87" s="234" t="s">
        <v>88</v>
      </c>
      <c r="C87" s="114"/>
      <c r="D87" s="172"/>
      <c r="E87" s="117">
        <f t="shared" si="6"/>
        <v>0</v>
      </c>
      <c r="F87" s="116"/>
      <c r="G87" s="117">
        <f t="shared" si="8"/>
        <v>0</v>
      </c>
      <c r="H87" s="116"/>
      <c r="I87" s="117">
        <f t="shared" si="5"/>
        <v>0</v>
      </c>
      <c r="J87" s="357">
        <v>0.13</v>
      </c>
      <c r="K87" s="20">
        <f t="shared" si="7"/>
        <v>0</v>
      </c>
    </row>
    <row r="88" spans="1:12" ht="16" customHeight="1" x14ac:dyDescent="0.2">
      <c r="A88" s="75"/>
      <c r="C88" s="79">
        <f>SUM(C2:C87)</f>
        <v>98587</v>
      </c>
      <c r="D88" s="79"/>
      <c r="E88" s="80">
        <f>SUM(E2:E87)</f>
        <v>26441.450000000004</v>
      </c>
      <c r="F88" s="80">
        <f>SUM(F2:F87)</f>
        <v>234.5</v>
      </c>
      <c r="G88" s="80">
        <f>SUM(G2:G87)</f>
        <v>26675.950000000004</v>
      </c>
      <c r="H88" s="80">
        <f>SUM(H2:H87)</f>
        <v>1832.21</v>
      </c>
      <c r="I88" s="80">
        <f>SUM(I2:I87)</f>
        <v>24843.740000000005</v>
      </c>
      <c r="J88" s="80"/>
      <c r="K88" s="3">
        <f>SUM(K2:K87)</f>
        <v>3481.7416000000007</v>
      </c>
      <c r="L88" s="3"/>
    </row>
    <row r="89" spans="1:12" x14ac:dyDescent="0.2">
      <c r="D89" s="81"/>
      <c r="I89" s="162"/>
      <c r="K89" s="165"/>
    </row>
    <row r="90" spans="1:12" x14ac:dyDescent="0.2">
      <c r="D90" s="13"/>
      <c r="F90" s="13"/>
      <c r="G90" s="13"/>
      <c r="H90" t="s">
        <v>10</v>
      </c>
      <c r="I90" s="12">
        <f>+K88</f>
        <v>3481.7416000000007</v>
      </c>
    </row>
    <row r="91" spans="1:12" x14ac:dyDescent="0.2">
      <c r="D91" s="14"/>
      <c r="F91" s="13"/>
      <c r="G91" s="13"/>
      <c r="H91" t="s">
        <v>12</v>
      </c>
      <c r="I91" s="207">
        <f>+I88+I90</f>
        <v>28325.481600000006</v>
      </c>
    </row>
    <row r="92" spans="1:12" x14ac:dyDescent="0.2">
      <c r="A92" s="361"/>
      <c r="D92" s="14"/>
      <c r="E92" s="15"/>
    </row>
    <row r="93" spans="1:12" x14ac:dyDescent="0.2">
      <c r="A93" s="362"/>
      <c r="B93" s="247" t="s">
        <v>47</v>
      </c>
      <c r="D93" s="14"/>
      <c r="E93" s="15"/>
      <c r="F93" s="3"/>
    </row>
    <row r="94" spans="1:12" x14ac:dyDescent="0.2">
      <c r="A94" s="361"/>
      <c r="B94" s="363">
        <v>0.13</v>
      </c>
      <c r="C94" s="41" t="s">
        <v>170</v>
      </c>
      <c r="D94" s="14"/>
      <c r="E94" s="15"/>
      <c r="I94" s="3"/>
    </row>
    <row r="95" spans="1:12" x14ac:dyDescent="0.2">
      <c r="A95" s="361"/>
      <c r="B95" s="364">
        <v>0.14000000000000001</v>
      </c>
      <c r="C95" s="41" t="s">
        <v>51</v>
      </c>
    </row>
    <row r="97" spans="8:9" x14ac:dyDescent="0.2">
      <c r="H97" s="3"/>
    </row>
    <row r="106" spans="8:9" x14ac:dyDescent="0.2">
      <c r="I106">
        <v>53.47</v>
      </c>
    </row>
  </sheetData>
  <autoFilter ref="A1:J88" xr:uid="{00000000-0009-0000-0000-000061000000}">
    <filterColumn colId="8">
      <filters>
        <filter val="1,051.86"/>
        <filter val="1,091.74"/>
        <filter val="1,092.36"/>
        <filter val="1,249.06"/>
        <filter val="1,336.50"/>
        <filter val="1,356.25"/>
        <filter val="1,356.77"/>
        <filter val="1,388.25"/>
        <filter val="1,438.25"/>
        <filter val="1,574.80"/>
        <filter val="1,588.78"/>
        <filter val="1,756.15"/>
        <filter val="1,841.26"/>
        <filter val="2,199.74"/>
        <filter val="202.62"/>
        <filter val="23,154.83"/>
        <filter val="312.62"/>
        <filter val="461.20"/>
        <filter val="500.3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filterMode="1"/>
  <dimension ref="A1:L110"/>
  <sheetViews>
    <sheetView topLeftCell="A36" zoomScale="86" zoomScaleNormal="60" workbookViewId="0">
      <selection activeCell="I95" sqref="I95"/>
    </sheetView>
  </sheetViews>
  <sheetFormatPr baseColWidth="10" defaultColWidth="10.6640625" defaultRowHeight="16" x14ac:dyDescent="0.2"/>
  <cols>
    <col min="1" max="1" width="15.83203125" customWidth="1"/>
    <col min="2" max="2" width="13.33203125" customWidth="1"/>
    <col min="3" max="3" width="10" customWidth="1"/>
    <col min="4" max="4" width="9.33203125" customWidth="1"/>
    <col min="7" max="7" width="11.6640625" customWidth="1"/>
    <col min="9" max="9" width="10.6640625" customWidth="1"/>
    <col min="10" max="10" width="9.1640625" customWidth="1"/>
  </cols>
  <sheetData>
    <row r="1" spans="1:11" ht="51" x14ac:dyDescent="0.2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2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71" si="2">+G2-H2</f>
        <v>0</v>
      </c>
      <c r="J2" s="357">
        <v>0.13</v>
      </c>
      <c r="K2" s="20">
        <f>E2*J2</f>
        <v>0</v>
      </c>
    </row>
    <row r="3" spans="1:11" s="272" customFormat="1" ht="17" hidden="1" x14ac:dyDescent="0.2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75" si="3">E3*J3</f>
        <v>0</v>
      </c>
    </row>
    <row r="4" spans="1:11" s="272" customFormat="1" ht="17" hidden="1" x14ac:dyDescent="0.2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t="17" x14ac:dyDescent="0.2">
      <c r="A5" s="179" t="s">
        <v>46</v>
      </c>
      <c r="B5" s="159" t="s">
        <v>165</v>
      </c>
      <c r="C5" s="111">
        <v>1582</v>
      </c>
      <c r="D5" s="113">
        <v>0.38</v>
      </c>
      <c r="E5" s="117">
        <f t="shared" si="0"/>
        <v>601.16</v>
      </c>
      <c r="F5" s="115"/>
      <c r="G5" s="117">
        <f t="shared" si="1"/>
        <v>601.16</v>
      </c>
      <c r="H5" s="326">
        <v>270</v>
      </c>
      <c r="I5" s="117">
        <f t="shared" si="2"/>
        <v>331.15999999999997</v>
      </c>
      <c r="J5" s="357">
        <v>0.13</v>
      </c>
      <c r="K5" s="20">
        <f t="shared" si="3"/>
        <v>78.150800000000004</v>
      </c>
    </row>
    <row r="6" spans="1:11" s="272" customFormat="1" ht="17" hidden="1" x14ac:dyDescent="0.2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t="17" x14ac:dyDescent="0.2">
      <c r="A7" s="179" t="s">
        <v>149</v>
      </c>
      <c r="B7" s="159" t="s">
        <v>150</v>
      </c>
      <c r="C7" s="111">
        <v>5066</v>
      </c>
      <c r="D7" s="113">
        <v>0.25</v>
      </c>
      <c r="E7" s="117">
        <f t="shared" si="0"/>
        <v>1266.5</v>
      </c>
      <c r="F7" s="115"/>
      <c r="G7" s="117">
        <f t="shared" si="1"/>
        <v>1266.5</v>
      </c>
      <c r="H7" s="326"/>
      <c r="I7" s="117">
        <f t="shared" si="2"/>
        <v>1266.5</v>
      </c>
      <c r="J7" s="357">
        <v>0.13</v>
      </c>
      <c r="K7" s="20">
        <f>E7*J7</f>
        <v>164.64500000000001</v>
      </c>
    </row>
    <row r="8" spans="1:11" s="272" customFormat="1" ht="17" x14ac:dyDescent="0.2">
      <c r="A8" s="179" t="s">
        <v>149</v>
      </c>
      <c r="B8" s="159" t="s">
        <v>150</v>
      </c>
      <c r="C8" s="111">
        <v>2211</v>
      </c>
      <c r="D8" s="113">
        <v>0.38</v>
      </c>
      <c r="E8" s="117">
        <f t="shared" si="0"/>
        <v>840.18000000000006</v>
      </c>
      <c r="F8" s="115"/>
      <c r="G8" s="117">
        <f t="shared" si="1"/>
        <v>840.18000000000006</v>
      </c>
      <c r="H8" s="326">
        <v>110</v>
      </c>
      <c r="I8" s="117">
        <f t="shared" si="2"/>
        <v>730.18000000000006</v>
      </c>
      <c r="J8" s="357">
        <v>0.13</v>
      </c>
      <c r="K8" s="20">
        <f>E8*J8</f>
        <v>109.22340000000001</v>
      </c>
    </row>
    <row r="9" spans="1:11" s="272" customFormat="1" ht="17" x14ac:dyDescent="0.2">
      <c r="A9" s="179" t="s">
        <v>151</v>
      </c>
      <c r="B9" s="159" t="s">
        <v>150</v>
      </c>
      <c r="C9" s="111">
        <v>5066</v>
      </c>
      <c r="D9" s="113">
        <v>0.25</v>
      </c>
      <c r="E9" s="117">
        <f t="shared" si="0"/>
        <v>1266.5</v>
      </c>
      <c r="F9" s="115"/>
      <c r="G9" s="117">
        <f t="shared" si="1"/>
        <v>1266.5</v>
      </c>
      <c r="H9" s="326">
        <v>110</v>
      </c>
      <c r="I9" s="117">
        <f t="shared" si="2"/>
        <v>1156.5</v>
      </c>
      <c r="J9" s="357">
        <v>0.13</v>
      </c>
      <c r="K9" s="20">
        <f t="shared" si="3"/>
        <v>164.64500000000001</v>
      </c>
    </row>
    <row r="10" spans="1:11" s="272" customFormat="1" ht="17" x14ac:dyDescent="0.2">
      <c r="A10" s="179" t="s">
        <v>151</v>
      </c>
      <c r="B10" s="159" t="s">
        <v>150</v>
      </c>
      <c r="C10" s="111">
        <v>1942</v>
      </c>
      <c r="D10" s="113">
        <v>0.25</v>
      </c>
      <c r="E10" s="117">
        <f t="shared" ref="E10" si="4">C10*D10</f>
        <v>485.5</v>
      </c>
      <c r="F10" s="115"/>
      <c r="G10" s="117">
        <f t="shared" ref="G10" si="5">E10+F10</f>
        <v>485.5</v>
      </c>
      <c r="H10" s="326">
        <v>0</v>
      </c>
      <c r="I10" s="117">
        <f t="shared" ref="I10" si="6">+G10-H10</f>
        <v>485.5</v>
      </c>
      <c r="J10" s="357">
        <v>0.13</v>
      </c>
      <c r="K10" s="20">
        <f t="shared" ref="K10" si="7">E10*J10</f>
        <v>63.115000000000002</v>
      </c>
    </row>
    <row r="11" spans="1:11" ht="17" hidden="1" x14ac:dyDescent="0.2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t="17" hidden="1" x14ac:dyDescent="0.2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t="17" hidden="1" x14ac:dyDescent="0.2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t="17" x14ac:dyDescent="0.2">
      <c r="A14" s="179" t="s">
        <v>174</v>
      </c>
      <c r="B14" s="159" t="s">
        <v>144</v>
      </c>
      <c r="C14" s="111">
        <v>2026</v>
      </c>
      <c r="D14" s="113">
        <v>0.38</v>
      </c>
      <c r="E14" s="117">
        <f t="shared" si="0"/>
        <v>769.88</v>
      </c>
      <c r="F14" s="115">
        <v>150</v>
      </c>
      <c r="G14" s="117">
        <f t="shared" si="1"/>
        <v>919.88</v>
      </c>
      <c r="H14" s="326"/>
      <c r="I14" s="117">
        <f t="shared" si="2"/>
        <v>919.88</v>
      </c>
      <c r="J14" s="357">
        <v>0.13</v>
      </c>
      <c r="K14" s="20">
        <f>E14*J14</f>
        <v>100.0844</v>
      </c>
    </row>
    <row r="15" spans="1:11" s="272" customFormat="1" ht="17" hidden="1" x14ac:dyDescent="0.2">
      <c r="A15" s="179" t="s">
        <v>31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t="17" hidden="1" x14ac:dyDescent="0.2">
      <c r="A16" s="179" t="s">
        <v>131</v>
      </c>
      <c r="B16" s="159" t="s">
        <v>132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t="17" x14ac:dyDescent="0.2">
      <c r="A17" s="179" t="s">
        <v>131</v>
      </c>
      <c r="B17" s="159" t="s">
        <v>132</v>
      </c>
      <c r="C17" s="111">
        <v>7536</v>
      </c>
      <c r="D17" s="113">
        <v>0.27</v>
      </c>
      <c r="E17" s="117">
        <f t="shared" si="0"/>
        <v>2034.72</v>
      </c>
      <c r="F17" s="115"/>
      <c r="G17" s="117">
        <f t="shared" si="1"/>
        <v>2034.72</v>
      </c>
      <c r="H17" s="326">
        <v>220</v>
      </c>
      <c r="I17" s="117">
        <f t="shared" si="2"/>
        <v>1814.72</v>
      </c>
      <c r="J17" s="357">
        <v>0.13</v>
      </c>
      <c r="K17" s="20">
        <f t="shared" si="3"/>
        <v>264.5136</v>
      </c>
    </row>
    <row r="18" spans="1:11" ht="17" x14ac:dyDescent="0.2">
      <c r="A18" s="179" t="s">
        <v>133</v>
      </c>
      <c r="B18" s="159" t="s">
        <v>132</v>
      </c>
      <c r="C18" s="111">
        <v>7536</v>
      </c>
      <c r="D18" s="113">
        <v>0.27</v>
      </c>
      <c r="E18" s="117">
        <f t="shared" si="0"/>
        <v>2034.72</v>
      </c>
      <c r="F18" s="115"/>
      <c r="G18" s="117">
        <f t="shared" si="1"/>
        <v>2034.72</v>
      </c>
      <c r="H18" s="326">
        <v>220</v>
      </c>
      <c r="I18" s="117">
        <f t="shared" si="2"/>
        <v>1814.72</v>
      </c>
      <c r="J18" s="357">
        <v>0.13</v>
      </c>
      <c r="K18" s="20">
        <f t="shared" si="3"/>
        <v>264.5136</v>
      </c>
    </row>
    <row r="19" spans="1:11" ht="17" hidden="1" x14ac:dyDescent="0.2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t="17" hidden="1" x14ac:dyDescent="0.2">
      <c r="A20" s="179" t="s">
        <v>102</v>
      </c>
      <c r="B20" s="159" t="s">
        <v>103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t="17" hidden="1" x14ac:dyDescent="0.2">
      <c r="A21" s="179" t="s">
        <v>72</v>
      </c>
      <c r="B21" s="159" t="s">
        <v>73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t="17" hidden="1" x14ac:dyDescent="0.2">
      <c r="A22" s="160" t="s">
        <v>67</v>
      </c>
      <c r="B22" s="159" t="s">
        <v>68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0.14000000000000001</v>
      </c>
      <c r="K22" s="20">
        <f t="shared" si="3"/>
        <v>0</v>
      </c>
    </row>
    <row r="23" spans="1:11" ht="17" hidden="1" x14ac:dyDescent="0.2">
      <c r="A23" s="179" t="s">
        <v>157</v>
      </c>
      <c r="B23" s="159" t="s">
        <v>158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t="17" hidden="1" x14ac:dyDescent="0.2">
      <c r="A24" s="179" t="s">
        <v>147</v>
      </c>
      <c r="B24" s="159" t="s">
        <v>148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t="17" hidden="1" x14ac:dyDescent="0.2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t="17" hidden="1" x14ac:dyDescent="0.2">
      <c r="A26" s="160" t="s">
        <v>65</v>
      </c>
      <c r="B26" s="159" t="s">
        <v>93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t="17" hidden="1" x14ac:dyDescent="0.2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t="17" hidden="1" x14ac:dyDescent="0.2">
      <c r="A28" s="160" t="s">
        <v>116</v>
      </c>
      <c r="B28" s="159" t="s">
        <v>117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t="17" hidden="1" x14ac:dyDescent="0.2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t="17" x14ac:dyDescent="0.2">
      <c r="A30" s="160" t="s">
        <v>122</v>
      </c>
      <c r="B30" s="159" t="s">
        <v>123</v>
      </c>
      <c r="C30" s="111">
        <v>1283</v>
      </c>
      <c r="D30" s="113">
        <v>0.39</v>
      </c>
      <c r="E30" s="117">
        <f t="shared" si="0"/>
        <v>500.37</v>
      </c>
      <c r="F30" s="115"/>
      <c r="G30" s="117">
        <f t="shared" si="1"/>
        <v>500.37</v>
      </c>
      <c r="H30" s="326"/>
      <c r="I30" s="117">
        <f t="shared" si="2"/>
        <v>500.37</v>
      </c>
      <c r="J30" s="357">
        <v>0.14000000000000001</v>
      </c>
      <c r="K30" s="20">
        <f t="shared" si="3"/>
        <v>70.051800000000014</v>
      </c>
    </row>
    <row r="31" spans="1:11" ht="17" hidden="1" x14ac:dyDescent="0.2">
      <c r="A31" s="160" t="s">
        <v>124</v>
      </c>
      <c r="B31" s="159" t="s">
        <v>123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t="17" hidden="1" x14ac:dyDescent="0.2">
      <c r="A32" s="149" t="s">
        <v>65</v>
      </c>
      <c r="B32" s="159" t="s">
        <v>66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t="17" hidden="1" x14ac:dyDescent="0.2">
      <c r="A33" s="179" t="s">
        <v>81</v>
      </c>
      <c r="B33" s="159" t="s">
        <v>82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t="17" x14ac:dyDescent="0.2">
      <c r="A34" s="240" t="s">
        <v>125</v>
      </c>
      <c r="B34" s="159" t="s">
        <v>126</v>
      </c>
      <c r="C34" s="111">
        <v>2109</v>
      </c>
      <c r="D34" s="113">
        <v>0.26</v>
      </c>
      <c r="E34" s="117">
        <f t="shared" si="0"/>
        <v>548.34</v>
      </c>
      <c r="F34" s="115">
        <v>90</v>
      </c>
      <c r="G34" s="117">
        <f t="shared" si="1"/>
        <v>638.34</v>
      </c>
      <c r="H34" s="326"/>
      <c r="I34" s="117">
        <f t="shared" si="2"/>
        <v>638.34</v>
      </c>
      <c r="J34" s="357">
        <v>0.14000000000000001</v>
      </c>
      <c r="K34" s="20">
        <f t="shared" si="3"/>
        <v>76.767600000000016</v>
      </c>
    </row>
    <row r="35" spans="1:11" ht="17" hidden="1" x14ac:dyDescent="0.2">
      <c r="A35" s="240" t="s">
        <v>125</v>
      </c>
      <c r="B35" s="159" t="s">
        <v>126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t="17" x14ac:dyDescent="0.2">
      <c r="A36" s="365" t="s">
        <v>136</v>
      </c>
      <c r="B36" s="159" t="s">
        <v>137</v>
      </c>
      <c r="C36" s="111">
        <v>3744</v>
      </c>
      <c r="D36" s="113">
        <v>0.38</v>
      </c>
      <c r="E36" s="117">
        <f t="shared" si="0"/>
        <v>1422.72</v>
      </c>
      <c r="F36" s="115">
        <v>40</v>
      </c>
      <c r="G36" s="117">
        <f t="shared" si="1"/>
        <v>1462.72</v>
      </c>
      <c r="H36" s="326"/>
      <c r="I36" s="117">
        <f t="shared" si="2"/>
        <v>1462.72</v>
      </c>
      <c r="J36" s="357">
        <v>0.14000000000000001</v>
      </c>
      <c r="K36" s="20">
        <f t="shared" si="3"/>
        <v>199.18080000000003</v>
      </c>
    </row>
    <row r="37" spans="1:11" ht="17" hidden="1" x14ac:dyDescent="0.2">
      <c r="A37" s="240" t="s">
        <v>136</v>
      </c>
      <c r="B37" s="159" t="s">
        <v>137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t="17" hidden="1" x14ac:dyDescent="0.2">
      <c r="A38" s="179" t="s">
        <v>76</v>
      </c>
      <c r="B38" s="159" t="s">
        <v>77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t="17" hidden="1" x14ac:dyDescent="0.2">
      <c r="A39" s="191" t="s">
        <v>96</v>
      </c>
      <c r="B39" s="159" t="s">
        <v>97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t="17" x14ac:dyDescent="0.2">
      <c r="A40" s="208" t="s">
        <v>65</v>
      </c>
      <c r="B40" s="159" t="s">
        <v>138</v>
      </c>
      <c r="C40" s="111">
        <v>7757</v>
      </c>
      <c r="D40" s="113">
        <v>0.27</v>
      </c>
      <c r="E40" s="117">
        <f t="shared" si="0"/>
        <v>2094.3900000000003</v>
      </c>
      <c r="F40" s="115">
        <v>12.5</v>
      </c>
      <c r="G40" s="117">
        <f t="shared" si="1"/>
        <v>2106.8900000000003</v>
      </c>
      <c r="H40" s="326">
        <v>330</v>
      </c>
      <c r="I40" s="117">
        <f t="shared" si="2"/>
        <v>1776.8900000000003</v>
      </c>
      <c r="J40" s="357">
        <v>0.14000000000000001</v>
      </c>
      <c r="K40" s="20">
        <f t="shared" si="3"/>
        <v>293.21460000000008</v>
      </c>
    </row>
    <row r="41" spans="1:11" ht="17" hidden="1" x14ac:dyDescent="0.2">
      <c r="A41" s="208" t="s">
        <v>65</v>
      </c>
      <c r="B41" s="159" t="s">
        <v>138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t="17" hidden="1" x14ac:dyDescent="0.2">
      <c r="A42" s="191" t="s">
        <v>44</v>
      </c>
      <c r="B42" s="159" t="s">
        <v>45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t="17" hidden="1" x14ac:dyDescent="0.2">
      <c r="A43" s="208" t="s">
        <v>89</v>
      </c>
      <c r="B43" s="159" t="s">
        <v>45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t="17" x14ac:dyDescent="0.2">
      <c r="A44" s="179" t="s">
        <v>98</v>
      </c>
      <c r="B44" s="159" t="s">
        <v>45</v>
      </c>
      <c r="C44" s="111">
        <v>4284</v>
      </c>
      <c r="D44" s="113">
        <v>0.2</v>
      </c>
      <c r="E44" s="117">
        <f t="shared" si="0"/>
        <v>856.80000000000007</v>
      </c>
      <c r="F44" s="115"/>
      <c r="G44" s="117">
        <f t="shared" si="1"/>
        <v>856.80000000000007</v>
      </c>
      <c r="H44" s="326">
        <v>142.21</v>
      </c>
      <c r="I44" s="117">
        <f t="shared" si="2"/>
        <v>714.59</v>
      </c>
      <c r="J44" s="357">
        <v>0.13</v>
      </c>
      <c r="K44" s="20">
        <f t="shared" si="3"/>
        <v>111.38400000000001</v>
      </c>
    </row>
    <row r="45" spans="1:11" ht="17" hidden="1" x14ac:dyDescent="0.2">
      <c r="A45" s="160" t="s">
        <v>94</v>
      </c>
      <c r="B45" s="159" t="s">
        <v>95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t="17" hidden="1" x14ac:dyDescent="0.2">
      <c r="A46" s="160" t="s">
        <v>94</v>
      </c>
      <c r="B46" s="159" t="s">
        <v>95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s="272" customFormat="1" ht="17" x14ac:dyDescent="0.2">
      <c r="A47" s="179" t="s">
        <v>129</v>
      </c>
      <c r="B47" s="216" t="s">
        <v>95</v>
      </c>
      <c r="C47" s="166">
        <v>3385</v>
      </c>
      <c r="D47" s="168">
        <v>0.25</v>
      </c>
      <c r="E47" s="117">
        <f t="shared" ref="E47" si="8">C47*D47</f>
        <v>846.25</v>
      </c>
      <c r="F47" s="115"/>
      <c r="G47" s="117">
        <f t="shared" ref="G47" si="9">E47+F47</f>
        <v>846.25</v>
      </c>
      <c r="H47" s="326"/>
      <c r="I47" s="117">
        <f t="shared" ref="I47" si="10">+G47-H47</f>
        <v>846.25</v>
      </c>
      <c r="J47" s="357">
        <v>0.13</v>
      </c>
      <c r="K47" s="20">
        <f t="shared" si="3"/>
        <v>110.0125</v>
      </c>
    </row>
    <row r="48" spans="1:11" ht="17" hidden="1" x14ac:dyDescent="0.2">
      <c r="A48" s="139" t="s">
        <v>69</v>
      </c>
      <c r="B48" s="159" t="s">
        <v>70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t="34" hidden="1" x14ac:dyDescent="0.2">
      <c r="A49" s="124" t="s">
        <v>60</v>
      </c>
      <c r="B49" s="159" t="s">
        <v>61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t="17" hidden="1" x14ac:dyDescent="0.2">
      <c r="A50" s="139" t="s">
        <v>46</v>
      </c>
      <c r="B50" s="159" t="s">
        <v>29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ht="17" hidden="1" x14ac:dyDescent="0.2">
      <c r="A51" s="90" t="s">
        <v>127</v>
      </c>
      <c r="B51" s="159" t="s">
        <v>128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0.13</v>
      </c>
      <c r="K51" s="20">
        <f t="shared" si="3"/>
        <v>0</v>
      </c>
      <c r="L51" s="3"/>
    </row>
    <row r="52" spans="1:12" ht="17" hidden="1" x14ac:dyDescent="0.2">
      <c r="A52" s="90" t="s">
        <v>108</v>
      </c>
      <c r="B52" s="159" t="s">
        <v>111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0.13</v>
      </c>
      <c r="K52" s="20">
        <f t="shared" si="3"/>
        <v>0</v>
      </c>
    </row>
    <row r="53" spans="1:12" s="272" customFormat="1" ht="17" x14ac:dyDescent="0.2">
      <c r="A53" s="179" t="s">
        <v>172</v>
      </c>
      <c r="B53" s="216" t="s">
        <v>175</v>
      </c>
      <c r="C53" s="166">
        <v>3385</v>
      </c>
      <c r="D53" s="168">
        <v>0.22</v>
      </c>
      <c r="E53" s="117">
        <f t="shared" ref="E53" si="11">C53*D53</f>
        <v>744.7</v>
      </c>
      <c r="F53" s="115"/>
      <c r="G53" s="117">
        <f t="shared" ref="G53" si="12">E53+F53</f>
        <v>744.7</v>
      </c>
      <c r="H53" s="326"/>
      <c r="I53" s="117">
        <f t="shared" ref="I53" si="13">+G53-H53</f>
        <v>744.7</v>
      </c>
      <c r="J53" s="357">
        <v>0.13</v>
      </c>
      <c r="K53" s="20">
        <f t="shared" ref="K53" si="14">E53*J53</f>
        <v>96.811000000000007</v>
      </c>
    </row>
    <row r="54" spans="1:12" ht="17" x14ac:dyDescent="0.2">
      <c r="A54" s="90" t="s">
        <v>52</v>
      </c>
      <c r="B54" s="159" t="s">
        <v>53</v>
      </c>
      <c r="C54" s="111">
        <v>3433</v>
      </c>
      <c r="D54" s="113">
        <v>0.39</v>
      </c>
      <c r="E54" s="117">
        <f t="shared" si="0"/>
        <v>1338.8700000000001</v>
      </c>
      <c r="F54" s="115">
        <v>175</v>
      </c>
      <c r="G54" s="117">
        <f t="shared" si="1"/>
        <v>1513.8700000000001</v>
      </c>
      <c r="H54" s="326">
        <v>312.5</v>
      </c>
      <c r="I54" s="117">
        <f t="shared" si="2"/>
        <v>1201.3700000000001</v>
      </c>
      <c r="J54" s="357">
        <v>0.13</v>
      </c>
      <c r="K54" s="20">
        <f t="shared" si="3"/>
        <v>174.05310000000003</v>
      </c>
    </row>
    <row r="55" spans="1:12" ht="17" hidden="1" x14ac:dyDescent="0.2">
      <c r="A55" s="90" t="s">
        <v>52</v>
      </c>
      <c r="B55" s="159" t="s">
        <v>53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0.13</v>
      </c>
      <c r="K55" s="20">
        <f t="shared" si="3"/>
        <v>0</v>
      </c>
    </row>
    <row r="56" spans="1:12" ht="17" x14ac:dyDescent="0.2">
      <c r="A56" s="90" t="s">
        <v>173</v>
      </c>
      <c r="B56" s="159" t="s">
        <v>167</v>
      </c>
      <c r="C56" s="111">
        <v>3450</v>
      </c>
      <c r="D56" s="113">
        <v>0.38</v>
      </c>
      <c r="E56" s="117">
        <f t="shared" si="0"/>
        <v>1311</v>
      </c>
      <c r="F56" s="115"/>
      <c r="G56" s="117">
        <f t="shared" si="1"/>
        <v>1311</v>
      </c>
      <c r="H56" s="326">
        <v>220</v>
      </c>
      <c r="I56" s="117">
        <f t="shared" si="2"/>
        <v>1091</v>
      </c>
      <c r="J56" s="357">
        <v>0.13</v>
      </c>
      <c r="K56" s="20">
        <f t="shared" si="3"/>
        <v>170.43</v>
      </c>
    </row>
    <row r="57" spans="1:12" ht="17" hidden="1" x14ac:dyDescent="0.2">
      <c r="A57" s="208" t="s">
        <v>90</v>
      </c>
      <c r="B57" s="159" t="s">
        <v>79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2" ht="17" hidden="1" x14ac:dyDescent="0.2">
      <c r="A58" s="90" t="s">
        <v>154</v>
      </c>
      <c r="B58" s="159" t="s">
        <v>155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0.13</v>
      </c>
      <c r="K58" s="20">
        <f t="shared" si="3"/>
        <v>0</v>
      </c>
    </row>
    <row r="59" spans="1:12" ht="17" x14ac:dyDescent="0.2">
      <c r="A59" s="90" t="s">
        <v>154</v>
      </c>
      <c r="B59" s="159" t="s">
        <v>155</v>
      </c>
      <c r="C59" s="111">
        <v>8598</v>
      </c>
      <c r="D59" s="113">
        <v>0.24</v>
      </c>
      <c r="E59" s="117">
        <f t="shared" si="0"/>
        <v>2063.52</v>
      </c>
      <c r="F59" s="115">
        <v>12.5</v>
      </c>
      <c r="G59" s="117">
        <f t="shared" si="1"/>
        <v>2076.02</v>
      </c>
      <c r="H59" s="326"/>
      <c r="I59" s="117">
        <f t="shared" si="2"/>
        <v>2076.02</v>
      </c>
      <c r="J59" s="357">
        <v>0.13</v>
      </c>
      <c r="K59" s="20">
        <f t="shared" si="3"/>
        <v>268.25760000000002</v>
      </c>
    </row>
    <row r="60" spans="1:12" ht="17" hidden="1" x14ac:dyDescent="0.2">
      <c r="A60" s="90" t="s">
        <v>156</v>
      </c>
      <c r="B60" s="159" t="s">
        <v>155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2" ht="17" x14ac:dyDescent="0.2">
      <c r="A61" s="90" t="s">
        <v>156</v>
      </c>
      <c r="B61" s="159" t="s">
        <v>155</v>
      </c>
      <c r="C61" s="111">
        <v>8598</v>
      </c>
      <c r="D61" s="113">
        <v>0.25</v>
      </c>
      <c r="E61" s="117">
        <f t="shared" si="0"/>
        <v>2149.5</v>
      </c>
      <c r="F61" s="115">
        <v>112.5</v>
      </c>
      <c r="G61" s="117">
        <f t="shared" si="1"/>
        <v>2262</v>
      </c>
      <c r="H61" s="326"/>
      <c r="I61" s="117">
        <f t="shared" si="2"/>
        <v>2262</v>
      </c>
      <c r="J61" s="357">
        <v>0.13</v>
      </c>
      <c r="K61" s="20">
        <f t="shared" si="3"/>
        <v>279.435</v>
      </c>
    </row>
    <row r="62" spans="1:12" ht="17" hidden="1" x14ac:dyDescent="0.2">
      <c r="A62" s="90" t="s">
        <v>104</v>
      </c>
      <c r="B62" s="159" t="s">
        <v>105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20">
        <f t="shared" si="3"/>
        <v>0</v>
      </c>
    </row>
    <row r="63" spans="1:12" ht="17" hidden="1" x14ac:dyDescent="0.2">
      <c r="A63" s="90" t="s">
        <v>161</v>
      </c>
      <c r="B63" s="159" t="s">
        <v>162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ht="17" hidden="1" x14ac:dyDescent="0.2">
      <c r="A64" s="90" t="s">
        <v>100</v>
      </c>
      <c r="B64" s="159" t="s">
        <v>101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</row>
    <row r="65" spans="1:11" ht="17" hidden="1" x14ac:dyDescent="0.2">
      <c r="A65" s="194" t="s">
        <v>85</v>
      </c>
      <c r="B65" s="159" t="s">
        <v>86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1" ht="17" hidden="1" x14ac:dyDescent="0.2">
      <c r="A66" s="194" t="s">
        <v>85</v>
      </c>
      <c r="B66" s="159" t="s">
        <v>86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1" ht="17" hidden="1" x14ac:dyDescent="0.2">
      <c r="A67" s="194" t="s">
        <v>83</v>
      </c>
      <c r="B67" s="159" t="s">
        <v>84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1" ht="17" hidden="1" x14ac:dyDescent="0.2">
      <c r="A68" s="90" t="s">
        <v>106</v>
      </c>
      <c r="B68" s="159" t="s">
        <v>107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20">
        <f t="shared" si="3"/>
        <v>0</v>
      </c>
    </row>
    <row r="69" spans="1:11" ht="17" hidden="1" x14ac:dyDescent="0.2">
      <c r="A69" s="90" t="s">
        <v>106</v>
      </c>
      <c r="B69" s="159" t="s">
        <v>107</v>
      </c>
      <c r="C69" s="111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20">
        <f t="shared" si="3"/>
        <v>0</v>
      </c>
    </row>
    <row r="70" spans="1:11" ht="14.5" customHeight="1" x14ac:dyDescent="0.2">
      <c r="A70" s="90" t="s">
        <v>152</v>
      </c>
      <c r="B70" s="159" t="s">
        <v>153</v>
      </c>
      <c r="C70" s="111">
        <v>7757</v>
      </c>
      <c r="D70" s="113">
        <v>0.24</v>
      </c>
      <c r="E70" s="117">
        <f>C70*D70</f>
        <v>1861.6799999999998</v>
      </c>
      <c r="F70" s="115"/>
      <c r="G70" s="117">
        <f t="shared" ref="G70:G91" si="15">E70+F70</f>
        <v>1861.6799999999998</v>
      </c>
      <c r="H70" s="326">
        <v>330</v>
      </c>
      <c r="I70" s="117">
        <f t="shared" si="2"/>
        <v>1531.6799999999998</v>
      </c>
      <c r="J70" s="357">
        <v>0.13</v>
      </c>
      <c r="K70" s="20">
        <f>E70*J70</f>
        <v>242.01839999999999</v>
      </c>
    </row>
    <row r="71" spans="1:11" ht="17" hidden="1" x14ac:dyDescent="0.2">
      <c r="A71" s="90" t="s">
        <v>152</v>
      </c>
      <c r="B71" s="159" t="s">
        <v>153</v>
      </c>
      <c r="C71" s="111"/>
      <c r="D71" s="113"/>
      <c r="E71" s="117">
        <f>C71*D71</f>
        <v>0</v>
      </c>
      <c r="F71" s="115"/>
      <c r="G71" s="117">
        <f t="shared" si="15"/>
        <v>0</v>
      </c>
      <c r="H71" s="326"/>
      <c r="I71" s="117">
        <f t="shared" si="2"/>
        <v>0</v>
      </c>
      <c r="J71" s="357">
        <v>0.13</v>
      </c>
      <c r="K71" s="20">
        <f>E71*J71</f>
        <v>0</v>
      </c>
    </row>
    <row r="72" spans="1:11" s="272" customFormat="1" ht="17" hidden="1" x14ac:dyDescent="0.2">
      <c r="A72" s="208" t="s">
        <v>159</v>
      </c>
      <c r="B72" s="159" t="s">
        <v>160</v>
      </c>
      <c r="C72" s="111"/>
      <c r="D72" s="113"/>
      <c r="E72" s="117">
        <f>C72*D72</f>
        <v>0</v>
      </c>
      <c r="F72" s="115"/>
      <c r="G72" s="117">
        <f t="shared" si="15"/>
        <v>0</v>
      </c>
      <c r="H72" s="326"/>
      <c r="I72" s="117">
        <f t="shared" ref="I72:I91" si="16">+G72-H72</f>
        <v>0</v>
      </c>
      <c r="J72" s="357">
        <v>0.14000000000000001</v>
      </c>
      <c r="K72" s="20">
        <f>E72*J72</f>
        <v>0</v>
      </c>
    </row>
    <row r="73" spans="1:11" ht="17" hidden="1" x14ac:dyDescent="0.2">
      <c r="A73" s="94" t="s">
        <v>58</v>
      </c>
      <c r="B73" s="159" t="s">
        <v>59</v>
      </c>
      <c r="C73" s="111"/>
      <c r="D73" s="113"/>
      <c r="E73" s="117">
        <f>C73*D73</f>
        <v>0</v>
      </c>
      <c r="F73" s="115"/>
      <c r="G73" s="117">
        <f t="shared" si="15"/>
        <v>0</v>
      </c>
      <c r="H73" s="326"/>
      <c r="I73" s="117">
        <f t="shared" si="16"/>
        <v>0</v>
      </c>
      <c r="J73" s="357">
        <v>0.14000000000000001</v>
      </c>
      <c r="K73" s="20">
        <f>E73*J73</f>
        <v>0</v>
      </c>
    </row>
    <row r="74" spans="1:11" ht="17" x14ac:dyDescent="0.2">
      <c r="A74" s="90" t="s">
        <v>98</v>
      </c>
      <c r="B74" s="159" t="s">
        <v>171</v>
      </c>
      <c r="C74" s="111">
        <v>7953</v>
      </c>
      <c r="D74" s="113">
        <v>0.22</v>
      </c>
      <c r="E74" s="117">
        <f t="shared" ref="E74:E91" si="17">C74*D74</f>
        <v>1749.66</v>
      </c>
      <c r="F74" s="115">
        <v>20</v>
      </c>
      <c r="G74" s="117">
        <f t="shared" si="15"/>
        <v>1769.66</v>
      </c>
      <c r="H74" s="326">
        <v>160</v>
      </c>
      <c r="I74" s="117">
        <f t="shared" si="16"/>
        <v>1609.66</v>
      </c>
      <c r="J74" s="357">
        <v>0.13</v>
      </c>
      <c r="K74" s="20">
        <f>E74*J74</f>
        <v>227.45580000000001</v>
      </c>
    </row>
    <row r="75" spans="1:11" ht="17" x14ac:dyDescent="0.2">
      <c r="A75" s="160" t="s">
        <v>65</v>
      </c>
      <c r="B75" s="159" t="s">
        <v>59</v>
      </c>
      <c r="C75" s="111">
        <v>4633</v>
      </c>
      <c r="D75" s="113">
        <v>0.4</v>
      </c>
      <c r="E75" s="117">
        <f t="shared" si="17"/>
        <v>1853.2</v>
      </c>
      <c r="F75" s="115"/>
      <c r="G75" s="117">
        <f t="shared" si="15"/>
        <v>1853.2</v>
      </c>
      <c r="H75" s="326">
        <v>110</v>
      </c>
      <c r="I75" s="117">
        <f t="shared" si="16"/>
        <v>1743.2</v>
      </c>
      <c r="J75" s="357">
        <v>0.14000000000000001</v>
      </c>
      <c r="K75" s="20">
        <f t="shared" si="3"/>
        <v>259.44800000000004</v>
      </c>
    </row>
    <row r="76" spans="1:11" s="272" customFormat="1" ht="17" x14ac:dyDescent="0.2">
      <c r="A76" s="90" t="s">
        <v>168</v>
      </c>
      <c r="B76" s="159" t="s">
        <v>59</v>
      </c>
      <c r="C76" s="111">
        <v>7938</v>
      </c>
      <c r="D76" s="113">
        <v>0.22</v>
      </c>
      <c r="E76" s="117">
        <f t="shared" si="17"/>
        <v>1746.36</v>
      </c>
      <c r="F76" s="115"/>
      <c r="G76" s="117">
        <f t="shared" si="15"/>
        <v>1746.36</v>
      </c>
      <c r="H76" s="326">
        <v>235</v>
      </c>
      <c r="I76" s="117">
        <f t="shared" si="16"/>
        <v>1511.36</v>
      </c>
      <c r="J76" s="357">
        <v>0.13</v>
      </c>
      <c r="K76" s="20">
        <f t="shared" ref="K76:K91" si="18">E76*J76</f>
        <v>227.02680000000001</v>
      </c>
    </row>
    <row r="77" spans="1:11" ht="17" hidden="1" x14ac:dyDescent="0.2">
      <c r="A77" s="90" t="s">
        <v>63</v>
      </c>
      <c r="B77" s="159" t="s">
        <v>64</v>
      </c>
      <c r="C77" s="111"/>
      <c r="D77" s="113"/>
      <c r="E77" s="117">
        <f t="shared" si="17"/>
        <v>0</v>
      </c>
      <c r="F77" s="115"/>
      <c r="G77" s="117">
        <f t="shared" si="15"/>
        <v>0</v>
      </c>
      <c r="H77" s="326"/>
      <c r="I77" s="117">
        <f t="shared" si="16"/>
        <v>0</v>
      </c>
      <c r="J77" s="357">
        <v>0.13</v>
      </c>
      <c r="K77" s="20">
        <f t="shared" si="18"/>
        <v>0</v>
      </c>
    </row>
    <row r="78" spans="1:11" ht="17" x14ac:dyDescent="0.2">
      <c r="A78" s="90" t="s">
        <v>134</v>
      </c>
      <c r="B78" s="159" t="s">
        <v>135</v>
      </c>
      <c r="C78" s="111">
        <v>2537</v>
      </c>
      <c r="D78" s="113">
        <v>0.38</v>
      </c>
      <c r="E78" s="117">
        <f t="shared" si="17"/>
        <v>964.06000000000006</v>
      </c>
      <c r="F78" s="115"/>
      <c r="G78" s="117">
        <f t="shared" si="15"/>
        <v>964.06000000000006</v>
      </c>
      <c r="H78" s="326"/>
      <c r="I78" s="117">
        <f t="shared" si="16"/>
        <v>964.06000000000006</v>
      </c>
      <c r="J78" s="357">
        <v>0.13</v>
      </c>
      <c r="K78" s="20">
        <f t="shared" si="18"/>
        <v>125.32780000000001</v>
      </c>
    </row>
    <row r="79" spans="1:11" ht="17" hidden="1" x14ac:dyDescent="0.2">
      <c r="A79" s="90" t="s">
        <v>114</v>
      </c>
      <c r="B79" s="159" t="s">
        <v>115</v>
      </c>
      <c r="C79" s="111"/>
      <c r="D79" s="113"/>
      <c r="E79" s="117">
        <f t="shared" si="17"/>
        <v>0</v>
      </c>
      <c r="F79" s="115"/>
      <c r="G79" s="117">
        <f t="shared" si="15"/>
        <v>0</v>
      </c>
      <c r="H79" s="326"/>
      <c r="I79" s="117">
        <f t="shared" si="16"/>
        <v>0</v>
      </c>
      <c r="J79" s="357">
        <v>0.13</v>
      </c>
      <c r="K79" s="20">
        <f t="shared" si="18"/>
        <v>0</v>
      </c>
    </row>
    <row r="80" spans="1:11" ht="17" hidden="1" x14ac:dyDescent="0.2">
      <c r="A80" s="90" t="s">
        <v>114</v>
      </c>
      <c r="B80" s="159" t="s">
        <v>115</v>
      </c>
      <c r="C80" s="111"/>
      <c r="D80" s="113"/>
      <c r="E80" s="117">
        <f t="shared" si="17"/>
        <v>0</v>
      </c>
      <c r="F80" s="115"/>
      <c r="G80" s="117">
        <f t="shared" si="15"/>
        <v>0</v>
      </c>
      <c r="H80" s="326"/>
      <c r="I80" s="117">
        <f t="shared" si="16"/>
        <v>0</v>
      </c>
      <c r="J80" s="357">
        <v>0.13</v>
      </c>
      <c r="K80" s="20">
        <f t="shared" si="18"/>
        <v>0</v>
      </c>
    </row>
    <row r="81" spans="1:12" ht="17" hidden="1" x14ac:dyDescent="0.2">
      <c r="A81" s="90" t="s">
        <v>109</v>
      </c>
      <c r="B81" s="159" t="s">
        <v>110</v>
      </c>
      <c r="C81" s="111"/>
      <c r="D81" s="113"/>
      <c r="E81" s="117">
        <f t="shared" si="17"/>
        <v>0</v>
      </c>
      <c r="F81" s="115"/>
      <c r="G81" s="117">
        <f t="shared" si="15"/>
        <v>0</v>
      </c>
      <c r="H81" s="326"/>
      <c r="I81" s="117">
        <f t="shared" si="16"/>
        <v>0</v>
      </c>
      <c r="J81" s="357">
        <v>0.13</v>
      </c>
      <c r="K81" s="20">
        <f t="shared" si="18"/>
        <v>0</v>
      </c>
    </row>
    <row r="82" spans="1:12" ht="17" hidden="1" x14ac:dyDescent="0.2">
      <c r="A82" s="90" t="s">
        <v>109</v>
      </c>
      <c r="B82" s="159" t="s">
        <v>110</v>
      </c>
      <c r="C82" s="111"/>
      <c r="D82" s="113"/>
      <c r="E82" s="117">
        <f t="shared" si="17"/>
        <v>0</v>
      </c>
      <c r="F82" s="115"/>
      <c r="G82" s="117">
        <f t="shared" si="15"/>
        <v>0</v>
      </c>
      <c r="H82" s="326"/>
      <c r="I82" s="117">
        <f t="shared" si="16"/>
        <v>0</v>
      </c>
      <c r="J82" s="357">
        <v>0.13</v>
      </c>
      <c r="K82" s="20">
        <f t="shared" si="18"/>
        <v>0</v>
      </c>
    </row>
    <row r="83" spans="1:12" ht="17" hidden="1" x14ac:dyDescent="0.2">
      <c r="A83" s="90" t="s">
        <v>74</v>
      </c>
      <c r="B83" s="159" t="s">
        <v>75</v>
      </c>
      <c r="C83" s="111"/>
      <c r="D83" s="113"/>
      <c r="E83" s="117">
        <f t="shared" si="17"/>
        <v>0</v>
      </c>
      <c r="F83" s="115"/>
      <c r="G83" s="117">
        <f t="shared" si="15"/>
        <v>0</v>
      </c>
      <c r="H83" s="326"/>
      <c r="I83" s="117">
        <f t="shared" si="16"/>
        <v>0</v>
      </c>
      <c r="J83" s="357">
        <v>0.13</v>
      </c>
      <c r="K83" s="20">
        <f t="shared" si="18"/>
        <v>0</v>
      </c>
    </row>
    <row r="84" spans="1:12" ht="17" hidden="1" x14ac:dyDescent="0.2">
      <c r="A84" s="209" t="s">
        <v>91</v>
      </c>
      <c r="B84" s="159" t="s">
        <v>92</v>
      </c>
      <c r="C84" s="111"/>
      <c r="D84" s="113"/>
      <c r="E84" s="117">
        <f t="shared" si="17"/>
        <v>0</v>
      </c>
      <c r="F84" s="115"/>
      <c r="G84" s="117">
        <f t="shared" si="15"/>
        <v>0</v>
      </c>
      <c r="H84" s="326"/>
      <c r="I84" s="117">
        <f t="shared" si="16"/>
        <v>0</v>
      </c>
      <c r="J84" s="357">
        <v>0.14000000000000001</v>
      </c>
      <c r="K84" s="20">
        <f t="shared" si="18"/>
        <v>0</v>
      </c>
    </row>
    <row r="85" spans="1:12" s="272" customFormat="1" ht="17" x14ac:dyDescent="0.2">
      <c r="A85" s="90" t="s">
        <v>152</v>
      </c>
      <c r="B85" s="159" t="s">
        <v>169</v>
      </c>
      <c r="C85" s="111">
        <v>7938</v>
      </c>
      <c r="D85" s="113">
        <v>0.22</v>
      </c>
      <c r="E85" s="117">
        <f t="shared" si="17"/>
        <v>1746.36</v>
      </c>
      <c r="F85" s="115"/>
      <c r="G85" s="117">
        <f t="shared" si="15"/>
        <v>1746.36</v>
      </c>
      <c r="H85" s="326">
        <v>160</v>
      </c>
      <c r="I85" s="117">
        <f t="shared" si="16"/>
        <v>1586.36</v>
      </c>
      <c r="J85" s="357">
        <v>0.13</v>
      </c>
      <c r="K85" s="20">
        <f t="shared" si="18"/>
        <v>227.02680000000001</v>
      </c>
    </row>
    <row r="86" spans="1:12" hidden="1" x14ac:dyDescent="0.2">
      <c r="A86" s="316" t="s">
        <v>145</v>
      </c>
      <c r="B86" s="350" t="s">
        <v>146</v>
      </c>
      <c r="C86" s="111"/>
      <c r="D86" s="171"/>
      <c r="E86" s="117">
        <f t="shared" si="17"/>
        <v>0</v>
      </c>
      <c r="F86" s="116"/>
      <c r="G86" s="117">
        <f t="shared" si="15"/>
        <v>0</v>
      </c>
      <c r="H86" s="116"/>
      <c r="I86" s="117">
        <f t="shared" si="16"/>
        <v>0</v>
      </c>
      <c r="J86" s="357">
        <v>0.14000000000000001</v>
      </c>
      <c r="K86" s="20">
        <f t="shared" si="18"/>
        <v>0</v>
      </c>
    </row>
    <row r="87" spans="1:12" s="272" customFormat="1" hidden="1" x14ac:dyDescent="0.2">
      <c r="A87" s="90" t="s">
        <v>139</v>
      </c>
      <c r="B87" s="321" t="s">
        <v>140</v>
      </c>
      <c r="C87" s="176"/>
      <c r="D87" s="170"/>
      <c r="E87" s="117">
        <f t="shared" si="17"/>
        <v>0</v>
      </c>
      <c r="F87" s="261"/>
      <c r="G87" s="117">
        <f t="shared" si="15"/>
        <v>0</v>
      </c>
      <c r="H87" s="261"/>
      <c r="I87" s="117">
        <f t="shared" si="16"/>
        <v>0</v>
      </c>
      <c r="J87" s="357">
        <v>0.13</v>
      </c>
      <c r="K87" s="20">
        <f t="shared" si="18"/>
        <v>0</v>
      </c>
    </row>
    <row r="88" spans="1:12" s="272" customFormat="1" hidden="1" x14ac:dyDescent="0.2">
      <c r="A88" s="90" t="s">
        <v>141</v>
      </c>
      <c r="B88" s="321" t="s">
        <v>140</v>
      </c>
      <c r="C88" s="176"/>
      <c r="D88" s="170"/>
      <c r="E88" s="117">
        <f t="shared" si="17"/>
        <v>0</v>
      </c>
      <c r="F88" s="261"/>
      <c r="G88" s="117">
        <f t="shared" si="15"/>
        <v>0</v>
      </c>
      <c r="H88" s="261"/>
      <c r="I88" s="117">
        <f t="shared" si="16"/>
        <v>0</v>
      </c>
      <c r="J88" s="357">
        <v>0.13</v>
      </c>
      <c r="K88" s="20">
        <f t="shared" si="18"/>
        <v>0</v>
      </c>
    </row>
    <row r="89" spans="1:12" hidden="1" x14ac:dyDescent="0.2">
      <c r="A89" s="90" t="s">
        <v>118</v>
      </c>
      <c r="B89" s="238" t="s">
        <v>119</v>
      </c>
      <c r="C89" s="176"/>
      <c r="D89" s="170"/>
      <c r="E89" s="117">
        <f t="shared" si="17"/>
        <v>0</v>
      </c>
      <c r="F89" s="261"/>
      <c r="G89" s="117">
        <f t="shared" si="15"/>
        <v>0</v>
      </c>
      <c r="H89" s="261"/>
      <c r="I89" s="117">
        <f t="shared" si="16"/>
        <v>0</v>
      </c>
      <c r="J89" s="357">
        <v>0.13</v>
      </c>
      <c r="K89" s="20">
        <f t="shared" si="18"/>
        <v>0</v>
      </c>
    </row>
    <row r="90" spans="1:12" hidden="1" x14ac:dyDescent="0.2">
      <c r="A90" s="92" t="s">
        <v>54</v>
      </c>
      <c r="B90" s="196" t="s">
        <v>55</v>
      </c>
      <c r="C90" s="197"/>
      <c r="D90" s="198"/>
      <c r="E90" s="117">
        <f t="shared" si="17"/>
        <v>0</v>
      </c>
      <c r="F90" s="203"/>
      <c r="G90" s="117">
        <f t="shared" si="15"/>
        <v>0</v>
      </c>
      <c r="H90" s="203"/>
      <c r="I90" s="117">
        <f t="shared" si="16"/>
        <v>0</v>
      </c>
      <c r="J90" s="357">
        <v>0.14000000000000001</v>
      </c>
      <c r="K90" s="20">
        <f t="shared" si="18"/>
        <v>0</v>
      </c>
    </row>
    <row r="91" spans="1:12" hidden="1" x14ac:dyDescent="0.2">
      <c r="A91" s="90" t="s">
        <v>87</v>
      </c>
      <c r="B91" s="234" t="s">
        <v>88</v>
      </c>
      <c r="C91" s="114"/>
      <c r="D91" s="172"/>
      <c r="E91" s="117">
        <f t="shared" si="17"/>
        <v>0</v>
      </c>
      <c r="F91" s="116"/>
      <c r="G91" s="117">
        <f t="shared" si="15"/>
        <v>0</v>
      </c>
      <c r="H91" s="116"/>
      <c r="I91" s="117">
        <f t="shared" si="16"/>
        <v>0</v>
      </c>
      <c r="J91" s="357">
        <v>0.13</v>
      </c>
      <c r="K91" s="20">
        <f t="shared" si="18"/>
        <v>0</v>
      </c>
    </row>
    <row r="92" spans="1:12" ht="16" customHeight="1" x14ac:dyDescent="0.2">
      <c r="A92" s="75"/>
      <c r="C92" s="79">
        <f>SUM(C2:C91)</f>
        <v>121747</v>
      </c>
      <c r="D92" s="79"/>
      <c r="E92" s="80">
        <f>SUM(E2:E91)</f>
        <v>33096.94</v>
      </c>
      <c r="F92" s="80">
        <f>SUM(F2:F91)</f>
        <v>612.5</v>
      </c>
      <c r="G92" s="80">
        <f>SUM(G2:G91)</f>
        <v>33709.440000000002</v>
      </c>
      <c r="H92" s="80">
        <f>SUM(H2:H91)</f>
        <v>2929.71</v>
      </c>
      <c r="I92" s="80">
        <f>SUM(I2:I91)</f>
        <v>30779.730000000003</v>
      </c>
      <c r="J92" s="80"/>
      <c r="K92" s="3">
        <f>SUM(K2:K91)</f>
        <v>4366.7923999999994</v>
      </c>
      <c r="L92" s="3"/>
    </row>
    <row r="93" spans="1:12" x14ac:dyDescent="0.2">
      <c r="D93" s="81"/>
      <c r="I93" s="162"/>
      <c r="K93" s="165"/>
    </row>
    <row r="94" spans="1:12" x14ac:dyDescent="0.2">
      <c r="D94" s="13"/>
      <c r="F94" s="13"/>
      <c r="G94" s="13"/>
      <c r="H94" t="s">
        <v>10</v>
      </c>
      <c r="I94" s="12">
        <f>+K92</f>
        <v>4366.7923999999994</v>
      </c>
    </row>
    <row r="95" spans="1:12" x14ac:dyDescent="0.2">
      <c r="D95" s="14"/>
      <c r="F95" s="13"/>
      <c r="G95" s="13"/>
      <c r="H95" t="s">
        <v>12</v>
      </c>
      <c r="I95" s="207">
        <f>+I92+I94</f>
        <v>35146.522400000002</v>
      </c>
    </row>
    <row r="96" spans="1:12" x14ac:dyDescent="0.2">
      <c r="A96" s="361"/>
      <c r="D96" s="14"/>
      <c r="E96" s="15"/>
    </row>
    <row r="97" spans="1:9" x14ac:dyDescent="0.2">
      <c r="A97" s="362"/>
      <c r="B97" s="247" t="s">
        <v>47</v>
      </c>
      <c r="D97" s="14"/>
      <c r="E97" s="15"/>
      <c r="F97" s="3"/>
    </row>
    <row r="98" spans="1:9" x14ac:dyDescent="0.2">
      <c r="A98" s="361"/>
      <c r="B98" s="363">
        <v>0.13</v>
      </c>
      <c r="C98" s="41" t="s">
        <v>170</v>
      </c>
      <c r="D98" s="14"/>
      <c r="E98" s="15"/>
      <c r="I98" s="3"/>
    </row>
    <row r="99" spans="1:9" x14ac:dyDescent="0.2">
      <c r="A99" s="361"/>
      <c r="B99" s="364">
        <v>0.14000000000000001</v>
      </c>
      <c r="C99" s="41" t="s">
        <v>51</v>
      </c>
    </row>
    <row r="101" spans="1:9" x14ac:dyDescent="0.2">
      <c r="H101" s="3"/>
    </row>
    <row r="110" spans="1:9" x14ac:dyDescent="0.2">
      <c r="I110">
        <v>53.47</v>
      </c>
    </row>
  </sheetData>
  <autoFilter ref="A1:J92" xr:uid="{00000000-0009-0000-0000-000062000000}">
    <filterColumn colId="8">
      <filters>
        <filter val="1,091.00"/>
        <filter val="1,156.50"/>
        <filter val="1,201.37"/>
        <filter val="1,266.50"/>
        <filter val="1,462.72"/>
        <filter val="1,511.36"/>
        <filter val="1,531.68"/>
        <filter val="1,586.36"/>
        <filter val="1,609.66"/>
        <filter val="1,743.20"/>
        <filter val="1,776.89"/>
        <filter val="1,814.72"/>
        <filter val="2,076.02"/>
        <filter val="2,262.00"/>
        <filter val="30,779.73"/>
        <filter val="331.16"/>
        <filter val="485.50"/>
        <filter val="500.37"/>
        <filter val="638.34"/>
        <filter val="714.59"/>
        <filter val="730.18"/>
        <filter val="744.70"/>
        <filter val="846.25"/>
        <filter val="919.88"/>
        <filter val="964.0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139</vt:i4>
      </vt:variant>
    </vt:vector>
  </HeadingPairs>
  <TitlesOfParts>
    <vt:vector size="139" baseType="lpstr">
      <vt:lpstr>Datos</vt:lpstr>
      <vt:lpstr>07-03-19</vt:lpstr>
      <vt:lpstr>14-03-19</vt:lpstr>
      <vt:lpstr>21-03-19</vt:lpstr>
      <vt:lpstr>28-03-19</vt:lpstr>
      <vt:lpstr>04-04-19</vt:lpstr>
      <vt:lpstr>11-04-19</vt:lpstr>
      <vt:lpstr>17-04-19</vt:lpstr>
      <vt:lpstr>25-04-19</vt:lpstr>
      <vt:lpstr>02-05-19</vt:lpstr>
      <vt:lpstr>09-05-19</vt:lpstr>
      <vt:lpstr>16-05-19</vt:lpstr>
      <vt:lpstr>23-05-19</vt:lpstr>
      <vt:lpstr>30-05-19</vt:lpstr>
      <vt:lpstr>06-06-19</vt:lpstr>
      <vt:lpstr>13-06-19</vt:lpstr>
      <vt:lpstr>20-06-19</vt:lpstr>
      <vt:lpstr>27-06-19</vt:lpstr>
      <vt:lpstr>04-07-19</vt:lpstr>
      <vt:lpstr>18-07-19</vt:lpstr>
      <vt:lpstr>25-07-19</vt:lpstr>
      <vt:lpstr>17-10-19</vt:lpstr>
      <vt:lpstr>24-10-19</vt:lpstr>
      <vt:lpstr>31-10-19</vt:lpstr>
      <vt:lpstr>07-11-19</vt:lpstr>
      <vt:lpstr>14-11-19</vt:lpstr>
      <vt:lpstr>21-11-19</vt:lpstr>
      <vt:lpstr>28-11-19</vt:lpstr>
      <vt:lpstr>05-12-19</vt:lpstr>
      <vt:lpstr>12-12-19</vt:lpstr>
      <vt:lpstr>19-12-19</vt:lpstr>
      <vt:lpstr>27-12-19</vt:lpstr>
      <vt:lpstr>09-01-20</vt:lpstr>
      <vt:lpstr>16-01-20</vt:lpstr>
      <vt:lpstr>24-01-20</vt:lpstr>
      <vt:lpstr>30-01-20</vt:lpstr>
      <vt:lpstr>30-01-20.</vt:lpstr>
      <vt:lpstr>06-02-20</vt:lpstr>
      <vt:lpstr>13-02-20</vt:lpstr>
      <vt:lpstr>20-02-20</vt:lpstr>
      <vt:lpstr>27-02-20</vt:lpstr>
      <vt:lpstr>05-03-20</vt:lpstr>
      <vt:lpstr>12-03-20</vt:lpstr>
      <vt:lpstr>19-03-20</vt:lpstr>
      <vt:lpstr>26-03-20</vt:lpstr>
      <vt:lpstr>02-04-20</vt:lpstr>
      <vt:lpstr>08-04-20</vt:lpstr>
      <vt:lpstr>16-04-20</vt:lpstr>
      <vt:lpstr>23-04-20</vt:lpstr>
      <vt:lpstr>29-04-20</vt:lpstr>
      <vt:lpstr>08-05-20</vt:lpstr>
      <vt:lpstr>15-05-20</vt:lpstr>
      <vt:lpstr>21-05-20</vt:lpstr>
      <vt:lpstr>28-05-20</vt:lpstr>
      <vt:lpstr>04-06-20</vt:lpstr>
      <vt:lpstr>12-06-20</vt:lpstr>
      <vt:lpstr>18-06-20</vt:lpstr>
      <vt:lpstr>25-06-20</vt:lpstr>
      <vt:lpstr>02-07-20</vt:lpstr>
      <vt:lpstr>09-07-20</vt:lpstr>
      <vt:lpstr>16-07-20</vt:lpstr>
      <vt:lpstr>23-07-20</vt:lpstr>
      <vt:lpstr>30-07-20</vt:lpstr>
      <vt:lpstr>06-08-20</vt:lpstr>
      <vt:lpstr>13-08-20</vt:lpstr>
      <vt:lpstr>20-08-20</vt:lpstr>
      <vt:lpstr>27-08-20</vt:lpstr>
      <vt:lpstr>02-09-20</vt:lpstr>
      <vt:lpstr>10-09-20P36</vt:lpstr>
      <vt:lpstr>17-09-20P37</vt:lpstr>
      <vt:lpstr>24-09-20P38</vt:lpstr>
      <vt:lpstr>01-10-20P39</vt:lpstr>
      <vt:lpstr>07-10-20P40</vt:lpstr>
      <vt:lpstr>15-10-202041</vt:lpstr>
      <vt:lpstr>22-10-20P42</vt:lpstr>
      <vt:lpstr>29-10-20P43</vt:lpstr>
      <vt:lpstr>05-11-20P44</vt:lpstr>
      <vt:lpstr>12-11-20P45</vt:lpstr>
      <vt:lpstr>19-11-20P46</vt:lpstr>
      <vt:lpstr>25-11-20P47</vt:lpstr>
      <vt:lpstr>03-12-20P48</vt:lpstr>
      <vt:lpstr>10-12-20P49</vt:lpstr>
      <vt:lpstr>17-12-20P50</vt:lpstr>
      <vt:lpstr>23-12-20P51</vt:lpstr>
      <vt:lpstr>30-12-20P52</vt:lpstr>
      <vt:lpstr>07-01-2021P53</vt:lpstr>
      <vt:lpstr>14-01-2021</vt:lpstr>
      <vt:lpstr>21-01-21P03</vt:lpstr>
      <vt:lpstr>28-01-21P04</vt:lpstr>
      <vt:lpstr>04-02-21P05</vt:lpstr>
      <vt:lpstr>11-02-21</vt:lpstr>
      <vt:lpstr>25-02-21P07</vt:lpstr>
      <vt:lpstr>04-03-21P08</vt:lpstr>
      <vt:lpstr>11-03-21P09</vt:lpstr>
      <vt:lpstr>18-03-21P10</vt:lpstr>
      <vt:lpstr>25-03-21P11</vt:lpstr>
      <vt:lpstr>31-03-21P12</vt:lpstr>
      <vt:lpstr>08-04-2021P13</vt:lpstr>
      <vt:lpstr>15-04-21P14</vt:lpstr>
      <vt:lpstr>22-04-21P15</vt:lpstr>
      <vt:lpstr>29-04-21P16</vt:lpstr>
      <vt:lpstr>06-05-21P17</vt:lpstr>
      <vt:lpstr>06-05-21P17 (2)</vt:lpstr>
      <vt:lpstr>13-05-21P18</vt:lpstr>
      <vt:lpstr>20-05-21P19</vt:lpstr>
      <vt:lpstr>27-05-21P20</vt:lpstr>
      <vt:lpstr>03-06-2021</vt:lpstr>
      <vt:lpstr>10-06-21P22</vt:lpstr>
      <vt:lpstr>17-06-21P23</vt:lpstr>
      <vt:lpstr>24-06-21P24</vt:lpstr>
      <vt:lpstr>01-07-21P25</vt:lpstr>
      <vt:lpstr>08-07-21P26</vt:lpstr>
      <vt:lpstr>15-07-21P27</vt:lpstr>
      <vt:lpstr>22-07-21P28</vt:lpstr>
      <vt:lpstr>29-07-21P29</vt:lpstr>
      <vt:lpstr>05-08-21P30</vt:lpstr>
      <vt:lpstr>12-08-21P31</vt:lpstr>
      <vt:lpstr>19-08-21P32</vt:lpstr>
      <vt:lpstr>26-08-21P33</vt:lpstr>
      <vt:lpstr>02-09-21P34</vt:lpstr>
      <vt:lpstr>09-09-21P35</vt:lpstr>
      <vt:lpstr>15-09-21P36</vt:lpstr>
      <vt:lpstr>23-09-21P37</vt:lpstr>
      <vt:lpstr>30-09-21P38</vt:lpstr>
      <vt:lpstr>07-10-21P39</vt:lpstr>
      <vt:lpstr>14-10-21P40</vt:lpstr>
      <vt:lpstr>21-10-21P41</vt:lpstr>
      <vt:lpstr>28-10-21p42</vt:lpstr>
      <vt:lpstr>04-11-21P43</vt:lpstr>
      <vt:lpstr>10-11-21P44</vt:lpstr>
      <vt:lpstr>18-11-21P45</vt:lpstr>
      <vt:lpstr>24-11-21P46</vt:lpstr>
      <vt:lpstr>01-12-21P47</vt:lpstr>
      <vt:lpstr>09-12-21P48</vt:lpstr>
      <vt:lpstr>16-12-21P49</vt:lpstr>
      <vt:lpstr>22-12-21p50</vt:lpstr>
      <vt:lpstr>29-12-21P51</vt:lpstr>
      <vt:lpstr>06-01-22P52</vt:lpstr>
      <vt:lpstr>13-01-22P01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Cardona</dc:creator>
  <cp:lastModifiedBy>Microsoft Office User</cp:lastModifiedBy>
  <cp:lastPrinted>2019-03-07T19:02:39Z</cp:lastPrinted>
  <dcterms:created xsi:type="dcterms:W3CDTF">2018-02-07T19:00:31Z</dcterms:created>
  <dcterms:modified xsi:type="dcterms:W3CDTF">2022-01-18T17:52:28Z</dcterms:modified>
</cp:coreProperties>
</file>