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 2 - MRUV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<sst xmlns="http://schemas.openxmlformats.org/spreadsheetml/2006/main" count="155" uniqueCount="50">
  <si>
    <t xml:space="preserve">Incerteza base régua</t>
  </si>
  <si>
    <t xml:space="preserve">Incerteza base tempo</t>
  </si>
  <si>
    <t xml:space="preserve">Cálculo da aceleração pelo método gráfico</t>
  </si>
  <si>
    <t xml:space="preserve">massa carrinho</t>
  </si>
  <si>
    <t xml:space="preserve">x = (at^2) / 2 + x0</t>
  </si>
  <si>
    <t xml:space="preserve">Posição inicial e dos sensores</t>
  </si>
  <si>
    <t xml:space="preserve">Posição</t>
  </si>
  <si>
    <t xml:space="preserve">Medida posição 1 (cm)</t>
  </si>
  <si>
    <t xml:space="preserve">Medida posição 2 (cm)</t>
  </si>
  <si>
    <t xml:space="preserve">Média (cm)</t>
  </si>
  <si>
    <t xml:space="preserve">Desv. Pad (cm)</t>
  </si>
  <si>
    <t xml:space="preserve">Incerteza total</t>
  </si>
  <si>
    <t xml:space="preserve">Massa (g)</t>
  </si>
  <si>
    <t xml:space="preserve">Massa total (g)</t>
  </si>
  <si>
    <t xml:space="preserve">Medidas do tempo (s)</t>
  </si>
  <si>
    <t xml:space="preserve">1 ensaio</t>
  </si>
  <si>
    <t xml:space="preserve">2 ensaio</t>
  </si>
  <si>
    <t xml:space="preserve">3 ensaio</t>
  </si>
  <si>
    <t xml:space="preserve">4 ensaio</t>
  </si>
  <si>
    <t xml:space="preserve">5 ensaio</t>
  </si>
  <si>
    <t xml:space="preserve">T1 (s)</t>
  </si>
  <si>
    <t xml:space="preserve">T2 (s)</t>
  </si>
  <si>
    <t xml:space="preserve">T3 (s)</t>
  </si>
  <si>
    <t xml:space="preserve">T4 (s)</t>
  </si>
  <si>
    <t xml:space="preserve">X (cm)</t>
  </si>
  <si>
    <t xml:space="preserve">σx (cm)</t>
  </si>
  <si>
    <t xml:space="preserve">T (s)</t>
  </si>
  <si>
    <t xml:space="preserve">σT (s)</t>
  </si>
  <si>
    <t xml:space="preserve">?</t>
  </si>
  <si>
    <t xml:space="preserve">1º ensaio</t>
  </si>
  <si>
    <t xml:space="preserve">2º ensaio</t>
  </si>
  <si>
    <t xml:space="preserve">3º ensaio</t>
  </si>
  <si>
    <t xml:space="preserve">4º ensaio</t>
  </si>
  <si>
    <t xml:space="preserve">5º ensaio</t>
  </si>
  <si>
    <t xml:space="preserve">Aceleração (m/s^2</t>
  </si>
  <si>
    <t xml:space="preserve">incerteza (m/s^2)</t>
  </si>
  <si>
    <t xml:space="preserve">inversa</t>
  </si>
  <si>
    <t xml:space="preserve">M =</t>
  </si>
  <si>
    <t xml:space="preserve">massa total</t>
  </si>
  <si>
    <t xml:space="preserve">mb =</t>
  </si>
  <si>
    <t xml:space="preserve">massa corpo b</t>
  </si>
  <si>
    <t xml:space="preserve">mb (g)</t>
  </si>
  <si>
    <t xml:space="preserve">M (g)</t>
  </si>
  <si>
    <t xml:space="preserve">a (m/s^2)</t>
  </si>
  <si>
    <t xml:space="preserve">erro a (m/s^2)</t>
  </si>
  <si>
    <t xml:space="preserve">g (m/s^2)</t>
  </si>
  <si>
    <t xml:space="preserve">erro g (m/s^2)</t>
  </si>
  <si>
    <t xml:space="preserve">incerteza</t>
  </si>
  <si>
    <t xml:space="preserve">média g</t>
  </si>
  <si>
    <t xml:space="preserve">Incerteza 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</si>
</sst>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"/>
    <numFmt numFmtId="168" formatCode="0.0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sz val="18"/>
      <color rgb="FF000000"/>
      <name val="serif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E599"/>
        <bgColor rgb="FFFFFFCC"/>
      </patternFill>
    </fill>
    <fill>
      <patternFill patternType="solid">
        <fgColor rgb="FFE6B8AF"/>
        <bgColor rgb="FFF4CCCC"/>
      </patternFill>
    </fill>
    <fill>
      <patternFill patternType="solid">
        <fgColor rgb="FFD9D9D9"/>
        <bgColor rgb="FFF4CCCC"/>
      </patternFill>
    </fill>
    <fill>
      <patternFill patternType="solid">
        <fgColor rgb="FFF4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9CCFF"/>
      <rgbColor rgb="FFE6B8AF"/>
      <rgbColor rgb="FFCC99FF"/>
      <rgbColor rgb="FFF4CCCC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serif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serif"/>
                <a:ea typeface="Arial"/>
              </a:rPr>
              <a:t>Relação experimental entre a massa total e o inverso da acleração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'Exp 2 - MRUV'!$E$137:$E$137</c:f>
              <c:strCache>
                <c:ptCount val="1"/>
                <c:pt idx="0">
                  <c:v>Massa total (g)</c:v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'Exp 2 - MRUV'!$H$138:$H$143</c:f>
              <c:numCache>
                <c:formatCode>General</c:formatCode>
                <c:ptCount val="6"/>
                <c:pt idx="0">
                  <c:v>4.46428571428571</c:v>
                </c:pt>
                <c:pt idx="1">
                  <c:v>2.33644859813084</c:v>
                </c:pt>
                <c:pt idx="2">
                  <c:v>1.54798761609907</c:v>
                </c:pt>
                <c:pt idx="3">
                  <c:v>1.19047619047619</c:v>
                </c:pt>
                <c:pt idx="4">
                  <c:v>0.968992248062015</c:v>
                </c:pt>
                <c:pt idx="5">
                  <c:v>0.827814569536424</c:v>
                </c:pt>
              </c:numCache>
            </c:numRef>
          </c:xVal>
          <c:yVal>
            <c:numRef>
              <c:f>'Exp 2 - MRUV'!$E$138:$E$143</c:f>
              <c:numCache>
                <c:formatCode>General</c:formatCode>
                <c:ptCount val="6"/>
                <c:pt idx="0">
                  <c:v>228.61</c:v>
                </c:pt>
                <c:pt idx="1">
                  <c:v>233.82</c:v>
                </c:pt>
                <c:pt idx="2">
                  <c:v>239.14</c:v>
                </c:pt>
                <c:pt idx="3">
                  <c:v>244.41</c:v>
                </c:pt>
                <c:pt idx="4">
                  <c:v>249.51</c:v>
                </c:pt>
                <c:pt idx="5">
                  <c:v>254.74</c:v>
                </c:pt>
              </c:numCache>
            </c:numRef>
          </c:yVal>
          <c:smooth val="1"/>
        </c:ser>
        <c:axId val="64296561"/>
        <c:axId val="10992124"/>
      </c:scatterChart>
      <c:valAx>
        <c:axId val="64296561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1/a (1 / (m/s^2) 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992124"/>
        <c:crosses val="autoZero"/>
        <c:crossBetween val="midCat"/>
      </c:valAx>
      <c:valAx>
        <c:axId val="10992124"/>
        <c:scaling>
          <c:orientation val="minMax"/>
          <c:min val="22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Massa total do sistema (g)</a:t>
                </a:r>
              </a:p>
            </c:rich>
          </c:tx>
          <c:layout>
            <c:manualLayout>
              <c:xMode val="edge"/>
              <c:yMode val="edge"/>
              <c:x val="0.0342677165354331"/>
              <c:y val="0.20273023634881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429656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134</xdr:row>
      <xdr:rowOff>181080</xdr:rowOff>
    </xdr:from>
    <xdr:to>
      <xdr:col>17</xdr:col>
      <xdr:colOff>373320</xdr:colOff>
      <xdr:row>152</xdr:row>
      <xdr:rowOff>114120</xdr:rowOff>
    </xdr:to>
    <xdr:graphicFrame>
      <xdr:nvGraphicFramePr>
        <xdr:cNvPr id="0" name="Chart 9"/>
        <xdr:cNvGraphicFramePr/>
      </xdr:nvGraphicFramePr>
      <xdr:xfrm>
        <a:off x="10761480" y="269845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00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2" activeCellId="0" sqref="S2:T5"/>
    </sheetView>
  </sheetViews>
  <sheetFormatPr defaultColWidth="12.6328125" defaultRowHeight="15.75" zeroHeight="false" outlineLevelRow="0" outlineLevelCol="0"/>
  <cols>
    <col collapsed="false" customWidth="true" hidden="false" outlineLevel="0" max="4" min="3" style="0" width="17.88"/>
    <col collapsed="false" customWidth="true" hidden="false" outlineLevel="0" max="6" min="6" style="0" width="14.75"/>
    <col collapsed="false" customWidth="true" hidden="false" outlineLevel="0" max="7" min="7" style="0" width="13.75"/>
    <col collapsed="false" customWidth="true" hidden="false" outlineLevel="0" max="19" min="19" style="0" width="14.88"/>
  </cols>
  <sheetData>
    <row r="1" customFormat="false" ht="15.75" hidden="false" customHeight="false" outlineLevel="0" collapsed="false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customFormat="false" ht="15.75" hidden="false" customHeight="false" outlineLevel="0" collapsed="false">
      <c r="A2" s="1"/>
      <c r="B2" s="3" t="s">
        <v>0</v>
      </c>
      <c r="C2" s="3"/>
      <c r="D2" s="4" t="n">
        <v>0.05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customFormat="false" ht="15.75" hidden="false" customHeight="false" outlineLevel="0" collapsed="false">
      <c r="A3" s="1"/>
      <c r="B3" s="3" t="s">
        <v>1</v>
      </c>
      <c r="C3" s="3"/>
      <c r="D3" s="4" t="n">
        <v>0.001</v>
      </c>
      <c r="J3" s="1"/>
      <c r="K3" s="1"/>
      <c r="L3" s="1"/>
      <c r="M3" s="5" t="s">
        <v>2</v>
      </c>
      <c r="N3" s="5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customFormat="false" ht="15.75" hidden="false" customHeight="false" outlineLevel="0" collapsed="false">
      <c r="A4" s="1"/>
      <c r="B4" s="3" t="s">
        <v>3</v>
      </c>
      <c r="C4" s="3"/>
      <c r="D4" s="4" t="n">
        <v>223.3</v>
      </c>
      <c r="J4" s="1"/>
      <c r="K4" s="1"/>
      <c r="L4" s="1"/>
      <c r="M4" s="6" t="s">
        <v>4</v>
      </c>
      <c r="N4" s="6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customFormat="false" ht="15.75" hidden="false" customHeight="false" outlineLevel="0" collapsed="false">
      <c r="A5" s="1"/>
      <c r="K5" s="1"/>
      <c r="L5" s="1"/>
      <c r="M5" s="7"/>
      <c r="N5" s="7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customFormat="false" ht="15.75" hidden="false" customHeight="false" outlineLevel="0" collapsed="false">
      <c r="A6" s="1"/>
      <c r="B6" s="8" t="s">
        <v>5</v>
      </c>
      <c r="C6" s="8"/>
      <c r="D6" s="8"/>
      <c r="E6" s="8"/>
      <c r="F6" s="8"/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customFormat="false" ht="15.75" hidden="false" customHeight="false" outlineLevel="0" collapsed="false">
      <c r="A7" s="1"/>
      <c r="B7" s="9" t="s">
        <v>6</v>
      </c>
      <c r="C7" s="9" t="s">
        <v>7</v>
      </c>
      <c r="D7" s="9" t="s">
        <v>8</v>
      </c>
      <c r="E7" s="10" t="s">
        <v>9</v>
      </c>
      <c r="F7" s="10" t="s">
        <v>10</v>
      </c>
      <c r="G7" s="10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customFormat="false" ht="15.75" hidden="false" customHeight="false" outlineLevel="0" collapsed="false">
      <c r="A8" s="1"/>
      <c r="B8" s="8" t="n">
        <v>1</v>
      </c>
      <c r="C8" s="8" t="n">
        <v>179.4</v>
      </c>
      <c r="D8" s="8"/>
      <c r="E8" s="11" t="n">
        <f aca="false">C8</f>
        <v>179.4</v>
      </c>
      <c r="F8" s="8" t="n">
        <v>0</v>
      </c>
      <c r="G8" s="8" t="n">
        <f aca="false">SQRT(F8^2 + $D$2^2)</f>
        <v>0.05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customFormat="false" ht="15.75" hidden="false" customHeight="false" outlineLevel="0" collapsed="false">
      <c r="A9" s="1"/>
      <c r="B9" s="8" t="n">
        <v>2</v>
      </c>
      <c r="C9" s="8" t="n">
        <v>171.45</v>
      </c>
      <c r="D9" s="8" t="n">
        <v>169</v>
      </c>
      <c r="E9" s="12" t="n">
        <f aca="false">AVERAGE(C9:D9)</f>
        <v>170.225</v>
      </c>
      <c r="F9" s="12" t="n">
        <f aca="false">SQRT((0.5) * ((C9-E9)^2 + (D9-E9)^2))</f>
        <v>1.22499999999999</v>
      </c>
      <c r="G9" s="12" t="n">
        <f aca="false">SQRT(F9^2 + $D$2^2)</f>
        <v>1.22601998352392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customFormat="false" ht="15.75" hidden="false" customHeight="false" outlineLevel="0" collapsed="false">
      <c r="A10" s="1"/>
      <c r="B10" s="8" t="n">
        <v>3</v>
      </c>
      <c r="C10" s="8" t="n">
        <v>150</v>
      </c>
      <c r="D10" s="8" t="n">
        <v>148.6</v>
      </c>
      <c r="E10" s="8" t="n">
        <f aca="false">AVERAGE(C10:D10)</f>
        <v>149.3</v>
      </c>
      <c r="F10" s="13" t="n">
        <f aca="false">SQRT((0.5) * ((C10-E10)^2 + (D10-E10)^2))</f>
        <v>0.700000000000003</v>
      </c>
      <c r="G10" s="13" t="n">
        <f aca="false">SQRT(F10^2 + $D$2^2)</f>
        <v>0.701783442380913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customFormat="false" ht="15.75" hidden="false" customHeight="false" outlineLevel="0" collapsed="false">
      <c r="A11" s="1"/>
      <c r="B11" s="8" t="n">
        <v>4</v>
      </c>
      <c r="C11" s="8" t="n">
        <v>125.5</v>
      </c>
      <c r="D11" s="8" t="n">
        <v>123.9</v>
      </c>
      <c r="E11" s="8" t="n">
        <f aca="false">AVERAGE(C11:D11)</f>
        <v>124.7</v>
      </c>
      <c r="F11" s="13" t="n">
        <f aca="false">SQRT((0.5) * ((C11-E11)^2 + (D11-E11)^2))</f>
        <v>0.799999999999997</v>
      </c>
      <c r="G11" s="13" t="n">
        <f aca="false">SQRT(F11^2 + $D$2^2)</f>
        <v>0.801560977094067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/>
      <c r="V11" s="14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customFormat="false" ht="15.75" hidden="false" customHeight="false" outlineLevel="0" collapsed="false">
      <c r="A12" s="1"/>
      <c r="B12" s="8" t="n">
        <v>5</v>
      </c>
      <c r="C12" s="8" t="n">
        <v>105.5</v>
      </c>
      <c r="D12" s="8" t="n">
        <v>103.9</v>
      </c>
      <c r="E12" s="8" t="n">
        <f aca="false">AVERAGE(C12:D12)</f>
        <v>104.7</v>
      </c>
      <c r="F12" s="13" t="n">
        <f aca="false">SQRT((0.5) * ((C12-E12)^2 + (D12-E12)^2))</f>
        <v>0.799999999999997</v>
      </c>
      <c r="G12" s="13" t="n">
        <f aca="false">SQRT(F12^2 + $D$2^2)</f>
        <v>0.801560977094067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4"/>
      <c r="T12" s="14"/>
      <c r="U12" s="14"/>
      <c r="V12" s="1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customFormat="false" ht="15.75" hidden="false" customHeight="false" outlineLevel="0" collapsed="false">
      <c r="A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4"/>
      <c r="T13" s="14"/>
      <c r="U13" s="14"/>
      <c r="V13" s="1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customFormat="false" ht="15.75" hidden="false" customHeight="false" outlineLevel="0" collapsed="false">
      <c r="A14" s="1"/>
      <c r="B14" s="15" t="s">
        <v>12</v>
      </c>
      <c r="C14" s="8" t="n">
        <v>5.31</v>
      </c>
      <c r="D14" s="1"/>
      <c r="E14" s="15" t="s">
        <v>13</v>
      </c>
      <c r="F14" s="1" t="n">
        <f aca="false">C14+$D$4</f>
        <v>228.61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4"/>
      <c r="U14" s="14"/>
      <c r="V14" s="14"/>
      <c r="W14" s="14"/>
      <c r="X14" s="14"/>
      <c r="Y14" s="14"/>
      <c r="Z14" s="14"/>
      <c r="AA14" s="14"/>
      <c r="AB14" s="14"/>
      <c r="AC14" s="1"/>
      <c r="AD14" s="1"/>
      <c r="AE14" s="1"/>
      <c r="AF14" s="1"/>
      <c r="AG14" s="1"/>
      <c r="AH14" s="1"/>
    </row>
    <row r="15" customFormat="false" ht="15.75" hidden="false" customHeight="false" outlineLevel="0" collapsed="false">
      <c r="A15" s="1"/>
      <c r="B15" s="17" t="s">
        <v>14</v>
      </c>
      <c r="C15" s="17"/>
      <c r="D15" s="17"/>
      <c r="E15" s="17"/>
      <c r="F15" s="17"/>
      <c r="G15" s="17"/>
      <c r="H15" s="17"/>
      <c r="I15" s="17"/>
      <c r="J15" s="17"/>
      <c r="K15" s="1"/>
      <c r="L15" s="1"/>
      <c r="M15" s="1"/>
      <c r="N15" s="1"/>
      <c r="O15" s="1"/>
      <c r="P15" s="1"/>
      <c r="Q15" s="1"/>
      <c r="R15" s="1"/>
      <c r="S15" s="16"/>
      <c r="T15" s="14"/>
      <c r="U15" s="14"/>
      <c r="V15" s="14"/>
      <c r="W15" s="14"/>
      <c r="X15" s="14"/>
      <c r="Y15" s="14"/>
      <c r="Z15" s="14"/>
      <c r="AA15" s="14"/>
      <c r="AB15" s="14"/>
      <c r="AC15" s="1"/>
      <c r="AD15" s="1"/>
      <c r="AE15" s="1"/>
      <c r="AF15" s="1"/>
      <c r="AG15" s="1"/>
      <c r="AH15" s="1"/>
    </row>
    <row r="16" customFormat="false" ht="15.75" hidden="false" customHeight="false" outlineLevel="0" collapsed="false">
      <c r="A16" s="1"/>
      <c r="B16" s="8"/>
      <c r="C16" s="18" t="s">
        <v>15</v>
      </c>
      <c r="D16" s="18" t="s">
        <v>16</v>
      </c>
      <c r="E16" s="18" t="s">
        <v>17</v>
      </c>
      <c r="F16" s="18" t="s">
        <v>18</v>
      </c>
      <c r="G16" s="18" t="s">
        <v>19</v>
      </c>
      <c r="H16" s="8" t="s">
        <v>9</v>
      </c>
      <c r="I16" s="8" t="s">
        <v>10</v>
      </c>
      <c r="J16" s="8" t="s">
        <v>11</v>
      </c>
      <c r="K16" s="1"/>
      <c r="L16" s="1"/>
      <c r="M16" s="1"/>
      <c r="N16" s="1"/>
      <c r="O16" s="1"/>
      <c r="P16" s="1"/>
      <c r="Q16" s="1"/>
      <c r="R16" s="1"/>
      <c r="S16" s="19"/>
      <c r="T16" s="20"/>
      <c r="U16" s="20"/>
      <c r="V16" s="14"/>
      <c r="W16" s="14"/>
      <c r="X16" s="14"/>
      <c r="Y16" s="14"/>
      <c r="Z16" s="14"/>
      <c r="AA16" s="14"/>
      <c r="AB16" s="14"/>
      <c r="AC16" s="1"/>
      <c r="AD16" s="1"/>
      <c r="AE16" s="1"/>
      <c r="AF16" s="1"/>
      <c r="AG16" s="1"/>
      <c r="AH16" s="1"/>
    </row>
    <row r="17" customFormat="false" ht="15.75" hidden="false" customHeight="false" outlineLevel="0" collapsed="false">
      <c r="A17" s="1"/>
      <c r="B17" s="18" t="s">
        <v>20</v>
      </c>
      <c r="C17" s="21" t="n">
        <v>0.995</v>
      </c>
      <c r="D17" s="21" t="n">
        <v>0.997</v>
      </c>
      <c r="E17" s="18" t="n">
        <v>0.993</v>
      </c>
      <c r="F17" s="21" t="n">
        <v>1.006</v>
      </c>
      <c r="G17" s="8" t="n">
        <v>0.994</v>
      </c>
      <c r="H17" s="22" t="n">
        <f aca="false">AVERAGE(C17:G17)</f>
        <v>0.997</v>
      </c>
      <c r="I17" s="22" t="n">
        <f aca="false">SQRT((1/20) * ((C17-H17)^2 + (D17-H17)^2 + (E17-H17)^2 + (F17-H17)^2 + (G17-H17)^2))</f>
        <v>0.00234520787991172</v>
      </c>
      <c r="J17" s="22" t="n">
        <f aca="false">SQRT(I17^2 + $D$3^2)</f>
        <v>0.00254950975679639</v>
      </c>
      <c r="K17" s="1"/>
      <c r="L17" s="1"/>
      <c r="M17" s="1"/>
      <c r="N17" s="1"/>
      <c r="O17" s="1"/>
      <c r="P17" s="1"/>
      <c r="Q17" s="1"/>
      <c r="R17" s="1"/>
      <c r="S17" s="19"/>
      <c r="T17" s="19"/>
      <c r="U17" s="19"/>
      <c r="V17" s="14"/>
      <c r="W17" s="14"/>
      <c r="X17" s="14"/>
      <c r="Y17" s="14"/>
      <c r="Z17" s="14"/>
      <c r="AA17" s="14"/>
      <c r="AB17" s="14"/>
      <c r="AC17" s="1"/>
      <c r="AD17" s="1"/>
      <c r="AE17" s="1"/>
      <c r="AF17" s="1"/>
      <c r="AG17" s="1"/>
      <c r="AH17" s="1"/>
    </row>
    <row r="18" customFormat="false" ht="15.75" hidden="false" customHeight="false" outlineLevel="0" collapsed="false">
      <c r="A18" s="1"/>
      <c r="B18" s="18" t="s">
        <v>21</v>
      </c>
      <c r="C18" s="21" t="n">
        <v>1.728</v>
      </c>
      <c r="D18" s="21" t="n">
        <v>1.733</v>
      </c>
      <c r="E18" s="18" t="n">
        <v>1.728</v>
      </c>
      <c r="F18" s="21" t="n">
        <v>1.741</v>
      </c>
      <c r="G18" s="8" t="n">
        <v>1.728</v>
      </c>
      <c r="H18" s="22" t="n">
        <f aca="false">AVERAGE(C18:G18)</f>
        <v>1.7316</v>
      </c>
      <c r="I18" s="22" t="n">
        <f aca="false">SQRT((1/20) * ((C18-H18)^2 + (D18-H18)^2 + (E18-H18)^2 + (F18-H18)^2 + (G18-H18)^2))</f>
        <v>0.00254165300542779</v>
      </c>
      <c r="J18" s="22" t="n">
        <f aca="false">SQRT(I18^2 + $D$3^2)</f>
        <v>0.00273130005674956</v>
      </c>
      <c r="K18" s="1"/>
      <c r="L18" s="1"/>
      <c r="M18" s="1"/>
      <c r="N18" s="1"/>
      <c r="O18" s="1"/>
      <c r="P18" s="1"/>
      <c r="Q18" s="1"/>
      <c r="R18" s="1"/>
      <c r="S18" s="19"/>
      <c r="T18" s="19"/>
      <c r="U18" s="19"/>
      <c r="V18" s="14"/>
      <c r="W18" s="14"/>
      <c r="X18" s="14"/>
      <c r="Y18" s="14"/>
      <c r="Z18" s="14"/>
      <c r="AA18" s="14"/>
      <c r="AB18" s="14"/>
      <c r="AC18" s="1"/>
      <c r="AD18" s="1"/>
      <c r="AE18" s="1"/>
      <c r="AF18" s="1"/>
      <c r="AG18" s="1"/>
      <c r="AH18" s="1"/>
    </row>
    <row r="19" customFormat="false" ht="15.75" hidden="false" customHeight="false" outlineLevel="0" collapsed="false">
      <c r="A19" s="1"/>
      <c r="B19" s="18" t="s">
        <v>22</v>
      </c>
      <c r="C19" s="21" t="n">
        <v>2.291</v>
      </c>
      <c r="D19" s="21" t="n">
        <v>2.298</v>
      </c>
      <c r="E19" s="18" t="n">
        <v>2.292</v>
      </c>
      <c r="F19" s="21" t="n">
        <v>2.305</v>
      </c>
      <c r="G19" s="18" t="n">
        <v>2.292</v>
      </c>
      <c r="H19" s="22" t="n">
        <f aca="false">AVERAGE(C19:G19)</f>
        <v>2.2956</v>
      </c>
      <c r="I19" s="22" t="n">
        <f aca="false">SQRT((1/20) * ((C19-H19)^2 + (D19-H19)^2 + (E19-H19)^2 + (F19-H19)^2 + (G19-H19)^2))</f>
        <v>0.00265706605111735</v>
      </c>
      <c r="J19" s="22" t="n">
        <f aca="false">SQRT(I19^2 + $D$3^2)</f>
        <v>0.00283901391331574</v>
      </c>
      <c r="K19" s="1"/>
      <c r="L19" s="1"/>
      <c r="M19" s="1"/>
      <c r="N19" s="1"/>
      <c r="O19" s="1"/>
      <c r="P19" s="1"/>
      <c r="Q19" s="1"/>
      <c r="R19" s="1"/>
      <c r="S19" s="14"/>
      <c r="T19" s="14"/>
      <c r="U19" s="14"/>
      <c r="V19" s="14"/>
      <c r="W19" s="14"/>
      <c r="X19" s="23"/>
      <c r="Y19" s="23"/>
      <c r="Z19" s="23"/>
      <c r="AA19" s="23"/>
      <c r="AB19" s="14"/>
      <c r="AC19" s="1"/>
      <c r="AD19" s="1"/>
      <c r="AE19" s="1"/>
      <c r="AF19" s="1"/>
      <c r="AG19" s="1"/>
      <c r="AH19" s="1"/>
    </row>
    <row r="20" customFormat="false" ht="15.75" hidden="false" customHeight="false" outlineLevel="0" collapsed="false">
      <c r="A20" s="1"/>
      <c r="B20" s="8" t="s">
        <v>23</v>
      </c>
      <c r="C20" s="8" t="n">
        <v>2.664</v>
      </c>
      <c r="D20" s="8" t="n">
        <v>2.671</v>
      </c>
      <c r="E20" s="18" t="n">
        <v>2.664</v>
      </c>
      <c r="F20" s="21" t="n">
        <v>2.678</v>
      </c>
      <c r="G20" s="18" t="n">
        <v>2.664</v>
      </c>
      <c r="H20" s="22" t="n">
        <f aca="false">AVERAGE(C20:G20)</f>
        <v>2.6682</v>
      </c>
      <c r="I20" s="22" t="n">
        <f aca="false">SQRT((1/20) * ((C20-H20)^2 + (D20-H20)^2 + (E20-H20)^2 + (F20-H20)^2 + (G20-H20)^2))</f>
        <v>0.00279999999999995</v>
      </c>
      <c r="J20" s="22" t="n">
        <f aca="false">SQRT(I20^2 + $D$3^2)</f>
        <v>0.00297321374946365</v>
      </c>
      <c r="K20" s="1"/>
      <c r="L20" s="1"/>
      <c r="M20" s="1"/>
      <c r="N20" s="1"/>
      <c r="O20" s="1"/>
      <c r="P20" s="1"/>
      <c r="Q20" s="1"/>
      <c r="R20" s="1"/>
      <c r="S20" s="14"/>
      <c r="T20" s="14"/>
      <c r="U20" s="14"/>
      <c r="V20" s="14"/>
      <c r="W20" s="14"/>
      <c r="X20" s="24"/>
      <c r="Y20" s="24"/>
      <c r="Z20" s="25"/>
      <c r="AA20" s="25"/>
      <c r="AB20" s="14"/>
      <c r="AC20" s="1"/>
      <c r="AD20" s="1"/>
      <c r="AE20" s="1"/>
      <c r="AF20" s="1"/>
      <c r="AG20" s="1"/>
      <c r="AH20" s="1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L21" s="1"/>
      <c r="M21" s="1"/>
      <c r="N21" s="1"/>
      <c r="O21" s="1"/>
      <c r="P21" s="1"/>
      <c r="Q21" s="1"/>
      <c r="R21" s="1"/>
      <c r="S21" s="14"/>
      <c r="T21" s="14"/>
      <c r="U21" s="14"/>
      <c r="V21" s="14"/>
      <c r="W21" s="14"/>
      <c r="X21" s="26"/>
      <c r="Y21" s="26"/>
      <c r="Z21" s="27"/>
      <c r="AA21" s="27"/>
      <c r="AB21" s="14"/>
      <c r="AC21" s="1"/>
      <c r="AD21" s="1"/>
      <c r="AE21" s="1"/>
      <c r="AF21" s="1"/>
      <c r="AG21" s="1"/>
      <c r="AH21" s="1"/>
    </row>
    <row r="22" customFormat="false" ht="15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L22" s="1"/>
      <c r="P22" s="1"/>
      <c r="Q22" s="1"/>
      <c r="R22" s="1"/>
      <c r="S22" s="14"/>
      <c r="T22" s="14"/>
      <c r="U22" s="14"/>
      <c r="V22" s="14"/>
      <c r="W22" s="14"/>
      <c r="X22" s="25"/>
      <c r="Y22" s="25"/>
      <c r="Z22" s="27"/>
      <c r="AA22" s="27"/>
      <c r="AB22" s="14"/>
      <c r="AC22" s="1"/>
      <c r="AD22" s="1"/>
      <c r="AE22" s="1"/>
      <c r="AF22" s="1"/>
      <c r="AG22" s="1"/>
      <c r="AH22" s="1"/>
    </row>
    <row r="23" customFormat="false" ht="15.75" hidden="false" customHeight="false" outlineLevel="0" collapsed="false">
      <c r="A23" s="1"/>
      <c r="B23" s="1"/>
      <c r="C23" s="1"/>
      <c r="D23" s="1"/>
      <c r="E23" s="1"/>
      <c r="F23" s="1"/>
      <c r="G23" s="1"/>
      <c r="H23" s="14"/>
      <c r="I23" s="14"/>
      <c r="J23" s="28"/>
      <c r="L23" s="1"/>
      <c r="P23" s="1"/>
      <c r="Q23" s="1"/>
      <c r="R23" s="1"/>
      <c r="S23" s="1"/>
      <c r="T23" s="1"/>
      <c r="U23" s="1"/>
      <c r="V23" s="1"/>
      <c r="W23" s="14"/>
      <c r="X23" s="25"/>
      <c r="Y23" s="25"/>
      <c r="Z23" s="27"/>
      <c r="AA23" s="27"/>
      <c r="AB23" s="14"/>
      <c r="AC23" s="1"/>
      <c r="AD23" s="1"/>
      <c r="AE23" s="1"/>
      <c r="AF23" s="1"/>
      <c r="AG23" s="1"/>
      <c r="AH23" s="1"/>
    </row>
    <row r="24" customFormat="false" ht="15.75" hidden="false" customHeight="false" outlineLevel="0" collapsed="false">
      <c r="A24" s="1"/>
      <c r="B24" s="29" t="s">
        <v>6</v>
      </c>
      <c r="C24" s="29" t="s">
        <v>24</v>
      </c>
      <c r="D24" s="29" t="s">
        <v>25</v>
      </c>
      <c r="E24" s="29" t="s">
        <v>26</v>
      </c>
      <c r="F24" s="29" t="s">
        <v>27</v>
      </c>
      <c r="G24" s="1"/>
      <c r="H24" s="14"/>
      <c r="I24" s="14"/>
      <c r="J24" s="28"/>
      <c r="K24" s="1"/>
      <c r="L24" s="1"/>
      <c r="P24" s="1"/>
      <c r="Q24" s="1"/>
      <c r="R24" s="1"/>
      <c r="S24" s="1"/>
      <c r="T24" s="1"/>
      <c r="U24" s="1"/>
      <c r="V24" s="1"/>
      <c r="W24" s="14"/>
      <c r="X24" s="25"/>
      <c r="Y24" s="25"/>
      <c r="Z24" s="27"/>
      <c r="AA24" s="27"/>
      <c r="AB24" s="14"/>
      <c r="AC24" s="1"/>
      <c r="AD24" s="1"/>
      <c r="AE24" s="1"/>
      <c r="AF24" s="1"/>
      <c r="AG24" s="1"/>
      <c r="AH24" s="1"/>
    </row>
    <row r="25" customFormat="false" ht="15.75" hidden="false" customHeight="false" outlineLevel="0" collapsed="false">
      <c r="A25" s="1"/>
      <c r="B25" s="18" t="n">
        <v>1</v>
      </c>
      <c r="C25" s="30" t="n">
        <f aca="false">E8</f>
        <v>179.4</v>
      </c>
      <c r="D25" s="18" t="n">
        <f aca="false">G8</f>
        <v>0.05</v>
      </c>
      <c r="E25" s="18" t="n">
        <v>0</v>
      </c>
      <c r="F25" s="18" t="s">
        <v>28</v>
      </c>
      <c r="G25" s="1"/>
      <c r="H25" s="14"/>
      <c r="I25" s="28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4"/>
      <c r="X25" s="14"/>
      <c r="Y25" s="14"/>
      <c r="Z25" s="14"/>
      <c r="AA25" s="14"/>
      <c r="AB25" s="14"/>
      <c r="AC25" s="1"/>
      <c r="AD25" s="1"/>
      <c r="AE25" s="1"/>
      <c r="AF25" s="1"/>
      <c r="AG25" s="1"/>
      <c r="AH25" s="1"/>
    </row>
    <row r="26" customFormat="false" ht="15.75" hidden="false" customHeight="false" outlineLevel="0" collapsed="false">
      <c r="A26" s="1"/>
      <c r="B26" s="18" t="n">
        <v>2</v>
      </c>
      <c r="C26" s="31" t="n">
        <f aca="false">E9</f>
        <v>170.225</v>
      </c>
      <c r="D26" s="31" t="n">
        <f aca="false">G9</f>
        <v>1.22601998352392</v>
      </c>
      <c r="E26" s="21" t="n">
        <f aca="false">H17</f>
        <v>0.997</v>
      </c>
      <c r="F26" s="21" t="n">
        <f aca="false">J17</f>
        <v>0.00254950975679639</v>
      </c>
      <c r="G26" s="1"/>
      <c r="H26" s="14"/>
      <c r="I26" s="28"/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4"/>
      <c r="X26" s="14"/>
      <c r="Y26" s="14"/>
      <c r="Z26" s="14"/>
      <c r="AA26" s="14"/>
      <c r="AB26" s="14"/>
      <c r="AC26" s="1"/>
      <c r="AD26" s="1"/>
      <c r="AE26" s="1"/>
      <c r="AF26" s="1"/>
      <c r="AG26" s="1"/>
      <c r="AH26" s="1"/>
    </row>
    <row r="27" customFormat="false" ht="15.75" hidden="false" customHeight="false" outlineLevel="0" collapsed="false">
      <c r="A27" s="1"/>
      <c r="B27" s="18" t="n">
        <v>3</v>
      </c>
      <c r="C27" s="18" t="n">
        <f aca="false">E10</f>
        <v>149.3</v>
      </c>
      <c r="D27" s="32" t="n">
        <f aca="false">G10</f>
        <v>0.701783442380913</v>
      </c>
      <c r="E27" s="21" t="n">
        <f aca="false">H18</f>
        <v>1.7316</v>
      </c>
      <c r="F27" s="21" t="n">
        <f aca="false">J18</f>
        <v>0.00273130005674956</v>
      </c>
      <c r="G27" s="33"/>
      <c r="H27" s="14"/>
      <c r="I27" s="28"/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4"/>
      <c r="X27" s="14"/>
      <c r="Y27" s="14"/>
      <c r="Z27" s="14"/>
      <c r="AA27" s="14"/>
      <c r="AB27" s="14"/>
      <c r="AC27" s="1"/>
      <c r="AD27" s="1"/>
      <c r="AE27" s="1"/>
      <c r="AF27" s="1"/>
      <c r="AG27" s="1"/>
      <c r="AH27" s="1"/>
    </row>
    <row r="28" customFormat="false" ht="15.75" hidden="false" customHeight="false" outlineLevel="0" collapsed="false">
      <c r="A28" s="1"/>
      <c r="B28" s="18" t="n">
        <v>4</v>
      </c>
      <c r="C28" s="18" t="n">
        <f aca="false">E11</f>
        <v>124.7</v>
      </c>
      <c r="D28" s="32" t="n">
        <f aca="false">G11</f>
        <v>0.801560977094067</v>
      </c>
      <c r="E28" s="21" t="n">
        <f aca="false">H19</f>
        <v>2.2956</v>
      </c>
      <c r="F28" s="21" t="n">
        <f aca="false">J19</f>
        <v>0.00283901391331574</v>
      </c>
      <c r="G28" s="1"/>
      <c r="H28" s="14"/>
      <c r="I28" s="14"/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customFormat="false" ht="15.75" hidden="false" customHeight="false" outlineLevel="0" collapsed="false">
      <c r="A29" s="1"/>
      <c r="B29" s="18" t="n">
        <v>5</v>
      </c>
      <c r="C29" s="18" t="n">
        <f aca="false">E12</f>
        <v>104.7</v>
      </c>
      <c r="D29" s="32" t="n">
        <f aca="false">G12</f>
        <v>0.801560977094067</v>
      </c>
      <c r="E29" s="21" t="n">
        <f aca="false">H20</f>
        <v>2.6682</v>
      </c>
      <c r="F29" s="21" t="n">
        <f aca="false">J20</f>
        <v>0.00297321374946365</v>
      </c>
      <c r="G29" s="1"/>
      <c r="H29" s="14"/>
      <c r="I29" s="14"/>
      <c r="J29" s="14"/>
      <c r="K29" s="1"/>
      <c r="L29" s="1"/>
      <c r="M29" s="1"/>
      <c r="N29" s="1"/>
      <c r="O29" s="1"/>
      <c r="P29" s="1"/>
      <c r="Q29" s="1"/>
      <c r="R29" s="1"/>
      <c r="S29" s="14"/>
      <c r="T29" s="14"/>
      <c r="U29" s="14"/>
      <c r="V29" s="14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4"/>
      <c r="T30" s="14"/>
      <c r="U30" s="14"/>
      <c r="V30" s="1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4"/>
      <c r="T31" s="14"/>
      <c r="U31" s="14"/>
      <c r="V31" s="14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4"/>
      <c r="T32" s="14"/>
      <c r="U32" s="14"/>
      <c r="V32" s="14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4"/>
      <c r="T33" s="14"/>
      <c r="U33" s="14"/>
      <c r="V33" s="1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customFormat="false" ht="15.75" hidden="false" customHeight="false" outlineLevel="0" collapsed="false">
      <c r="A34" s="1"/>
      <c r="B34" s="15" t="s">
        <v>12</v>
      </c>
      <c r="C34" s="8" t="n">
        <v>10.52</v>
      </c>
      <c r="D34" s="1"/>
      <c r="E34" s="15" t="s">
        <v>13</v>
      </c>
      <c r="F34" s="1" t="n">
        <f aca="false">C34+$D$4</f>
        <v>233.82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4"/>
      <c r="T34" s="14"/>
      <c r="U34" s="14"/>
      <c r="V34" s="14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customFormat="false" ht="15.75" hidden="false" customHeight="false" outlineLevel="0" collapsed="false">
      <c r="A35" s="1"/>
      <c r="B35" s="17" t="s">
        <v>14</v>
      </c>
      <c r="C35" s="17"/>
      <c r="D35" s="17"/>
      <c r="E35" s="17"/>
      <c r="F35" s="17"/>
      <c r="G35" s="17"/>
      <c r="H35" s="17"/>
      <c r="I35" s="17"/>
      <c r="J35" s="17"/>
      <c r="K35" s="1"/>
      <c r="L35" s="1"/>
      <c r="M35" s="1"/>
      <c r="N35" s="1"/>
      <c r="O35" s="1"/>
      <c r="P35" s="1"/>
      <c r="Q35" s="1"/>
      <c r="R35" s="1"/>
      <c r="S35" s="16"/>
      <c r="T35" s="14"/>
      <c r="U35" s="14"/>
      <c r="V35" s="14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customFormat="false" ht="15.75" hidden="false" customHeight="false" outlineLevel="0" collapsed="false">
      <c r="A36" s="1"/>
      <c r="B36" s="8"/>
      <c r="C36" s="18" t="s">
        <v>29</v>
      </c>
      <c r="D36" s="18" t="s">
        <v>30</v>
      </c>
      <c r="E36" s="18" t="s">
        <v>31</v>
      </c>
      <c r="F36" s="18" t="s">
        <v>32</v>
      </c>
      <c r="G36" s="18" t="s">
        <v>33</v>
      </c>
      <c r="H36" s="8" t="s">
        <v>9</v>
      </c>
      <c r="I36" s="8" t="s">
        <v>10</v>
      </c>
      <c r="J36" s="8" t="s">
        <v>11</v>
      </c>
      <c r="K36" s="1"/>
      <c r="L36" s="1"/>
      <c r="M36" s="1"/>
      <c r="N36" s="1"/>
      <c r="O36" s="1"/>
      <c r="P36" s="1"/>
      <c r="Q36" s="1"/>
      <c r="R36" s="1"/>
      <c r="S36" s="16"/>
      <c r="T36" s="14"/>
      <c r="U36" s="14"/>
      <c r="V36" s="14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customFormat="false" ht="15.75" hidden="false" customHeight="false" outlineLevel="0" collapsed="false">
      <c r="A37" s="1"/>
      <c r="B37" s="18" t="s">
        <v>20</v>
      </c>
      <c r="C37" s="21" t="n">
        <v>0.701</v>
      </c>
      <c r="D37" s="21" t="n">
        <v>0.701</v>
      </c>
      <c r="E37" s="18" t="n">
        <v>0.702</v>
      </c>
      <c r="F37" s="21" t="n">
        <v>0.697</v>
      </c>
      <c r="G37" s="8" t="n">
        <v>0.695</v>
      </c>
      <c r="H37" s="22" t="n">
        <f aca="false">AVERAGE(C37:G37)</f>
        <v>0.6992</v>
      </c>
      <c r="I37" s="22" t="n">
        <f aca="false">SQRT((1/20) * ((C37-H37)^2 + (D37-H37)^2 + (E37-H37)^2 + (F37-H37)^2 + (G37-H37)^2))</f>
        <v>0.00135646599662506</v>
      </c>
      <c r="J37" s="22" t="n">
        <f aca="false">SQRT(I37^2 + $D$3^2)</f>
        <v>0.00168522995463527</v>
      </c>
      <c r="K37" s="1"/>
      <c r="L37" s="1"/>
      <c r="M37" s="1"/>
      <c r="N37" s="1"/>
      <c r="O37" s="1"/>
      <c r="P37" s="1"/>
      <c r="Q37" s="1"/>
      <c r="R37" s="1"/>
      <c r="S37" s="19"/>
      <c r="T37" s="20"/>
      <c r="U37" s="20"/>
      <c r="V37" s="14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customFormat="false" ht="15.75" hidden="false" customHeight="false" outlineLevel="0" collapsed="false">
      <c r="A38" s="1"/>
      <c r="B38" s="18" t="s">
        <v>21</v>
      </c>
      <c r="C38" s="21" t="n">
        <v>1.228</v>
      </c>
      <c r="D38" s="21" t="n">
        <v>1.23</v>
      </c>
      <c r="E38" s="18" t="n">
        <v>1.231</v>
      </c>
      <c r="F38" s="21" t="n">
        <v>1.221</v>
      </c>
      <c r="G38" s="8" t="n">
        <v>1.219</v>
      </c>
      <c r="H38" s="22" t="n">
        <f aca="false">AVERAGE(C38:G38)</f>
        <v>1.2258</v>
      </c>
      <c r="I38" s="22" t="n">
        <f aca="false">SQRT((1/20) * ((C38-H38)^2 + (D38-H38)^2 + (E38-H38)^2 + (F38-H38)^2 + (G38-H38)^2))</f>
        <v>0.00243721152139078</v>
      </c>
      <c r="J38" s="22" t="n">
        <f aca="false">SQRT(I38^2 + $D$3^2)</f>
        <v>0.00263438797446389</v>
      </c>
      <c r="K38" s="1"/>
      <c r="L38" s="1"/>
      <c r="M38" s="1"/>
      <c r="N38" s="1"/>
      <c r="O38" s="1"/>
      <c r="P38" s="1"/>
      <c r="Q38" s="1"/>
      <c r="R38" s="1"/>
      <c r="S38" s="19"/>
      <c r="T38" s="19"/>
      <c r="U38" s="19"/>
      <c r="V38" s="14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.75" hidden="false" customHeight="false" outlineLevel="0" collapsed="false">
      <c r="A39" s="1"/>
      <c r="B39" s="18" t="s">
        <v>22</v>
      </c>
      <c r="C39" s="21" t="n">
        <v>1.633</v>
      </c>
      <c r="D39" s="21" t="n">
        <v>1.637</v>
      </c>
      <c r="E39" s="18" t="n">
        <v>1.637</v>
      </c>
      <c r="F39" s="21" t="n">
        <v>1.624</v>
      </c>
      <c r="G39" s="18" t="n">
        <v>1.622</v>
      </c>
      <c r="H39" s="22" t="n">
        <f aca="false">AVERAGE(C39:G39)</f>
        <v>1.6306</v>
      </c>
      <c r="I39" s="22" t="n">
        <f aca="false">SQRT((1/20) * ((C39-H39)^2 + (D39-H39)^2 + (E39-H39)^2 + (F39-H39)^2 + (G39-H39)^2))</f>
        <v>0.00320312347560937</v>
      </c>
      <c r="J39" s="22" t="n">
        <f aca="false">SQRT(I39^2 + $D$3^2)</f>
        <v>0.00335559234711248</v>
      </c>
      <c r="K39" s="1"/>
      <c r="L39" s="1"/>
      <c r="M39" s="1"/>
      <c r="N39" s="1"/>
      <c r="O39" s="1"/>
      <c r="P39" s="1"/>
      <c r="Q39" s="1"/>
      <c r="R39" s="1"/>
      <c r="S39" s="19"/>
      <c r="T39" s="19"/>
      <c r="U39" s="19"/>
      <c r="V39" s="14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customFormat="false" ht="15.75" hidden="false" customHeight="false" outlineLevel="0" collapsed="false">
      <c r="A40" s="1"/>
      <c r="B40" s="8" t="s">
        <v>23</v>
      </c>
      <c r="C40" s="8" t="n">
        <v>1.901</v>
      </c>
      <c r="D40" s="8" t="n">
        <v>1.956</v>
      </c>
      <c r="E40" s="18" t="n">
        <v>1.906</v>
      </c>
      <c r="F40" s="21" t="n">
        <v>1.89</v>
      </c>
      <c r="G40" s="18" t="n">
        <v>1.888</v>
      </c>
      <c r="H40" s="22" t="n">
        <f aca="false">AVERAGE(C40:G40)</f>
        <v>1.9082</v>
      </c>
      <c r="I40" s="22" t="n">
        <f aca="false">SQRT((1/20) * ((C40-H40)^2 + (D40-H40)^2 + (E40-H40)^2 + (F40-H40)^2 + (G40-H40)^2))</f>
        <v>0.0124112851872802</v>
      </c>
      <c r="J40" s="22" t="n">
        <f aca="false">SQRT(I40^2 + $D$3^2)</f>
        <v>0.0124515059330187</v>
      </c>
      <c r="K40" s="1"/>
      <c r="L40" s="1"/>
      <c r="M40" s="1"/>
      <c r="N40" s="1"/>
      <c r="O40" s="1"/>
      <c r="P40" s="1"/>
      <c r="Q40" s="1"/>
      <c r="R40" s="1"/>
      <c r="S40" s="14"/>
      <c r="T40" s="14"/>
      <c r="U40" s="14"/>
      <c r="V40" s="14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4"/>
      <c r="T41" s="14"/>
      <c r="U41" s="14"/>
      <c r="V41" s="14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4"/>
      <c r="T42" s="14"/>
      <c r="U42" s="14"/>
      <c r="V42" s="14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4"/>
      <c r="T43" s="14"/>
      <c r="U43" s="14"/>
      <c r="V43" s="14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customFormat="false" ht="15.75" hidden="false" customHeight="false" outlineLevel="0" collapsed="false">
      <c r="A44" s="1"/>
      <c r="B44" s="29" t="s">
        <v>6</v>
      </c>
      <c r="C44" s="29" t="s">
        <v>24</v>
      </c>
      <c r="D44" s="29" t="s">
        <v>25</v>
      </c>
      <c r="E44" s="29" t="s">
        <v>26</v>
      </c>
      <c r="F44" s="29" t="s">
        <v>27</v>
      </c>
      <c r="G44" s="1"/>
      <c r="H44" s="14"/>
      <c r="I44" s="28"/>
      <c r="J44" s="14"/>
      <c r="K44" s="1"/>
      <c r="L44" s="1"/>
      <c r="M44" s="1"/>
      <c r="N44" s="1"/>
      <c r="O44" s="1"/>
      <c r="P44" s="1"/>
      <c r="Q44" s="1"/>
      <c r="R44" s="1"/>
      <c r="S44" s="14"/>
      <c r="T44" s="14"/>
      <c r="U44" s="14"/>
      <c r="V44" s="14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.75" hidden="false" customHeight="false" outlineLevel="0" collapsed="false">
      <c r="A45" s="1"/>
      <c r="B45" s="18" t="n">
        <v>1</v>
      </c>
      <c r="C45" s="30" t="n">
        <f aca="false">E8</f>
        <v>179.4</v>
      </c>
      <c r="D45" s="18" t="n">
        <f aca="false">G8</f>
        <v>0.05</v>
      </c>
      <c r="E45" s="18" t="n">
        <v>0</v>
      </c>
      <c r="F45" s="18" t="s">
        <v>28</v>
      </c>
      <c r="G45" s="1"/>
      <c r="H45" s="14"/>
      <c r="I45" s="28"/>
      <c r="J45" s="1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customFormat="false" ht="15.75" hidden="false" customHeight="false" outlineLevel="0" collapsed="false">
      <c r="A46" s="1"/>
      <c r="B46" s="18" t="n">
        <v>2</v>
      </c>
      <c r="C46" s="31" t="n">
        <f aca="false">E9</f>
        <v>170.225</v>
      </c>
      <c r="D46" s="31" t="n">
        <f aca="false">G9</f>
        <v>1.22601998352392</v>
      </c>
      <c r="E46" s="21" t="n">
        <f aca="false">H37</f>
        <v>0.6992</v>
      </c>
      <c r="F46" s="21" t="n">
        <f aca="false">J37</f>
        <v>0.00168522995463527</v>
      </c>
      <c r="G46" s="1"/>
      <c r="H46" s="14"/>
      <c r="I46" s="28"/>
      <c r="J46" s="1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.75" hidden="false" customHeight="false" outlineLevel="0" collapsed="false">
      <c r="A47" s="1"/>
      <c r="B47" s="18" t="n">
        <v>3</v>
      </c>
      <c r="C47" s="18" t="n">
        <f aca="false">E10</f>
        <v>149.3</v>
      </c>
      <c r="D47" s="32" t="n">
        <f aca="false">G10</f>
        <v>0.701783442380913</v>
      </c>
      <c r="E47" s="21" t="n">
        <f aca="false">H38</f>
        <v>1.2258</v>
      </c>
      <c r="F47" s="21" t="n">
        <f aca="false">J38</f>
        <v>0.00263438797446389</v>
      </c>
      <c r="G47" s="33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customFormat="false" ht="15.75" hidden="false" customHeight="false" outlineLevel="0" collapsed="false">
      <c r="A48" s="1"/>
      <c r="B48" s="18" t="n">
        <v>4</v>
      </c>
      <c r="C48" s="18" t="n">
        <f aca="false">E11</f>
        <v>124.7</v>
      </c>
      <c r="D48" s="32" t="n">
        <f aca="false">G11</f>
        <v>0.801560977094067</v>
      </c>
      <c r="E48" s="21" t="n">
        <f aca="false">H39</f>
        <v>1.6306</v>
      </c>
      <c r="F48" s="21" t="n">
        <f aca="false">J39</f>
        <v>0.00335559234711248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customFormat="false" ht="15.75" hidden="false" customHeight="false" outlineLevel="0" collapsed="false">
      <c r="A49" s="1"/>
      <c r="B49" s="18" t="n">
        <v>5</v>
      </c>
      <c r="C49" s="18" t="n">
        <f aca="false">E12</f>
        <v>104.7</v>
      </c>
      <c r="D49" s="32" t="n">
        <f aca="false">G12</f>
        <v>0.801560977094067</v>
      </c>
      <c r="E49" s="21" t="n">
        <f aca="false">H40</f>
        <v>1.9082</v>
      </c>
      <c r="F49" s="21" t="n">
        <f aca="false">J40</f>
        <v>0.0124515059330187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4"/>
      <c r="T51" s="14"/>
      <c r="U51" s="14"/>
      <c r="V51" s="14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4"/>
      <c r="T52" s="14"/>
      <c r="U52" s="14"/>
      <c r="V52" s="14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4"/>
      <c r="T53" s="14"/>
      <c r="U53" s="14"/>
      <c r="V53" s="14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4"/>
      <c r="T54" s="14"/>
      <c r="U54" s="14"/>
      <c r="V54" s="14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customFormat="false" ht="15.75" hidden="false" customHeight="false" outlineLevel="0" collapsed="false">
      <c r="A55" s="1"/>
      <c r="B55" s="15" t="s">
        <v>12</v>
      </c>
      <c r="C55" s="8" t="n">
        <v>15.84</v>
      </c>
      <c r="D55" s="1"/>
      <c r="E55" s="15" t="s">
        <v>13</v>
      </c>
      <c r="F55" s="1" t="n">
        <f aca="false">C55+$D$4</f>
        <v>239.14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6"/>
      <c r="T55" s="14"/>
      <c r="U55" s="14"/>
      <c r="V55" s="14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customFormat="false" ht="15.75" hidden="false" customHeight="false" outlineLevel="0" collapsed="false">
      <c r="A56" s="1"/>
      <c r="B56" s="17" t="s">
        <v>14</v>
      </c>
      <c r="C56" s="17"/>
      <c r="D56" s="17"/>
      <c r="E56" s="17"/>
      <c r="F56" s="17"/>
      <c r="G56" s="17"/>
      <c r="H56" s="17"/>
      <c r="I56" s="17"/>
      <c r="J56" s="17"/>
      <c r="K56" s="1"/>
      <c r="L56" s="1"/>
      <c r="M56" s="1"/>
      <c r="N56" s="1"/>
      <c r="O56" s="1"/>
      <c r="P56" s="1"/>
      <c r="Q56" s="1"/>
      <c r="R56" s="1"/>
      <c r="S56" s="16"/>
      <c r="T56" s="14"/>
      <c r="U56" s="14"/>
      <c r="V56" s="14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customFormat="false" ht="15.75" hidden="false" customHeight="false" outlineLevel="0" collapsed="false">
      <c r="A57" s="1"/>
      <c r="B57" s="8"/>
      <c r="C57" s="18" t="s">
        <v>29</v>
      </c>
      <c r="D57" s="18" t="s">
        <v>30</v>
      </c>
      <c r="E57" s="18" t="s">
        <v>31</v>
      </c>
      <c r="F57" s="18" t="s">
        <v>32</v>
      </c>
      <c r="G57" s="18" t="s">
        <v>33</v>
      </c>
      <c r="H57" s="8" t="s">
        <v>9</v>
      </c>
      <c r="I57" s="8" t="s">
        <v>10</v>
      </c>
      <c r="J57" s="8" t="s">
        <v>11</v>
      </c>
      <c r="K57" s="1"/>
      <c r="L57" s="1"/>
      <c r="M57" s="1"/>
      <c r="N57" s="1"/>
      <c r="O57" s="1"/>
      <c r="P57" s="1"/>
      <c r="Q57" s="1"/>
      <c r="R57" s="1"/>
      <c r="S57" s="19"/>
      <c r="T57" s="20"/>
      <c r="U57" s="20"/>
      <c r="V57" s="14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customFormat="false" ht="15.75" hidden="false" customHeight="false" outlineLevel="0" collapsed="false">
      <c r="A58" s="1"/>
      <c r="B58" s="18" t="s">
        <v>20</v>
      </c>
      <c r="C58" s="21" t="n">
        <v>0.565</v>
      </c>
      <c r="D58" s="21" t="n">
        <v>0.566</v>
      </c>
      <c r="E58" s="18" t="n">
        <v>0.566</v>
      </c>
      <c r="F58" s="21" t="n">
        <v>0.57</v>
      </c>
      <c r="G58" s="8" t="n">
        <v>0.564</v>
      </c>
      <c r="H58" s="22" t="n">
        <f aca="false">AVERAGE(C58:G58)</f>
        <v>0.5662</v>
      </c>
      <c r="I58" s="22" t="n">
        <f aca="false">SQRT((1/20) * ((C58-H58)^2 + (D58-H58)^2 + (E58-H58)^2 + (F58-H58)^2 + (G58-H58)^2))</f>
        <v>0.00101980390271856</v>
      </c>
      <c r="J58" s="22" t="n">
        <f aca="false">SQRT(I58^2 + $D$3^2)</f>
        <v>0.00142828568570857</v>
      </c>
      <c r="K58" s="1"/>
      <c r="L58" s="1"/>
      <c r="M58" s="1"/>
      <c r="N58" s="1"/>
      <c r="O58" s="1"/>
      <c r="P58" s="1"/>
      <c r="Q58" s="1"/>
      <c r="R58" s="1"/>
      <c r="S58" s="19"/>
      <c r="T58" s="19"/>
      <c r="U58" s="19"/>
      <c r="V58" s="14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customFormat="false" ht="15.75" hidden="false" customHeight="false" outlineLevel="0" collapsed="false">
      <c r="A59" s="1"/>
      <c r="B59" s="18" t="s">
        <v>21</v>
      </c>
      <c r="C59" s="21" t="n">
        <v>0.997</v>
      </c>
      <c r="D59" s="21" t="n">
        <v>0.998</v>
      </c>
      <c r="E59" s="18" t="n">
        <v>0.998</v>
      </c>
      <c r="F59" s="21" t="n">
        <v>1.004</v>
      </c>
      <c r="G59" s="8" t="n">
        <v>0.997</v>
      </c>
      <c r="H59" s="22" t="n">
        <f aca="false">AVERAGE(C59:G59)</f>
        <v>0.9988</v>
      </c>
      <c r="I59" s="22" t="n">
        <f aca="false">SQRT((1/20) * ((C59-H59)^2 + (D59-H59)^2 + (E59-H59)^2 + (F59-H59)^2 + (G59-H59)^2))</f>
        <v>0.00131909059582729</v>
      </c>
      <c r="J59" s="22" t="n">
        <f aca="false">SQRT(I59^2 + $D$3^2)</f>
        <v>0.00165529453572469</v>
      </c>
      <c r="K59" s="1"/>
      <c r="L59" s="1"/>
      <c r="M59" s="1"/>
      <c r="N59" s="1"/>
      <c r="O59" s="1"/>
      <c r="P59" s="1"/>
      <c r="Q59" s="1"/>
      <c r="R59" s="1"/>
      <c r="S59" s="19"/>
      <c r="T59" s="19"/>
      <c r="U59" s="19"/>
      <c r="V59" s="14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customFormat="false" ht="15.75" hidden="false" customHeight="false" outlineLevel="0" collapsed="false">
      <c r="A60" s="1"/>
      <c r="B60" s="18" t="s">
        <v>22</v>
      </c>
      <c r="C60" s="21" t="n">
        <v>1.33</v>
      </c>
      <c r="D60" s="21" t="n">
        <v>1.331</v>
      </c>
      <c r="E60" s="18" t="n">
        <v>1.331</v>
      </c>
      <c r="F60" s="21" t="n">
        <v>1.338</v>
      </c>
      <c r="G60" s="18" t="n">
        <v>1.329</v>
      </c>
      <c r="H60" s="22" t="n">
        <f aca="false">AVERAGE(C60:G60)</f>
        <v>1.3318</v>
      </c>
      <c r="I60" s="22" t="n">
        <f aca="false">SQRT((1/20) * ((C60-H60)^2 + (D60-H60)^2 + (E60-H60)^2 + (F60-H60)^2 + (G60-H60)^2))</f>
        <v>0.00159373774505094</v>
      </c>
      <c r="J60" s="22" t="n">
        <f aca="false">SQRT(I60^2 + $D$3^2)</f>
        <v>0.00188148877222269</v>
      </c>
      <c r="K60" s="1"/>
      <c r="L60" s="1"/>
      <c r="M60" s="1"/>
      <c r="N60" s="1"/>
      <c r="O60" s="1"/>
      <c r="P60" s="1"/>
      <c r="Q60" s="1"/>
      <c r="R60" s="1"/>
      <c r="S60" s="14"/>
      <c r="T60" s="14"/>
      <c r="U60" s="14"/>
      <c r="V60" s="14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customFormat="false" ht="15.75" hidden="false" customHeight="false" outlineLevel="0" collapsed="false">
      <c r="A61" s="1"/>
      <c r="B61" s="8" t="s">
        <v>23</v>
      </c>
      <c r="C61" s="8" t="n">
        <v>1.549</v>
      </c>
      <c r="D61" s="8" t="n">
        <v>1.551</v>
      </c>
      <c r="E61" s="18" t="n">
        <v>1.551</v>
      </c>
      <c r="F61" s="21" t="n">
        <v>1.559</v>
      </c>
      <c r="G61" s="18" t="n">
        <v>1.549</v>
      </c>
      <c r="H61" s="22" t="n">
        <f aca="false">AVERAGE(C61:G61)</f>
        <v>1.5518</v>
      </c>
      <c r="I61" s="22" t="n">
        <f aca="false">SQRT((1/20) * ((C61-H61)^2 + (D61-H61)^2 + (E61-H61)^2 + (F61-H61)^2 + (G61-H61)^2))</f>
        <v>0.00185472369909914</v>
      </c>
      <c r="J61" s="22" t="n">
        <f aca="false">SQRT(I61^2 + $D$3^2)</f>
        <v>0.00210713075057055</v>
      </c>
      <c r="K61" s="1"/>
      <c r="L61" s="1"/>
      <c r="M61" s="1"/>
      <c r="N61" s="1"/>
      <c r="O61" s="1"/>
      <c r="P61" s="1"/>
      <c r="Q61" s="1"/>
      <c r="R61" s="1"/>
      <c r="S61" s="14"/>
      <c r="T61" s="14"/>
      <c r="U61" s="14"/>
      <c r="V61" s="14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4"/>
      <c r="T62" s="14"/>
      <c r="U62" s="14"/>
      <c r="V62" s="14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4"/>
      <c r="T63" s="14"/>
      <c r="U63" s="14"/>
      <c r="V63" s="14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4"/>
      <c r="T64" s="14"/>
      <c r="U64" s="14"/>
      <c r="V64" s="14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customFormat="false" ht="15.75" hidden="false" customHeight="false" outlineLevel="0" collapsed="false">
      <c r="A65" s="1"/>
      <c r="B65" s="29" t="s">
        <v>6</v>
      </c>
      <c r="C65" s="29" t="s">
        <v>24</v>
      </c>
      <c r="D65" s="29" t="s">
        <v>25</v>
      </c>
      <c r="E65" s="29" t="s">
        <v>26</v>
      </c>
      <c r="F65" s="29" t="s">
        <v>27</v>
      </c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customFormat="false" ht="15.75" hidden="false" customHeight="false" outlineLevel="0" collapsed="false">
      <c r="A66" s="1"/>
      <c r="B66" s="18" t="n">
        <v>1</v>
      </c>
      <c r="C66" s="30" t="n">
        <f aca="false">E8</f>
        <v>179.4</v>
      </c>
      <c r="D66" s="18" t="n">
        <f aca="false">G8</f>
        <v>0.05</v>
      </c>
      <c r="E66" s="18" t="n">
        <v>0</v>
      </c>
      <c r="F66" s="18" t="s">
        <v>28</v>
      </c>
      <c r="G66" s="1"/>
      <c r="H66" s="14"/>
      <c r="I66" s="28"/>
      <c r="J66" s="1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customFormat="false" ht="15.75" hidden="false" customHeight="false" outlineLevel="0" collapsed="false">
      <c r="A67" s="1"/>
      <c r="B67" s="18" t="n">
        <v>2</v>
      </c>
      <c r="C67" s="31" t="n">
        <f aca="false">E9</f>
        <v>170.225</v>
      </c>
      <c r="D67" s="31" t="n">
        <f aca="false">G9</f>
        <v>1.22601998352392</v>
      </c>
      <c r="E67" s="21" t="n">
        <f aca="false">H58</f>
        <v>0.5662</v>
      </c>
      <c r="F67" s="21" t="n">
        <f aca="false">J58</f>
        <v>0.00142828568570857</v>
      </c>
      <c r="G67" s="1"/>
      <c r="H67" s="14"/>
      <c r="I67" s="28"/>
      <c r="J67" s="1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customFormat="false" ht="15.75" hidden="false" customHeight="false" outlineLevel="0" collapsed="false">
      <c r="A68" s="1"/>
      <c r="B68" s="18" t="n">
        <v>3</v>
      </c>
      <c r="C68" s="18" t="n">
        <f aca="false">E10</f>
        <v>149.3</v>
      </c>
      <c r="D68" s="32" t="n">
        <f aca="false">G10</f>
        <v>0.701783442380913</v>
      </c>
      <c r="E68" s="21" t="n">
        <f aca="false">H59</f>
        <v>0.9988</v>
      </c>
      <c r="F68" s="21" t="n">
        <f aca="false">J59</f>
        <v>0.00165529453572469</v>
      </c>
      <c r="G68" s="33"/>
      <c r="H68" s="14"/>
      <c r="I68" s="28"/>
      <c r="J68" s="1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customFormat="false" ht="15.75" hidden="false" customHeight="false" outlineLevel="0" collapsed="false">
      <c r="A69" s="1"/>
      <c r="B69" s="18" t="n">
        <v>4</v>
      </c>
      <c r="C69" s="18" t="n">
        <f aca="false">E11</f>
        <v>124.7</v>
      </c>
      <c r="D69" s="32" t="n">
        <f aca="false">G11</f>
        <v>0.801560977094067</v>
      </c>
      <c r="E69" s="21" t="n">
        <f aca="false">H60</f>
        <v>1.3318</v>
      </c>
      <c r="F69" s="21" t="n">
        <f aca="false">J60</f>
        <v>0.00188148877222269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customFormat="false" ht="15.75" hidden="false" customHeight="false" outlineLevel="0" collapsed="false">
      <c r="A70" s="1"/>
      <c r="B70" s="18" t="n">
        <v>5</v>
      </c>
      <c r="C70" s="18" t="n">
        <f aca="false">E12</f>
        <v>104.7</v>
      </c>
      <c r="D70" s="32" t="n">
        <f aca="false">G12</f>
        <v>0.801560977094067</v>
      </c>
      <c r="E70" s="21" t="n">
        <f aca="false">H61</f>
        <v>1.5518</v>
      </c>
      <c r="F70" s="21" t="n">
        <f aca="false">J61</f>
        <v>0.00210713075057055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customFormat="false" ht="15.75" hidden="false" customHeight="false" outlineLevel="0" collapsed="false">
      <c r="A71" s="1"/>
      <c r="K71" s="1"/>
      <c r="L71" s="1"/>
      <c r="M71" s="1"/>
      <c r="N71" s="1"/>
      <c r="O71" s="1"/>
      <c r="P71" s="1"/>
      <c r="Q71" s="1"/>
      <c r="R71" s="1"/>
      <c r="S71" s="14"/>
      <c r="T71" s="14"/>
      <c r="U71" s="14"/>
      <c r="V71" s="14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4"/>
      <c r="T72" s="14"/>
      <c r="U72" s="14"/>
      <c r="V72" s="14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4"/>
      <c r="T73" s="14"/>
      <c r="U73" s="14"/>
      <c r="V73" s="14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4"/>
      <c r="T74" s="14"/>
      <c r="U74" s="14"/>
      <c r="V74" s="14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customFormat="false" ht="15.75" hidden="false" customHeight="false" outlineLevel="0" collapsed="false">
      <c r="A75" s="1"/>
      <c r="B75" s="15" t="s">
        <v>12</v>
      </c>
      <c r="C75" s="8" t="n">
        <v>21.11</v>
      </c>
      <c r="D75" s="1"/>
      <c r="E75" s="15" t="s">
        <v>13</v>
      </c>
      <c r="F75" s="1" t="n">
        <f aca="false">C75+$D$4</f>
        <v>244.41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6"/>
      <c r="T75" s="14"/>
      <c r="U75" s="14"/>
      <c r="V75" s="14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customFormat="false" ht="15.75" hidden="false" customHeight="false" outlineLevel="0" collapsed="false">
      <c r="A76" s="1"/>
      <c r="B76" s="17" t="s">
        <v>14</v>
      </c>
      <c r="C76" s="17"/>
      <c r="D76" s="17"/>
      <c r="E76" s="17"/>
      <c r="F76" s="17"/>
      <c r="G76" s="17"/>
      <c r="H76" s="17"/>
      <c r="I76" s="17"/>
      <c r="J76" s="17"/>
      <c r="K76" s="1"/>
      <c r="L76" s="1"/>
      <c r="M76" s="1"/>
      <c r="N76" s="1"/>
      <c r="O76" s="1"/>
      <c r="P76" s="1"/>
      <c r="Q76" s="1"/>
      <c r="R76" s="1"/>
      <c r="S76" s="16"/>
      <c r="T76" s="14"/>
      <c r="U76" s="14"/>
      <c r="V76" s="14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customFormat="false" ht="15.75" hidden="false" customHeight="false" outlineLevel="0" collapsed="false">
      <c r="A77" s="1"/>
      <c r="B77" s="8"/>
      <c r="C77" s="18" t="s">
        <v>29</v>
      </c>
      <c r="D77" s="18" t="s">
        <v>30</v>
      </c>
      <c r="E77" s="18" t="s">
        <v>31</v>
      </c>
      <c r="F77" s="18" t="s">
        <v>32</v>
      </c>
      <c r="G77" s="18" t="s">
        <v>33</v>
      </c>
      <c r="H77" s="8" t="s">
        <v>9</v>
      </c>
      <c r="I77" s="8" t="s">
        <v>10</v>
      </c>
      <c r="J77" s="8" t="s">
        <v>11</v>
      </c>
      <c r="K77" s="1"/>
      <c r="L77" s="1"/>
      <c r="M77" s="1"/>
      <c r="N77" s="1"/>
      <c r="O77" s="1"/>
      <c r="P77" s="1"/>
      <c r="Q77" s="1"/>
      <c r="R77" s="1"/>
      <c r="S77" s="19"/>
      <c r="T77" s="20"/>
      <c r="U77" s="20"/>
      <c r="V77" s="14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customFormat="false" ht="15.75" hidden="false" customHeight="false" outlineLevel="0" collapsed="false">
      <c r="A78" s="1"/>
      <c r="B78" s="18" t="s">
        <v>20</v>
      </c>
      <c r="C78" s="21" t="n">
        <v>0.494</v>
      </c>
      <c r="D78" s="21" t="n">
        <v>0.494</v>
      </c>
      <c r="E78" s="18" t="n">
        <v>0.493</v>
      </c>
      <c r="F78" s="21" t="n">
        <v>0.495</v>
      </c>
      <c r="G78" s="8" t="n">
        <v>0.493</v>
      </c>
      <c r="H78" s="22" t="n">
        <f aca="false">AVERAGE(C78:G78)</f>
        <v>0.4938</v>
      </c>
      <c r="I78" s="22" t="n">
        <f aca="false">SQRT((1/20) * ((C78-H78)^2 + (D78-H78)^2 + (E78-H78)^2 + (F78-H78)^2 + (G78-H78)^2))</f>
        <v>0.000374165738677394</v>
      </c>
      <c r="J78" s="22" t="n">
        <f aca="false">SQRT(I78^2 + $D$3^2)</f>
        <v>0.00106770782520313</v>
      </c>
      <c r="K78" s="1"/>
      <c r="L78" s="1"/>
      <c r="M78" s="1"/>
      <c r="N78" s="1"/>
      <c r="O78" s="1"/>
      <c r="P78" s="1"/>
      <c r="Q78" s="1"/>
      <c r="R78" s="1"/>
      <c r="S78" s="19"/>
      <c r="T78" s="19"/>
      <c r="U78" s="19"/>
      <c r="V78" s="14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customFormat="false" ht="15.75" hidden="false" customHeight="false" outlineLevel="0" collapsed="false">
      <c r="A79" s="1"/>
      <c r="B79" s="18" t="s">
        <v>21</v>
      </c>
      <c r="C79" s="21" t="n">
        <v>0.872</v>
      </c>
      <c r="D79" s="21" t="n">
        <v>0.873</v>
      </c>
      <c r="E79" s="18" t="n">
        <v>0.873</v>
      </c>
      <c r="F79" s="21" t="n">
        <v>0.876</v>
      </c>
      <c r="G79" s="8" t="n">
        <v>0.871</v>
      </c>
      <c r="H79" s="22" t="n">
        <f aca="false">AVERAGE(C79:G79)</f>
        <v>0.873</v>
      </c>
      <c r="I79" s="22" t="n">
        <f aca="false">SQRT((1/20) * ((C79-H79)^2 + (D79-H79)^2 + (E79-H79)^2 + (F79-H79)^2 + (G79-H79)^2))</f>
        <v>0.000836660026534076</v>
      </c>
      <c r="J79" s="22" t="n">
        <f aca="false">SQRT(I79^2 + $D$3^2)</f>
        <v>0.00130384048104053</v>
      </c>
      <c r="K79" s="1"/>
      <c r="L79" s="1"/>
      <c r="M79" s="1"/>
      <c r="N79" s="1"/>
      <c r="O79" s="1"/>
      <c r="P79" s="1"/>
      <c r="Q79" s="1"/>
      <c r="R79" s="1"/>
      <c r="S79" s="19"/>
      <c r="T79" s="19"/>
      <c r="U79" s="19"/>
      <c r="V79" s="14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customFormat="false" ht="15.75" hidden="false" customHeight="false" outlineLevel="0" collapsed="false">
      <c r="A80" s="1"/>
      <c r="B80" s="18" t="s">
        <v>22</v>
      </c>
      <c r="C80" s="21" t="n">
        <v>1.164</v>
      </c>
      <c r="D80" s="21" t="n">
        <v>1.165</v>
      </c>
      <c r="E80" s="18" t="n">
        <v>1.166</v>
      </c>
      <c r="F80" s="21" t="n">
        <v>1.169</v>
      </c>
      <c r="G80" s="18" t="n">
        <v>1.161</v>
      </c>
      <c r="H80" s="22" t="n">
        <f aca="false">AVERAGE(C80:G80)</f>
        <v>1.165</v>
      </c>
      <c r="I80" s="22" t="n">
        <f aca="false">SQRT((1/20) * ((C80-H80)^2 + (D80-H80)^2 + (E80-H80)^2 + (F80-H80)^2 + (G80-H80)^2))</f>
        <v>0.00130384048104053</v>
      </c>
      <c r="J80" s="22" t="n">
        <f aca="false">SQRT(I80^2 + $D$3^2)</f>
        <v>0.0016431676725155</v>
      </c>
      <c r="K80" s="1"/>
      <c r="L80" s="1"/>
      <c r="M80" s="1"/>
      <c r="N80" s="1"/>
      <c r="O80" s="1"/>
      <c r="P80" s="1"/>
      <c r="Q80" s="1"/>
      <c r="R80" s="1"/>
      <c r="S80" s="14"/>
      <c r="T80" s="14"/>
      <c r="U80" s="14"/>
      <c r="V80" s="14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customFormat="false" ht="15.75" hidden="false" customHeight="false" outlineLevel="0" collapsed="false">
      <c r="A81" s="1"/>
      <c r="B81" s="8" t="s">
        <v>23</v>
      </c>
      <c r="C81" s="8" t="n">
        <v>1.356</v>
      </c>
      <c r="D81" s="8" t="n">
        <v>1.359</v>
      </c>
      <c r="E81" s="18" t="n">
        <v>1.36</v>
      </c>
      <c r="F81" s="21" t="n">
        <v>1.362</v>
      </c>
      <c r="G81" s="18" t="n">
        <v>1.353</v>
      </c>
      <c r="H81" s="22" t="n">
        <f aca="false">AVERAGE(C81:G81)</f>
        <v>1.358</v>
      </c>
      <c r="I81" s="22" t="n">
        <f aca="false">SQRT((1/20) * ((C81-H81)^2 + (D81-H81)^2 + (E81-H81)^2 + (F81-H81)^2 + (G81-H81)^2))</f>
        <v>0.00158113883008421</v>
      </c>
      <c r="J81" s="22" t="n">
        <f aca="false">SQRT(I81^2 + $D$3^2)</f>
        <v>0.00187082869338698</v>
      </c>
      <c r="K81" s="1"/>
      <c r="L81" s="1"/>
      <c r="M81" s="1"/>
      <c r="N81" s="1"/>
      <c r="O81" s="1"/>
      <c r="P81" s="1"/>
      <c r="Q81" s="1"/>
      <c r="R81" s="1"/>
      <c r="S81" s="14"/>
      <c r="T81" s="14"/>
      <c r="U81" s="14"/>
      <c r="V81" s="14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4"/>
      <c r="T82" s="14"/>
      <c r="U82" s="14"/>
      <c r="V82" s="14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4"/>
      <c r="T83" s="14"/>
      <c r="U83" s="14"/>
      <c r="V83" s="14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4"/>
      <c r="I84" s="28"/>
      <c r="J84" s="14"/>
      <c r="K84" s="1"/>
      <c r="L84" s="1"/>
      <c r="M84" s="1"/>
      <c r="N84" s="1"/>
      <c r="O84" s="1"/>
      <c r="P84" s="1"/>
      <c r="Q84" s="1"/>
      <c r="R84" s="1"/>
      <c r="S84" s="14"/>
      <c r="T84" s="14"/>
      <c r="U84" s="14"/>
      <c r="V84" s="14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customFormat="false" ht="15.75" hidden="false" customHeight="false" outlineLevel="0" collapsed="false">
      <c r="A85" s="1"/>
      <c r="B85" s="29" t="s">
        <v>6</v>
      </c>
      <c r="C85" s="29" t="s">
        <v>24</v>
      </c>
      <c r="D85" s="29" t="s">
        <v>25</v>
      </c>
      <c r="E85" s="29" t="s">
        <v>26</v>
      </c>
      <c r="F85" s="29" t="s">
        <v>27</v>
      </c>
      <c r="G85" s="1"/>
      <c r="H85" s="14"/>
      <c r="I85" s="28"/>
      <c r="J85" s="1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customFormat="false" ht="15.75" hidden="false" customHeight="false" outlineLevel="0" collapsed="false">
      <c r="A86" s="1"/>
      <c r="B86" s="18" t="n">
        <v>1</v>
      </c>
      <c r="C86" s="30" t="n">
        <f aca="false">E8</f>
        <v>179.4</v>
      </c>
      <c r="D86" s="18" t="n">
        <f aca="false">G8</f>
        <v>0.05</v>
      </c>
      <c r="E86" s="18" t="n">
        <v>0</v>
      </c>
      <c r="F86" s="18" t="s">
        <v>28</v>
      </c>
      <c r="G86" s="1"/>
      <c r="H86" s="14"/>
      <c r="I86" s="28"/>
      <c r="J86" s="1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customFormat="false" ht="15.75" hidden="false" customHeight="false" outlineLevel="0" collapsed="false">
      <c r="A87" s="1"/>
      <c r="B87" s="18" t="n">
        <v>2</v>
      </c>
      <c r="C87" s="31" t="n">
        <f aca="false">E9</f>
        <v>170.225</v>
      </c>
      <c r="D87" s="31" t="n">
        <f aca="false">G9</f>
        <v>1.22601998352392</v>
      </c>
      <c r="E87" s="21" t="n">
        <f aca="false">H78</f>
        <v>0.4938</v>
      </c>
      <c r="F87" s="21" t="n">
        <f aca="false">J78</f>
        <v>0.00106770782520313</v>
      </c>
      <c r="G87" s="1"/>
      <c r="H87" s="14"/>
      <c r="I87" s="28"/>
      <c r="J87" s="1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customFormat="false" ht="15.75" hidden="false" customHeight="false" outlineLevel="0" collapsed="false">
      <c r="A88" s="1"/>
      <c r="B88" s="18" t="n">
        <v>3</v>
      </c>
      <c r="C88" s="18" t="n">
        <f aca="false">E10</f>
        <v>149.3</v>
      </c>
      <c r="D88" s="32" t="n">
        <f aca="false">G10</f>
        <v>0.701783442380913</v>
      </c>
      <c r="E88" s="21" t="n">
        <f aca="false">H79</f>
        <v>0.873</v>
      </c>
      <c r="F88" s="21" t="n">
        <f aca="false">J79</f>
        <v>0.00130384048104053</v>
      </c>
      <c r="G88" s="33"/>
      <c r="H88" s="14"/>
      <c r="I88" s="28"/>
      <c r="J88" s="1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customFormat="false" ht="15.75" hidden="false" customHeight="false" outlineLevel="0" collapsed="false">
      <c r="A89" s="1"/>
      <c r="B89" s="18" t="n">
        <v>4</v>
      </c>
      <c r="C89" s="18" t="n">
        <f aca="false">E11</f>
        <v>124.7</v>
      </c>
      <c r="D89" s="32" t="n">
        <f aca="false">G11</f>
        <v>0.801560977094067</v>
      </c>
      <c r="E89" s="21" t="n">
        <f aca="false">H80</f>
        <v>1.165</v>
      </c>
      <c r="F89" s="21" t="n">
        <f aca="false">J80</f>
        <v>0.0016431676725155</v>
      </c>
      <c r="G89" s="1"/>
      <c r="H89" s="14"/>
      <c r="I89" s="28"/>
      <c r="J89" s="1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customFormat="false" ht="15.75" hidden="false" customHeight="false" outlineLevel="0" collapsed="false">
      <c r="A90" s="1"/>
      <c r="B90" s="18" t="n">
        <v>5</v>
      </c>
      <c r="C90" s="18" t="n">
        <f aca="false">E12</f>
        <v>104.7</v>
      </c>
      <c r="D90" s="32" t="n">
        <f aca="false">G12</f>
        <v>0.801560977094067</v>
      </c>
      <c r="E90" s="21" t="n">
        <f aca="false">H81</f>
        <v>1.358</v>
      </c>
      <c r="F90" s="21" t="n">
        <f aca="false">J81</f>
        <v>0.00187082869338698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4"/>
      <c r="S92" s="14"/>
      <c r="T92" s="14"/>
      <c r="U92" s="14"/>
      <c r="V92" s="14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4"/>
      <c r="S93" s="14"/>
      <c r="T93" s="14"/>
      <c r="U93" s="14"/>
      <c r="V93" s="14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customFormat="false" ht="15.75" hidden="false" customHeight="false" outlineLevel="0" collapsed="false">
      <c r="A94" s="1"/>
      <c r="B94" s="15" t="s">
        <v>12</v>
      </c>
      <c r="C94" s="8" t="n">
        <v>26.21</v>
      </c>
      <c r="D94" s="1"/>
      <c r="E94" s="15" t="s">
        <v>13</v>
      </c>
      <c r="F94" s="1" t="n">
        <f aca="false">C94+$D$4</f>
        <v>249.51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4"/>
      <c r="S94" s="14"/>
      <c r="T94" s="14"/>
      <c r="U94" s="14"/>
      <c r="V94" s="14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customFormat="false" ht="15.75" hidden="false" customHeight="false" outlineLevel="0" collapsed="false">
      <c r="A95" s="1"/>
      <c r="B95" s="17" t="s">
        <v>14</v>
      </c>
      <c r="C95" s="17"/>
      <c r="D95" s="17"/>
      <c r="E95" s="17"/>
      <c r="F95" s="17"/>
      <c r="G95" s="17"/>
      <c r="H95" s="17"/>
      <c r="I95" s="17"/>
      <c r="J95" s="17"/>
      <c r="K95" s="1"/>
      <c r="L95" s="1"/>
      <c r="M95" s="1"/>
      <c r="N95" s="1"/>
      <c r="O95" s="1"/>
      <c r="P95" s="1"/>
      <c r="Q95" s="1"/>
      <c r="R95" s="14"/>
      <c r="S95" s="16"/>
      <c r="T95" s="14"/>
      <c r="U95" s="14"/>
      <c r="V95" s="14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customFormat="false" ht="15.75" hidden="false" customHeight="false" outlineLevel="0" collapsed="false">
      <c r="A96" s="1"/>
      <c r="B96" s="8"/>
      <c r="C96" s="18" t="s">
        <v>29</v>
      </c>
      <c r="D96" s="18" t="s">
        <v>30</v>
      </c>
      <c r="E96" s="18" t="s">
        <v>31</v>
      </c>
      <c r="F96" s="18" t="s">
        <v>32</v>
      </c>
      <c r="G96" s="18" t="s">
        <v>33</v>
      </c>
      <c r="H96" s="8" t="s">
        <v>9</v>
      </c>
      <c r="I96" s="8" t="s">
        <v>10</v>
      </c>
      <c r="J96" s="8" t="s">
        <v>11</v>
      </c>
      <c r="K96" s="1"/>
      <c r="L96" s="1"/>
      <c r="M96" s="1"/>
      <c r="N96" s="1"/>
      <c r="O96" s="1"/>
      <c r="P96" s="1"/>
      <c r="Q96" s="1"/>
      <c r="R96" s="14"/>
      <c r="S96" s="16"/>
      <c r="T96" s="14"/>
      <c r="U96" s="14"/>
      <c r="V96" s="14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customFormat="false" ht="15.75" hidden="false" customHeight="false" outlineLevel="0" collapsed="false">
      <c r="A97" s="1"/>
      <c r="B97" s="18" t="s">
        <v>20</v>
      </c>
      <c r="C97" s="21" t="n">
        <v>0.444</v>
      </c>
      <c r="D97" s="21" t="n">
        <v>0.444</v>
      </c>
      <c r="E97" s="18" t="n">
        <v>0.444</v>
      </c>
      <c r="F97" s="21" t="n">
        <v>0.446</v>
      </c>
      <c r="G97" s="8" t="n">
        <v>0.445</v>
      </c>
      <c r="H97" s="22" t="n">
        <f aca="false">AVERAGE(C97:G97)</f>
        <v>0.4446</v>
      </c>
      <c r="I97" s="22" t="n">
        <f aca="false">SQRT((1/20) * ((C97-H97)^2 + (D97-H97)^2 + (E97-H97)^2 + (F97-H97)^2 + (G97-H97)^2))</f>
        <v>0.0004</v>
      </c>
      <c r="J97" s="22" t="n">
        <f aca="false">SQRT(I97^2 + $D$3^2)</f>
        <v>0.0010770329614269</v>
      </c>
      <c r="K97" s="1"/>
      <c r="L97" s="1"/>
      <c r="M97" s="1"/>
      <c r="N97" s="1"/>
      <c r="O97" s="1"/>
      <c r="P97" s="1"/>
      <c r="Q97" s="1"/>
      <c r="R97" s="14"/>
      <c r="S97" s="19"/>
      <c r="T97" s="20"/>
      <c r="U97" s="20"/>
      <c r="V97" s="14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customFormat="false" ht="15.75" hidden="false" customHeight="false" outlineLevel="0" collapsed="false">
      <c r="A98" s="1"/>
      <c r="B98" s="18" t="s">
        <v>21</v>
      </c>
      <c r="C98" s="21" t="n">
        <v>0.787</v>
      </c>
      <c r="D98" s="21" t="n">
        <v>0.786</v>
      </c>
      <c r="E98" s="18" t="n">
        <v>0.787</v>
      </c>
      <c r="F98" s="21" t="n">
        <v>0.79</v>
      </c>
      <c r="G98" s="8" t="n">
        <v>0.787</v>
      </c>
      <c r="H98" s="22" t="n">
        <f aca="false">AVERAGE(C98:G98)</f>
        <v>0.7874</v>
      </c>
      <c r="I98" s="22" t="n">
        <f aca="false">SQRT((1/20) * ((C98-H98)^2 + (D98-H98)^2 + (E98-H98)^2 + (F98-H98)^2 + (G98-H98)^2))</f>
        <v>0.000678232998312527</v>
      </c>
      <c r="J98" s="22" t="n">
        <f aca="false">SQRT(I98^2 + $D$3^2)</f>
        <v>0.00120830459735946</v>
      </c>
      <c r="K98" s="1"/>
      <c r="L98" s="1"/>
      <c r="M98" s="1"/>
      <c r="N98" s="1"/>
      <c r="O98" s="1"/>
      <c r="P98" s="1"/>
      <c r="Q98" s="1"/>
      <c r="R98" s="14"/>
      <c r="S98" s="19"/>
      <c r="T98" s="19"/>
      <c r="U98" s="19"/>
      <c r="V98" s="14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customFormat="false" ht="15.75" hidden="false" customHeight="false" outlineLevel="0" collapsed="false">
      <c r="A99" s="1"/>
      <c r="B99" s="18" t="s">
        <v>22</v>
      </c>
      <c r="C99" s="21" t="n">
        <v>1.05</v>
      </c>
      <c r="D99" s="21" t="n">
        <v>1.049</v>
      </c>
      <c r="E99" s="18" t="n">
        <v>1.051</v>
      </c>
      <c r="F99" s="21" t="n">
        <v>1.055</v>
      </c>
      <c r="G99" s="18" t="n">
        <v>1.051</v>
      </c>
      <c r="H99" s="22" t="n">
        <f aca="false">AVERAGE(C99:G99)</f>
        <v>1.0512</v>
      </c>
      <c r="I99" s="22" t="n">
        <f aca="false">SQRT((1/20) * ((C99-H99)^2 + (D99-H99)^2 + (E99-H99)^2 + (F99-H99)^2 + (G99-H99)^2))</f>
        <v>0.00101980390271855</v>
      </c>
      <c r="J99" s="22" t="n">
        <f aca="false">SQRT(I99^2 + $D$3^2)</f>
        <v>0.00142828568570857</v>
      </c>
      <c r="K99" s="1"/>
      <c r="L99" s="1"/>
      <c r="M99" s="1"/>
      <c r="N99" s="1"/>
      <c r="O99" s="1"/>
      <c r="P99" s="1"/>
      <c r="Q99" s="1"/>
      <c r="R99" s="14"/>
      <c r="S99" s="19"/>
      <c r="T99" s="19"/>
      <c r="U99" s="19"/>
      <c r="V99" s="14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customFormat="false" ht="15.75" hidden="false" customHeight="false" outlineLevel="0" collapsed="false">
      <c r="A100" s="1"/>
      <c r="B100" s="8" t="s">
        <v>23</v>
      </c>
      <c r="C100" s="8" t="n">
        <v>1.224</v>
      </c>
      <c r="D100" s="8" t="n">
        <v>1.223</v>
      </c>
      <c r="E100" s="18" t="n">
        <v>1.225</v>
      </c>
      <c r="F100" s="21" t="n">
        <v>1.23</v>
      </c>
      <c r="G100" s="18" t="n">
        <v>1.225</v>
      </c>
      <c r="H100" s="22" t="n">
        <f aca="false">AVERAGE(C100:G100)</f>
        <v>1.2254</v>
      </c>
      <c r="I100" s="22" t="n">
        <f aca="false">SQRT((1/20) * ((C100-H100)^2 + (D100-H100)^2 + (E100-H100)^2 + (F100-H100)^2 + (G100-H100)^2))</f>
        <v>0.00120830459735944</v>
      </c>
      <c r="J100" s="22" t="n">
        <f aca="false">SQRT(I100^2 + $D$3^2)</f>
        <v>0.0015684387141358</v>
      </c>
      <c r="K100" s="1"/>
      <c r="L100" s="1"/>
      <c r="M100" s="1"/>
      <c r="N100" s="1"/>
      <c r="O100" s="1"/>
      <c r="P100" s="1"/>
      <c r="Q100" s="1"/>
      <c r="R100" s="14"/>
      <c r="S100" s="14"/>
      <c r="T100" s="14"/>
      <c r="U100" s="14"/>
      <c r="V100" s="14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4"/>
      <c r="S101" s="14"/>
      <c r="T101" s="14"/>
      <c r="U101" s="14"/>
      <c r="V101" s="14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4"/>
      <c r="S102" s="14"/>
      <c r="T102" s="14"/>
      <c r="U102" s="14"/>
      <c r="V102" s="14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4"/>
      <c r="S103" s="14"/>
      <c r="T103" s="14"/>
      <c r="U103" s="14"/>
      <c r="V103" s="14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customFormat="false" ht="15.75" hidden="false" customHeight="false" outlineLevel="0" collapsed="false">
      <c r="A104" s="1"/>
      <c r="B104" s="29" t="s">
        <v>6</v>
      </c>
      <c r="C104" s="29" t="s">
        <v>24</v>
      </c>
      <c r="D104" s="29" t="s">
        <v>25</v>
      </c>
      <c r="E104" s="29" t="s">
        <v>26</v>
      </c>
      <c r="F104" s="29" t="s">
        <v>27</v>
      </c>
      <c r="G104" s="14"/>
      <c r="H104" s="28"/>
      <c r="I104" s="14"/>
      <c r="K104" s="1"/>
      <c r="L104" s="1"/>
      <c r="M104" s="1"/>
      <c r="N104" s="1"/>
      <c r="O104" s="1"/>
      <c r="P104" s="1"/>
      <c r="Q104" s="1"/>
      <c r="R104" s="14"/>
      <c r="S104" s="14"/>
      <c r="T104" s="14"/>
      <c r="U104" s="14"/>
      <c r="V104" s="14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customFormat="false" ht="15.75" hidden="false" customHeight="false" outlineLevel="0" collapsed="false">
      <c r="A105" s="1"/>
      <c r="B105" s="18" t="n">
        <v>1</v>
      </c>
      <c r="C105" s="30" t="n">
        <f aca="false">E8</f>
        <v>179.4</v>
      </c>
      <c r="D105" s="18" t="n">
        <f aca="false">G8</f>
        <v>0.05</v>
      </c>
      <c r="E105" s="18" t="n">
        <v>0</v>
      </c>
      <c r="F105" s="18" t="s">
        <v>28</v>
      </c>
      <c r="G105" s="14"/>
      <c r="H105" s="28"/>
      <c r="I105" s="14"/>
      <c r="J105" s="1"/>
      <c r="K105" s="1"/>
      <c r="L105" s="1"/>
      <c r="M105" s="1"/>
      <c r="N105" s="1"/>
      <c r="O105" s="1"/>
      <c r="P105" s="1"/>
      <c r="Q105" s="1"/>
      <c r="R105" s="14"/>
      <c r="S105" s="14"/>
      <c r="T105" s="14"/>
      <c r="U105" s="14"/>
      <c r="V105" s="14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customFormat="false" ht="15.75" hidden="false" customHeight="false" outlineLevel="0" collapsed="false">
      <c r="A106" s="1"/>
      <c r="B106" s="18" t="n">
        <v>2</v>
      </c>
      <c r="C106" s="31" t="n">
        <f aca="false">E9</f>
        <v>170.225</v>
      </c>
      <c r="D106" s="31" t="n">
        <f aca="false">G9</f>
        <v>1.22601998352392</v>
      </c>
      <c r="E106" s="21" t="n">
        <f aca="false">H97</f>
        <v>0.4446</v>
      </c>
      <c r="F106" s="21" t="n">
        <f aca="false">J97</f>
        <v>0.0010770329614269</v>
      </c>
      <c r="G106" s="14"/>
      <c r="H106" s="28"/>
      <c r="I106" s="1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customFormat="false" ht="15.75" hidden="false" customHeight="false" outlineLevel="0" collapsed="false">
      <c r="A107" s="1"/>
      <c r="B107" s="18" t="n">
        <v>3</v>
      </c>
      <c r="C107" s="18" t="n">
        <f aca="false">E10</f>
        <v>149.3</v>
      </c>
      <c r="D107" s="32" t="n">
        <f aca="false">G10</f>
        <v>0.701783442380913</v>
      </c>
      <c r="E107" s="21" t="n">
        <f aca="false">H98</f>
        <v>0.7874</v>
      </c>
      <c r="F107" s="21" t="n">
        <f aca="false">J98</f>
        <v>0.00120830459735946</v>
      </c>
      <c r="G107" s="14"/>
      <c r="H107" s="28"/>
      <c r="I107" s="1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customFormat="false" ht="15.75" hidden="false" customHeight="false" outlineLevel="0" collapsed="false">
      <c r="A108" s="1"/>
      <c r="B108" s="18" t="n">
        <v>4</v>
      </c>
      <c r="C108" s="18" t="n">
        <f aca="false">E11</f>
        <v>124.7</v>
      </c>
      <c r="D108" s="32" t="n">
        <f aca="false">G11</f>
        <v>0.801560977094067</v>
      </c>
      <c r="E108" s="21" t="n">
        <f aca="false">H99</f>
        <v>1.0512</v>
      </c>
      <c r="F108" s="21" t="n">
        <f aca="false">J99</f>
        <v>0.00142828568570857</v>
      </c>
      <c r="G108" s="14"/>
      <c r="H108" s="28"/>
      <c r="I108" s="1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customFormat="false" ht="15.75" hidden="false" customHeight="false" outlineLevel="0" collapsed="false">
      <c r="A109" s="1"/>
      <c r="B109" s="18" t="n">
        <v>5</v>
      </c>
      <c r="C109" s="18" t="n">
        <f aca="false">E12</f>
        <v>104.7</v>
      </c>
      <c r="D109" s="32" t="n">
        <f aca="false">G12</f>
        <v>0.801560977094067</v>
      </c>
      <c r="E109" s="21" t="n">
        <f aca="false">H100</f>
        <v>1.2254</v>
      </c>
      <c r="F109" s="21" t="n">
        <f aca="false">J100</f>
        <v>0.0015684387141358</v>
      </c>
      <c r="G109" s="14"/>
      <c r="H109" s="28"/>
      <c r="I109" s="1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4"/>
      <c r="S110" s="14"/>
      <c r="T110" s="14"/>
      <c r="U110" s="14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4"/>
      <c r="S111" s="14"/>
      <c r="T111" s="14"/>
      <c r="U111" s="14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4"/>
      <c r="S112" s="14"/>
      <c r="T112" s="14"/>
      <c r="U112" s="14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4"/>
      <c r="S113" s="14"/>
      <c r="T113" s="14"/>
      <c r="U113" s="14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customFormat="false" ht="15.75" hidden="false" customHeight="false" outlineLevel="0" collapsed="false">
      <c r="A114" s="1"/>
      <c r="B114" s="15" t="s">
        <v>12</v>
      </c>
      <c r="C114" s="8" t="n">
        <v>31.44</v>
      </c>
      <c r="D114" s="1"/>
      <c r="E114" s="15" t="s">
        <v>13</v>
      </c>
      <c r="F114" s="1" t="n">
        <f aca="false">C114+$D$4</f>
        <v>254.74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4"/>
      <c r="S114" s="14"/>
      <c r="T114" s="14"/>
      <c r="U114" s="14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customFormat="false" ht="15.75" hidden="false" customHeight="false" outlineLevel="0" collapsed="false">
      <c r="A115" s="1"/>
      <c r="B115" s="17" t="s">
        <v>14</v>
      </c>
      <c r="C115" s="17"/>
      <c r="D115" s="17"/>
      <c r="E115" s="17"/>
      <c r="F115" s="17"/>
      <c r="G115" s="17"/>
      <c r="H115" s="17"/>
      <c r="I115" s="17"/>
      <c r="J115" s="17"/>
      <c r="K115" s="1"/>
      <c r="L115" s="1"/>
      <c r="M115" s="1"/>
      <c r="N115" s="1"/>
      <c r="O115" s="1"/>
      <c r="P115" s="1"/>
      <c r="Q115" s="1"/>
      <c r="R115" s="14"/>
      <c r="S115" s="16"/>
      <c r="T115" s="14"/>
      <c r="U115" s="14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customFormat="false" ht="15.75" hidden="false" customHeight="false" outlineLevel="0" collapsed="false">
      <c r="A116" s="1"/>
      <c r="B116" s="8"/>
      <c r="C116" s="18" t="s">
        <v>29</v>
      </c>
      <c r="D116" s="18" t="s">
        <v>30</v>
      </c>
      <c r="E116" s="18" t="s">
        <v>31</v>
      </c>
      <c r="F116" s="18" t="s">
        <v>32</v>
      </c>
      <c r="G116" s="18" t="s">
        <v>33</v>
      </c>
      <c r="H116" s="8" t="s">
        <v>9</v>
      </c>
      <c r="I116" s="8" t="s">
        <v>10</v>
      </c>
      <c r="J116" s="8" t="s">
        <v>11</v>
      </c>
      <c r="K116" s="1"/>
      <c r="L116" s="1"/>
      <c r="M116" s="1"/>
      <c r="N116" s="1"/>
      <c r="O116" s="1"/>
      <c r="P116" s="1"/>
      <c r="Q116" s="1"/>
      <c r="R116" s="14"/>
      <c r="S116" s="16"/>
      <c r="T116" s="14"/>
      <c r="U116" s="14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customFormat="false" ht="15.75" hidden="false" customHeight="false" outlineLevel="0" collapsed="false">
      <c r="A117" s="1"/>
      <c r="B117" s="18" t="s">
        <v>20</v>
      </c>
      <c r="C117" s="21" t="n">
        <v>0.407</v>
      </c>
      <c r="D117" s="21" t="n">
        <v>0.407</v>
      </c>
      <c r="E117" s="18" t="n">
        <v>0.408</v>
      </c>
      <c r="F117" s="21" t="n">
        <v>0.41</v>
      </c>
      <c r="G117" s="8" t="n">
        <v>0.409</v>
      </c>
      <c r="H117" s="22" t="n">
        <f aca="false">AVERAGE(C117:G117)</f>
        <v>0.4082</v>
      </c>
      <c r="I117" s="22" t="n">
        <f aca="false">SQRT((1/20) * ((C117-H117)^2 + (D117-H117)^2 + (E117-H117)^2 + (F117-H117)^2 + (G117-H117)^2))</f>
        <v>0.000583095189484531</v>
      </c>
      <c r="J117" s="22" t="n">
        <f aca="false">SQRT(I117^2 + $D$3^2)</f>
        <v>0.00115758369027902</v>
      </c>
      <c r="K117" s="1"/>
      <c r="L117" s="1"/>
      <c r="M117" s="1"/>
      <c r="N117" s="1"/>
      <c r="O117" s="1"/>
      <c r="P117" s="1"/>
      <c r="Q117" s="1"/>
      <c r="R117" s="14"/>
      <c r="S117" s="19"/>
      <c r="T117" s="20"/>
      <c r="U117" s="20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customFormat="false" ht="15.75" hidden="false" customHeight="false" outlineLevel="0" collapsed="false">
      <c r="A118" s="1"/>
      <c r="B118" s="18" t="s">
        <v>21</v>
      </c>
      <c r="C118" s="21" t="n">
        <v>0.723</v>
      </c>
      <c r="D118" s="21" t="n">
        <v>0.723</v>
      </c>
      <c r="E118" s="18" t="n">
        <v>0.724</v>
      </c>
      <c r="F118" s="21" t="n">
        <v>0.727</v>
      </c>
      <c r="G118" s="8" t="n">
        <v>0.725</v>
      </c>
      <c r="H118" s="22" t="n">
        <f aca="false">AVERAGE(C118:G118)</f>
        <v>0.7244</v>
      </c>
      <c r="I118" s="22" t="n">
        <f aca="false">SQRT((1/20) * ((C118-H118)^2 + (D118-H118)^2 + (E118-H118)^2 + (F118-H118)^2 + (G118-H118)^2))</f>
        <v>0.000748331477354789</v>
      </c>
      <c r="J118" s="22" t="n">
        <f aca="false">SQRT(I118^2 + $D$3^2)</f>
        <v>0.00124899959967968</v>
      </c>
      <c r="K118" s="1"/>
      <c r="L118" s="1"/>
      <c r="M118" s="1"/>
      <c r="N118" s="1"/>
      <c r="O118" s="1"/>
      <c r="P118" s="1"/>
      <c r="Q118" s="1"/>
      <c r="R118" s="14"/>
      <c r="S118" s="19"/>
      <c r="T118" s="19"/>
      <c r="U118" s="19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customFormat="false" ht="15.75" hidden="false" customHeight="false" outlineLevel="0" collapsed="false">
      <c r="A119" s="1"/>
      <c r="B119" s="18" t="s">
        <v>22</v>
      </c>
      <c r="C119" s="21" t="n">
        <v>0.966</v>
      </c>
      <c r="D119" s="21" t="n">
        <v>0.966</v>
      </c>
      <c r="E119" s="18" t="n">
        <v>0.967</v>
      </c>
      <c r="F119" s="21" t="n">
        <v>0.971</v>
      </c>
      <c r="G119" s="18" t="n">
        <v>0.968</v>
      </c>
      <c r="H119" s="22" t="n">
        <f aca="false">AVERAGE(C119:G119)</f>
        <v>0.9676</v>
      </c>
      <c r="I119" s="22" t="n">
        <f aca="false">SQRT((1/20) * ((C119-H119)^2 + (D119-H119)^2 + (E119-H119)^2 + (F119-H119)^2 + (G119-H119)^2))</f>
        <v>0.000927361849549571</v>
      </c>
      <c r="J119" s="22" t="n">
        <f aca="false">SQRT(I119^2 + $D$3^2)</f>
        <v>0.00136381816969859</v>
      </c>
      <c r="K119" s="1"/>
      <c r="L119" s="1"/>
      <c r="M119" s="1"/>
      <c r="N119" s="1"/>
      <c r="O119" s="1"/>
      <c r="P119" s="1"/>
      <c r="Q119" s="1"/>
      <c r="R119" s="14"/>
      <c r="S119" s="19"/>
      <c r="T119" s="19"/>
      <c r="U119" s="19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customFormat="false" ht="15.75" hidden="false" customHeight="false" outlineLevel="0" collapsed="false">
      <c r="A120" s="1"/>
      <c r="B120" s="8" t="s">
        <v>23</v>
      </c>
      <c r="C120" s="8" t="n">
        <v>1.127</v>
      </c>
      <c r="D120" s="8" t="n">
        <v>1.127</v>
      </c>
      <c r="E120" s="18" t="n">
        <v>1.128</v>
      </c>
      <c r="F120" s="21" t="n">
        <v>1.133</v>
      </c>
      <c r="G120" s="18" t="n">
        <v>1.129</v>
      </c>
      <c r="H120" s="22" t="n">
        <f aca="false">AVERAGE(C120:G120)</f>
        <v>1.1288</v>
      </c>
      <c r="I120" s="22" t="n">
        <f aca="false">SQRT((1/20) * ((C120-H120)^2 + (D120-H120)^2 + (E120-H120)^2 + (F120-H120)^2 + (G120-H120)^2))</f>
        <v>0.00111355287256601</v>
      </c>
      <c r="J120" s="22" t="n">
        <f aca="false">SQRT(I120^2 + $D$3^2)</f>
        <v>0.00149666295470958</v>
      </c>
      <c r="K120" s="1"/>
      <c r="L120" s="1"/>
      <c r="M120" s="1"/>
      <c r="N120" s="1"/>
      <c r="O120" s="1"/>
      <c r="P120" s="1"/>
      <c r="Q120" s="1"/>
      <c r="R120" s="14"/>
      <c r="S120" s="14"/>
      <c r="T120" s="14"/>
      <c r="U120" s="14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4"/>
      <c r="S121" s="14"/>
      <c r="T121" s="14"/>
      <c r="U121" s="14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K122" s="1"/>
      <c r="L122" s="1"/>
      <c r="M122" s="1"/>
      <c r="N122" s="1"/>
      <c r="O122" s="1"/>
      <c r="P122" s="1"/>
      <c r="Q122" s="1"/>
      <c r="R122" s="14"/>
      <c r="S122" s="14"/>
      <c r="T122" s="14"/>
      <c r="U122" s="14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4"/>
      <c r="S123" s="14"/>
      <c r="T123" s="14"/>
      <c r="U123" s="14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customFormat="false" ht="15.75" hidden="false" customHeight="false" outlineLevel="0" collapsed="false">
      <c r="A124" s="1"/>
      <c r="B124" s="29" t="s">
        <v>6</v>
      </c>
      <c r="C124" s="29" t="s">
        <v>24</v>
      </c>
      <c r="D124" s="29" t="s">
        <v>25</v>
      </c>
      <c r="E124" s="29" t="s">
        <v>26</v>
      </c>
      <c r="F124" s="29" t="s">
        <v>27</v>
      </c>
      <c r="G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customFormat="false" ht="15.75" hidden="false" customHeight="false" outlineLevel="0" collapsed="false">
      <c r="A125" s="1"/>
      <c r="B125" s="18" t="n">
        <v>1</v>
      </c>
      <c r="C125" s="30" t="n">
        <f aca="false">E8</f>
        <v>179.4</v>
      </c>
      <c r="D125" s="18" t="n">
        <f aca="false">G8</f>
        <v>0.05</v>
      </c>
      <c r="E125" s="18" t="n">
        <v>0</v>
      </c>
      <c r="F125" s="18" t="s">
        <v>28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customFormat="false" ht="15.75" hidden="false" customHeight="false" outlineLevel="0" collapsed="false">
      <c r="A126" s="1"/>
      <c r="B126" s="18" t="n">
        <v>2</v>
      </c>
      <c r="C126" s="31" t="n">
        <f aca="false">E9</f>
        <v>170.225</v>
      </c>
      <c r="D126" s="31" t="n">
        <f aca="false">G9</f>
        <v>1.22601998352392</v>
      </c>
      <c r="E126" s="21" t="n">
        <f aca="false">H117</f>
        <v>0.4082</v>
      </c>
      <c r="F126" s="21" t="n">
        <f aca="false">J117</f>
        <v>0.00115758369027902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customFormat="false" ht="15.75" hidden="false" customHeight="false" outlineLevel="0" collapsed="false">
      <c r="A127" s="1"/>
      <c r="B127" s="18" t="n">
        <v>3</v>
      </c>
      <c r="C127" s="18" t="n">
        <f aca="false">E10</f>
        <v>149.3</v>
      </c>
      <c r="D127" s="32" t="n">
        <f aca="false">G10</f>
        <v>0.701783442380913</v>
      </c>
      <c r="E127" s="21" t="n">
        <f aca="false">H118</f>
        <v>0.7244</v>
      </c>
      <c r="F127" s="21" t="n">
        <f aca="false">J118</f>
        <v>0.00124899959967968</v>
      </c>
      <c r="G127" s="3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customFormat="false" ht="15.75" hidden="false" customHeight="false" outlineLevel="0" collapsed="false">
      <c r="A128" s="1"/>
      <c r="B128" s="18" t="n">
        <v>4</v>
      </c>
      <c r="C128" s="18" t="n">
        <f aca="false">E11</f>
        <v>124.7</v>
      </c>
      <c r="D128" s="32" t="n">
        <f aca="false">G11</f>
        <v>0.801560977094067</v>
      </c>
      <c r="E128" s="21" t="n">
        <f aca="false">H119</f>
        <v>0.9676</v>
      </c>
      <c r="F128" s="21" t="n">
        <f aca="false">J119</f>
        <v>0.00136381816969859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customFormat="false" ht="15.75" hidden="false" customHeight="false" outlineLevel="0" collapsed="false">
      <c r="A129" s="1"/>
      <c r="B129" s="18" t="n">
        <v>5</v>
      </c>
      <c r="C129" s="18" t="n">
        <f aca="false">E12</f>
        <v>104.7</v>
      </c>
      <c r="D129" s="32" t="n">
        <f aca="false">G12</f>
        <v>0.801560977094067</v>
      </c>
      <c r="E129" s="21" t="n">
        <f aca="false">H120</f>
        <v>1.1288</v>
      </c>
      <c r="F129" s="21" t="n">
        <f aca="false">J120</f>
        <v>0.00149666295470958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customFormat="false" ht="15.75" hidden="false" customHeight="false" outlineLevel="0" collapsed="false">
      <c r="A132" s="1"/>
      <c r="B132" s="1"/>
      <c r="C132" s="14"/>
      <c r="D132" s="14"/>
      <c r="E132" s="14"/>
      <c r="F132" s="14"/>
      <c r="G132" s="14"/>
      <c r="H132" s="1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customFormat="false" ht="15.75" hidden="false" customHeight="false" outlineLevel="0" collapsed="false">
      <c r="A133" s="1"/>
      <c r="B133" s="1"/>
      <c r="C133" s="14"/>
      <c r="D133" s="14"/>
      <c r="E133" s="14"/>
      <c r="F133" s="14"/>
      <c r="G133" s="14"/>
      <c r="H133" s="1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customFormat="false" ht="15.75" hidden="false" customHeight="false" outlineLevel="0" collapsed="false">
      <c r="A134" s="1"/>
      <c r="B134" s="1"/>
      <c r="C134" s="14"/>
      <c r="D134" s="14"/>
      <c r="E134" s="14"/>
      <c r="F134" s="14"/>
      <c r="G134" s="14"/>
      <c r="H134" s="1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customFormat="false" ht="15.75" hidden="false" customHeight="false" outlineLevel="0" collapsed="false">
      <c r="A135" s="1"/>
      <c r="B135" s="1"/>
      <c r="C135" s="14"/>
      <c r="D135" s="14"/>
      <c r="E135" s="14"/>
      <c r="F135" s="14"/>
      <c r="G135" s="14"/>
      <c r="H135" s="1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customFormat="false" ht="15.75" hidden="false" customHeight="false" outlineLevel="0" collapsed="false">
      <c r="A136" s="1"/>
      <c r="B136" s="1"/>
      <c r="C136" s="34"/>
      <c r="D136" s="34"/>
      <c r="E136" s="14"/>
      <c r="F136" s="14"/>
      <c r="G136" s="14"/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customFormat="false" ht="15.75" hidden="false" customHeight="false" outlineLevel="0" collapsed="false">
      <c r="A137" s="1"/>
      <c r="E137" s="29" t="s">
        <v>13</v>
      </c>
      <c r="F137" s="29" t="s">
        <v>34</v>
      </c>
      <c r="G137" s="29" t="s">
        <v>35</v>
      </c>
      <c r="H137" s="35" t="s">
        <v>36</v>
      </c>
      <c r="I137" s="3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customFormat="false" ht="15.75" hidden="false" customHeight="false" outlineLevel="0" collapsed="false">
      <c r="A138" s="1"/>
      <c r="E138" s="8" t="n">
        <v>228.61</v>
      </c>
      <c r="F138" s="8" t="n">
        <v>-0.224</v>
      </c>
      <c r="G138" s="8" t="n">
        <v>0.002</v>
      </c>
      <c r="H138" s="8" t="n">
        <v>4.46428571428571</v>
      </c>
      <c r="I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customFormat="false" ht="15.75" hidden="false" customHeight="false" outlineLevel="0" collapsed="false">
      <c r="A139" s="1"/>
      <c r="E139" s="8" t="n">
        <v>233.82</v>
      </c>
      <c r="F139" s="8" t="n">
        <v>-0.428</v>
      </c>
      <c r="G139" s="8" t="n">
        <v>0.006</v>
      </c>
      <c r="H139" s="8" t="n">
        <v>2.33644859813084</v>
      </c>
      <c r="I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customFormat="false" ht="15.75" hidden="false" customHeight="false" outlineLevel="0" collapsed="false">
      <c r="A140" s="1"/>
      <c r="E140" s="8" t="n">
        <v>239.14</v>
      </c>
      <c r="F140" s="8" t="n">
        <v>-0.646</v>
      </c>
      <c r="G140" s="8" t="n">
        <v>0.004</v>
      </c>
      <c r="H140" s="8" t="n">
        <v>1.54798761609907</v>
      </c>
      <c r="I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customFormat="false" ht="15.75" hidden="false" customHeight="false" outlineLevel="0" collapsed="false">
      <c r="A141" s="1"/>
      <c r="E141" s="8" t="n">
        <v>244.41</v>
      </c>
      <c r="F141" s="22" t="n">
        <v>-0.84</v>
      </c>
      <c r="G141" s="8" t="n">
        <v>0.006</v>
      </c>
      <c r="H141" s="8" t="n">
        <v>1.19047619047619</v>
      </c>
      <c r="I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customFormat="false" ht="15.75" hidden="false" customHeight="false" outlineLevel="0" collapsed="false">
      <c r="A142" s="1"/>
      <c r="E142" s="8" t="n">
        <v>249.51</v>
      </c>
      <c r="F142" s="8" t="n">
        <v>-1.032</v>
      </c>
      <c r="G142" s="8" t="n">
        <v>0.006</v>
      </c>
      <c r="H142" s="8" t="n">
        <v>0.968992248062015</v>
      </c>
      <c r="I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customFormat="false" ht="15.75" hidden="false" customHeight="false" outlineLevel="0" collapsed="false">
      <c r="A143" s="1"/>
      <c r="E143" s="8" t="n">
        <v>254.74</v>
      </c>
      <c r="F143" s="8" t="n">
        <v>-1.208</v>
      </c>
      <c r="G143" s="8" t="n">
        <v>0.008</v>
      </c>
      <c r="H143" s="8" t="n">
        <v>0.827814569536424</v>
      </c>
      <c r="I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customFormat="false" ht="15.75" hidden="false" customHeight="false" outlineLevel="0" collapsed="false">
      <c r="A144" s="1"/>
      <c r="F144" s="14"/>
      <c r="G144" s="28"/>
      <c r="H144" s="14"/>
      <c r="I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customFormat="false" ht="15.75" hidden="false" customHeight="false" outlineLevel="0" collapsed="false">
      <c r="A148" s="1"/>
      <c r="B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customFormat="false" ht="15.75" hidden="false" customHeight="false" outlineLevel="0" collapsed="false">
      <c r="A149" s="1"/>
      <c r="B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customFormat="false" ht="15.75" hidden="false" customHeight="false" outlineLevel="0" collapsed="false">
      <c r="A150" s="1"/>
      <c r="B150" s="1"/>
      <c r="C150" s="37" t="s">
        <v>37</v>
      </c>
      <c r="D150" s="37" t="s">
        <v>38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customFormat="false" ht="15.75" hidden="false" customHeight="false" outlineLevel="0" collapsed="false">
      <c r="A151" s="1"/>
      <c r="B151" s="1"/>
      <c r="C151" s="37" t="s">
        <v>39</v>
      </c>
      <c r="D151" s="37" t="s">
        <v>40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customFormat="false" ht="15.75" hidden="false" customHeight="false" outlineLevel="0" collapsed="false">
      <c r="A152" s="1"/>
      <c r="B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customFormat="false" ht="15.75" hidden="false" customHeight="false" outlineLevel="0" collapsed="false">
      <c r="A153" s="1"/>
      <c r="B153" s="1"/>
      <c r="C153" s="29" t="s">
        <v>41</v>
      </c>
      <c r="D153" s="29" t="s">
        <v>42</v>
      </c>
      <c r="E153" s="29" t="s">
        <v>43</v>
      </c>
      <c r="F153" s="29" t="s">
        <v>44</v>
      </c>
      <c r="G153" s="29" t="s">
        <v>45</v>
      </c>
      <c r="H153" s="29" t="s">
        <v>46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customFormat="false" ht="15.75" hidden="false" customHeight="false" outlineLevel="0" collapsed="false">
      <c r="A154" s="1"/>
      <c r="B154" s="1"/>
      <c r="C154" s="18" t="n">
        <v>5.31</v>
      </c>
      <c r="D154" s="18" t="n">
        <v>228.61</v>
      </c>
      <c r="E154" s="8" t="n">
        <v>-0.224</v>
      </c>
      <c r="F154" s="18" t="n">
        <v>0.002</v>
      </c>
      <c r="G154" s="11" t="n">
        <v>-9.729917137</v>
      </c>
      <c r="H154" s="32" t="n">
        <f aca="false">SQRT((((E154/C154)^2) * ($D$160^2)) + (((D154/C154)^2) * (F154^2)) + (((D154*E154)/(C154^2))^2) * ($C$160^2))</f>
        <v>0.20103813446252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customFormat="false" ht="15.75" hidden="false" customHeight="false" outlineLevel="0" collapsed="false">
      <c r="A155" s="1"/>
      <c r="B155" s="1"/>
      <c r="C155" s="18" t="n">
        <v>10.52</v>
      </c>
      <c r="D155" s="18" t="n">
        <v>233.82</v>
      </c>
      <c r="E155" s="8" t="n">
        <v>-0.428</v>
      </c>
      <c r="F155" s="18" t="n">
        <v>0.006</v>
      </c>
      <c r="G155" s="13" t="n">
        <v>-9.512828897</v>
      </c>
      <c r="H155" s="32" t="n">
        <f aca="false">SQRT((((E155/C155)^2) * ($D$160^2)) + (((D155/C155)^2) * (F155^2)) + (((D155*E155)/(C155^2))^2) * ($C$160^2))</f>
        <v>0.161175796025926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customFormat="false" ht="15.75" hidden="false" customHeight="false" outlineLevel="0" collapsed="false">
      <c r="A156" s="1"/>
      <c r="B156" s="1"/>
      <c r="C156" s="18" t="n">
        <v>15.84</v>
      </c>
      <c r="D156" s="18" t="n">
        <v>239.14</v>
      </c>
      <c r="E156" s="8" t="n">
        <v>-0.646</v>
      </c>
      <c r="F156" s="18" t="n">
        <v>0.004</v>
      </c>
      <c r="G156" s="11" t="n">
        <v>-9.813194444</v>
      </c>
      <c r="H156" s="30" t="n">
        <f aca="false">SQRT((((E156/C156)^2) * ($D$160^2)) + (((D156/C156)^2) * (F156^2)) + (((D156*E156)/(C156^2))^2) * ($C$160^2))</f>
        <v>0.086338905368223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customFormat="false" ht="15.75" hidden="false" customHeight="false" outlineLevel="0" collapsed="false">
      <c r="A157" s="1"/>
      <c r="B157" s="1"/>
      <c r="C157" s="18" t="n">
        <v>21.11</v>
      </c>
      <c r="D157" s="18" t="n">
        <v>244.41</v>
      </c>
      <c r="E157" s="22" t="n">
        <v>-0.84</v>
      </c>
      <c r="F157" s="18" t="n">
        <v>0.006</v>
      </c>
      <c r="G157" s="11" t="n">
        <v>-9.77176883</v>
      </c>
      <c r="H157" s="30" t="n">
        <f aca="false">SQRT((((E157/C157)^2) * ($D$160^2)) + (((D157/C157)^2) * (F157^2)) + (((D157*E157)/(C157^2))^2) * ($C$160^2))</f>
        <v>0.0834509088914007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customFormat="false" ht="15.75" hidden="false" customHeight="false" outlineLevel="0" collapsed="false">
      <c r="A158" s="1"/>
      <c r="B158" s="1"/>
      <c r="C158" s="18" t="n">
        <v>26.21</v>
      </c>
      <c r="D158" s="18" t="n">
        <v>249.51</v>
      </c>
      <c r="E158" s="8" t="n">
        <v>-1.032</v>
      </c>
      <c r="F158" s="18" t="n">
        <v>0.006</v>
      </c>
      <c r="G158" s="11" t="n">
        <v>-9.862356353</v>
      </c>
      <c r="H158" s="30" t="n">
        <f aca="false">SQRT((((E158/C158)^2) * ($D$160^2)) + (((D158/C158)^2) * (F158^2)) + (((D158*E158)/(C158^2))^2) * ($C$160^2))</f>
        <v>0.0684319202386838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customFormat="false" ht="15.75" hidden="false" customHeight="false" outlineLevel="0" collapsed="false">
      <c r="A159" s="1"/>
      <c r="C159" s="38" t="n">
        <v>31.44</v>
      </c>
      <c r="D159" s="38" t="n">
        <v>254.74</v>
      </c>
      <c r="E159" s="8" t="n">
        <v>-1.208</v>
      </c>
      <c r="F159" s="8" t="n">
        <v>0.008</v>
      </c>
      <c r="G159" s="11" t="n">
        <v>-9.85253944</v>
      </c>
      <c r="H159" s="11" t="n">
        <f aca="false">SQRT((((E159/C159)^2) * ($D$160^2)) + (((D159/C159)^2) * (F159^2)) + (((D159*E159)/(C159^2))^2) * ($C$160^2))</f>
        <v>0.072010242842275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customFormat="false" ht="15.75" hidden="false" customHeight="false" outlineLevel="0" collapsed="false">
      <c r="A160" s="1"/>
      <c r="B160" s="8" t="s">
        <v>47</v>
      </c>
      <c r="C160" s="8" t="n">
        <v>0.1</v>
      </c>
      <c r="D160" s="8" t="n">
        <v>0.1</v>
      </c>
      <c r="E160" s="1"/>
      <c r="F160" s="1"/>
      <c r="G160" s="1"/>
      <c r="H160" s="3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 t="s">
        <v>48</v>
      </c>
      <c r="G162" s="39" t="n">
        <f aca="false">AVERAGE(G154:G159)</f>
        <v>-9.75710085016667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 t="s">
        <v>49</v>
      </c>
      <c r="G163" s="39" t="n">
        <f aca="false">SQRT((1/36) * ((H154)^2 + (H155)^2 + (H156)^2 + (H157)^2 + (H158)^2 + (H159)^2))</f>
        <v>0.0501887637628356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customFormat="false" ht="15.75" hidden="false" customHeight="false" outlineLevel="0" collapsed="false">
      <c r="A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customFormat="false" ht="15.75" hidden="false" customHeight="false" outlineLevel="0" collapsed="false">
      <c r="A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customFormat="false" ht="15.75" hidden="false" customHeight="false" outlineLevel="0" collapsed="false">
      <c r="A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customFormat="false" ht="15.75" hidden="false" customHeight="false" outlineLevel="0" collapsed="false">
      <c r="A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customFormat="false" ht="15.75" hidden="false" customHeight="false" outlineLevel="0" collapsed="false">
      <c r="A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customFormat="false" ht="15.75" hidden="false" customHeight="false" outlineLevel="0" collapsed="false">
      <c r="A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customFormat="false" ht="15.75" hidden="false" customHeight="false" outlineLevel="0" collapsed="false">
      <c r="A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customFormat="false" ht="15.75" hidden="false" customHeight="false" outlineLevel="0" collapsed="false">
      <c r="A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customFormat="false" ht="15.75" hidden="false" customHeight="false" outlineLevel="0" collapsed="false">
      <c r="A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customFormat="false" ht="15.75" hidden="false" customHeight="false" outlineLevel="0" collapsed="false">
      <c r="A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customFormat="false" ht="15.75" hidden="false" customHeight="false" outlineLevel="0" collapsed="false">
      <c r="A174" s="1"/>
      <c r="B174" s="1"/>
      <c r="C174" s="14"/>
      <c r="D174" s="14"/>
      <c r="E174" s="14"/>
      <c r="F174" s="14"/>
      <c r="G174" s="14"/>
      <c r="H174" s="14"/>
      <c r="I174" s="14"/>
      <c r="J174" s="1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customFormat="false" ht="15.75" hidden="false" customHeight="false" outlineLevel="0" collapsed="false">
      <c r="A175" s="1"/>
      <c r="B175" s="1"/>
      <c r="C175" s="14"/>
      <c r="D175" s="14"/>
      <c r="E175" s="14"/>
      <c r="F175" s="14"/>
      <c r="G175" s="14"/>
      <c r="H175" s="14"/>
      <c r="I175" s="14"/>
      <c r="J175" s="1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customFormat="false" ht="15.75" hidden="false" customHeight="false" outlineLevel="0" collapsed="false">
      <c r="A176" s="1"/>
      <c r="B176" s="1"/>
      <c r="C176" s="14"/>
      <c r="D176" s="14"/>
      <c r="E176" s="14"/>
      <c r="F176" s="14"/>
      <c r="G176" s="14"/>
      <c r="H176" s="14"/>
      <c r="I176" s="14"/>
      <c r="J176" s="1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customFormat="false" ht="15.75" hidden="false" customHeight="false" outlineLevel="0" collapsed="false">
      <c r="A177" s="1"/>
      <c r="B177" s="1"/>
      <c r="C177" s="14"/>
      <c r="D177" s="14"/>
      <c r="E177" s="14"/>
      <c r="F177" s="14"/>
      <c r="G177" s="14"/>
      <c r="H177" s="14"/>
      <c r="I177" s="14"/>
      <c r="J177" s="1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customFormat="false" ht="15.75" hidden="false" customHeight="false" outlineLevel="0" collapsed="false">
      <c r="A178" s="1"/>
      <c r="B178" s="1"/>
      <c r="C178" s="14"/>
      <c r="D178" s="14"/>
      <c r="E178" s="14"/>
      <c r="F178" s="14"/>
      <c r="G178" s="40"/>
      <c r="H178" s="14"/>
      <c r="I178" s="14"/>
      <c r="J178" s="1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customFormat="false" ht="15.75" hidden="false" customHeight="false" outlineLevel="0" collapsed="false">
      <c r="A179" s="1"/>
      <c r="B179" s="1"/>
      <c r="C179" s="14"/>
      <c r="D179" s="14"/>
      <c r="E179" s="14"/>
      <c r="F179" s="14"/>
      <c r="G179" s="41"/>
      <c r="H179" s="41"/>
      <c r="I179" s="41"/>
      <c r="J179" s="1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customFormat="false" ht="15.75" hidden="false" customHeight="false" outlineLevel="0" collapsed="false">
      <c r="A180" s="1"/>
      <c r="B180" s="1"/>
      <c r="C180" s="14"/>
      <c r="D180" s="14"/>
      <c r="E180" s="14"/>
      <c r="F180" s="14"/>
      <c r="G180" s="14"/>
      <c r="H180" s="42"/>
      <c r="I180" s="42"/>
      <c r="J180" s="1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customFormat="false" ht="15.75" hidden="false" customHeight="false" outlineLevel="0" collapsed="false">
      <c r="A181" s="1"/>
      <c r="B181" s="1"/>
      <c r="C181" s="14"/>
      <c r="D181" s="14"/>
      <c r="E181" s="14"/>
      <c r="F181" s="14"/>
      <c r="G181" s="14"/>
      <c r="H181" s="42"/>
      <c r="I181" s="42"/>
      <c r="J181" s="1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customFormat="false" ht="15.75" hidden="false" customHeight="false" outlineLevel="0" collapsed="false">
      <c r="A182" s="1"/>
      <c r="B182" s="1"/>
      <c r="C182" s="14"/>
      <c r="D182" s="14"/>
      <c r="E182" s="14"/>
      <c r="F182" s="14"/>
      <c r="G182" s="14"/>
      <c r="H182" s="42"/>
      <c r="I182" s="42"/>
      <c r="J182" s="1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customFormat="false" ht="15.75" hidden="false" customHeight="false" outlineLevel="0" collapsed="false">
      <c r="A183" s="1"/>
      <c r="B183" s="1"/>
      <c r="C183" s="14"/>
      <c r="D183" s="14"/>
      <c r="E183" s="14"/>
      <c r="F183" s="14"/>
      <c r="G183" s="14"/>
      <c r="H183" s="14"/>
      <c r="I183" s="14"/>
      <c r="J183" s="1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customFormat="false" ht="15.75" hidden="false" customHeight="false" outlineLevel="0" collapsed="false">
      <c r="A184" s="1"/>
      <c r="B184" s="1"/>
      <c r="C184" s="14"/>
      <c r="D184" s="14"/>
      <c r="E184" s="14"/>
      <c r="F184" s="14"/>
      <c r="G184" s="14"/>
      <c r="H184" s="14"/>
      <c r="I184" s="14"/>
      <c r="J184" s="1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customFormat="false" ht="15.75" hidden="false" customHeight="false" outlineLevel="0" collapsed="false">
      <c r="A185" s="1"/>
      <c r="B185" s="1"/>
      <c r="C185" s="14"/>
      <c r="D185" s="14"/>
      <c r="E185" s="14"/>
      <c r="F185" s="14"/>
      <c r="G185" s="14"/>
      <c r="H185" s="14"/>
      <c r="I185" s="14"/>
      <c r="J185" s="1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32">
    <mergeCell ref="B2:C2"/>
    <mergeCell ref="B3:C3"/>
    <mergeCell ref="M3:O3"/>
    <mergeCell ref="B4:C4"/>
    <mergeCell ref="M4:O4"/>
    <mergeCell ref="M5:O5"/>
    <mergeCell ref="B6:G6"/>
    <mergeCell ref="B15:J15"/>
    <mergeCell ref="S16:S18"/>
    <mergeCell ref="T16:T18"/>
    <mergeCell ref="U16:U18"/>
    <mergeCell ref="B35:J35"/>
    <mergeCell ref="S37:S39"/>
    <mergeCell ref="T37:T39"/>
    <mergeCell ref="U37:U39"/>
    <mergeCell ref="B56:J56"/>
    <mergeCell ref="S57:S59"/>
    <mergeCell ref="T57:T59"/>
    <mergeCell ref="U57:U59"/>
    <mergeCell ref="B76:J76"/>
    <mergeCell ref="S77:S79"/>
    <mergeCell ref="T77:T79"/>
    <mergeCell ref="U77:U79"/>
    <mergeCell ref="B95:J95"/>
    <mergeCell ref="S97:S99"/>
    <mergeCell ref="T97:T99"/>
    <mergeCell ref="U97:U99"/>
    <mergeCell ref="B115:J115"/>
    <mergeCell ref="S117:S119"/>
    <mergeCell ref="T117:T119"/>
    <mergeCell ref="U117:U119"/>
    <mergeCell ref="C136:D1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2025-10-01T13:16:52Z</dcterms:modified>
  <cp:revision>1</cp:revision>
  <dc:subject/>
  <dc:title/>
</cp:coreProperties>
</file>