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soft\Desktop\"/>
    </mc:Choice>
  </mc:AlternateContent>
  <xr:revisionPtr revIDLastSave="0" documentId="8_{3E94F543-406F-44CF-A777-6D683ED874B4}" xr6:coauthVersionLast="47" xr6:coauthVersionMax="47" xr10:uidLastSave="{00000000-0000-0000-0000-000000000000}"/>
  <bookViews>
    <workbookView xWindow="-120" yWindow="-120" windowWidth="29040" windowHeight="16440" xr2:uid="{B4B68E28-FA5A-474E-83F4-13D33671BEDF}"/>
  </bookViews>
  <sheets>
    <sheet name="app" sheetId="1" r:id="rId1"/>
    <sheet name="tbl_apoio" sheetId="2" r:id="rId2"/>
  </sheets>
  <definedNames>
    <definedName name="aporte">app!$D$15</definedName>
    <definedName name="patrimonio">app!$D$18</definedName>
    <definedName name="qtd_anos">app!$D$16</definedName>
    <definedName name="rendimento_carteira">app!$D$11</definedName>
    <definedName name="salario">app!$D$10</definedName>
    <definedName name="sugestao_investimento">app!$D$12</definedName>
    <definedName name="taxa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2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9" i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2" i="1" l="1"/>
  <c r="D37" i="1"/>
  <c r="D36" i="1"/>
  <c r="D35" i="1"/>
  <c r="D34" i="1"/>
  <c r="D33" i="1"/>
  <c r="D38" i="1"/>
</calcChain>
</file>

<file path=xl/sharedStrings.xml><?xml version="1.0" encoding="utf-8"?>
<sst xmlns="http://schemas.openxmlformats.org/spreadsheetml/2006/main" count="69" uniqueCount="35">
  <si>
    <t>Quanto inverstir por mês?</t>
  </si>
  <si>
    <t>Por quantos anos?</t>
  </si>
  <si>
    <t>Taxa de rendimento mensal?</t>
  </si>
  <si>
    <t>Patrimonio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</si>
  <si>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</si>
  <si>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</si>
  <si>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</si>
  <si>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</si>
  <si>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</si>
  <si>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</si>
  <si>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</si>
  <si>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</si>
  <si>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</si>
  <si>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</si>
  <si>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Salario</t>
  </si>
  <si>
    <t>Rendimento carteira</t>
  </si>
  <si>
    <t>Sugestão de investimento</t>
  </si>
  <si>
    <t>Perfil</t>
  </si>
  <si>
    <t>VALOR A  SER INVERSTIDO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</si>
  <si>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</si>
  <si>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</si>
  <si>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</si>
  <si>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</si>
  <si>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</si>
  <si>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</si>
  <si>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</si>
  <si>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</si>
  <si>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</si>
  <si>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</si>
  <si>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</si>
  <si>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Tipo de FII</t>
  </si>
  <si>
    <t>%</t>
  </si>
  <si>
    <t>CHAVE COMPOSTA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</si>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</sst>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53">
    <xf numFmtId="0" fontId="0" fillId="0" borderId="0" xfId="0"/>
    <xf numFmtId="10" fontId="2" fillId="0" borderId="6" xfId="1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8" fontId="2" fillId="3" borderId="6" xfId="0" applyNumberFormat="1" applyFont="1" applyFill="1" applyBorder="1" applyAlignment="1">
      <alignment horizontal="center" vertical="center"/>
    </xf>
    <xf numFmtId="8" fontId="2" fillId="3" borderId="8" xfId="0" applyNumberFormat="1" applyFont="1" applyFill="1" applyBorder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8" fontId="0" fillId="3" borderId="10" xfId="0" applyNumberFormat="1" applyFill="1" applyBorder="1" applyAlignment="1">
      <alignment horizontal="center"/>
    </xf>
    <xf numFmtId="8" fontId="0" fillId="3" borderId="4" xfId="0" applyNumberFormat="1" applyFill="1" applyBorder="1" applyAlignment="1">
      <alignment horizontal="center"/>
    </xf>
    <xf numFmtId="8" fontId="0" fillId="3" borderId="11" xfId="0" applyNumberFormat="1" applyFill="1" applyBorder="1" applyAlignment="1">
      <alignment horizontal="center"/>
    </xf>
    <xf numFmtId="8" fontId="0" fillId="3" borderId="12" xfId="0" applyNumberFormat="1" applyFill="1" applyBorder="1" applyAlignment="1">
      <alignment horizontal="center"/>
    </xf>
    <xf numFmtId="8" fontId="0" fillId="3" borderId="13" xfId="0" applyNumberFormat="1" applyFill="1" applyBorder="1" applyAlignment="1">
      <alignment horizontal="center"/>
    </xf>
    <xf numFmtId="0" fontId="4" fillId="2" borderId="9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164" fontId="0" fillId="0" borderId="4" xfId="2" applyNumberFormat="1" applyFon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5" fillId="3" borderId="3" xfId="0" applyFont="1" applyFill="1" applyBorder="1" applyAlignment="1">
      <alignment horizontal="left" indent="5"/>
    </xf>
    <xf numFmtId="0" fontId="5" fillId="3" borderId="10" xfId="0" applyFont="1" applyFill="1" applyBorder="1" applyAlignment="1">
      <alignment horizontal="left" indent="5"/>
    </xf>
    <xf numFmtId="0" fontId="5" fillId="3" borderId="5" xfId="0" applyFont="1" applyFill="1" applyBorder="1" applyAlignment="1">
      <alignment horizontal="left" indent="5"/>
    </xf>
    <xf numFmtId="0" fontId="5" fillId="3" borderId="11" xfId="0" applyFont="1" applyFill="1" applyBorder="1" applyAlignment="1">
      <alignment horizontal="left" indent="5"/>
    </xf>
    <xf numFmtId="0" fontId="5" fillId="3" borderId="7" xfId="0" applyFont="1" applyFill="1" applyBorder="1" applyAlignment="1">
      <alignment horizontal="left" indent="5"/>
    </xf>
    <xf numFmtId="0" fontId="5" fillId="3" borderId="12" xfId="0" applyFont="1" applyFill="1" applyBorder="1" applyAlignment="1">
      <alignment horizontal="left" indent="5"/>
    </xf>
    <xf numFmtId="0" fontId="5" fillId="0" borderId="3" xfId="0" applyFont="1" applyBorder="1" applyAlignment="1">
      <alignment horizontal="left" indent="5"/>
    </xf>
    <xf numFmtId="0" fontId="5" fillId="0" borderId="10" xfId="0" applyFont="1" applyBorder="1" applyAlignment="1">
      <alignment horizontal="left" indent="5"/>
    </xf>
    <xf numFmtId="0" fontId="5" fillId="0" borderId="5" xfId="0" applyFont="1" applyBorder="1" applyAlignment="1">
      <alignment horizontal="left" indent="5"/>
    </xf>
    <xf numFmtId="0" fontId="5" fillId="0" borderId="11" xfId="0" applyFont="1" applyBorder="1" applyAlignment="1">
      <alignment horizontal="left" indent="5"/>
    </xf>
    <xf numFmtId="0" fontId="6" fillId="3" borderId="5" xfId="0" applyFont="1" applyFill="1" applyBorder="1" applyAlignment="1">
      <alignment horizontal="left" indent="5"/>
    </xf>
    <xf numFmtId="0" fontId="6" fillId="3" borderId="11" xfId="0" applyFont="1" applyFill="1" applyBorder="1" applyAlignment="1">
      <alignment horizontal="left" indent="5"/>
    </xf>
    <xf numFmtId="0" fontId="6" fillId="3" borderId="7" xfId="0" applyFont="1" applyFill="1" applyBorder="1" applyAlignment="1">
      <alignment horizontal="left" indent="5"/>
    </xf>
    <xf numFmtId="0" fontId="6" fillId="3" borderId="12" xfId="0" applyFont="1" applyFill="1" applyBorder="1" applyAlignment="1">
      <alignment horizontal="left" indent="5"/>
    </xf>
    <xf numFmtId="0" fontId="5" fillId="3" borderId="3" xfId="0" applyFont="1" applyFill="1" applyBorder="1" applyAlignment="1">
      <alignment horizontal="left" indent="5"/>
    </xf>
    <xf numFmtId="0" fontId="5" fillId="3" borderId="5" xfId="0" applyFont="1" applyFill="1" applyBorder="1" applyAlignment="1">
      <alignment horizontal="left" indent="5"/>
    </xf>
    <xf numFmtId="0" fontId="5" fillId="3" borderId="7" xfId="0" applyFont="1" applyFill="1" applyBorder="1" applyAlignment="1">
      <alignment horizontal="left" indent="5"/>
    </xf>
    <xf numFmtId="0" fontId="9" fillId="5" borderId="0" xfId="3"/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9" fillId="5" borderId="0" xfId="3" applyAlignment="1">
      <alignment horizontal="center"/>
    </xf>
    <xf numFmtId="9" fontId="0" fillId="0" borderId="0" xfId="1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164" fontId="2" fillId="6" borderId="0" xfId="0" applyNumberFormat="1" applyFont="1" applyFill="1"/>
    <xf numFmtId="164" fontId="0" fillId="3" borderId="0" xfId="0" applyNumberFormat="1" applyFill="1"/>
    <xf numFmtId="0" fontId="0" fillId="0" borderId="14" xfId="0" applyBorder="1"/>
    <xf numFmtId="0" fontId="0" fillId="0" borderId="14" xfId="0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10" fontId="0" fillId="0" borderId="6" xfId="1" applyNumberFormat="1" applyFont="1" applyBorder="1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561976</xdr:colOff>
      <xdr:row>0</xdr:row>
      <xdr:rowOff>1</xdr:rowOff>
    </xdr:from>
    <xdr:to>
      <xdr:col>4</xdr:col>
      <xdr:colOff>38100</xdr:colOff>
      <xdr:row>5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F48898-60EF-4441-9F3B-0BDAF9A2A2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61976" y="1"/>
          <a:ext cx="4781549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1E40-270D-480E-A989-761E024FF6C6}">
  <dimension ref="A8:I38"/>
  <sheetViews>
    <sheetView showGridLines="0" showRowColHeaders="0" tabSelected="1" zoomScaleNormal="100" workbookViewId="0">
      <selection activeCell="E56" sqref="E5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9.140625" customWidth="1"/>
    <col min="2" max="2" width="38.42578125" customWidth="1"/>
    <col min="3" max="3" width="18.85546875" bestFit="1" customWidth="1"/>
    <col min="4" max="4" width="13.140625" customWidth="1"/>
    <col min="5" max="5" width="23.7109375" bestFit="1" customWidth="1"/>
    <col min="10" max="16384" width="9.140625" hidden="1"/>
  </cols>
  <sheetData>
    <row r="8" spans="2:4" ht="15.75" thickBot="1" x14ac:dyDescent="0.3"/>
    <row r="9" spans="2:4" ht="24" x14ac:dyDescent="0.25">
      <c r="B9" s="17" t="s">
        <v>13</v>
      </c>
      <c r="C9" s="18"/>
      <c r="D9" s="19"/>
    </row>
    <row r="10" spans="2:4" ht="15.75" x14ac:dyDescent="0.25">
      <c r="B10" s="22" t="s">
        <v>14</v>
      </c>
      <c r="C10" s="23"/>
      <c r="D10" s="20">
        <v>2000</v>
      </c>
    </row>
    <row r="11" spans="2:4" ht="15.75" x14ac:dyDescent="0.25">
      <c r="B11" s="24" t="s">
        <v>15</v>
      </c>
      <c r="C11" s="25"/>
      <c r="D11" s="52">
        <v>6.0000000000000001E-3</v>
      </c>
    </row>
    <row r="12" spans="2:4" ht="16.5" thickBot="1" x14ac:dyDescent="0.3">
      <c r="B12" s="26" t="s">
        <v>16</v>
      </c>
      <c r="C12" s="27"/>
      <c r="D12" s="21">
        <f>D10*30%</f>
        <v>600</v>
      </c>
    </row>
    <row r="13" spans="2:4" ht="15.75" thickBot="1" x14ac:dyDescent="0.3"/>
    <row r="14" spans="2:4" ht="33.75" customHeight="1" x14ac:dyDescent="0.25">
      <c r="B14" s="8" t="s">
        <v>5</v>
      </c>
      <c r="C14" s="15"/>
      <c r="D14" s="9"/>
    </row>
    <row r="15" spans="2:4" ht="15.75" x14ac:dyDescent="0.25">
      <c r="B15" s="28" t="s">
        <v>0</v>
      </c>
      <c r="C15" s="29"/>
      <c r="D15" s="2">
        <v>500</v>
      </c>
    </row>
    <row r="16" spans="2:4" ht="15.75" x14ac:dyDescent="0.25">
      <c r="B16" s="30" t="s">
        <v>1</v>
      </c>
      <c r="C16" s="31"/>
      <c r="D16" s="3">
        <v>5</v>
      </c>
    </row>
    <row r="17" spans="1:4" ht="15.75" x14ac:dyDescent="0.25">
      <c r="B17" s="30" t="s">
        <v>2</v>
      </c>
      <c r="C17" s="31"/>
      <c r="D17" s="1">
        <v>1.0789999999999999E-2</v>
      </c>
    </row>
    <row r="18" spans="1:4" ht="15.75" x14ac:dyDescent="0.25">
      <c r="B18" s="32" t="s">
        <v>3</v>
      </c>
      <c r="C18" s="33"/>
      <c r="D18" s="4">
        <f>FV(taxa_mensal,qtd_anos*12,aporte*-1)</f>
        <v>41888.456999243819</v>
      </c>
    </row>
    <row r="19" spans="1:4" ht="16.5" thickBot="1" x14ac:dyDescent="0.3">
      <c r="B19" s="34" t="s">
        <v>4</v>
      </c>
      <c r="C19" s="35"/>
      <c r="D19" s="5">
        <f>patrimonio*rendimento_carteira</f>
        <v>251.33074199546292</v>
      </c>
    </row>
    <row r="20" spans="1:4" ht="15.75" thickBot="1" x14ac:dyDescent="0.3"/>
    <row r="21" spans="1:4" ht="26.25" x14ac:dyDescent="0.25">
      <c r="B21" s="8" t="s">
        <v>11</v>
      </c>
      <c r="C21" s="15"/>
      <c r="D21" s="7" t="s">
        <v>12</v>
      </c>
    </row>
    <row r="22" spans="1:4" ht="15.75" x14ac:dyDescent="0.25">
      <c r="A22" s="6">
        <v>2</v>
      </c>
      <c r="B22" s="36" t="s">
        <v>6</v>
      </c>
      <c r="C22" s="10">
        <f>FV($D$17,$A22*12,$D$15*-1)</f>
        <v>13613.813648822608</v>
      </c>
      <c r="D22" s="11">
        <f>C22*rendimento_carteira</f>
        <v>81.682881892935654</v>
      </c>
    </row>
    <row r="23" spans="1:4" ht="15.75" x14ac:dyDescent="0.25">
      <c r="A23" s="6">
        <v>5</v>
      </c>
      <c r="B23" s="37" t="s">
        <v>7</v>
      </c>
      <c r="C23" s="12">
        <f>FV($D$17,$A23*12,$D$15*-1)</f>
        <v>41888.456999243819</v>
      </c>
      <c r="D23" s="11">
        <f>C23*rendimento_carteira</f>
        <v>251.33074199546292</v>
      </c>
    </row>
    <row r="24" spans="1:4" ht="15.75" x14ac:dyDescent="0.25">
      <c r="A24" s="6">
        <v>10</v>
      </c>
      <c r="B24" s="37" t="s">
        <v>8</v>
      </c>
      <c r="C24" s="12">
        <f>FV($D$17,$A24*12,$D$15*-1)</f>
        <v>121642.1062650861</v>
      </c>
      <c r="D24" s="11">
        <f>C24*rendimento_carteira</f>
        <v>729.85263759051657</v>
      </c>
    </row>
    <row r="25" spans="1:4" ht="15.75" x14ac:dyDescent="0.25">
      <c r="A25" s="6">
        <v>20</v>
      </c>
      <c r="B25" s="37" t="s">
        <v>9</v>
      </c>
      <c r="C25" s="12">
        <f>FV($D$17,$A25*12,$D$15*-1)</f>
        <v>562599.20004854025</v>
      </c>
      <c r="D25" s="11">
        <f>C25*rendimento_carteira</f>
        <v>3375.5952002912418</v>
      </c>
    </row>
    <row r="26" spans="1:4" ht="16.5" thickBot="1" x14ac:dyDescent="0.3">
      <c r="A26" s="6">
        <v>30</v>
      </c>
      <c r="B26" s="38" t="s">
        <v>10</v>
      </c>
      <c r="C26" s="13">
        <f>FV($D$17,$A26*12,$D$15*-1)</f>
        <v>2161084.8275023573</v>
      </c>
      <c r="D26" s="14">
        <f>C26*rendimento_carteira</f>
        <v>12966.508965014144</v>
      </c>
    </row>
    <row r="28" spans="1:4" x14ac:dyDescent="0.25">
      <c r="B28" s="39" t="s">
        <v>19</v>
      </c>
      <c r="C28" s="42" t="s">
        <v>33</v>
      </c>
      <c r="D28" s="39"/>
    </row>
    <row r="29" spans="1:4" x14ac:dyDescent="0.25">
      <c r="B29" s="40" t="s">
        <v>18</v>
      </c>
      <c r="C29" s="41">
        <f>aporte</f>
        <v>500</v>
      </c>
      <c r="D29" s="40"/>
    </row>
    <row r="31" spans="1:4" x14ac:dyDescent="0.25">
      <c r="B31" s="44" t="s">
        <v>20</v>
      </c>
      <c r="C31" s="44" t="s">
        <v>21</v>
      </c>
      <c r="D31" s="44" t="s">
        <v>22</v>
      </c>
    </row>
    <row r="32" spans="1:4" x14ac:dyDescent="0.25">
      <c r="B32" s="16" t="s">
        <v>23</v>
      </c>
      <c r="C32" s="43">
        <f>VLOOKUP($C$28&amp;"-"&amp;B32,tbl_apoio!$A:$D,4,FALSE)</f>
        <v>0.32</v>
      </c>
      <c r="D32" s="47">
        <f>C32*$C$29</f>
        <v>160</v>
      </c>
    </row>
    <row r="33" spans="2:4" x14ac:dyDescent="0.25">
      <c r="B33" s="16" t="s">
        <v>24</v>
      </c>
      <c r="C33" s="43">
        <f>VLOOKUP($C$28&amp;"-"&amp;B33,tbl_apoio!$A:$D,4,FALSE)</f>
        <v>0.35</v>
      </c>
      <c r="D33" s="47">
        <f t="shared" ref="D33:D37" si="0">C33*$C$29</f>
        <v>175</v>
      </c>
    </row>
    <row r="34" spans="2:4" x14ac:dyDescent="0.25">
      <c r="B34" s="16" t="s">
        <v>25</v>
      </c>
      <c r="C34" s="43">
        <f>VLOOKUP($C$28&amp;"-"&amp;B34,tbl_apoio!$A:$D,4,FALSE)</f>
        <v>0.08</v>
      </c>
      <c r="D34" s="47">
        <f t="shared" si="0"/>
        <v>40</v>
      </c>
    </row>
    <row r="35" spans="2:4" x14ac:dyDescent="0.25">
      <c r="B35" s="16" t="s">
        <v>26</v>
      </c>
      <c r="C35" s="43">
        <f>VLOOKUP($C$28&amp;"-"&amp;B35,tbl_apoio!$A:$D,4,FALSE)</f>
        <v>0.05</v>
      </c>
      <c r="D35" s="47">
        <f t="shared" si="0"/>
        <v>25</v>
      </c>
    </row>
    <row r="36" spans="2:4" x14ac:dyDescent="0.25">
      <c r="B36" s="16" t="s">
        <v>27</v>
      </c>
      <c r="C36" s="43">
        <f>VLOOKUP($C$28&amp;"-"&amp;B36,tbl_apoio!$A:$D,4,FALSE)</f>
        <v>0.1</v>
      </c>
      <c r="D36" s="47">
        <f t="shared" si="0"/>
        <v>50</v>
      </c>
    </row>
    <row r="37" spans="2:4" x14ac:dyDescent="0.25">
      <c r="B37" s="16" t="s">
        <v>28</v>
      </c>
      <c r="C37" s="43">
        <f>VLOOKUP($C$28&amp;"-"&amp;B37,tbl_apoio!$A:$D,4,FALSE)</f>
        <v>0.1</v>
      </c>
      <c r="D37" s="47">
        <f t="shared" si="0"/>
        <v>50</v>
      </c>
    </row>
    <row r="38" spans="2:4" x14ac:dyDescent="0.25">
      <c r="B38" s="45"/>
      <c r="C38" s="45"/>
      <c r="D38" s="46">
        <f>SUM(D32:D37)</f>
        <v>500</v>
      </c>
    </row>
  </sheetData>
  <mergeCells count="11">
    <mergeCell ref="B21:C21"/>
    <mergeCell ref="B15:C15"/>
    <mergeCell ref="B16:C16"/>
    <mergeCell ref="B17:C17"/>
    <mergeCell ref="B18:C18"/>
    <mergeCell ref="B19:C19"/>
    <mergeCell ref="B14:D14"/>
    <mergeCell ref="B10:C10"/>
    <mergeCell ref="B11:C11"/>
    <mergeCell ref="B12:C12"/>
    <mergeCell ref="B9:D9"/>
  </mergeCells>
  <dataValidations count="1">
    <dataValidation type="list" allowBlank="1" showInputMessage="1" showErrorMessage="1" sqref="C28" xr:uid="{D1062FAA-7C7C-402E-B7DD-D6D0AD4E2DC3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783C-E0F1-4965-B0C9-CF942F499FD9}">
  <dimension ref="A2:D20"/>
  <sheetViews>
    <sheetView workbookViewId="0">
      <selection activeCell="D13" sqref="D13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</cols>
  <sheetData>
    <row r="2" spans="1:4" x14ac:dyDescent="0.25">
      <c r="A2" t="s">
        <v>32</v>
      </c>
      <c r="B2" t="s">
        <v>17</v>
      </c>
      <c r="C2" t="s">
        <v>30</v>
      </c>
      <c r="D2" s="16" t="s">
        <v>31</v>
      </c>
    </row>
    <row r="3" spans="1:4" x14ac:dyDescent="0.25">
      <c r="A3" t="str">
        <f>B3&amp;"-"&amp;C3</f>
        <v>Conservador-PAPEL</v>
      </c>
      <c r="B3" t="s">
        <v>29</v>
      </c>
      <c r="C3" s="16" t="s">
        <v>23</v>
      </c>
      <c r="D3" s="43">
        <v>0.3</v>
      </c>
    </row>
    <row r="4" spans="1:4" x14ac:dyDescent="0.25">
      <c r="A4" t="str">
        <f t="shared" ref="A4:A20" si="0">B4&amp;"-"&amp;C4</f>
        <v>Conservador-TIJOLO</v>
      </c>
      <c r="B4" t="s">
        <v>29</v>
      </c>
      <c r="C4" s="16" t="s">
        <v>24</v>
      </c>
      <c r="D4" s="43">
        <v>0.5</v>
      </c>
    </row>
    <row r="5" spans="1:4" x14ac:dyDescent="0.25">
      <c r="A5" t="str">
        <f t="shared" si="0"/>
        <v>Conservador-HÍBRIDOS</v>
      </c>
      <c r="B5" t="s">
        <v>29</v>
      </c>
      <c r="C5" s="16" t="s">
        <v>25</v>
      </c>
      <c r="D5" s="43">
        <v>0.1</v>
      </c>
    </row>
    <row r="6" spans="1:4" x14ac:dyDescent="0.25">
      <c r="A6" t="str">
        <f t="shared" si="0"/>
        <v>Conservador-FOFs</v>
      </c>
      <c r="B6" t="s">
        <v>29</v>
      </c>
      <c r="C6" s="16" t="s">
        <v>26</v>
      </c>
      <c r="D6" s="43">
        <v>0.1</v>
      </c>
    </row>
    <row r="7" spans="1:4" x14ac:dyDescent="0.25">
      <c r="A7" t="str">
        <f t="shared" si="0"/>
        <v>Conservador-DESENVOLVIMENTO</v>
      </c>
      <c r="B7" t="s">
        <v>29</v>
      </c>
      <c r="C7" s="16" t="s">
        <v>27</v>
      </c>
      <c r="D7" s="43">
        <v>0</v>
      </c>
    </row>
    <row r="8" spans="1:4" ht="15.75" thickBot="1" x14ac:dyDescent="0.3">
      <c r="A8" s="48" t="str">
        <f t="shared" si="0"/>
        <v>Conservador-HOTELARIAS</v>
      </c>
      <c r="B8" s="48" t="s">
        <v>29</v>
      </c>
      <c r="C8" s="49" t="s">
        <v>28</v>
      </c>
      <c r="D8" s="50">
        <v>0</v>
      </c>
    </row>
    <row r="9" spans="1:4" x14ac:dyDescent="0.25">
      <c r="A9" t="str">
        <f t="shared" si="0"/>
        <v>Moderado-PAPEL</v>
      </c>
      <c r="B9" t="s">
        <v>33</v>
      </c>
      <c r="C9" s="16" t="s">
        <v>23</v>
      </c>
      <c r="D9" s="51">
        <v>0.32</v>
      </c>
    </row>
    <row r="10" spans="1:4" x14ac:dyDescent="0.25">
      <c r="A10" t="str">
        <f t="shared" si="0"/>
        <v>Moderado-TIJOLO</v>
      </c>
      <c r="B10" t="s">
        <v>33</v>
      </c>
      <c r="C10" s="16" t="s">
        <v>24</v>
      </c>
      <c r="D10" s="51">
        <v>0.35</v>
      </c>
    </row>
    <row r="11" spans="1:4" x14ac:dyDescent="0.25">
      <c r="A11" t="str">
        <f t="shared" si="0"/>
        <v>Moderado-HÍBRIDOS</v>
      </c>
      <c r="B11" t="s">
        <v>33</v>
      </c>
      <c r="C11" s="16" t="s">
        <v>25</v>
      </c>
      <c r="D11" s="51">
        <v>0.08</v>
      </c>
    </row>
    <row r="12" spans="1:4" x14ac:dyDescent="0.25">
      <c r="A12" t="str">
        <f t="shared" si="0"/>
        <v>Moderado-FOFs</v>
      </c>
      <c r="B12" t="s">
        <v>33</v>
      </c>
      <c r="C12" s="16" t="s">
        <v>26</v>
      </c>
      <c r="D12" s="51">
        <v>0.05</v>
      </c>
    </row>
    <row r="13" spans="1:4" x14ac:dyDescent="0.25">
      <c r="A13" t="str">
        <f t="shared" si="0"/>
        <v>Moderado-DESENVOLVIMENTO</v>
      </c>
      <c r="B13" t="s">
        <v>33</v>
      </c>
      <c r="C13" s="16" t="s">
        <v>27</v>
      </c>
      <c r="D13" s="51">
        <v>0.1</v>
      </c>
    </row>
    <row r="14" spans="1:4" ht="15.75" thickBot="1" x14ac:dyDescent="0.3">
      <c r="A14" s="48" t="str">
        <f t="shared" si="0"/>
        <v>Moderado-HOTELARIAS</v>
      </c>
      <c r="B14" s="48" t="s">
        <v>33</v>
      </c>
      <c r="C14" s="49" t="s">
        <v>28</v>
      </c>
      <c r="D14" s="50">
        <v>0.1</v>
      </c>
    </row>
    <row r="15" spans="1:4" x14ac:dyDescent="0.25">
      <c r="A15" t="str">
        <f t="shared" si="0"/>
        <v>Agressivo-PAPEL</v>
      </c>
      <c r="B15" t="s">
        <v>34</v>
      </c>
      <c r="C15" s="16" t="s">
        <v>23</v>
      </c>
      <c r="D15" s="43">
        <v>0.5</v>
      </c>
    </row>
    <row r="16" spans="1:4" x14ac:dyDescent="0.25">
      <c r="A16" t="str">
        <f t="shared" si="0"/>
        <v>Agressivo-TIJOLO</v>
      </c>
      <c r="B16" t="s">
        <v>34</v>
      </c>
      <c r="C16" s="16" t="s">
        <v>24</v>
      </c>
      <c r="D16" s="43">
        <v>0.1</v>
      </c>
    </row>
    <row r="17" spans="1:4" x14ac:dyDescent="0.25">
      <c r="A17" t="str">
        <f t="shared" si="0"/>
        <v>Agressivo-HÍBRIDOS</v>
      </c>
      <c r="B17" t="s">
        <v>34</v>
      </c>
      <c r="C17" s="16" t="s">
        <v>25</v>
      </c>
      <c r="D17" s="43">
        <v>0.05</v>
      </c>
    </row>
    <row r="18" spans="1:4" x14ac:dyDescent="0.25">
      <c r="A18" t="str">
        <f t="shared" si="0"/>
        <v>Agressivo-FOFs</v>
      </c>
      <c r="B18" t="s">
        <v>34</v>
      </c>
      <c r="C18" s="16" t="s">
        <v>26</v>
      </c>
      <c r="D18" s="43">
        <v>0.05</v>
      </c>
    </row>
    <row r="19" spans="1:4" x14ac:dyDescent="0.25">
      <c r="A19" t="str">
        <f t="shared" si="0"/>
        <v>Agressivo-DESENVOLVIMENTO</v>
      </c>
      <c r="B19" t="s">
        <v>34</v>
      </c>
      <c r="C19" s="16" t="s">
        <v>27</v>
      </c>
      <c r="D19" s="43">
        <v>0.2</v>
      </c>
    </row>
    <row r="20" spans="1:4" x14ac:dyDescent="0.25">
      <c r="A20" t="str">
        <f t="shared" si="0"/>
        <v>Agressivo-HOTELARIAS</v>
      </c>
      <c r="B20" t="s">
        <v>34</v>
      </c>
      <c r="C20" s="16" t="s">
        <v>28</v>
      </c>
      <c r="D20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tbl_apoio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Alves</dc:creator>
  <cp:lastModifiedBy>Diego Alves</cp:lastModifiedBy>
  <dcterms:created xsi:type="dcterms:W3CDTF">2025-06-16T19:31:01Z</dcterms:created>
  <dcterms:modified xsi:type="dcterms:W3CDTF">2025-06-19T00:52:31Z</dcterms:modified>
</cp:coreProperties>
</file>