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gar\OneDrive - Instituto Tecnologico y de Estudios Superiores de Monterrey\Escritorio\ASGARD\Materias\Ene_Jun_2025\Topología\"/>
    </mc:Choice>
  </mc:AlternateContent>
  <xr:revisionPtr revIDLastSave="0" documentId="13_ncr:1_{BC3BBACA-7CBE-4063-BDDE-9348736EAB17}" xr6:coauthVersionLast="47" xr6:coauthVersionMax="47" xr10:uidLastSave="{00000000-0000-0000-0000-000000000000}"/>
  <bookViews>
    <workbookView xWindow="-108" yWindow="-108" windowWidth="23256" windowHeight="13896" tabRatio="900" activeTab="12" xr2:uid="{00000000-000D-0000-FFFF-FFFF00000000}"/>
  </bookViews>
  <sheets>
    <sheet name="2012" sheetId="9" r:id="rId1"/>
    <sheet name="2013" sheetId="10" r:id="rId2"/>
    <sheet name="2014" sheetId="14" r:id="rId3"/>
    <sheet name="2015" sheetId="15" r:id="rId4"/>
    <sheet name="2016" sheetId="12" r:id="rId5"/>
    <sheet name="2017" sheetId="18" r:id="rId6"/>
    <sheet name="2018" sheetId="19" r:id="rId7"/>
    <sheet name="2019" sheetId="20" r:id="rId8"/>
    <sheet name="2020" sheetId="22" r:id="rId9"/>
    <sheet name="2021" sheetId="23" r:id="rId10"/>
    <sheet name="2022" sheetId="24" r:id="rId11"/>
    <sheet name="2023" sheetId="26" r:id="rId12"/>
    <sheet name="2024" sheetId="27" r:id="rId13"/>
  </sheets>
  <definedNames>
    <definedName name="_xlnm.Print_Area" localSheetId="0">'2012'!$AL$1:$AW$53</definedName>
    <definedName name="_xlnm.Print_Area" localSheetId="1">'2013'!$AL$1:$AW$53</definedName>
    <definedName name="_xlnm.Print_Area" localSheetId="2">'2014'!$AL$1:$AW$53</definedName>
    <definedName name="_xlnm.Print_Area" localSheetId="3">'2015'!$AL$1:$AW$53</definedName>
    <definedName name="_xlnm.Print_Area" localSheetId="4">'2016'!$AL$1:$AW$53</definedName>
    <definedName name="_xlnm.Print_Area" localSheetId="5">'2017'!$AL$1:$AW$53</definedName>
    <definedName name="_xlnm.Print_Area" localSheetId="6">'2018'!$AL$1:$AW$53</definedName>
    <definedName name="_xlnm.Print_Area" localSheetId="7">'2019'!$AL$1:$AW$53</definedName>
    <definedName name="_xlnm.Print_Area" localSheetId="8">'2020'!$AL$1:$AW$53</definedName>
    <definedName name="_xlnm.Print_Area" localSheetId="9">'2021'!$AL$1:$AW$53</definedName>
    <definedName name="_xlnm.Print_Area" localSheetId="10">'2022'!$AL$1:$AW$53</definedName>
    <definedName name="_xlnm.Print_Area" localSheetId="11">'2023'!$AL$1:$AW$53</definedName>
    <definedName name="_xlnm.Print_Titles" localSheetId="0">'2012'!$A:$A,'2012'!#REF!</definedName>
    <definedName name="_xlnm.Print_Titles" localSheetId="1">'2013'!$A:$A,'2013'!#REF!</definedName>
    <definedName name="_xlnm.Print_Titles" localSheetId="2">'2014'!$A:$A,'2014'!#REF!</definedName>
    <definedName name="_xlnm.Print_Titles" localSheetId="3">'2015'!$A:$A,'2015'!#REF!</definedName>
    <definedName name="_xlnm.Print_Titles" localSheetId="4">'2016'!$A:$A,'2016'!#REF!</definedName>
    <definedName name="_xlnm.Print_Titles" localSheetId="5">'2017'!$A:$A,'2017'!#REF!</definedName>
    <definedName name="_xlnm.Print_Titles" localSheetId="6">'2018'!$A:$A,'2018'!#REF!</definedName>
    <definedName name="_xlnm.Print_Titles" localSheetId="7">'2019'!$A:$A,'2019'!#REF!</definedName>
    <definedName name="_xlnm.Print_Titles" localSheetId="8">'2020'!$A:$A,'2020'!#REF!</definedName>
    <definedName name="_xlnm.Print_Titles" localSheetId="9">'2021'!$A:$A,'2021'!#REF!</definedName>
    <definedName name="_xlnm.Print_Titles" localSheetId="10">'2022'!$A:$A,'2022'!#REF!</definedName>
    <definedName name="_xlnm.Print_Titles" localSheetId="11">'2023'!$A:$A,'2023'!#REF!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53" i="27" l="1"/>
  <c r="AV53" i="27"/>
  <c r="AU53" i="27"/>
  <c r="AT53" i="27"/>
  <c r="AS53" i="27"/>
  <c r="AR53" i="27"/>
  <c r="AQ53" i="27"/>
  <c r="AP53" i="27"/>
  <c r="AO53" i="27"/>
  <c r="AN53" i="27"/>
  <c r="AM53" i="27"/>
  <c r="AL53" i="27"/>
  <c r="AW52" i="27"/>
  <c r="AV52" i="27"/>
  <c r="AU52" i="27"/>
  <c r="AT52" i="27"/>
  <c r="AS52" i="27"/>
  <c r="AR52" i="27"/>
  <c r="AQ52" i="27"/>
  <c r="AP52" i="27"/>
  <c r="AO52" i="27"/>
  <c r="AN52" i="27"/>
  <c r="AM52" i="27"/>
  <c r="AL52" i="27"/>
  <c r="AK51" i="27"/>
  <c r="AK49" i="27" s="1"/>
  <c r="AJ51" i="27"/>
  <c r="AJ49" i="27" s="1"/>
  <c r="AI51" i="27"/>
  <c r="AI49" i="27" s="1"/>
  <c r="AH51" i="27"/>
  <c r="AH49" i="27" s="1"/>
  <c r="AG51" i="27"/>
  <c r="AG49" i="27" s="1"/>
  <c r="AF51" i="27"/>
  <c r="AF49" i="27" s="1"/>
  <c r="AE51" i="27"/>
  <c r="AE49" i="27" s="1"/>
  <c r="AD51" i="27"/>
  <c r="AD49" i="27" s="1"/>
  <c r="AC51" i="27"/>
  <c r="AC49" i="27" s="1"/>
  <c r="AB51" i="27"/>
  <c r="AB49" i="27" s="1"/>
  <c r="AA51" i="27"/>
  <c r="AA49" i="27" s="1"/>
  <c r="Z51" i="27"/>
  <c r="Z49" i="27" s="1"/>
  <c r="Y51" i="27"/>
  <c r="Y49" i="27" s="1"/>
  <c r="X51" i="27"/>
  <c r="X49" i="27" s="1"/>
  <c r="W51" i="27"/>
  <c r="W49" i="27" s="1"/>
  <c r="V51" i="27"/>
  <c r="V49" i="27" s="1"/>
  <c r="U51" i="27"/>
  <c r="U49" i="27" s="1"/>
  <c r="T51" i="27"/>
  <c r="T49" i="27" s="1"/>
  <c r="S51" i="27"/>
  <c r="S49" i="27" s="1"/>
  <c r="R51" i="27"/>
  <c r="R49" i="27" s="1"/>
  <c r="Q51" i="27"/>
  <c r="Q49" i="27" s="1"/>
  <c r="P51" i="27"/>
  <c r="P49" i="27" s="1"/>
  <c r="O51" i="27"/>
  <c r="O49" i="27" s="1"/>
  <c r="N51" i="27"/>
  <c r="N49" i="27" s="1"/>
  <c r="M51" i="27"/>
  <c r="M49" i="27" s="1"/>
  <c r="L51" i="27"/>
  <c r="L49" i="27" s="1"/>
  <c r="K51" i="27"/>
  <c r="K49" i="27" s="1"/>
  <c r="J51" i="27"/>
  <c r="J49" i="27" s="1"/>
  <c r="I51" i="27"/>
  <c r="I49" i="27" s="1"/>
  <c r="H51" i="27"/>
  <c r="H49" i="27" s="1"/>
  <c r="G51" i="27"/>
  <c r="G49" i="27" s="1"/>
  <c r="F51" i="27"/>
  <c r="E51" i="27"/>
  <c r="D51" i="27"/>
  <c r="C51" i="27"/>
  <c r="B51" i="27"/>
  <c r="B49" i="27" s="1"/>
  <c r="AW50" i="27"/>
  <c r="AV50" i="27"/>
  <c r="AU50" i="27"/>
  <c r="AT50" i="27"/>
  <c r="AS50" i="27"/>
  <c r="AR50" i="27"/>
  <c r="AQ50" i="27"/>
  <c r="AP50" i="27"/>
  <c r="AO50" i="27"/>
  <c r="AN50" i="27"/>
  <c r="AM50" i="27"/>
  <c r="AL50" i="27"/>
  <c r="F49" i="27"/>
  <c r="E49" i="27"/>
  <c r="D49" i="27"/>
  <c r="C49" i="27"/>
  <c r="AW48" i="27"/>
  <c r="AV48" i="27"/>
  <c r="AU48" i="27"/>
  <c r="AT48" i="27"/>
  <c r="AS48" i="27"/>
  <c r="AR48" i="27"/>
  <c r="AQ48" i="27"/>
  <c r="AP48" i="27"/>
  <c r="AO48" i="27"/>
  <c r="AN48" i="27"/>
  <c r="AM48" i="27"/>
  <c r="AL48" i="27"/>
  <c r="AW47" i="27"/>
  <c r="AV47" i="27"/>
  <c r="AU47" i="27"/>
  <c r="AT47" i="27"/>
  <c r="AS47" i="27"/>
  <c r="AR47" i="27"/>
  <c r="AQ47" i="27"/>
  <c r="AP47" i="27"/>
  <c r="AO47" i="27"/>
  <c r="AN47" i="27"/>
  <c r="AM47" i="27"/>
  <c r="AL47" i="27"/>
  <c r="AW46" i="27"/>
  <c r="AV46" i="27"/>
  <c r="AU46" i="27"/>
  <c r="AT46" i="27"/>
  <c r="AS46" i="27"/>
  <c r="AR46" i="27"/>
  <c r="AQ46" i="27"/>
  <c r="AP46" i="27"/>
  <c r="AO46" i="27"/>
  <c r="AN46" i="27"/>
  <c r="AM46" i="27"/>
  <c r="AL46" i="27"/>
  <c r="AW45" i="27"/>
  <c r="AV45" i="27"/>
  <c r="AU45" i="27"/>
  <c r="AT45" i="27"/>
  <c r="AS45" i="27"/>
  <c r="AR45" i="27"/>
  <c r="AQ45" i="27"/>
  <c r="AP45" i="27"/>
  <c r="AO45" i="27"/>
  <c r="AN45" i="27"/>
  <c r="AM45" i="27"/>
  <c r="AL45" i="27"/>
  <c r="AW44" i="27"/>
  <c r="AV44" i="27"/>
  <c r="AU44" i="27"/>
  <c r="AT44" i="27"/>
  <c r="AS44" i="27"/>
  <c r="AR44" i="27"/>
  <c r="AQ44" i="27"/>
  <c r="AP44" i="27"/>
  <c r="AO44" i="27"/>
  <c r="AN44" i="27"/>
  <c r="AM44" i="27"/>
  <c r="AL44" i="27"/>
  <c r="AW43" i="27"/>
  <c r="AV43" i="27"/>
  <c r="AU43" i="27"/>
  <c r="AT43" i="27"/>
  <c r="AS43" i="27"/>
  <c r="AR43" i="27"/>
  <c r="AQ43" i="27"/>
  <c r="AP43" i="27"/>
  <c r="AO43" i="27"/>
  <c r="AN43" i="27"/>
  <c r="AM43" i="27"/>
  <c r="AL43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K36" i="27" s="1"/>
  <c r="J42" i="27"/>
  <c r="J36" i="27" s="1"/>
  <c r="I42" i="27"/>
  <c r="I36" i="27" s="1"/>
  <c r="H42" i="27"/>
  <c r="H36" i="27" s="1"/>
  <c r="G42" i="27"/>
  <c r="G36" i="27" s="1"/>
  <c r="F42" i="27"/>
  <c r="F36" i="27" s="1"/>
  <c r="E42" i="27"/>
  <c r="E36" i="27" s="1"/>
  <c r="D42" i="27"/>
  <c r="D36" i="27" s="1"/>
  <c r="C42" i="27"/>
  <c r="C36" i="27" s="1"/>
  <c r="B42" i="27"/>
  <c r="B36" i="27" s="1"/>
  <c r="AW41" i="27"/>
  <c r="AV41" i="27"/>
  <c r="AU41" i="27"/>
  <c r="AT41" i="27"/>
  <c r="AS41" i="27"/>
  <c r="AR41" i="27"/>
  <c r="AQ41" i="27"/>
  <c r="AP41" i="27"/>
  <c r="AO41" i="27"/>
  <c r="AN41" i="27"/>
  <c r="AM41" i="27"/>
  <c r="AL41" i="27"/>
  <c r="AW40" i="27"/>
  <c r="AV40" i="27"/>
  <c r="AU40" i="27"/>
  <c r="AT40" i="27"/>
  <c r="AS40" i="27"/>
  <c r="AR40" i="27"/>
  <c r="AQ40" i="27"/>
  <c r="AP40" i="27"/>
  <c r="AO40" i="27"/>
  <c r="AN40" i="27"/>
  <c r="AM40" i="27"/>
  <c r="AL40" i="27"/>
  <c r="AW39" i="27"/>
  <c r="AV39" i="27"/>
  <c r="AU39" i="27"/>
  <c r="AT39" i="27"/>
  <c r="AS39" i="27"/>
  <c r="AR39" i="27"/>
  <c r="AQ39" i="27"/>
  <c r="AP39" i="27"/>
  <c r="AO39" i="27"/>
  <c r="AN39" i="27"/>
  <c r="AM39" i="27"/>
  <c r="AL39" i="27"/>
  <c r="AK38" i="27"/>
  <c r="AK36" i="27" s="1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W36" i="27" s="1"/>
  <c r="V38" i="27"/>
  <c r="V36" i="27" s="1"/>
  <c r="U38" i="27"/>
  <c r="U36" i="27" s="1"/>
  <c r="T38" i="27"/>
  <c r="T36" i="27" s="1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W37" i="27"/>
  <c r="AV37" i="27"/>
  <c r="AU37" i="27"/>
  <c r="AT37" i="27"/>
  <c r="AS37" i="27"/>
  <c r="AR37" i="27"/>
  <c r="AQ37" i="27"/>
  <c r="AP37" i="27"/>
  <c r="AO37" i="27"/>
  <c r="AN37" i="27"/>
  <c r="AM37" i="27"/>
  <c r="AL37" i="27"/>
  <c r="AW35" i="27"/>
  <c r="AV35" i="27"/>
  <c r="AU35" i="27"/>
  <c r="AT35" i="27"/>
  <c r="AS35" i="27"/>
  <c r="AR35" i="27"/>
  <c r="AQ35" i="27"/>
  <c r="AP35" i="27"/>
  <c r="AO35" i="27"/>
  <c r="AN35" i="27"/>
  <c r="AM35" i="27"/>
  <c r="AL35" i="27"/>
  <c r="AW34" i="27"/>
  <c r="AV34" i="27"/>
  <c r="AU34" i="27"/>
  <c r="AT34" i="27"/>
  <c r="AS34" i="27"/>
  <c r="AR34" i="27"/>
  <c r="AQ34" i="27"/>
  <c r="AP34" i="27"/>
  <c r="AO34" i="27"/>
  <c r="AN34" i="27"/>
  <c r="AM34" i="27"/>
  <c r="AL34" i="27"/>
  <c r="AW33" i="27"/>
  <c r="AV33" i="27"/>
  <c r="AU33" i="27"/>
  <c r="AT33" i="27"/>
  <c r="AS33" i="27"/>
  <c r="AR33" i="27"/>
  <c r="AQ33" i="27"/>
  <c r="AP33" i="27"/>
  <c r="AO33" i="27"/>
  <c r="AN33" i="27"/>
  <c r="AM33" i="27"/>
  <c r="AL33" i="27"/>
  <c r="AW32" i="27"/>
  <c r="AV32" i="27"/>
  <c r="AU32" i="27"/>
  <c r="AT32" i="27"/>
  <c r="AS32" i="27"/>
  <c r="AR32" i="27"/>
  <c r="AQ32" i="27"/>
  <c r="AP32" i="27"/>
  <c r="AO32" i="27"/>
  <c r="AN32" i="27"/>
  <c r="AM32" i="27"/>
  <c r="AL32" i="27"/>
  <c r="AW31" i="27"/>
  <c r="AV31" i="27"/>
  <c r="AU31" i="27"/>
  <c r="AT31" i="27"/>
  <c r="AT27" i="27" s="1"/>
  <c r="AS31" i="27"/>
  <c r="AR31" i="27"/>
  <c r="AQ31" i="27"/>
  <c r="AP31" i="27"/>
  <c r="AO31" i="27"/>
  <c r="AN31" i="27"/>
  <c r="AM31" i="27"/>
  <c r="AL31" i="27"/>
  <c r="AW30" i="27"/>
  <c r="AV30" i="27"/>
  <c r="AU30" i="27"/>
  <c r="AT30" i="27"/>
  <c r="AS30" i="27"/>
  <c r="AR30" i="27"/>
  <c r="AQ30" i="27"/>
  <c r="AP30" i="27"/>
  <c r="AO30" i="27"/>
  <c r="AN30" i="27"/>
  <c r="AM30" i="27"/>
  <c r="AL30" i="27"/>
  <c r="AW29" i="27"/>
  <c r="AV29" i="27"/>
  <c r="AU29" i="27"/>
  <c r="AT29" i="27"/>
  <c r="AS29" i="27"/>
  <c r="AR29" i="27"/>
  <c r="AQ29" i="27"/>
  <c r="AP29" i="27"/>
  <c r="AO29" i="27"/>
  <c r="AN29" i="27"/>
  <c r="AM29" i="27"/>
  <c r="AL29" i="27"/>
  <c r="AW28" i="27"/>
  <c r="AV28" i="27"/>
  <c r="AU28" i="27"/>
  <c r="AT28" i="27"/>
  <c r="AS28" i="27"/>
  <c r="AR28" i="27"/>
  <c r="AQ28" i="27"/>
  <c r="AP28" i="27"/>
  <c r="AO28" i="27"/>
  <c r="AN28" i="27"/>
  <c r="AM28" i="27"/>
  <c r="AL28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W26" i="27"/>
  <c r="AV26" i="27"/>
  <c r="AU26" i="27"/>
  <c r="AT26" i="27"/>
  <c r="AS26" i="27"/>
  <c r="AR26" i="27"/>
  <c r="AQ26" i="27"/>
  <c r="AP26" i="27"/>
  <c r="AO26" i="27"/>
  <c r="AN26" i="27"/>
  <c r="AM26" i="27"/>
  <c r="AL26" i="27"/>
  <c r="AW25" i="27"/>
  <c r="AV25" i="27"/>
  <c r="AU25" i="27"/>
  <c r="AT25" i="27"/>
  <c r="AS25" i="27"/>
  <c r="AR25" i="27"/>
  <c r="AQ25" i="27"/>
  <c r="AP25" i="27"/>
  <c r="AO25" i="27"/>
  <c r="AN25" i="27"/>
  <c r="AM25" i="27"/>
  <c r="AL25" i="27"/>
  <c r="AW24" i="27"/>
  <c r="AV24" i="27"/>
  <c r="AU24" i="27"/>
  <c r="AT24" i="27"/>
  <c r="AS24" i="27"/>
  <c r="AR24" i="27"/>
  <c r="AQ24" i="27"/>
  <c r="AP24" i="27"/>
  <c r="AO24" i="27"/>
  <c r="AN24" i="27"/>
  <c r="AM24" i="27"/>
  <c r="AL24" i="27"/>
  <c r="AW23" i="27"/>
  <c r="AV23" i="27"/>
  <c r="AU23" i="27"/>
  <c r="AT23" i="27"/>
  <c r="AS23" i="27"/>
  <c r="AR23" i="27"/>
  <c r="AQ23" i="27"/>
  <c r="AP23" i="27"/>
  <c r="AO23" i="27"/>
  <c r="AN23" i="27"/>
  <c r="AM23" i="27"/>
  <c r="AL23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M21" i="27" s="1"/>
  <c r="L22" i="27"/>
  <c r="L21" i="27" s="1"/>
  <c r="K22" i="27"/>
  <c r="K21" i="27" s="1"/>
  <c r="J22" i="27"/>
  <c r="J21" i="27" s="1"/>
  <c r="I22" i="27"/>
  <c r="H22" i="27"/>
  <c r="H21" i="27" s="1"/>
  <c r="G22" i="27"/>
  <c r="F22" i="27"/>
  <c r="F21" i="27" s="1"/>
  <c r="E22" i="27"/>
  <c r="E21" i="27" s="1"/>
  <c r="D22" i="27"/>
  <c r="D21" i="27" s="1"/>
  <c r="C22" i="27"/>
  <c r="C21" i="27" s="1"/>
  <c r="B22" i="27"/>
  <c r="AW19" i="27"/>
  <c r="AV19" i="27"/>
  <c r="AU19" i="27"/>
  <c r="AT19" i="27"/>
  <c r="AS19" i="27"/>
  <c r="AR19" i="27"/>
  <c r="AQ19" i="27"/>
  <c r="AP19" i="27"/>
  <c r="AO19" i="27"/>
  <c r="AN19" i="27"/>
  <c r="AM19" i="27"/>
  <c r="AL19" i="27"/>
  <c r="AW18" i="27"/>
  <c r="AV18" i="27"/>
  <c r="AU18" i="27"/>
  <c r="AT18" i="27"/>
  <c r="AS18" i="27"/>
  <c r="AR18" i="27"/>
  <c r="AQ18" i="27"/>
  <c r="AP18" i="27"/>
  <c r="AO18" i="27"/>
  <c r="AN18" i="27"/>
  <c r="AM18" i="27"/>
  <c r="AL18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W16" i="27"/>
  <c r="AV16" i="27"/>
  <c r="AU16" i="27"/>
  <c r="AT16" i="27"/>
  <c r="AS16" i="27"/>
  <c r="AR16" i="27"/>
  <c r="AQ16" i="27"/>
  <c r="AP16" i="27"/>
  <c r="AO16" i="27"/>
  <c r="AN16" i="27"/>
  <c r="AM16" i="27"/>
  <c r="AL16" i="27"/>
  <c r="AW15" i="27"/>
  <c r="AV15" i="27"/>
  <c r="AU15" i="27"/>
  <c r="AT15" i="27"/>
  <c r="AS15" i="27"/>
  <c r="AR15" i="27"/>
  <c r="AQ15" i="27"/>
  <c r="AP15" i="27"/>
  <c r="AO15" i="27"/>
  <c r="AN15" i="27"/>
  <c r="AM15" i="27"/>
  <c r="AL15" i="27"/>
  <c r="AK12" i="27"/>
  <c r="AK11" i="27" s="1"/>
  <c r="AJ12" i="27"/>
  <c r="AJ11" i="27" s="1"/>
  <c r="AI12" i="27"/>
  <c r="AI11" i="27" s="1"/>
  <c r="AH12" i="27"/>
  <c r="AH11" i="27" s="1"/>
  <c r="AG12" i="27"/>
  <c r="AG11" i="27" s="1"/>
  <c r="AF12" i="27"/>
  <c r="AF11" i="27" s="1"/>
  <c r="AE12" i="27"/>
  <c r="AE11" i="27" s="1"/>
  <c r="AD12" i="27"/>
  <c r="AD11" i="27" s="1"/>
  <c r="AC12" i="27"/>
  <c r="AB12" i="27"/>
  <c r="AA12" i="27"/>
  <c r="AA11" i="27" s="1"/>
  <c r="Z12" i="27"/>
  <c r="Z11" i="27" s="1"/>
  <c r="Y12" i="27"/>
  <c r="Y11" i="27" s="1"/>
  <c r="X12" i="27"/>
  <c r="W12" i="27"/>
  <c r="W11" i="27" s="1"/>
  <c r="V12" i="27"/>
  <c r="V11" i="27" s="1"/>
  <c r="U12" i="27"/>
  <c r="U11" i="27" s="1"/>
  <c r="T12" i="27"/>
  <c r="T11" i="27" s="1"/>
  <c r="S12" i="27"/>
  <c r="S11" i="27" s="1"/>
  <c r="R12" i="27"/>
  <c r="Q12" i="27"/>
  <c r="P12" i="27"/>
  <c r="O12" i="27"/>
  <c r="O11" i="27" s="1"/>
  <c r="N12" i="27"/>
  <c r="AC11" i="27"/>
  <c r="AB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W2" i="27"/>
  <c r="AV2" i="27"/>
  <c r="AU2" i="27"/>
  <c r="AT2" i="27"/>
  <c r="AS2" i="27"/>
  <c r="AR2" i="27"/>
  <c r="AQ2" i="27"/>
  <c r="AP2" i="27"/>
  <c r="AO2" i="27"/>
  <c r="AN2" i="27"/>
  <c r="AM2" i="27"/>
  <c r="AL2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AW53" i="26"/>
  <c r="AV53" i="26"/>
  <c r="AU53" i="26"/>
  <c r="AT53" i="26"/>
  <c r="AS53" i="26"/>
  <c r="AR53" i="26"/>
  <c r="AQ53" i="26"/>
  <c r="AP53" i="26"/>
  <c r="AO53" i="26"/>
  <c r="AN53" i="26"/>
  <c r="AM53" i="26"/>
  <c r="AL53" i="26"/>
  <c r="AW52" i="26"/>
  <c r="AV52" i="26"/>
  <c r="AU52" i="26"/>
  <c r="AT52" i="26"/>
  <c r="AS52" i="26"/>
  <c r="AS51" i="26" s="1"/>
  <c r="AR52" i="26"/>
  <c r="AR51" i="26" s="1"/>
  <c r="AQ52" i="26"/>
  <c r="AQ51" i="26" s="1"/>
  <c r="AP52" i="26"/>
  <c r="AP51" i="26" s="1"/>
  <c r="AO52" i="26"/>
  <c r="AO51" i="26" s="1"/>
  <c r="AN52" i="26"/>
  <c r="AM52" i="26"/>
  <c r="AL52" i="26"/>
  <c r="AK51" i="26"/>
  <c r="AK49" i="26" s="1"/>
  <c r="AJ51" i="26"/>
  <c r="AJ49" i="26" s="1"/>
  <c r="AI51" i="26"/>
  <c r="AI49" i="26" s="1"/>
  <c r="AH51" i="26"/>
  <c r="AH49" i="26" s="1"/>
  <c r="AG51" i="26"/>
  <c r="AG49" i="26" s="1"/>
  <c r="AF51" i="26"/>
  <c r="AF49" i="26" s="1"/>
  <c r="AE51" i="26"/>
  <c r="AE49" i="26" s="1"/>
  <c r="AD51" i="26"/>
  <c r="AD49" i="26" s="1"/>
  <c r="AC51" i="26"/>
  <c r="AC49" i="26" s="1"/>
  <c r="AB51" i="26"/>
  <c r="AB49" i="26" s="1"/>
  <c r="AA51" i="26"/>
  <c r="AA49" i="26" s="1"/>
  <c r="Z51" i="26"/>
  <c r="Z49" i="26" s="1"/>
  <c r="Y51" i="26"/>
  <c r="Y49" i="26" s="1"/>
  <c r="X51" i="26"/>
  <c r="X49" i="26" s="1"/>
  <c r="W51" i="26"/>
  <c r="W49" i="26" s="1"/>
  <c r="V51" i="26"/>
  <c r="V49" i="26" s="1"/>
  <c r="U51" i="26"/>
  <c r="U49" i="26" s="1"/>
  <c r="T51" i="26"/>
  <c r="T49" i="26" s="1"/>
  <c r="S51" i="26"/>
  <c r="S49" i="26" s="1"/>
  <c r="R51" i="26"/>
  <c r="R49" i="26" s="1"/>
  <c r="Q51" i="26"/>
  <c r="Q49" i="26" s="1"/>
  <c r="P51" i="26"/>
  <c r="P49" i="26" s="1"/>
  <c r="O51" i="26"/>
  <c r="O49" i="26" s="1"/>
  <c r="N51" i="26"/>
  <c r="N49" i="26" s="1"/>
  <c r="M51" i="26"/>
  <c r="M49" i="26" s="1"/>
  <c r="L51" i="26"/>
  <c r="L49" i="26" s="1"/>
  <c r="K51" i="26"/>
  <c r="K49" i="26" s="1"/>
  <c r="J51" i="26"/>
  <c r="J49" i="26" s="1"/>
  <c r="I51" i="26"/>
  <c r="I49" i="26" s="1"/>
  <c r="H51" i="26"/>
  <c r="H49" i="26" s="1"/>
  <c r="G51" i="26"/>
  <c r="G49" i="26" s="1"/>
  <c r="F51" i="26"/>
  <c r="F49" i="26" s="1"/>
  <c r="E51" i="26"/>
  <c r="E49" i="26" s="1"/>
  <c r="D51" i="26"/>
  <c r="D49" i="26" s="1"/>
  <c r="C51" i="26"/>
  <c r="C49" i="26" s="1"/>
  <c r="B51" i="26"/>
  <c r="B49" i="26" s="1"/>
  <c r="AW50" i="26"/>
  <c r="AV50" i="26"/>
  <c r="AU50" i="26"/>
  <c r="AT50" i="26"/>
  <c r="AS50" i="26"/>
  <c r="AR50" i="26"/>
  <c r="AQ50" i="26"/>
  <c r="AP50" i="26"/>
  <c r="AO50" i="26"/>
  <c r="AN50" i="26"/>
  <c r="AM50" i="26"/>
  <c r="AL50" i="26"/>
  <c r="AW48" i="26"/>
  <c r="AV48" i="26"/>
  <c r="AU48" i="26"/>
  <c r="AT48" i="26"/>
  <c r="AS48" i="26"/>
  <c r="AR48" i="26"/>
  <c r="AQ48" i="26"/>
  <c r="AP48" i="26"/>
  <c r="AO48" i="26"/>
  <c r="AN48" i="26"/>
  <c r="AM48" i="26"/>
  <c r="AL48" i="26"/>
  <c r="AW47" i="26"/>
  <c r="AV47" i="26"/>
  <c r="AU47" i="26"/>
  <c r="AT47" i="26"/>
  <c r="AS47" i="26"/>
  <c r="AR47" i="26"/>
  <c r="AQ47" i="26"/>
  <c r="AP47" i="26"/>
  <c r="AO47" i="26"/>
  <c r="AN47" i="26"/>
  <c r="AM47" i="26"/>
  <c r="AL47" i="26"/>
  <c r="AW46" i="26"/>
  <c r="AV46" i="26"/>
  <c r="AU46" i="26"/>
  <c r="AT46" i="26"/>
  <c r="AS46" i="26"/>
  <c r="AR46" i="26"/>
  <c r="AQ46" i="26"/>
  <c r="AP46" i="26"/>
  <c r="AO46" i="26"/>
  <c r="AN46" i="26"/>
  <c r="AM46" i="26"/>
  <c r="AL46" i="26"/>
  <c r="AW45" i="26"/>
  <c r="AV45" i="26"/>
  <c r="AU45" i="26"/>
  <c r="AT45" i="26"/>
  <c r="AS45" i="26"/>
  <c r="AR45" i="26"/>
  <c r="AQ45" i="26"/>
  <c r="AP45" i="26"/>
  <c r="AO45" i="26"/>
  <c r="AN45" i="26"/>
  <c r="AM45" i="26"/>
  <c r="AL45" i="26"/>
  <c r="AW44" i="26"/>
  <c r="AV44" i="26"/>
  <c r="AU44" i="26"/>
  <c r="AT44" i="26"/>
  <c r="AS44" i="26"/>
  <c r="AR44" i="26"/>
  <c r="AQ44" i="26"/>
  <c r="AP44" i="26"/>
  <c r="AO44" i="26"/>
  <c r="AN44" i="26"/>
  <c r="AM44" i="26"/>
  <c r="AL44" i="26"/>
  <c r="AW43" i="26"/>
  <c r="AV43" i="26"/>
  <c r="AU43" i="26"/>
  <c r="AT43" i="26"/>
  <c r="AS43" i="26"/>
  <c r="AR43" i="26"/>
  <c r="AQ43" i="26"/>
  <c r="AP43" i="26"/>
  <c r="AO43" i="26"/>
  <c r="AN43" i="26"/>
  <c r="AM43" i="26"/>
  <c r="AL43" i="26"/>
  <c r="AK42" i="26"/>
  <c r="AJ42" i="26"/>
  <c r="AI42" i="26"/>
  <c r="AH42" i="26"/>
  <c r="AG42" i="26"/>
  <c r="AF42" i="26"/>
  <c r="AE42" i="26"/>
  <c r="AD42" i="26"/>
  <c r="AC42" i="26"/>
  <c r="AB42" i="26"/>
  <c r="AA42" i="26"/>
  <c r="Z42" i="26"/>
  <c r="Y42" i="26"/>
  <c r="X42" i="26"/>
  <c r="W42" i="26"/>
  <c r="V42" i="26"/>
  <c r="U42" i="26"/>
  <c r="T42" i="26"/>
  <c r="S42" i="26"/>
  <c r="R42" i="26"/>
  <c r="Q42" i="26"/>
  <c r="P42" i="26"/>
  <c r="O42" i="26"/>
  <c r="N42" i="26"/>
  <c r="M42" i="26"/>
  <c r="M36" i="26" s="1"/>
  <c r="L42" i="26"/>
  <c r="L36" i="26" s="1"/>
  <c r="K42" i="26"/>
  <c r="J42" i="26"/>
  <c r="I42" i="26"/>
  <c r="I36" i="26" s="1"/>
  <c r="H42" i="26"/>
  <c r="H36" i="26" s="1"/>
  <c r="G42" i="26"/>
  <c r="G36" i="26" s="1"/>
  <c r="F42" i="26"/>
  <c r="F36" i="26" s="1"/>
  <c r="E42" i="26"/>
  <c r="E36" i="26" s="1"/>
  <c r="D42" i="26"/>
  <c r="C42" i="26"/>
  <c r="C36" i="26" s="1"/>
  <c r="B42" i="26"/>
  <c r="AW41" i="26"/>
  <c r="AV41" i="26"/>
  <c r="AU41" i="26"/>
  <c r="AT41" i="26"/>
  <c r="AS41" i="26"/>
  <c r="AR41" i="26"/>
  <c r="AQ41" i="26"/>
  <c r="AP41" i="26"/>
  <c r="AO41" i="26"/>
  <c r="AN41" i="26"/>
  <c r="AM41" i="26"/>
  <c r="AL41" i="26"/>
  <c r="AW40" i="26"/>
  <c r="AV40" i="26"/>
  <c r="AU40" i="26"/>
  <c r="AT40" i="26"/>
  <c r="AS40" i="26"/>
  <c r="AR40" i="26"/>
  <c r="AQ40" i="26"/>
  <c r="AP40" i="26"/>
  <c r="AO40" i="26"/>
  <c r="AN40" i="26"/>
  <c r="AM40" i="26"/>
  <c r="AL40" i="26"/>
  <c r="M39" i="26"/>
  <c r="AW39" i="26" s="1"/>
  <c r="L39" i="26"/>
  <c r="AV39" i="26" s="1"/>
  <c r="K39" i="26"/>
  <c r="K38" i="26" s="1"/>
  <c r="J39" i="26"/>
  <c r="I39" i="26"/>
  <c r="AS39" i="26" s="1"/>
  <c r="H39" i="26"/>
  <c r="AR39" i="26" s="1"/>
  <c r="G39" i="26"/>
  <c r="AQ39" i="26" s="1"/>
  <c r="F39" i="26"/>
  <c r="AP39" i="26" s="1"/>
  <c r="E39" i="26"/>
  <c r="AO39" i="26" s="1"/>
  <c r="D39" i="26"/>
  <c r="AN39" i="26" s="1"/>
  <c r="C39" i="26"/>
  <c r="AM39" i="26" s="1"/>
  <c r="B39" i="26"/>
  <c r="AK38" i="26"/>
  <c r="AJ38" i="26"/>
  <c r="AI38" i="26"/>
  <c r="AH38" i="26"/>
  <c r="AG38" i="26"/>
  <c r="AF38" i="26"/>
  <c r="AE38" i="26"/>
  <c r="AD38" i="26"/>
  <c r="AC38" i="26"/>
  <c r="AC36" i="26" s="1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AW37" i="26"/>
  <c r="AV37" i="26"/>
  <c r="AU37" i="26"/>
  <c r="AT37" i="26"/>
  <c r="AS37" i="26"/>
  <c r="AR37" i="26"/>
  <c r="AQ37" i="26"/>
  <c r="AP37" i="26"/>
  <c r="AO37" i="26"/>
  <c r="AN37" i="26"/>
  <c r="AM37" i="26"/>
  <c r="AL37" i="26"/>
  <c r="K36" i="26"/>
  <c r="AW35" i="26"/>
  <c r="AV35" i="26"/>
  <c r="AU35" i="26"/>
  <c r="AT35" i="26"/>
  <c r="AS35" i="26"/>
  <c r="AR35" i="26"/>
  <c r="AQ35" i="26"/>
  <c r="AP35" i="26"/>
  <c r="AO35" i="26"/>
  <c r="AN35" i="26"/>
  <c r="AM35" i="26"/>
  <c r="AL35" i="26"/>
  <c r="AW34" i="26"/>
  <c r="AV34" i="26"/>
  <c r="AU34" i="26"/>
  <c r="AT34" i="26"/>
  <c r="AS34" i="26"/>
  <c r="AR34" i="26"/>
  <c r="AQ34" i="26"/>
  <c r="AP34" i="26"/>
  <c r="AO34" i="26"/>
  <c r="AN34" i="26"/>
  <c r="AM34" i="26"/>
  <c r="AL34" i="26"/>
  <c r="AW33" i="26"/>
  <c r="AV33" i="26"/>
  <c r="AU33" i="26"/>
  <c r="AT33" i="26"/>
  <c r="AS33" i="26"/>
  <c r="AR33" i="26"/>
  <c r="AQ33" i="26"/>
  <c r="AP33" i="26"/>
  <c r="AO33" i="26"/>
  <c r="AN33" i="26"/>
  <c r="AM33" i="26"/>
  <c r="AL33" i="26"/>
  <c r="AW32" i="26"/>
  <c r="AV32" i="26"/>
  <c r="AU32" i="26"/>
  <c r="AT32" i="26"/>
  <c r="AS32" i="26"/>
  <c r="AR32" i="26"/>
  <c r="AQ32" i="26"/>
  <c r="AP32" i="26"/>
  <c r="AO32" i="26"/>
  <c r="AN32" i="26"/>
  <c r="AM32" i="26"/>
  <c r="AL32" i="26"/>
  <c r="AW31" i="26"/>
  <c r="AV31" i="26"/>
  <c r="AU31" i="26"/>
  <c r="AT31" i="26"/>
  <c r="AS31" i="26"/>
  <c r="AR31" i="26"/>
  <c r="AQ31" i="26"/>
  <c r="AP31" i="26"/>
  <c r="AO31" i="26"/>
  <c r="AN31" i="26"/>
  <c r="AM31" i="26"/>
  <c r="AL31" i="26"/>
  <c r="AW30" i="26"/>
  <c r="AV30" i="26"/>
  <c r="AU30" i="26"/>
  <c r="AT30" i="26"/>
  <c r="AS30" i="26"/>
  <c r="AR30" i="26"/>
  <c r="AQ30" i="26"/>
  <c r="AP30" i="26"/>
  <c r="AO30" i="26"/>
  <c r="AN30" i="26"/>
  <c r="AM30" i="26"/>
  <c r="AL30" i="26"/>
  <c r="AW29" i="26"/>
  <c r="AV29" i="26"/>
  <c r="AU29" i="26"/>
  <c r="AT29" i="26"/>
  <c r="AS29" i="26"/>
  <c r="AR29" i="26"/>
  <c r="AQ29" i="26"/>
  <c r="AP29" i="26"/>
  <c r="AO29" i="26"/>
  <c r="AN29" i="26"/>
  <c r="AM29" i="26"/>
  <c r="AL29" i="26"/>
  <c r="AW28" i="26"/>
  <c r="AV28" i="26"/>
  <c r="AU28" i="26"/>
  <c r="AT28" i="26"/>
  <c r="AS28" i="26"/>
  <c r="AR28" i="26"/>
  <c r="AQ28" i="26"/>
  <c r="AP28" i="26"/>
  <c r="AO28" i="26"/>
  <c r="AN28" i="26"/>
  <c r="AM28" i="26"/>
  <c r="AL28" i="26"/>
  <c r="AK27" i="26"/>
  <c r="AJ27" i="26"/>
  <c r="AI27" i="26"/>
  <c r="AH27" i="26"/>
  <c r="AG27" i="26"/>
  <c r="AF27" i="26"/>
  <c r="AE27" i="26"/>
  <c r="AD27" i="26"/>
  <c r="AC27" i="26"/>
  <c r="AB27" i="26"/>
  <c r="AA27" i="26"/>
  <c r="Z27" i="26"/>
  <c r="Y27" i="26"/>
  <c r="X27" i="26"/>
  <c r="W27" i="26"/>
  <c r="V27" i="26"/>
  <c r="U27" i="26"/>
  <c r="T27" i="26"/>
  <c r="S27" i="26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AW26" i="26"/>
  <c r="AV26" i="26"/>
  <c r="AU26" i="26"/>
  <c r="AT26" i="26"/>
  <c r="AS26" i="26"/>
  <c r="AR26" i="26"/>
  <c r="AQ26" i="26"/>
  <c r="AP26" i="26"/>
  <c r="AO26" i="26"/>
  <c r="AN26" i="26"/>
  <c r="AM26" i="26"/>
  <c r="AL26" i="26"/>
  <c r="AW25" i="26"/>
  <c r="AV25" i="26"/>
  <c r="AU25" i="26"/>
  <c r="AT25" i="26"/>
  <c r="AS25" i="26"/>
  <c r="AR25" i="26"/>
  <c r="AQ25" i="26"/>
  <c r="AP25" i="26"/>
  <c r="AO25" i="26"/>
  <c r="AN25" i="26"/>
  <c r="AM25" i="26"/>
  <c r="AL25" i="26"/>
  <c r="AW24" i="26"/>
  <c r="AV24" i="26"/>
  <c r="AU24" i="26"/>
  <c r="AT24" i="26"/>
  <c r="AS24" i="26"/>
  <c r="AR24" i="26"/>
  <c r="AQ24" i="26"/>
  <c r="AP24" i="26"/>
  <c r="AO24" i="26"/>
  <c r="AN24" i="26"/>
  <c r="AM24" i="26"/>
  <c r="AL24" i="26"/>
  <c r="AW23" i="26"/>
  <c r="AV23" i="26"/>
  <c r="AU23" i="26"/>
  <c r="AT23" i="26"/>
  <c r="AS23" i="26"/>
  <c r="AR23" i="26"/>
  <c r="AQ23" i="26"/>
  <c r="AP23" i="26"/>
  <c r="AO23" i="26"/>
  <c r="AN23" i="26"/>
  <c r="AM23" i="26"/>
  <c r="AL23" i="26"/>
  <c r="AK22" i="26"/>
  <c r="AJ22" i="26"/>
  <c r="AI22" i="26"/>
  <c r="AH22" i="26"/>
  <c r="AG22" i="26"/>
  <c r="AF22" i="26"/>
  <c r="AE22" i="26"/>
  <c r="AD22" i="26"/>
  <c r="AC22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L21" i="26" s="1"/>
  <c r="K22" i="26"/>
  <c r="J22" i="26"/>
  <c r="J21" i="26" s="1"/>
  <c r="I22" i="26"/>
  <c r="I21" i="26" s="1"/>
  <c r="H22" i="26"/>
  <c r="G22" i="26"/>
  <c r="G21" i="26" s="1"/>
  <c r="F22" i="26"/>
  <c r="E22" i="26"/>
  <c r="D22" i="26"/>
  <c r="D21" i="26" s="1"/>
  <c r="C22" i="26"/>
  <c r="B22" i="26"/>
  <c r="B21" i="26" s="1"/>
  <c r="AW19" i="26"/>
  <c r="AV19" i="26"/>
  <c r="AU19" i="26"/>
  <c r="AT19" i="26"/>
  <c r="AS19" i="26"/>
  <c r="AR19" i="26"/>
  <c r="AQ19" i="26"/>
  <c r="AP19" i="26"/>
  <c r="AO19" i="26"/>
  <c r="AN19" i="26"/>
  <c r="AM19" i="26"/>
  <c r="AL19" i="26"/>
  <c r="AW18" i="26"/>
  <c r="AV18" i="26"/>
  <c r="AU18" i="26"/>
  <c r="AT18" i="26"/>
  <c r="AS18" i="26"/>
  <c r="AR18" i="26"/>
  <c r="AQ18" i="26"/>
  <c r="AP18" i="26"/>
  <c r="AO18" i="26"/>
  <c r="AN18" i="26"/>
  <c r="AM18" i="26"/>
  <c r="AL18" i="26"/>
  <c r="AK17" i="26"/>
  <c r="AJ17" i="26"/>
  <c r="AI17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AW16" i="26"/>
  <c r="AV16" i="26"/>
  <c r="AU16" i="26"/>
  <c r="AT16" i="26"/>
  <c r="AS16" i="26"/>
  <c r="AR16" i="26"/>
  <c r="AQ16" i="26"/>
  <c r="AP16" i="26"/>
  <c r="AO16" i="26"/>
  <c r="AN16" i="26"/>
  <c r="AM16" i="26"/>
  <c r="AL16" i="26"/>
  <c r="AW15" i="26"/>
  <c r="AV15" i="26"/>
  <c r="AU15" i="26"/>
  <c r="AT15" i="26"/>
  <c r="AS15" i="26"/>
  <c r="AR15" i="26"/>
  <c r="AQ15" i="26"/>
  <c r="AP15" i="26"/>
  <c r="AO15" i="26"/>
  <c r="AN15" i="26"/>
  <c r="AM15" i="26"/>
  <c r="AL15" i="26"/>
  <c r="AW14" i="26"/>
  <c r="AV14" i="26"/>
  <c r="AU14" i="26"/>
  <c r="AT14" i="26"/>
  <c r="AS14" i="26"/>
  <c r="AR14" i="26"/>
  <c r="AQ14" i="26"/>
  <c r="AP14" i="26"/>
  <c r="AO14" i="26"/>
  <c r="AN14" i="26"/>
  <c r="AM14" i="26"/>
  <c r="AL14" i="26"/>
  <c r="AW13" i="26"/>
  <c r="AV13" i="26"/>
  <c r="AU13" i="26"/>
  <c r="AT13" i="26"/>
  <c r="AS13" i="26"/>
  <c r="AR13" i="26"/>
  <c r="AQ13" i="26"/>
  <c r="AP13" i="26"/>
  <c r="AO13" i="26"/>
  <c r="AN13" i="26"/>
  <c r="AM13" i="26"/>
  <c r="AL13" i="26"/>
  <c r="AK12" i="26"/>
  <c r="AK11" i="26" s="1"/>
  <c r="AJ12" i="26"/>
  <c r="AJ11" i="26" s="1"/>
  <c r="AI12" i="26"/>
  <c r="AI11" i="26" s="1"/>
  <c r="AH12" i="26"/>
  <c r="AH11" i="26" s="1"/>
  <c r="AG12" i="26"/>
  <c r="AG11" i="26" s="1"/>
  <c r="AF12" i="26"/>
  <c r="AF11" i="26" s="1"/>
  <c r="AE12" i="26"/>
  <c r="AE11" i="26" s="1"/>
  <c r="AD12" i="26"/>
  <c r="AD11" i="26" s="1"/>
  <c r="AC12" i="26"/>
  <c r="AC11" i="26" s="1"/>
  <c r="AB12" i="26"/>
  <c r="AB11" i="26" s="1"/>
  <c r="AA12" i="26"/>
  <c r="AA11" i="26" s="1"/>
  <c r="Z12" i="26"/>
  <c r="Z11" i="26" s="1"/>
  <c r="Y12" i="26"/>
  <c r="X12" i="26"/>
  <c r="W12" i="26"/>
  <c r="W11" i="26" s="1"/>
  <c r="V12" i="26"/>
  <c r="V11" i="26" s="1"/>
  <c r="U12" i="26"/>
  <c r="U11" i="26" s="1"/>
  <c r="T12" i="26"/>
  <c r="T11" i="26" s="1"/>
  <c r="S12" i="26"/>
  <c r="S11" i="26" s="1"/>
  <c r="R12" i="26"/>
  <c r="Q12" i="26"/>
  <c r="P12" i="26"/>
  <c r="O12" i="26"/>
  <c r="N12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M8" i="26"/>
  <c r="L8" i="26"/>
  <c r="K8" i="26"/>
  <c r="J8" i="26"/>
  <c r="I8" i="26"/>
  <c r="H8" i="26"/>
  <c r="G8" i="26"/>
  <c r="F8" i="26"/>
  <c r="E8" i="26"/>
  <c r="D8" i="26"/>
  <c r="C8" i="26"/>
  <c r="B8" i="26"/>
  <c r="AW7" i="26"/>
  <c r="AV7" i="26"/>
  <c r="AU7" i="26"/>
  <c r="AT7" i="26"/>
  <c r="AS7" i="26"/>
  <c r="AR7" i="26"/>
  <c r="AQ7" i="26"/>
  <c r="AP7" i="26"/>
  <c r="AO7" i="26"/>
  <c r="AN7" i="26"/>
  <c r="AM7" i="26"/>
  <c r="AL7" i="26"/>
  <c r="M6" i="26"/>
  <c r="AW6" i="26" s="1"/>
  <c r="L6" i="26"/>
  <c r="AV6" i="26" s="1"/>
  <c r="K6" i="26"/>
  <c r="AU6" i="26" s="1"/>
  <c r="J6" i="26"/>
  <c r="J2" i="26" s="1"/>
  <c r="I6" i="26"/>
  <c r="I2" i="26" s="1"/>
  <c r="H6" i="26"/>
  <c r="AR6" i="26" s="1"/>
  <c r="G6" i="26"/>
  <c r="G2" i="26" s="1"/>
  <c r="F6" i="26"/>
  <c r="AP6" i="26" s="1"/>
  <c r="E6" i="26"/>
  <c r="AO6" i="26" s="1"/>
  <c r="D6" i="26"/>
  <c r="AN6" i="26" s="1"/>
  <c r="C6" i="26"/>
  <c r="AM6" i="26" s="1"/>
  <c r="B6" i="26"/>
  <c r="AW5" i="26"/>
  <c r="AV5" i="26"/>
  <c r="AU5" i="26"/>
  <c r="AT5" i="26"/>
  <c r="AS5" i="26"/>
  <c r="AR5" i="26"/>
  <c r="AQ5" i="26"/>
  <c r="AP5" i="26"/>
  <c r="AO5" i="26"/>
  <c r="AN5" i="26"/>
  <c r="AM5" i="26"/>
  <c r="AL5" i="26"/>
  <c r="AW4" i="26"/>
  <c r="AV4" i="26"/>
  <c r="AU4" i="26"/>
  <c r="AT4" i="26"/>
  <c r="AS4" i="26"/>
  <c r="AR4" i="26"/>
  <c r="AQ4" i="26"/>
  <c r="AP4" i="26"/>
  <c r="AO4" i="26"/>
  <c r="AN4" i="26"/>
  <c r="AM4" i="26"/>
  <c r="AL4" i="26"/>
  <c r="AW3" i="26"/>
  <c r="AV3" i="26"/>
  <c r="AU3" i="26"/>
  <c r="AT3" i="26"/>
  <c r="AS3" i="26"/>
  <c r="AR3" i="26"/>
  <c r="AQ3" i="26"/>
  <c r="AP3" i="26"/>
  <c r="AO3" i="26"/>
  <c r="AN3" i="26"/>
  <c r="AM3" i="26"/>
  <c r="AL3" i="26"/>
  <c r="AK2" i="26"/>
  <c r="AJ2" i="26"/>
  <c r="AI2" i="26"/>
  <c r="AH2" i="26"/>
  <c r="AG2" i="26"/>
  <c r="AF2" i="26"/>
  <c r="AE2" i="26"/>
  <c r="AD2" i="26"/>
  <c r="AC2" i="26"/>
  <c r="AB2" i="26"/>
  <c r="AA2" i="26"/>
  <c r="Z2" i="26"/>
  <c r="Y2" i="26"/>
  <c r="X2" i="26"/>
  <c r="W2" i="26"/>
  <c r="V2" i="26"/>
  <c r="U2" i="26"/>
  <c r="T2" i="26"/>
  <c r="S2" i="26"/>
  <c r="R2" i="26"/>
  <c r="Q2" i="26"/>
  <c r="P2" i="26"/>
  <c r="O2" i="26"/>
  <c r="N2" i="26"/>
  <c r="AS27" i="27" l="1"/>
  <c r="AV51" i="26"/>
  <c r="AV49" i="26" s="1"/>
  <c r="O36" i="26"/>
  <c r="L38" i="26"/>
  <c r="AB36" i="26"/>
  <c r="M38" i="26"/>
  <c r="AN38" i="27"/>
  <c r="AL17" i="27"/>
  <c r="X36" i="27"/>
  <c r="AQ51" i="27"/>
  <c r="AQ49" i="27" s="1"/>
  <c r="AS51" i="27"/>
  <c r="AS49" i="27" s="1"/>
  <c r="AQ17" i="26"/>
  <c r="C38" i="26"/>
  <c r="AR17" i="26"/>
  <c r="AM17" i="26"/>
  <c r="N36" i="26"/>
  <c r="AO17" i="26"/>
  <c r="AN17" i="26"/>
  <c r="W21" i="26"/>
  <c r="AD36" i="26"/>
  <c r="AE36" i="26"/>
  <c r="AR51" i="27"/>
  <c r="AR49" i="27" s="1"/>
  <c r="AS27" i="26"/>
  <c r="AV17" i="26"/>
  <c r="AW17" i="26"/>
  <c r="AU27" i="26"/>
  <c r="P36" i="26"/>
  <c r="AW51" i="26"/>
  <c r="AV12" i="26"/>
  <c r="AV11" i="26" s="1"/>
  <c r="AU17" i="26"/>
  <c r="AW12" i="26"/>
  <c r="AW11" i="26" s="1"/>
  <c r="Y36" i="26"/>
  <c r="Q36" i="26"/>
  <c r="AO36" i="26" s="1"/>
  <c r="AR27" i="26"/>
  <c r="AT27" i="26"/>
  <c r="AA36" i="26"/>
  <c r="AM36" i="26" s="1"/>
  <c r="J20" i="27"/>
  <c r="Y36" i="27"/>
  <c r="Z36" i="27"/>
  <c r="AA36" i="27"/>
  <c r="K20" i="27"/>
  <c r="AD36" i="27"/>
  <c r="D20" i="27"/>
  <c r="AW51" i="27"/>
  <c r="AW49" i="27" s="1"/>
  <c r="D2" i="26"/>
  <c r="AF36" i="26"/>
  <c r="S36" i="26"/>
  <c r="AI36" i="26"/>
  <c r="AH21" i="26"/>
  <c r="AO49" i="26"/>
  <c r="AC21" i="26"/>
  <c r="AC20" i="26" s="1"/>
  <c r="U36" i="26"/>
  <c r="AK36" i="26"/>
  <c r="D38" i="26"/>
  <c r="AN38" i="26" s="1"/>
  <c r="F38" i="26"/>
  <c r="AP38" i="26" s="1"/>
  <c r="AU2" i="26"/>
  <c r="AW27" i="26"/>
  <c r="AP49" i="26"/>
  <c r="AG36" i="26"/>
  <c r="V36" i="26"/>
  <c r="AT51" i="26"/>
  <c r="AT49" i="26" s="1"/>
  <c r="Y11" i="26"/>
  <c r="AV27" i="26"/>
  <c r="AG21" i="26"/>
  <c r="R21" i="26"/>
  <c r="AE21" i="26"/>
  <c r="AE20" i="26" s="1"/>
  <c r="W36" i="26"/>
  <c r="AU51" i="26"/>
  <c r="AU49" i="26" s="1"/>
  <c r="AV2" i="26"/>
  <c r="AN42" i="26"/>
  <c r="Y21" i="26"/>
  <c r="AN27" i="26"/>
  <c r="E38" i="26"/>
  <c r="AO38" i="26" s="1"/>
  <c r="AV38" i="26"/>
  <c r="AR42" i="26"/>
  <c r="O21" i="26"/>
  <c r="O20" i="26" s="1"/>
  <c r="Z21" i="26"/>
  <c r="AO27" i="26"/>
  <c r="AR49" i="26"/>
  <c r="AP8" i="26"/>
  <c r="X11" i="26"/>
  <c r="AD21" i="26"/>
  <c r="T21" i="26"/>
  <c r="AQ49" i="26"/>
  <c r="AW2" i="26"/>
  <c r="AJ21" i="26"/>
  <c r="R36" i="26"/>
  <c r="AQ6" i="26"/>
  <c r="AQ2" i="26" s="1"/>
  <c r="AU39" i="26"/>
  <c r="AM2" i="26"/>
  <c r="T36" i="26"/>
  <c r="AM51" i="26"/>
  <c r="AM49" i="26" s="1"/>
  <c r="AM38" i="26"/>
  <c r="AN51" i="26"/>
  <c r="AN49" i="26" s="1"/>
  <c r="X21" i="26"/>
  <c r="AM27" i="26"/>
  <c r="AU42" i="26"/>
  <c r="L2" i="26"/>
  <c r="AS17" i="26"/>
  <c r="AU22" i="26"/>
  <c r="AP27" i="26"/>
  <c r="H38" i="26"/>
  <c r="AR38" i="26" s="1"/>
  <c r="AS49" i="26"/>
  <c r="Q21" i="26"/>
  <c r="AH36" i="26"/>
  <c r="AL17" i="26"/>
  <c r="AJ36" i="26"/>
  <c r="AO2" i="26"/>
  <c r="AP2" i="26"/>
  <c r="AP17" i="26"/>
  <c r="AR22" i="26"/>
  <c r="AQ42" i="26"/>
  <c r="AU12" i="26"/>
  <c r="AU11" i="26" s="1"/>
  <c r="AT17" i="26"/>
  <c r="AB21" i="26"/>
  <c r="AB20" i="26" s="1"/>
  <c r="AQ27" i="26"/>
  <c r="AN22" i="27"/>
  <c r="AS22" i="27"/>
  <c r="Z21" i="27"/>
  <c r="AS17" i="27"/>
  <c r="AU17" i="27"/>
  <c r="I21" i="27"/>
  <c r="I20" i="27" s="1"/>
  <c r="AC21" i="27"/>
  <c r="AR27" i="27"/>
  <c r="AV17" i="27"/>
  <c r="N21" i="27"/>
  <c r="AD21" i="27"/>
  <c r="AV42" i="27"/>
  <c r="W21" i="27"/>
  <c r="W20" i="27" s="1"/>
  <c r="AR22" i="27"/>
  <c r="AP22" i="27"/>
  <c r="Y21" i="27"/>
  <c r="AA21" i="27"/>
  <c r="AT17" i="27"/>
  <c r="O21" i="27"/>
  <c r="Q36" i="27"/>
  <c r="AN12" i="27"/>
  <c r="AN11" i="27" s="1"/>
  <c r="AM17" i="27"/>
  <c r="Q21" i="27"/>
  <c r="AO21" i="27" s="1"/>
  <c r="R36" i="27"/>
  <c r="AH36" i="27"/>
  <c r="AT36" i="27" s="1"/>
  <c r="AE36" i="27"/>
  <c r="AQ22" i="27"/>
  <c r="AO22" i="27"/>
  <c r="X21" i="27"/>
  <c r="X20" i="27" s="1"/>
  <c r="AQ17" i="27"/>
  <c r="AT22" i="27"/>
  <c r="AB21" i="27"/>
  <c r="AL12" i="27"/>
  <c r="AL11" i="27" s="1"/>
  <c r="AW17" i="27"/>
  <c r="AW42" i="27"/>
  <c r="P21" i="27"/>
  <c r="AG36" i="27"/>
  <c r="AS36" i="27" s="1"/>
  <c r="AO12" i="27"/>
  <c r="AO11" i="27" s="1"/>
  <c r="AM38" i="27"/>
  <c r="S36" i="27"/>
  <c r="AI36" i="27"/>
  <c r="AF36" i="27"/>
  <c r="AR36" i="27" s="1"/>
  <c r="P11" i="27"/>
  <c r="AU36" i="27"/>
  <c r="AQ27" i="27"/>
  <c r="AT51" i="27"/>
  <c r="AT49" i="27" s="1"/>
  <c r="AS38" i="27"/>
  <c r="AF21" i="27"/>
  <c r="AT38" i="27"/>
  <c r="AO42" i="27"/>
  <c r="AM51" i="27"/>
  <c r="AM49" i="27" s="1"/>
  <c r="AV12" i="27"/>
  <c r="AV11" i="27" s="1"/>
  <c r="AO17" i="27"/>
  <c r="AK21" i="27"/>
  <c r="AK20" i="27" s="1"/>
  <c r="AG21" i="27"/>
  <c r="AP42" i="27"/>
  <c r="AQ42" i="27"/>
  <c r="AN51" i="27"/>
  <c r="AN49" i="27" s="1"/>
  <c r="AV22" i="27"/>
  <c r="AW22" i="27"/>
  <c r="AM42" i="27"/>
  <c r="AQ12" i="27"/>
  <c r="AQ11" i="27" s="1"/>
  <c r="AU12" i="27"/>
  <c r="AU11" i="27" s="1"/>
  <c r="AW12" i="27"/>
  <c r="AW11" i="27" s="1"/>
  <c r="R21" i="27"/>
  <c r="AH21" i="27"/>
  <c r="AU27" i="27"/>
  <c r="AV27" i="27"/>
  <c r="AM8" i="27"/>
  <c r="AB36" i="27"/>
  <c r="AO51" i="27"/>
  <c r="AO49" i="27" s="1"/>
  <c r="Q11" i="27"/>
  <c r="AO38" i="27"/>
  <c r="AR38" i="27"/>
  <c r="AE21" i="27"/>
  <c r="AI21" i="27"/>
  <c r="S21" i="27"/>
  <c r="AC36" i="27"/>
  <c r="AP51" i="27"/>
  <c r="AP49" i="27" s="1"/>
  <c r="AL27" i="27"/>
  <c r="AP12" i="27"/>
  <c r="AP11" i="27" s="1"/>
  <c r="AP38" i="27"/>
  <c r="AU22" i="27"/>
  <c r="AP27" i="27"/>
  <c r="M36" i="27"/>
  <c r="AQ38" i="27"/>
  <c r="AU38" i="27"/>
  <c r="AV38" i="27"/>
  <c r="AN42" i="27"/>
  <c r="AL51" i="27"/>
  <c r="AJ21" i="27"/>
  <c r="AR17" i="27"/>
  <c r="U21" i="27"/>
  <c r="U20" i="27" s="1"/>
  <c r="O36" i="27"/>
  <c r="AT42" i="27"/>
  <c r="AU51" i="27"/>
  <c r="AU49" i="27" s="1"/>
  <c r="N11" i="27"/>
  <c r="AW38" i="27"/>
  <c r="AJ36" i="27"/>
  <c r="T21" i="27"/>
  <c r="T20" i="27" s="1"/>
  <c r="AW27" i="27"/>
  <c r="G21" i="27"/>
  <c r="AM22" i="27"/>
  <c r="V21" i="27"/>
  <c r="V20" i="27" s="1"/>
  <c r="P36" i="27"/>
  <c r="AU42" i="27"/>
  <c r="AV51" i="27"/>
  <c r="AV49" i="27" s="1"/>
  <c r="AW49" i="26"/>
  <c r="AS42" i="26"/>
  <c r="AM12" i="26"/>
  <c r="AM11" i="26" s="1"/>
  <c r="AS6" i="26"/>
  <c r="AS2" i="26" s="1"/>
  <c r="AN12" i="26"/>
  <c r="AN11" i="26" s="1"/>
  <c r="AT6" i="26"/>
  <c r="AT2" i="26" s="1"/>
  <c r="P21" i="26"/>
  <c r="AQ12" i="26"/>
  <c r="AQ11" i="26" s="1"/>
  <c r="AR12" i="26"/>
  <c r="AR11" i="26" s="1"/>
  <c r="AM22" i="26"/>
  <c r="AQ22" i="26"/>
  <c r="AI21" i="26"/>
  <c r="AM42" i="26"/>
  <c r="AW22" i="26"/>
  <c r="AL27" i="26"/>
  <c r="AW8" i="26"/>
  <c r="AP12" i="26"/>
  <c r="AP11" i="26" s="1"/>
  <c r="F2" i="26"/>
  <c r="AN2" i="26"/>
  <c r="O11" i="26"/>
  <c r="AS12" i="26"/>
  <c r="AS11" i="26" s="1"/>
  <c r="AU8" i="26"/>
  <c r="AR8" i="26"/>
  <c r="AW38" i="26"/>
  <c r="P11" i="26"/>
  <c r="AT12" i="26"/>
  <c r="AT11" i="26" s="1"/>
  <c r="AO22" i="26"/>
  <c r="AS22" i="26"/>
  <c r="AK21" i="26"/>
  <c r="AO42" i="26"/>
  <c r="AW42" i="26"/>
  <c r="AQ8" i="26"/>
  <c r="AU38" i="26"/>
  <c r="AO12" i="26"/>
  <c r="AO11" i="26" s="1"/>
  <c r="AF21" i="26"/>
  <c r="AV42" i="26"/>
  <c r="H2" i="26"/>
  <c r="Q11" i="26"/>
  <c r="V21" i="26"/>
  <c r="R11" i="26"/>
  <c r="D36" i="26"/>
  <c r="AR2" i="26"/>
  <c r="X36" i="26"/>
  <c r="AU8" i="27"/>
  <c r="AV8" i="27"/>
  <c r="AN8" i="27"/>
  <c r="AW8" i="27"/>
  <c r="AO8" i="27"/>
  <c r="L36" i="27"/>
  <c r="AR8" i="27"/>
  <c r="AN17" i="27"/>
  <c r="X11" i="27"/>
  <c r="AP17" i="27"/>
  <c r="AP8" i="27"/>
  <c r="C20" i="27"/>
  <c r="AO27" i="27"/>
  <c r="AR12" i="27"/>
  <c r="AR11" i="27" s="1"/>
  <c r="AS12" i="27"/>
  <c r="AS11" i="27" s="1"/>
  <c r="E20" i="27"/>
  <c r="AS8" i="27"/>
  <c r="AS42" i="27"/>
  <c r="AM27" i="27"/>
  <c r="AQ8" i="27"/>
  <c r="AR42" i="27"/>
  <c r="AT12" i="27"/>
  <c r="AT11" i="27" s="1"/>
  <c r="F20" i="27"/>
  <c r="AT8" i="27"/>
  <c r="H20" i="27"/>
  <c r="AN27" i="27"/>
  <c r="R11" i="27"/>
  <c r="B21" i="27"/>
  <c r="N36" i="27"/>
  <c r="AL42" i="27"/>
  <c r="AM12" i="27"/>
  <c r="AM11" i="27" s="1"/>
  <c r="AL22" i="27"/>
  <c r="AL38" i="27"/>
  <c r="AT22" i="26"/>
  <c r="AS8" i="26"/>
  <c r="AP22" i="26"/>
  <c r="F21" i="26"/>
  <c r="AT8" i="26"/>
  <c r="AL42" i="26"/>
  <c r="B36" i="26"/>
  <c r="B20" i="26" s="1"/>
  <c r="AT42" i="26"/>
  <c r="J36" i="26"/>
  <c r="Z36" i="26"/>
  <c r="N21" i="26"/>
  <c r="AL22" i="26"/>
  <c r="B2" i="26"/>
  <c r="AL6" i="26"/>
  <c r="AL2" i="26" s="1"/>
  <c r="C2" i="26"/>
  <c r="K2" i="26"/>
  <c r="AL12" i="26"/>
  <c r="AN8" i="26"/>
  <c r="AV8" i="26"/>
  <c r="AL39" i="26"/>
  <c r="B38" i="26"/>
  <c r="AT39" i="26"/>
  <c r="J38" i="26"/>
  <c r="AT38" i="26" s="1"/>
  <c r="AL51" i="26"/>
  <c r="E2" i="26"/>
  <c r="M2" i="26"/>
  <c r="N11" i="26"/>
  <c r="AP42" i="26"/>
  <c r="G20" i="26"/>
  <c r="C21" i="26"/>
  <c r="K21" i="26"/>
  <c r="S21" i="26"/>
  <c r="AA21" i="26"/>
  <c r="G38" i="26"/>
  <c r="AQ38" i="26" s="1"/>
  <c r="AN22" i="26"/>
  <c r="AV22" i="26"/>
  <c r="I20" i="26"/>
  <c r="E21" i="26"/>
  <c r="M21" i="26"/>
  <c r="U21" i="26"/>
  <c r="I38" i="26"/>
  <c r="AS38" i="26" s="1"/>
  <c r="L20" i="26"/>
  <c r="H21" i="26"/>
  <c r="AD20" i="27" l="1"/>
  <c r="S20" i="26"/>
  <c r="AW36" i="26"/>
  <c r="AF20" i="26"/>
  <c r="AU36" i="26"/>
  <c r="Q20" i="27"/>
  <c r="O20" i="27"/>
  <c r="AO36" i="27"/>
  <c r="AO20" i="27" s="1"/>
  <c r="AP36" i="27"/>
  <c r="AM21" i="27"/>
  <c r="P20" i="27"/>
  <c r="AG20" i="27"/>
  <c r="AN21" i="27"/>
  <c r="AS36" i="26"/>
  <c r="AD20" i="26"/>
  <c r="AN36" i="26"/>
  <c r="AQ36" i="26"/>
  <c r="P20" i="26"/>
  <c r="Y20" i="27"/>
  <c r="AL36" i="27"/>
  <c r="AR36" i="26"/>
  <c r="W20" i="26"/>
  <c r="AG20" i="26"/>
  <c r="AA20" i="26"/>
  <c r="Q20" i="26"/>
  <c r="R20" i="26"/>
  <c r="Y20" i="26"/>
  <c r="AV21" i="26"/>
  <c r="AW36" i="27"/>
  <c r="AE20" i="27"/>
  <c r="AM36" i="27"/>
  <c r="AM20" i="27" s="1"/>
  <c r="AQ36" i="27"/>
  <c r="AA20" i="27"/>
  <c r="Z20" i="27"/>
  <c r="AJ20" i="27"/>
  <c r="AJ20" i="26"/>
  <c r="AK20" i="26"/>
  <c r="V20" i="26"/>
  <c r="AP36" i="26"/>
  <c r="AN21" i="26"/>
  <c r="U20" i="26"/>
  <c r="Z20" i="26"/>
  <c r="T20" i="26"/>
  <c r="AI20" i="26"/>
  <c r="AH20" i="26"/>
  <c r="AT36" i="26"/>
  <c r="AO8" i="26"/>
  <c r="AL21" i="26"/>
  <c r="J20" i="26"/>
  <c r="AW21" i="27"/>
  <c r="AB20" i="27"/>
  <c r="AV21" i="27"/>
  <c r="AF20" i="27"/>
  <c r="S20" i="27"/>
  <c r="AI20" i="27"/>
  <c r="AH20" i="27"/>
  <c r="R20" i="27"/>
  <c r="AP21" i="27"/>
  <c r="AP20" i="27" s="1"/>
  <c r="AC20" i="27"/>
  <c r="M20" i="27"/>
  <c r="AQ21" i="27"/>
  <c r="G20" i="27"/>
  <c r="AN36" i="27"/>
  <c r="AN20" i="27" s="1"/>
  <c r="AT21" i="27"/>
  <c r="AT20" i="27" s="1"/>
  <c r="AU21" i="27"/>
  <c r="AU20" i="27" s="1"/>
  <c r="AL49" i="27"/>
  <c r="AS21" i="27"/>
  <c r="AS20" i="27" s="1"/>
  <c r="AR21" i="27"/>
  <c r="AR20" i="27" s="1"/>
  <c r="AT21" i="26"/>
  <c r="AV36" i="26"/>
  <c r="X20" i="26"/>
  <c r="D20" i="26"/>
  <c r="AM8" i="26"/>
  <c r="N20" i="27"/>
  <c r="AL21" i="27"/>
  <c r="B20" i="27"/>
  <c r="AV36" i="27"/>
  <c r="L20" i="27"/>
  <c r="AL8" i="27"/>
  <c r="AL11" i="26"/>
  <c r="AS21" i="26"/>
  <c r="AS20" i="26" s="1"/>
  <c r="AL36" i="26"/>
  <c r="AL8" i="26"/>
  <c r="AL38" i="26"/>
  <c r="AQ21" i="26"/>
  <c r="AR21" i="26"/>
  <c r="H20" i="26"/>
  <c r="AP21" i="26"/>
  <c r="AP20" i="26" s="1"/>
  <c r="F20" i="26"/>
  <c r="AU21" i="26"/>
  <c r="AU20" i="26" s="1"/>
  <c r="K20" i="26"/>
  <c r="AM21" i="26"/>
  <c r="AM20" i="26" s="1"/>
  <c r="C20" i="26"/>
  <c r="AW21" i="26"/>
  <c r="M20" i="26"/>
  <c r="AO21" i="26"/>
  <c r="AO20" i="26" s="1"/>
  <c r="E20" i="26"/>
  <c r="AL49" i="26"/>
  <c r="N20" i="26"/>
  <c r="AW20" i="27" l="1"/>
  <c r="AW20" i="26"/>
  <c r="AN20" i="26"/>
  <c r="AQ20" i="26"/>
  <c r="AR20" i="26"/>
  <c r="AV20" i="26"/>
  <c r="AV20" i="27"/>
  <c r="AQ20" i="27"/>
  <c r="AT20" i="26"/>
  <c r="AL20" i="26"/>
  <c r="AL20" i="27"/>
  <c r="B22" i="24" l="1"/>
  <c r="C22" i="24"/>
  <c r="D22" i="24"/>
  <c r="E22" i="24"/>
  <c r="F22" i="24"/>
  <c r="G22" i="24"/>
  <c r="H22" i="24"/>
  <c r="I22" i="24"/>
  <c r="J22" i="24"/>
  <c r="K22" i="24"/>
  <c r="L22" i="24"/>
  <c r="M22" i="24"/>
  <c r="AW7" i="24"/>
  <c r="AV7" i="24"/>
  <c r="AU7" i="24"/>
  <c r="AT7" i="24"/>
  <c r="AS7" i="24"/>
  <c r="AR7" i="24"/>
  <c r="AQ7" i="24"/>
  <c r="AP7" i="24"/>
  <c r="AO7" i="24"/>
  <c r="AN7" i="24"/>
  <c r="AM7" i="24"/>
  <c r="AL7" i="24"/>
  <c r="AW6" i="24"/>
  <c r="AV6" i="24"/>
  <c r="AU6" i="24"/>
  <c r="AT6" i="24"/>
  <c r="AS6" i="24"/>
  <c r="AR6" i="24"/>
  <c r="AQ6" i="24"/>
  <c r="AP6" i="24"/>
  <c r="AO6" i="24"/>
  <c r="AN6" i="24"/>
  <c r="AM6" i="24"/>
  <c r="AL6" i="24"/>
  <c r="AW5" i="24"/>
  <c r="AV5" i="24"/>
  <c r="AU5" i="24"/>
  <c r="AT5" i="24"/>
  <c r="AS5" i="24"/>
  <c r="AR5" i="24"/>
  <c r="AQ5" i="24"/>
  <c r="AP5" i="24"/>
  <c r="AO5" i="24"/>
  <c r="AN5" i="24"/>
  <c r="AM5" i="24"/>
  <c r="AL5" i="24"/>
  <c r="AW4" i="24"/>
  <c r="AV4" i="24"/>
  <c r="AU4" i="24"/>
  <c r="AT4" i="24"/>
  <c r="AS4" i="24"/>
  <c r="AR4" i="24"/>
  <c r="AQ4" i="24"/>
  <c r="AP4" i="24"/>
  <c r="AO4" i="24"/>
  <c r="AN4" i="24"/>
  <c r="AM4" i="24"/>
  <c r="AL4" i="24"/>
  <c r="AW3" i="24"/>
  <c r="AV3" i="24"/>
  <c r="AU3" i="24"/>
  <c r="AT3" i="24"/>
  <c r="AS3" i="24"/>
  <c r="AR3" i="24"/>
  <c r="AQ3" i="24"/>
  <c r="AP3" i="24"/>
  <c r="AO3" i="24"/>
  <c r="AN3" i="24"/>
  <c r="AM3" i="24"/>
  <c r="AL3" i="24"/>
  <c r="AW14" i="24"/>
  <c r="AV14" i="24"/>
  <c r="AU14" i="24"/>
  <c r="AT14" i="24"/>
  <c r="AS14" i="24"/>
  <c r="AR14" i="24"/>
  <c r="AQ14" i="24"/>
  <c r="AP14" i="24"/>
  <c r="AO14" i="24"/>
  <c r="AN14" i="24"/>
  <c r="AM14" i="24"/>
  <c r="AL14" i="24"/>
  <c r="AW13" i="24"/>
  <c r="AV13" i="24"/>
  <c r="AU13" i="24"/>
  <c r="AT13" i="24"/>
  <c r="AS13" i="24"/>
  <c r="AR13" i="24"/>
  <c r="AQ13" i="24"/>
  <c r="AP13" i="24"/>
  <c r="AO13" i="24"/>
  <c r="AN13" i="24"/>
  <c r="AM13" i="24"/>
  <c r="AL13" i="24"/>
  <c r="AW53" i="24" l="1"/>
  <c r="AV53" i="24"/>
  <c r="AU53" i="24"/>
  <c r="AT53" i="24"/>
  <c r="AS53" i="24"/>
  <c r="AR53" i="24"/>
  <c r="AQ53" i="24"/>
  <c r="AP53" i="24"/>
  <c r="AO53" i="24"/>
  <c r="AN53" i="24"/>
  <c r="AM53" i="24"/>
  <c r="AL53" i="24"/>
  <c r="AW52" i="24"/>
  <c r="AV52" i="24"/>
  <c r="AU52" i="24"/>
  <c r="AU51" i="24" s="1"/>
  <c r="AT52" i="24"/>
  <c r="AS52" i="24"/>
  <c r="AR52" i="24"/>
  <c r="AQ52" i="24"/>
  <c r="AP52" i="24"/>
  <c r="AO52" i="24"/>
  <c r="AN52" i="24"/>
  <c r="AM52" i="24"/>
  <c r="AL52" i="24"/>
  <c r="AK51" i="24"/>
  <c r="AK49" i="24" s="1"/>
  <c r="AJ51" i="24"/>
  <c r="AJ49" i="24" s="1"/>
  <c r="AI51" i="24"/>
  <c r="AI49" i="24" s="1"/>
  <c r="AH51" i="24"/>
  <c r="AH49" i="24" s="1"/>
  <c r="AG51" i="24"/>
  <c r="AG49" i="24" s="1"/>
  <c r="AF51" i="24"/>
  <c r="AF49" i="24" s="1"/>
  <c r="AE51" i="24"/>
  <c r="AE49" i="24" s="1"/>
  <c r="AD51" i="24"/>
  <c r="AD49" i="24" s="1"/>
  <c r="AC51" i="24"/>
  <c r="AC49" i="24" s="1"/>
  <c r="AB51" i="24"/>
  <c r="AB49" i="24" s="1"/>
  <c r="AA51" i="24"/>
  <c r="AA49" i="24" s="1"/>
  <c r="Z51" i="24"/>
  <c r="Z49" i="24" s="1"/>
  <c r="Y51" i="24"/>
  <c r="Y49" i="24" s="1"/>
  <c r="X51" i="24"/>
  <c r="X49" i="24" s="1"/>
  <c r="W51" i="24"/>
  <c r="W49" i="24" s="1"/>
  <c r="V51" i="24"/>
  <c r="V49" i="24" s="1"/>
  <c r="U51" i="24"/>
  <c r="T51" i="24"/>
  <c r="S51" i="24"/>
  <c r="R51" i="24"/>
  <c r="R49" i="24" s="1"/>
  <c r="Q51" i="24"/>
  <c r="Q49" i="24" s="1"/>
  <c r="P51" i="24"/>
  <c r="P49" i="24" s="1"/>
  <c r="O51" i="24"/>
  <c r="O49" i="24" s="1"/>
  <c r="N51" i="24"/>
  <c r="N49" i="24" s="1"/>
  <c r="M51" i="24"/>
  <c r="M49" i="24" s="1"/>
  <c r="L51" i="24"/>
  <c r="L49" i="24" s="1"/>
  <c r="K51" i="24"/>
  <c r="K49" i="24" s="1"/>
  <c r="J51" i="24"/>
  <c r="J49" i="24" s="1"/>
  <c r="I51" i="24"/>
  <c r="I49" i="24" s="1"/>
  <c r="H51" i="24"/>
  <c r="H49" i="24" s="1"/>
  <c r="G51" i="24"/>
  <c r="G49" i="24" s="1"/>
  <c r="F51" i="24"/>
  <c r="F49" i="24" s="1"/>
  <c r="E51" i="24"/>
  <c r="D51" i="24"/>
  <c r="C51" i="24"/>
  <c r="C49" i="24" s="1"/>
  <c r="B51" i="24"/>
  <c r="B49" i="24" s="1"/>
  <c r="AW50" i="24"/>
  <c r="AV50" i="24"/>
  <c r="AU50" i="24"/>
  <c r="AT50" i="24"/>
  <c r="AS50" i="24"/>
  <c r="AR50" i="24"/>
  <c r="AQ50" i="24"/>
  <c r="AP50" i="24"/>
  <c r="AO50" i="24"/>
  <c r="AN50" i="24"/>
  <c r="AM50" i="24"/>
  <c r="AL50" i="24"/>
  <c r="U49" i="24"/>
  <c r="T49" i="24"/>
  <c r="S49" i="24"/>
  <c r="E49" i="24"/>
  <c r="D49" i="24"/>
  <c r="AW48" i="24"/>
  <c r="AV48" i="24"/>
  <c r="AU48" i="24"/>
  <c r="AT48" i="24"/>
  <c r="AS48" i="24"/>
  <c r="AR48" i="24"/>
  <c r="AQ48" i="24"/>
  <c r="AP48" i="24"/>
  <c r="AO48" i="24"/>
  <c r="AN48" i="24"/>
  <c r="AM48" i="24"/>
  <c r="AL48" i="24"/>
  <c r="AW47" i="24"/>
  <c r="AV47" i="24"/>
  <c r="AU47" i="24"/>
  <c r="AT47" i="24"/>
  <c r="AS47" i="24"/>
  <c r="AR47" i="24"/>
  <c r="AQ47" i="24"/>
  <c r="AP47" i="24"/>
  <c r="AO47" i="24"/>
  <c r="AN47" i="24"/>
  <c r="AM47" i="24"/>
  <c r="AL47" i="24"/>
  <c r="AW46" i="24"/>
  <c r="AV46" i="24"/>
  <c r="AU46" i="24"/>
  <c r="AT46" i="24"/>
  <c r="AS46" i="24"/>
  <c r="AR46" i="24"/>
  <c r="AQ46" i="24"/>
  <c r="AP46" i="24"/>
  <c r="AO46" i="24"/>
  <c r="AN46" i="24"/>
  <c r="AM46" i="24"/>
  <c r="AL46" i="24"/>
  <c r="AW45" i="24"/>
  <c r="AV45" i="24"/>
  <c r="AU45" i="24"/>
  <c r="AT45" i="24"/>
  <c r="AS45" i="24"/>
  <c r="AR45" i="24"/>
  <c r="AQ45" i="24"/>
  <c r="AP45" i="24"/>
  <c r="AO45" i="24"/>
  <c r="AN45" i="24"/>
  <c r="AM45" i="24"/>
  <c r="AL45" i="24"/>
  <c r="AW44" i="24"/>
  <c r="AV44" i="24"/>
  <c r="AU44" i="24"/>
  <c r="AT44" i="24"/>
  <c r="AS44" i="24"/>
  <c r="AR44" i="24"/>
  <c r="AQ44" i="24"/>
  <c r="AP44" i="24"/>
  <c r="AO44" i="24"/>
  <c r="AN44" i="24"/>
  <c r="AM44" i="24"/>
  <c r="AL44" i="24"/>
  <c r="AW43" i="24"/>
  <c r="AV43" i="24"/>
  <c r="AU43" i="24"/>
  <c r="AT43" i="24"/>
  <c r="AS43" i="24"/>
  <c r="AR43" i="24"/>
  <c r="AQ43" i="24"/>
  <c r="AP43" i="24"/>
  <c r="AO43" i="24"/>
  <c r="AN43" i="24"/>
  <c r="AM43" i="24"/>
  <c r="AL43" i="24"/>
  <c r="AK42" i="24"/>
  <c r="AJ42" i="24"/>
  <c r="AI42" i="24"/>
  <c r="AH42" i="24"/>
  <c r="AG42" i="24"/>
  <c r="AF42" i="24"/>
  <c r="AF36" i="24" s="1"/>
  <c r="AE42" i="24"/>
  <c r="AD42" i="24"/>
  <c r="AC42" i="24"/>
  <c r="AB42" i="24"/>
  <c r="AA42" i="24"/>
  <c r="Z42" i="24"/>
  <c r="Y42" i="24"/>
  <c r="X42" i="24"/>
  <c r="W42" i="24"/>
  <c r="V42" i="24"/>
  <c r="U42" i="24"/>
  <c r="T42" i="24"/>
  <c r="S42" i="24"/>
  <c r="R42" i="24"/>
  <c r="Q42" i="24"/>
  <c r="P42" i="24"/>
  <c r="O42" i="24"/>
  <c r="N42" i="24"/>
  <c r="M42" i="24"/>
  <c r="M36" i="24" s="1"/>
  <c r="L42" i="24"/>
  <c r="L36" i="24" s="1"/>
  <c r="K42" i="24"/>
  <c r="K36" i="24" s="1"/>
  <c r="J42" i="24"/>
  <c r="J36" i="24" s="1"/>
  <c r="I42" i="24"/>
  <c r="I36" i="24" s="1"/>
  <c r="H42" i="24"/>
  <c r="H36" i="24" s="1"/>
  <c r="G42" i="24"/>
  <c r="G36" i="24" s="1"/>
  <c r="F42" i="24"/>
  <c r="F36" i="24" s="1"/>
  <c r="E42" i="24"/>
  <c r="E36" i="24" s="1"/>
  <c r="D42" i="24"/>
  <c r="D36" i="24" s="1"/>
  <c r="C42" i="24"/>
  <c r="C36" i="24" s="1"/>
  <c r="B42" i="24"/>
  <c r="B36" i="24" s="1"/>
  <c r="AW41" i="24"/>
  <c r="AV41" i="24"/>
  <c r="AU41" i="24"/>
  <c r="AT41" i="24"/>
  <c r="AS41" i="24"/>
  <c r="AR41" i="24"/>
  <c r="AQ41" i="24"/>
  <c r="AP41" i="24"/>
  <c r="AO41" i="24"/>
  <c r="AN41" i="24"/>
  <c r="AM41" i="24"/>
  <c r="AL41" i="24"/>
  <c r="AW40" i="24"/>
  <c r="AV40" i="24"/>
  <c r="AU40" i="24"/>
  <c r="AT40" i="24"/>
  <c r="AS40" i="24"/>
  <c r="AR40" i="24"/>
  <c r="AQ40" i="24"/>
  <c r="AP40" i="24"/>
  <c r="AO40" i="24"/>
  <c r="AN40" i="24"/>
  <c r="AM40" i="24"/>
  <c r="AL40" i="24"/>
  <c r="AW39" i="24"/>
  <c r="AV39" i="24"/>
  <c r="AU39" i="24"/>
  <c r="AT39" i="24"/>
  <c r="AS39" i="24"/>
  <c r="AR39" i="24"/>
  <c r="AQ39" i="24"/>
  <c r="AP39" i="24"/>
  <c r="AO39" i="24"/>
  <c r="AN39" i="24"/>
  <c r="AM39" i="24"/>
  <c r="AL39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Y38" i="24"/>
  <c r="Y36" i="24" s="1"/>
  <c r="X38" i="24"/>
  <c r="X36" i="24" s="1"/>
  <c r="W38" i="24"/>
  <c r="V38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B38" i="24"/>
  <c r="AW37" i="24"/>
  <c r="AV37" i="24"/>
  <c r="AU37" i="24"/>
  <c r="AT37" i="24"/>
  <c r="AS37" i="24"/>
  <c r="AR37" i="24"/>
  <c r="AQ37" i="24"/>
  <c r="AP37" i="24"/>
  <c r="AO37" i="24"/>
  <c r="AN37" i="24"/>
  <c r="AM37" i="24"/>
  <c r="AL37" i="24"/>
  <c r="AW35" i="24"/>
  <c r="AV35" i="24"/>
  <c r="AU35" i="24"/>
  <c r="AT35" i="24"/>
  <c r="AS35" i="24"/>
  <c r="AR35" i="24"/>
  <c r="AQ35" i="24"/>
  <c r="AP35" i="24"/>
  <c r="AO35" i="24"/>
  <c r="AN35" i="24"/>
  <c r="AM35" i="24"/>
  <c r="AL35" i="24"/>
  <c r="AW34" i="24"/>
  <c r="AV34" i="24"/>
  <c r="AU34" i="24"/>
  <c r="AT34" i="24"/>
  <c r="AS34" i="24"/>
  <c r="AR34" i="24"/>
  <c r="AQ34" i="24"/>
  <c r="AP34" i="24"/>
  <c r="AO34" i="24"/>
  <c r="AN34" i="24"/>
  <c r="AM34" i="24"/>
  <c r="AL34" i="24"/>
  <c r="AW33" i="24"/>
  <c r="AV33" i="24"/>
  <c r="AU33" i="24"/>
  <c r="AT33" i="24"/>
  <c r="AS33" i="24"/>
  <c r="AR33" i="24"/>
  <c r="AQ33" i="24"/>
  <c r="AP33" i="24"/>
  <c r="AO33" i="24"/>
  <c r="AN33" i="24"/>
  <c r="AM33" i="24"/>
  <c r="AL33" i="24"/>
  <c r="AW32" i="24"/>
  <c r="AV32" i="24"/>
  <c r="AU32" i="24"/>
  <c r="AT32" i="24"/>
  <c r="AS32" i="24"/>
  <c r="AR32" i="24"/>
  <c r="AQ32" i="24"/>
  <c r="AP32" i="24"/>
  <c r="AO32" i="24"/>
  <c r="AN32" i="24"/>
  <c r="AM32" i="24"/>
  <c r="AL32" i="24"/>
  <c r="AW31" i="24"/>
  <c r="AV31" i="24"/>
  <c r="AU31" i="24"/>
  <c r="AT31" i="24"/>
  <c r="AS31" i="24"/>
  <c r="AR31" i="24"/>
  <c r="AQ31" i="24"/>
  <c r="AP31" i="24"/>
  <c r="AO31" i="24"/>
  <c r="AN31" i="24"/>
  <c r="AM31" i="24"/>
  <c r="AL31" i="24"/>
  <c r="AW30" i="24"/>
  <c r="AV30" i="24"/>
  <c r="AU30" i="24"/>
  <c r="AT30" i="24"/>
  <c r="AS30" i="24"/>
  <c r="AR30" i="24"/>
  <c r="AQ30" i="24"/>
  <c r="AP30" i="24"/>
  <c r="AO30" i="24"/>
  <c r="AN30" i="24"/>
  <c r="AM30" i="24"/>
  <c r="AL30" i="24"/>
  <c r="AW29" i="24"/>
  <c r="AV29" i="24"/>
  <c r="AU29" i="24"/>
  <c r="AT29" i="24"/>
  <c r="AS29" i="24"/>
  <c r="AR29" i="24"/>
  <c r="AQ29" i="24"/>
  <c r="AP29" i="24"/>
  <c r="AO29" i="24"/>
  <c r="AN29" i="24"/>
  <c r="AM29" i="24"/>
  <c r="AL29" i="24"/>
  <c r="AW28" i="24"/>
  <c r="AV28" i="24"/>
  <c r="AU28" i="24"/>
  <c r="AT28" i="24"/>
  <c r="AS28" i="24"/>
  <c r="AR28" i="24"/>
  <c r="AQ28" i="24"/>
  <c r="AP28" i="24"/>
  <c r="AO28" i="24"/>
  <c r="AN28" i="24"/>
  <c r="AM28" i="24"/>
  <c r="AL28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AW26" i="24"/>
  <c r="AV26" i="24"/>
  <c r="AU26" i="24"/>
  <c r="AT26" i="24"/>
  <c r="AS26" i="24"/>
  <c r="AR26" i="24"/>
  <c r="AQ26" i="24"/>
  <c r="AP26" i="24"/>
  <c r="AO26" i="24"/>
  <c r="AN26" i="24"/>
  <c r="AM26" i="24"/>
  <c r="AL26" i="24"/>
  <c r="AW25" i="24"/>
  <c r="AV25" i="24"/>
  <c r="AU25" i="24"/>
  <c r="AT25" i="24"/>
  <c r="AS25" i="24"/>
  <c r="AR25" i="24"/>
  <c r="AQ25" i="24"/>
  <c r="AP25" i="24"/>
  <c r="AO25" i="24"/>
  <c r="AN25" i="24"/>
  <c r="AM25" i="24"/>
  <c r="AL25" i="24"/>
  <c r="AW24" i="24"/>
  <c r="AV24" i="24"/>
  <c r="AU24" i="24"/>
  <c r="AT24" i="24"/>
  <c r="AS24" i="24"/>
  <c r="AR24" i="24"/>
  <c r="AQ24" i="24"/>
  <c r="AP24" i="24"/>
  <c r="AO24" i="24"/>
  <c r="AN24" i="24"/>
  <c r="AM24" i="24"/>
  <c r="AL24" i="24"/>
  <c r="AW23" i="24"/>
  <c r="AV23" i="24"/>
  <c r="AU23" i="24"/>
  <c r="AT23" i="24"/>
  <c r="AS23" i="24"/>
  <c r="AR23" i="24"/>
  <c r="AQ23" i="24"/>
  <c r="AP23" i="24"/>
  <c r="AO23" i="24"/>
  <c r="AN23" i="24"/>
  <c r="AM23" i="24"/>
  <c r="AL23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Y22" i="24"/>
  <c r="X22" i="24"/>
  <c r="W22" i="24"/>
  <c r="V22" i="24"/>
  <c r="U22" i="24"/>
  <c r="T22" i="24"/>
  <c r="S22" i="24"/>
  <c r="R22" i="24"/>
  <c r="Q22" i="24"/>
  <c r="P22" i="24"/>
  <c r="O22" i="24"/>
  <c r="N22" i="24"/>
  <c r="L21" i="24"/>
  <c r="M21" i="24"/>
  <c r="K21" i="24"/>
  <c r="G21" i="24"/>
  <c r="F21" i="24"/>
  <c r="E21" i="24"/>
  <c r="D21" i="24"/>
  <c r="C21" i="24"/>
  <c r="AW19" i="24"/>
  <c r="AV19" i="24"/>
  <c r="AU19" i="24"/>
  <c r="AT19" i="24"/>
  <c r="AS19" i="24"/>
  <c r="AR19" i="24"/>
  <c r="AQ19" i="24"/>
  <c r="AP19" i="24"/>
  <c r="AO19" i="24"/>
  <c r="AN19" i="24"/>
  <c r="AM19" i="24"/>
  <c r="AL19" i="24"/>
  <c r="AW18" i="24"/>
  <c r="AV18" i="24"/>
  <c r="AU18" i="24"/>
  <c r="AT18" i="24"/>
  <c r="AS18" i="24"/>
  <c r="AR18" i="24"/>
  <c r="AQ18" i="24"/>
  <c r="AP18" i="24"/>
  <c r="AO18" i="24"/>
  <c r="AN18" i="24"/>
  <c r="AM18" i="24"/>
  <c r="AL18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AW16" i="24"/>
  <c r="AV16" i="24"/>
  <c r="AU16" i="24"/>
  <c r="AT16" i="24"/>
  <c r="AS16" i="24"/>
  <c r="AR16" i="24"/>
  <c r="AQ16" i="24"/>
  <c r="AP16" i="24"/>
  <c r="AO16" i="24"/>
  <c r="AN16" i="24"/>
  <c r="AM16" i="24"/>
  <c r="AL16" i="24"/>
  <c r="AW15" i="24"/>
  <c r="AV15" i="24"/>
  <c r="AU15" i="24"/>
  <c r="AT15" i="24"/>
  <c r="AS15" i="24"/>
  <c r="AR15" i="24"/>
  <c r="AQ15" i="24"/>
  <c r="AP15" i="24"/>
  <c r="AO15" i="24"/>
  <c r="AN15" i="24"/>
  <c r="AM15" i="24"/>
  <c r="AL15" i="24"/>
  <c r="AK12" i="24"/>
  <c r="AK11" i="24" s="1"/>
  <c r="AJ12" i="24"/>
  <c r="AJ11" i="24" s="1"/>
  <c r="AI12" i="24"/>
  <c r="AI11" i="24" s="1"/>
  <c r="AH12" i="24"/>
  <c r="AH11" i="24" s="1"/>
  <c r="AG12" i="24"/>
  <c r="AG11" i="24" s="1"/>
  <c r="AF12" i="24"/>
  <c r="AF11" i="24" s="1"/>
  <c r="AE12" i="24"/>
  <c r="AE11" i="24" s="1"/>
  <c r="AD12" i="24"/>
  <c r="AD11" i="24" s="1"/>
  <c r="AC12" i="24"/>
  <c r="AC11" i="24" s="1"/>
  <c r="AB12" i="24"/>
  <c r="AB11" i="24" s="1"/>
  <c r="AA12" i="24"/>
  <c r="AA11" i="24" s="1"/>
  <c r="Z12" i="24"/>
  <c r="Z11" i="24" s="1"/>
  <c r="Y12" i="24"/>
  <c r="Y11" i="24" s="1"/>
  <c r="X12" i="24"/>
  <c r="X11" i="24" s="1"/>
  <c r="W12" i="24"/>
  <c r="W11" i="24" s="1"/>
  <c r="V12" i="24"/>
  <c r="U12" i="24"/>
  <c r="U11" i="24" s="1"/>
  <c r="T12" i="24"/>
  <c r="T11" i="24" s="1"/>
  <c r="S12" i="24"/>
  <c r="S11" i="24" s="1"/>
  <c r="R12" i="24"/>
  <c r="R11" i="24" s="1"/>
  <c r="Q12" i="24"/>
  <c r="P12" i="24"/>
  <c r="P11" i="24" s="1"/>
  <c r="O12" i="24"/>
  <c r="O11" i="24" s="1"/>
  <c r="N12" i="24"/>
  <c r="N11" i="24" s="1"/>
  <c r="M12" i="24"/>
  <c r="L12" i="24"/>
  <c r="L11" i="24" s="1"/>
  <c r="K12" i="24"/>
  <c r="J12" i="24"/>
  <c r="J11" i="24" s="1"/>
  <c r="I12" i="24"/>
  <c r="I11" i="24" s="1"/>
  <c r="H12" i="24"/>
  <c r="H11" i="24" s="1"/>
  <c r="G12" i="24"/>
  <c r="F12" i="24"/>
  <c r="F11" i="24" s="1"/>
  <c r="E12" i="24"/>
  <c r="D12" i="24"/>
  <c r="C12" i="24"/>
  <c r="C11" i="24" s="1"/>
  <c r="B12" i="24"/>
  <c r="Q11" i="24"/>
  <c r="M8" i="24"/>
  <c r="L8" i="24"/>
  <c r="K8" i="24"/>
  <c r="J8" i="24"/>
  <c r="I8" i="24"/>
  <c r="H8" i="24"/>
  <c r="G8" i="24"/>
  <c r="F8" i="24"/>
  <c r="E8" i="24"/>
  <c r="D8" i="24"/>
  <c r="C8" i="24"/>
  <c r="B8" i="24"/>
  <c r="AW2" i="24"/>
  <c r="AV2" i="24"/>
  <c r="AU2" i="24"/>
  <c r="AT2" i="24"/>
  <c r="AS2" i="24"/>
  <c r="AR2" i="24"/>
  <c r="AQ2" i="24"/>
  <c r="AP2" i="24"/>
  <c r="AO2" i="24"/>
  <c r="AN2" i="24"/>
  <c r="AM2" i="24"/>
  <c r="AL2" i="24"/>
  <c r="AK2" i="24"/>
  <c r="AJ2" i="24"/>
  <c r="AI2" i="24"/>
  <c r="AH2" i="24"/>
  <c r="AG2" i="24"/>
  <c r="AF2" i="24"/>
  <c r="AE2" i="24"/>
  <c r="AD2" i="24"/>
  <c r="AC2" i="24"/>
  <c r="AB2" i="24"/>
  <c r="AA2" i="24"/>
  <c r="Z2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AW53" i="23"/>
  <c r="AV53" i="23"/>
  <c r="AU53" i="23"/>
  <c r="AT53" i="23"/>
  <c r="AS53" i="23"/>
  <c r="AS51" i="23" s="1"/>
  <c r="AR53" i="23"/>
  <c r="AQ53" i="23"/>
  <c r="AP53" i="23"/>
  <c r="AO53" i="23"/>
  <c r="AN53" i="23"/>
  <c r="AM53" i="23"/>
  <c r="AL53" i="23"/>
  <c r="AW52" i="23"/>
  <c r="AV52" i="23"/>
  <c r="AU52" i="23"/>
  <c r="AT52" i="23"/>
  <c r="AS52" i="23"/>
  <c r="AR52" i="23"/>
  <c r="AQ52" i="23"/>
  <c r="AP52" i="23"/>
  <c r="AO52" i="23"/>
  <c r="AN52" i="23"/>
  <c r="AM52" i="23"/>
  <c r="AM51" i="23" s="1"/>
  <c r="AM49" i="23" s="1"/>
  <c r="AL52" i="23"/>
  <c r="AK51" i="23"/>
  <c r="AK49" i="23" s="1"/>
  <c r="AJ51" i="23"/>
  <c r="AI51" i="23"/>
  <c r="AI49" i="23" s="1"/>
  <c r="AH51" i="23"/>
  <c r="AH49" i="23" s="1"/>
  <c r="AG51" i="23"/>
  <c r="AG49" i="23" s="1"/>
  <c r="AF51" i="23"/>
  <c r="AF49" i="23" s="1"/>
  <c r="AE51" i="23"/>
  <c r="AE49" i="23" s="1"/>
  <c r="AD51" i="23"/>
  <c r="AD49" i="23" s="1"/>
  <c r="AC51" i="23"/>
  <c r="AB51" i="23"/>
  <c r="AB49" i="23" s="1"/>
  <c r="AA51" i="23"/>
  <c r="AA49" i="23" s="1"/>
  <c r="Z51" i="23"/>
  <c r="Y51" i="23"/>
  <c r="Y49" i="23" s="1"/>
  <c r="X51" i="23"/>
  <c r="W51" i="23"/>
  <c r="W49" i="23" s="1"/>
  <c r="V51" i="23"/>
  <c r="V49" i="23" s="1"/>
  <c r="U51" i="23"/>
  <c r="T51" i="23"/>
  <c r="S51" i="23"/>
  <c r="R51" i="23"/>
  <c r="R49" i="23" s="1"/>
  <c r="Q51" i="23"/>
  <c r="Q49" i="23" s="1"/>
  <c r="P51" i="23"/>
  <c r="P49" i="23" s="1"/>
  <c r="O51" i="23"/>
  <c r="O49" i="23" s="1"/>
  <c r="N51" i="23"/>
  <c r="N49" i="23" s="1"/>
  <c r="M51" i="23"/>
  <c r="M49" i="23" s="1"/>
  <c r="L51" i="23"/>
  <c r="L49" i="23" s="1"/>
  <c r="K51" i="23"/>
  <c r="K49" i="23" s="1"/>
  <c r="J51" i="23"/>
  <c r="J49" i="23" s="1"/>
  <c r="I51" i="23"/>
  <c r="I49" i="23" s="1"/>
  <c r="H51" i="23"/>
  <c r="H49" i="23" s="1"/>
  <c r="G51" i="23"/>
  <c r="G49" i="23" s="1"/>
  <c r="F51" i="23"/>
  <c r="F49" i="23" s="1"/>
  <c r="E51" i="23"/>
  <c r="E49" i="23" s="1"/>
  <c r="D51" i="23"/>
  <c r="D49" i="23" s="1"/>
  <c r="C51" i="23"/>
  <c r="C49" i="23" s="1"/>
  <c r="B51" i="23"/>
  <c r="B49" i="23" s="1"/>
  <c r="AW50" i="23"/>
  <c r="AV50" i="23"/>
  <c r="AU50" i="23"/>
  <c r="AT50" i="23"/>
  <c r="AS50" i="23"/>
  <c r="AR50" i="23"/>
  <c r="AQ50" i="23"/>
  <c r="AP50" i="23"/>
  <c r="AO50" i="23"/>
  <c r="AN50" i="23"/>
  <c r="AM50" i="23"/>
  <c r="AL50" i="23"/>
  <c r="AJ49" i="23"/>
  <c r="T49" i="23"/>
  <c r="S49" i="23"/>
  <c r="AW48" i="23"/>
  <c r="AV48" i="23"/>
  <c r="AU48" i="23"/>
  <c r="AT48" i="23"/>
  <c r="AS48" i="23"/>
  <c r="AR48" i="23"/>
  <c r="AQ48" i="23"/>
  <c r="AP48" i="23"/>
  <c r="AO48" i="23"/>
  <c r="AN48" i="23"/>
  <c r="AM48" i="23"/>
  <c r="AL48" i="23"/>
  <c r="AW47" i="23"/>
  <c r="AV47" i="23"/>
  <c r="AU47" i="23"/>
  <c r="AT47" i="23"/>
  <c r="AS47" i="23"/>
  <c r="AR47" i="23"/>
  <c r="AQ47" i="23"/>
  <c r="AP47" i="23"/>
  <c r="AO47" i="23"/>
  <c r="AN47" i="23"/>
  <c r="AM47" i="23"/>
  <c r="AL47" i="23"/>
  <c r="AW46" i="23"/>
  <c r="AV46" i="23"/>
  <c r="AU46" i="23"/>
  <c r="AT46" i="23"/>
  <c r="AS46" i="23"/>
  <c r="AR46" i="23"/>
  <c r="AQ46" i="23"/>
  <c r="AP46" i="23"/>
  <c r="AO46" i="23"/>
  <c r="AN46" i="23"/>
  <c r="AM46" i="23"/>
  <c r="AL46" i="23"/>
  <c r="AW45" i="23"/>
  <c r="AV45" i="23"/>
  <c r="AU45" i="23"/>
  <c r="AT45" i="23"/>
  <c r="AS45" i="23"/>
  <c r="AR45" i="23"/>
  <c r="AQ45" i="23"/>
  <c r="AP45" i="23"/>
  <c r="AO45" i="23"/>
  <c r="AN45" i="23"/>
  <c r="AM45" i="23"/>
  <c r="AL45" i="23"/>
  <c r="AW44" i="23"/>
  <c r="AV44" i="23"/>
  <c r="AU44" i="23"/>
  <c r="AT44" i="23"/>
  <c r="AS44" i="23"/>
  <c r="AR44" i="23"/>
  <c r="AQ44" i="23"/>
  <c r="AP44" i="23"/>
  <c r="AO44" i="23"/>
  <c r="AN44" i="23"/>
  <c r="AM44" i="23"/>
  <c r="AL44" i="23"/>
  <c r="AW43" i="23"/>
  <c r="AV43" i="23"/>
  <c r="AU43" i="23"/>
  <c r="AT43" i="23"/>
  <c r="AS43" i="23"/>
  <c r="AR43" i="23"/>
  <c r="AQ43" i="23"/>
  <c r="AP43" i="23"/>
  <c r="AO43" i="23"/>
  <c r="AN43" i="23"/>
  <c r="AM43" i="23"/>
  <c r="AL43" i="23"/>
  <c r="AK42" i="23"/>
  <c r="AJ42" i="23"/>
  <c r="AI42" i="23"/>
  <c r="AH42" i="23"/>
  <c r="AG42" i="23"/>
  <c r="AF42" i="23"/>
  <c r="AE42" i="23"/>
  <c r="AD42" i="23"/>
  <c r="AC42" i="23"/>
  <c r="AB42" i="23"/>
  <c r="AA42" i="23"/>
  <c r="Z42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M36" i="23" s="1"/>
  <c r="L42" i="23"/>
  <c r="L36" i="23" s="1"/>
  <c r="K42" i="23"/>
  <c r="K36" i="23" s="1"/>
  <c r="J42" i="23"/>
  <c r="I42" i="23"/>
  <c r="I36" i="23" s="1"/>
  <c r="H42" i="23"/>
  <c r="G42" i="23"/>
  <c r="G36" i="23" s="1"/>
  <c r="F42" i="23"/>
  <c r="F36" i="23" s="1"/>
  <c r="E42" i="23"/>
  <c r="E36" i="23" s="1"/>
  <c r="D42" i="23"/>
  <c r="D36" i="23" s="1"/>
  <c r="C42" i="23"/>
  <c r="C36" i="23" s="1"/>
  <c r="B42" i="23"/>
  <c r="AW41" i="23"/>
  <c r="AV41" i="23"/>
  <c r="AU41" i="23"/>
  <c r="AT41" i="23"/>
  <c r="AS41" i="23"/>
  <c r="AR41" i="23"/>
  <c r="AQ41" i="23"/>
  <c r="AP41" i="23"/>
  <c r="AO41" i="23"/>
  <c r="AN41" i="23"/>
  <c r="AM41" i="23"/>
  <c r="AL41" i="23"/>
  <c r="AW40" i="23"/>
  <c r="AV40" i="23"/>
  <c r="AU40" i="23"/>
  <c r="AT40" i="23"/>
  <c r="AS40" i="23"/>
  <c r="AR40" i="23"/>
  <c r="AQ40" i="23"/>
  <c r="AP40" i="23"/>
  <c r="AO40" i="23"/>
  <c r="AN40" i="23"/>
  <c r="AM40" i="23"/>
  <c r="AL40" i="23"/>
  <c r="AW39" i="23"/>
  <c r="AV39" i="23"/>
  <c r="AU39" i="23"/>
  <c r="AT39" i="23"/>
  <c r="AS39" i="23"/>
  <c r="AR39" i="23"/>
  <c r="AQ39" i="23"/>
  <c r="AP39" i="23"/>
  <c r="AO39" i="23"/>
  <c r="AN39" i="23"/>
  <c r="AM39" i="23"/>
  <c r="AL39" i="23"/>
  <c r="AK38" i="23"/>
  <c r="AJ38" i="23"/>
  <c r="AI38" i="23"/>
  <c r="AH38" i="23"/>
  <c r="AG38" i="23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AW37" i="23"/>
  <c r="AV37" i="23"/>
  <c r="AU37" i="23"/>
  <c r="AT37" i="23"/>
  <c r="AS37" i="23"/>
  <c r="AR37" i="23"/>
  <c r="AQ37" i="23"/>
  <c r="AP37" i="23"/>
  <c r="AO37" i="23"/>
  <c r="AN37" i="23"/>
  <c r="AM37" i="23"/>
  <c r="AL37" i="23"/>
  <c r="AW35" i="23"/>
  <c r="AV35" i="23"/>
  <c r="AU35" i="23"/>
  <c r="AT35" i="23"/>
  <c r="AS35" i="23"/>
  <c r="AR35" i="23"/>
  <c r="AQ35" i="23"/>
  <c r="AP35" i="23"/>
  <c r="AO35" i="23"/>
  <c r="AN35" i="23"/>
  <c r="AM35" i="23"/>
  <c r="AL35" i="23"/>
  <c r="AW34" i="23"/>
  <c r="AV34" i="23"/>
  <c r="AU34" i="23"/>
  <c r="AT34" i="23"/>
  <c r="AS34" i="23"/>
  <c r="AR34" i="23"/>
  <c r="AQ34" i="23"/>
  <c r="AP34" i="23"/>
  <c r="AO34" i="23"/>
  <c r="AN34" i="23"/>
  <c r="AM34" i="23"/>
  <c r="AL34" i="23"/>
  <c r="AW33" i="23"/>
  <c r="AV33" i="23"/>
  <c r="AU33" i="23"/>
  <c r="AT33" i="23"/>
  <c r="AS33" i="23"/>
  <c r="AR33" i="23"/>
  <c r="AQ33" i="23"/>
  <c r="AP33" i="23"/>
  <c r="AO33" i="23"/>
  <c r="AN33" i="23"/>
  <c r="AM33" i="23"/>
  <c r="AL33" i="23"/>
  <c r="AW32" i="23"/>
  <c r="AV32" i="23"/>
  <c r="AU32" i="23"/>
  <c r="AT32" i="23"/>
  <c r="AS32" i="23"/>
  <c r="AR32" i="23"/>
  <c r="AQ32" i="23"/>
  <c r="AP32" i="23"/>
  <c r="AO32" i="23"/>
  <c r="AN32" i="23"/>
  <c r="AM32" i="23"/>
  <c r="AL32" i="23"/>
  <c r="AW31" i="23"/>
  <c r="AV31" i="23"/>
  <c r="AU31" i="23"/>
  <c r="AT31" i="23"/>
  <c r="AS31" i="23"/>
  <c r="AR31" i="23"/>
  <c r="AQ31" i="23"/>
  <c r="AP31" i="23"/>
  <c r="AO31" i="23"/>
  <c r="AN31" i="23"/>
  <c r="AM31" i="23"/>
  <c r="AL31" i="23"/>
  <c r="AW30" i="23"/>
  <c r="AV30" i="23"/>
  <c r="AU30" i="23"/>
  <c r="AT30" i="23"/>
  <c r="AS30" i="23"/>
  <c r="AR30" i="23"/>
  <c r="AQ30" i="23"/>
  <c r="AP30" i="23"/>
  <c r="AO30" i="23"/>
  <c r="AN30" i="23"/>
  <c r="AM30" i="23"/>
  <c r="AL30" i="23"/>
  <c r="AW29" i="23"/>
  <c r="AV29" i="23"/>
  <c r="AU29" i="23"/>
  <c r="AT29" i="23"/>
  <c r="AS29" i="23"/>
  <c r="AR29" i="23"/>
  <c r="AQ29" i="23"/>
  <c r="AP29" i="23"/>
  <c r="AO29" i="23"/>
  <c r="AN29" i="23"/>
  <c r="AM29" i="23"/>
  <c r="AL29" i="23"/>
  <c r="AW28" i="23"/>
  <c r="AV28" i="23"/>
  <c r="AU28" i="23"/>
  <c r="AT28" i="23"/>
  <c r="AS28" i="23"/>
  <c r="AR28" i="23"/>
  <c r="AQ28" i="23"/>
  <c r="AP28" i="23"/>
  <c r="AO28" i="23"/>
  <c r="AN28" i="23"/>
  <c r="AM28" i="23"/>
  <c r="AL28" i="23"/>
  <c r="AK27" i="23"/>
  <c r="AJ27" i="23"/>
  <c r="AI27" i="23"/>
  <c r="AH27" i="23"/>
  <c r="AG27" i="23"/>
  <c r="AF27" i="23"/>
  <c r="AE27" i="23"/>
  <c r="AD27" i="23"/>
  <c r="AC27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AW26" i="23"/>
  <c r="AV26" i="23"/>
  <c r="AU26" i="23"/>
  <c r="AT26" i="23"/>
  <c r="AS26" i="23"/>
  <c r="AR26" i="23"/>
  <c r="AQ26" i="23"/>
  <c r="AP26" i="23"/>
  <c r="AO26" i="23"/>
  <c r="AN26" i="23"/>
  <c r="AM26" i="23"/>
  <c r="AL26" i="23"/>
  <c r="AW25" i="23"/>
  <c r="AV25" i="23"/>
  <c r="AU25" i="23"/>
  <c r="AT25" i="23"/>
  <c r="AS25" i="23"/>
  <c r="AR25" i="23"/>
  <c r="AQ25" i="23"/>
  <c r="AP25" i="23"/>
  <c r="AO25" i="23"/>
  <c r="AN25" i="23"/>
  <c r="AM25" i="23"/>
  <c r="AL25" i="23"/>
  <c r="AW24" i="23"/>
  <c r="AV24" i="23"/>
  <c r="AU24" i="23"/>
  <c r="AT24" i="23"/>
  <c r="AS24" i="23"/>
  <c r="AR24" i="23"/>
  <c r="AQ24" i="23"/>
  <c r="AP24" i="23"/>
  <c r="AO24" i="23"/>
  <c r="AN24" i="23"/>
  <c r="AM24" i="23"/>
  <c r="AM22" i="23" s="1"/>
  <c r="AL24" i="23"/>
  <c r="AW23" i="23"/>
  <c r="AV23" i="23"/>
  <c r="AU23" i="23"/>
  <c r="AT23" i="23"/>
  <c r="AS23" i="23"/>
  <c r="AR23" i="23"/>
  <c r="AQ23" i="23"/>
  <c r="AP23" i="23"/>
  <c r="AO23" i="23"/>
  <c r="AN23" i="23"/>
  <c r="AM23" i="23"/>
  <c r="AL23" i="23"/>
  <c r="AK22" i="23"/>
  <c r="AJ22" i="23"/>
  <c r="AI22" i="23"/>
  <c r="AH22" i="23"/>
  <c r="AH21" i="23" s="1"/>
  <c r="AG22" i="23"/>
  <c r="AG21" i="23" s="1"/>
  <c r="AF22" i="23"/>
  <c r="AE22" i="23"/>
  <c r="AD22" i="23"/>
  <c r="AC22" i="23"/>
  <c r="AB22" i="23"/>
  <c r="AA22" i="23"/>
  <c r="Z22" i="23"/>
  <c r="Y22" i="23"/>
  <c r="X22" i="23"/>
  <c r="W22" i="23"/>
  <c r="V22" i="23"/>
  <c r="U22" i="23"/>
  <c r="T22" i="23"/>
  <c r="S22" i="23"/>
  <c r="R22" i="23"/>
  <c r="R21" i="23" s="1"/>
  <c r="Q22" i="23"/>
  <c r="Q21" i="23" s="1"/>
  <c r="P22" i="23"/>
  <c r="O22" i="23"/>
  <c r="N22" i="23"/>
  <c r="M22" i="23"/>
  <c r="M21" i="23" s="1"/>
  <c r="L22" i="23"/>
  <c r="L21" i="23" s="1"/>
  <c r="K22" i="23"/>
  <c r="K21" i="23" s="1"/>
  <c r="J22" i="23"/>
  <c r="J21" i="23" s="1"/>
  <c r="I22" i="23"/>
  <c r="I21" i="23" s="1"/>
  <c r="H22" i="23"/>
  <c r="G22" i="23"/>
  <c r="G21" i="23" s="1"/>
  <c r="F22" i="23"/>
  <c r="F21" i="23" s="1"/>
  <c r="E22" i="23"/>
  <c r="E21" i="23" s="1"/>
  <c r="D22" i="23"/>
  <c r="D21" i="23" s="1"/>
  <c r="C22" i="23"/>
  <c r="C21" i="23" s="1"/>
  <c r="B22" i="23"/>
  <c r="B21" i="23" s="1"/>
  <c r="H21" i="23"/>
  <c r="AW19" i="23"/>
  <c r="AV19" i="23"/>
  <c r="AU19" i="23"/>
  <c r="AT19" i="23"/>
  <c r="AS19" i="23"/>
  <c r="AR19" i="23"/>
  <c r="AQ19" i="23"/>
  <c r="AP19" i="23"/>
  <c r="AO19" i="23"/>
  <c r="AN19" i="23"/>
  <c r="AM19" i="23"/>
  <c r="AL19" i="23"/>
  <c r="AW18" i="23"/>
  <c r="AV18" i="23"/>
  <c r="AU18" i="23"/>
  <c r="AT18" i="23"/>
  <c r="AS18" i="23"/>
  <c r="AR18" i="23"/>
  <c r="AQ18" i="23"/>
  <c r="AP18" i="23"/>
  <c r="AO18" i="23"/>
  <c r="AN18" i="23"/>
  <c r="AM18" i="23"/>
  <c r="AL18" i="23"/>
  <c r="AK17" i="23"/>
  <c r="AJ17" i="23"/>
  <c r="AI17" i="23"/>
  <c r="AH17" i="23"/>
  <c r="AG17" i="23"/>
  <c r="AF17" i="23"/>
  <c r="AE17" i="23"/>
  <c r="AD17" i="23"/>
  <c r="AC17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AW16" i="23"/>
  <c r="AV16" i="23"/>
  <c r="AU16" i="23"/>
  <c r="AT16" i="23"/>
  <c r="AS16" i="23"/>
  <c r="AR16" i="23"/>
  <c r="AQ16" i="23"/>
  <c r="AP16" i="23"/>
  <c r="AO16" i="23"/>
  <c r="AN16" i="23"/>
  <c r="AM16" i="23"/>
  <c r="AL16" i="23"/>
  <c r="AW15" i="23"/>
  <c r="AV15" i="23"/>
  <c r="AU15" i="23"/>
  <c r="AT15" i="23"/>
  <c r="AS15" i="23"/>
  <c r="AR15" i="23"/>
  <c r="AQ15" i="23"/>
  <c r="AP15" i="23"/>
  <c r="AO15" i="23"/>
  <c r="AN15" i="23"/>
  <c r="AM15" i="23"/>
  <c r="AL15" i="23"/>
  <c r="AW14" i="23"/>
  <c r="AV14" i="23"/>
  <c r="AU14" i="23"/>
  <c r="AT14" i="23"/>
  <c r="AS14" i="23"/>
  <c r="AR14" i="23"/>
  <c r="AQ14" i="23"/>
  <c r="AP14" i="23"/>
  <c r="AO14" i="23"/>
  <c r="AN14" i="23"/>
  <c r="AN12" i="23" s="1"/>
  <c r="AM14" i="23"/>
  <c r="AL14" i="23"/>
  <c r="AW13" i="23"/>
  <c r="AV13" i="23"/>
  <c r="AU13" i="23"/>
  <c r="AT13" i="23"/>
  <c r="AS13" i="23"/>
  <c r="AR13" i="23"/>
  <c r="AQ13" i="23"/>
  <c r="AP13" i="23"/>
  <c r="AO13" i="23"/>
  <c r="AN13" i="23"/>
  <c r="AM13" i="23"/>
  <c r="AL13" i="23"/>
  <c r="AK12" i="23"/>
  <c r="AK11" i="23" s="1"/>
  <c r="AJ12" i="23"/>
  <c r="AJ11" i="23" s="1"/>
  <c r="AI12" i="23"/>
  <c r="AI11" i="23" s="1"/>
  <c r="AH12" i="23"/>
  <c r="AH11" i="23" s="1"/>
  <c r="AG12" i="23"/>
  <c r="AG11" i="23" s="1"/>
  <c r="AF12" i="23"/>
  <c r="AF11" i="23" s="1"/>
  <c r="AE12" i="23"/>
  <c r="AE11" i="23" s="1"/>
  <c r="AD12" i="23"/>
  <c r="AD11" i="23" s="1"/>
  <c r="AC12" i="23"/>
  <c r="AC11" i="23" s="1"/>
  <c r="AB12" i="23"/>
  <c r="AB11" i="23" s="1"/>
  <c r="AA12" i="23"/>
  <c r="AA11" i="23" s="1"/>
  <c r="Z12" i="23"/>
  <c r="Z11" i="23" s="1"/>
  <c r="Y12" i="23"/>
  <c r="Y11" i="23" s="1"/>
  <c r="X12" i="23"/>
  <c r="X11" i="23" s="1"/>
  <c r="W12" i="23"/>
  <c r="W11" i="23" s="1"/>
  <c r="V12" i="23"/>
  <c r="V11" i="23" s="1"/>
  <c r="U12" i="23"/>
  <c r="U11" i="23" s="1"/>
  <c r="T12" i="23"/>
  <c r="T11" i="23" s="1"/>
  <c r="S12" i="23"/>
  <c r="S11" i="23" s="1"/>
  <c r="R12" i="23"/>
  <c r="R11" i="23" s="1"/>
  <c r="Q12" i="23"/>
  <c r="Q11" i="23" s="1"/>
  <c r="P12" i="23"/>
  <c r="P11" i="23" s="1"/>
  <c r="O12" i="23"/>
  <c r="O11" i="23" s="1"/>
  <c r="N12" i="23"/>
  <c r="N11" i="23" s="1"/>
  <c r="M12" i="23"/>
  <c r="M11" i="23" s="1"/>
  <c r="L12" i="23"/>
  <c r="L11" i="23" s="1"/>
  <c r="K12" i="23"/>
  <c r="K11" i="23" s="1"/>
  <c r="J12" i="23"/>
  <c r="J11" i="23" s="1"/>
  <c r="I12" i="23"/>
  <c r="I11" i="23" s="1"/>
  <c r="H12" i="23"/>
  <c r="H11" i="23" s="1"/>
  <c r="G12" i="23"/>
  <c r="G11" i="23" s="1"/>
  <c r="F12" i="23"/>
  <c r="F11" i="23" s="1"/>
  <c r="E12" i="23"/>
  <c r="E11" i="23" s="1"/>
  <c r="D12" i="23"/>
  <c r="D11" i="23" s="1"/>
  <c r="C12" i="23"/>
  <c r="C11" i="23" s="1"/>
  <c r="B12" i="23"/>
  <c r="B11" i="23" s="1"/>
  <c r="M8" i="23"/>
  <c r="L8" i="23"/>
  <c r="K8" i="23"/>
  <c r="J8" i="23"/>
  <c r="I8" i="23"/>
  <c r="H8" i="23"/>
  <c r="G8" i="23"/>
  <c r="F8" i="23"/>
  <c r="E8" i="23"/>
  <c r="D8" i="23"/>
  <c r="C8" i="23"/>
  <c r="B8" i="23"/>
  <c r="AW7" i="23"/>
  <c r="AV7" i="23"/>
  <c r="AU7" i="23"/>
  <c r="AT7" i="23"/>
  <c r="AS7" i="23"/>
  <c r="AR7" i="23"/>
  <c r="AQ7" i="23"/>
  <c r="AP7" i="23"/>
  <c r="AO7" i="23"/>
  <c r="AN7" i="23"/>
  <c r="AM7" i="23"/>
  <c r="AL7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W5" i="23"/>
  <c r="AV5" i="23"/>
  <c r="AU5" i="23"/>
  <c r="AT5" i="23"/>
  <c r="AS5" i="23"/>
  <c r="AR5" i="23"/>
  <c r="AQ5" i="23"/>
  <c r="AP5" i="23"/>
  <c r="AO5" i="23"/>
  <c r="AN5" i="23"/>
  <c r="AM5" i="23"/>
  <c r="AL5" i="23"/>
  <c r="AW4" i="23"/>
  <c r="AV4" i="23"/>
  <c r="AU4" i="23"/>
  <c r="AT4" i="23"/>
  <c r="AS4" i="23"/>
  <c r="AR4" i="23"/>
  <c r="AQ4" i="23"/>
  <c r="AP4" i="23"/>
  <c r="AO4" i="23"/>
  <c r="AN4" i="23"/>
  <c r="AM4" i="23"/>
  <c r="AL4" i="23"/>
  <c r="AW3" i="23"/>
  <c r="AV3" i="23"/>
  <c r="AU3" i="23"/>
  <c r="AT3" i="23"/>
  <c r="AS3" i="23"/>
  <c r="AR3" i="23"/>
  <c r="AQ3" i="23"/>
  <c r="AP3" i="23"/>
  <c r="AO3" i="23"/>
  <c r="AN3" i="23"/>
  <c r="AM3" i="23"/>
  <c r="AL3" i="23"/>
  <c r="AK2" i="23"/>
  <c r="AJ2" i="23"/>
  <c r="AI2" i="23"/>
  <c r="AH2" i="23"/>
  <c r="AG2" i="23"/>
  <c r="AF2" i="23"/>
  <c r="AE2" i="23"/>
  <c r="AD2" i="23"/>
  <c r="AC2" i="23"/>
  <c r="AB2" i="23"/>
  <c r="AA2" i="23"/>
  <c r="Z2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AA36" i="24" l="1"/>
  <c r="AO12" i="23"/>
  <c r="AO11" i="23" s="1"/>
  <c r="AE36" i="23"/>
  <c r="AG36" i="23"/>
  <c r="O36" i="23"/>
  <c r="AU17" i="23"/>
  <c r="AO22" i="23"/>
  <c r="AV17" i="23"/>
  <c r="P21" i="23"/>
  <c r="AF21" i="23"/>
  <c r="AJ36" i="24"/>
  <c r="AV36" i="24" s="1"/>
  <c r="AP22" i="24"/>
  <c r="AD36" i="24"/>
  <c r="O36" i="24"/>
  <c r="AM36" i="24" s="1"/>
  <c r="T36" i="24"/>
  <c r="AR36" i="24" s="1"/>
  <c r="AE36" i="24"/>
  <c r="AN11" i="23"/>
  <c r="Y36" i="23"/>
  <c r="AW36" i="23" s="1"/>
  <c r="W21" i="23"/>
  <c r="AW12" i="23"/>
  <c r="AW11" i="23" s="1"/>
  <c r="Z21" i="23"/>
  <c r="AU38" i="23"/>
  <c r="AA36" i="23"/>
  <c r="AI36" i="23"/>
  <c r="AN17" i="23"/>
  <c r="AB36" i="23"/>
  <c r="T36" i="23"/>
  <c r="AJ36" i="23"/>
  <c r="AQ51" i="23"/>
  <c r="AQ49" i="23" s="1"/>
  <c r="AV12" i="23"/>
  <c r="AV11" i="23" s="1"/>
  <c r="AR51" i="23"/>
  <c r="AR49" i="23" s="1"/>
  <c r="AC36" i="23"/>
  <c r="AK36" i="23"/>
  <c r="AT51" i="23"/>
  <c r="AT49" i="23" s="1"/>
  <c r="AL51" i="23"/>
  <c r="AL49" i="23" s="1"/>
  <c r="Q36" i="23"/>
  <c r="Q20" i="23" s="1"/>
  <c r="AV27" i="23"/>
  <c r="S36" i="23"/>
  <c r="AQ36" i="23" s="1"/>
  <c r="AC21" i="23"/>
  <c r="AL12" i="23"/>
  <c r="AV2" i="23"/>
  <c r="AP12" i="23"/>
  <c r="AW27" i="23"/>
  <c r="AS27" i="23"/>
  <c r="AG20" i="23"/>
  <c r="AU12" i="23"/>
  <c r="AU11" i="23" s="1"/>
  <c r="G20" i="23"/>
  <c r="AL27" i="23"/>
  <c r="AM27" i="23"/>
  <c r="V36" i="23"/>
  <c r="AC49" i="23"/>
  <c r="AS17" i="23"/>
  <c r="X21" i="23"/>
  <c r="P36" i="23"/>
  <c r="AI21" i="24"/>
  <c r="AJ21" i="24"/>
  <c r="U21" i="24"/>
  <c r="V21" i="24"/>
  <c r="AM51" i="24"/>
  <c r="AM49" i="24" s="1"/>
  <c r="AN51" i="24"/>
  <c r="AN49" i="24" s="1"/>
  <c r="Q36" i="24"/>
  <c r="V36" i="24"/>
  <c r="V20" i="24" s="1"/>
  <c r="S21" i="24"/>
  <c r="T21" i="24"/>
  <c r="T20" i="24" s="1"/>
  <c r="AK21" i="24"/>
  <c r="AK20" i="24" s="1"/>
  <c r="AU17" i="24"/>
  <c r="S36" i="24"/>
  <c r="AO51" i="24"/>
  <c r="AO49" i="24" s="1"/>
  <c r="W36" i="24"/>
  <c r="AW51" i="24"/>
  <c r="AW49" i="24" s="1"/>
  <c r="AQ22" i="24"/>
  <c r="P36" i="24"/>
  <c r="AP51" i="24"/>
  <c r="AP49" i="24" s="1"/>
  <c r="AK36" i="24"/>
  <c r="AV17" i="24"/>
  <c r="AB36" i="24"/>
  <c r="AG36" i="24"/>
  <c r="AC21" i="24"/>
  <c r="R36" i="24"/>
  <c r="AP36" i="24" s="1"/>
  <c r="AH36" i="24"/>
  <c r="AT36" i="24" s="1"/>
  <c r="U36" i="24"/>
  <c r="AV51" i="24"/>
  <c r="AV49" i="24" s="1"/>
  <c r="AI36" i="24"/>
  <c r="AU12" i="24"/>
  <c r="AU11" i="24" s="1"/>
  <c r="AB21" i="24"/>
  <c r="AR27" i="24"/>
  <c r="AL17" i="24"/>
  <c r="N21" i="24"/>
  <c r="N20" i="24" s="1"/>
  <c r="AD21" i="24"/>
  <c r="AQ38" i="24"/>
  <c r="Z36" i="24"/>
  <c r="AS17" i="24"/>
  <c r="AL12" i="24"/>
  <c r="AL11" i="24" s="1"/>
  <c r="AM17" i="24"/>
  <c r="AN17" i="24"/>
  <c r="O21" i="24"/>
  <c r="O20" i="24" s="1"/>
  <c r="AE21" i="24"/>
  <c r="AR38" i="24"/>
  <c r="AW12" i="24"/>
  <c r="AW11" i="24" s="1"/>
  <c r="AP27" i="24"/>
  <c r="AN22" i="24"/>
  <c r="W21" i="24"/>
  <c r="AQ42" i="24"/>
  <c r="AS22" i="24"/>
  <c r="AS27" i="24"/>
  <c r="AN12" i="24"/>
  <c r="AN11" i="24" s="1"/>
  <c r="AO17" i="24"/>
  <c r="AO22" i="24"/>
  <c r="AC36" i="24"/>
  <c r="AO36" i="24" s="1"/>
  <c r="AV22" i="24"/>
  <c r="AW22" i="24"/>
  <c r="AR22" i="24"/>
  <c r="AO12" i="24"/>
  <c r="AO11" i="24" s="1"/>
  <c r="AP17" i="24"/>
  <c r="AT17" i="24"/>
  <c r="AA21" i="24"/>
  <c r="N36" i="24"/>
  <c r="AM27" i="24"/>
  <c r="AT12" i="23"/>
  <c r="AT11" i="23" s="1"/>
  <c r="AT17" i="23"/>
  <c r="AP2" i="23"/>
  <c r="AL22" i="23"/>
  <c r="AO27" i="23"/>
  <c r="AT27" i="23"/>
  <c r="S21" i="23"/>
  <c r="AD36" i="23"/>
  <c r="AL42" i="23"/>
  <c r="AU22" i="23"/>
  <c r="Y21" i="23"/>
  <c r="Y20" i="23" s="1"/>
  <c r="AP27" i="23"/>
  <c r="AM38" i="23"/>
  <c r="AO51" i="23"/>
  <c r="AO49" i="23" s="1"/>
  <c r="AU27" i="23"/>
  <c r="AQ27" i="23"/>
  <c r="AS12" i="23"/>
  <c r="AS11" i="23" s="1"/>
  <c r="AM12" i="23"/>
  <c r="AM11" i="23" s="1"/>
  <c r="AM17" i="23"/>
  <c r="AA21" i="23"/>
  <c r="AA20" i="23" s="1"/>
  <c r="O21" i="23"/>
  <c r="O20" i="23" s="1"/>
  <c r="AE21" i="23"/>
  <c r="AE20" i="23" s="1"/>
  <c r="AR27" i="23"/>
  <c r="U36" i="23"/>
  <c r="AS36" i="23" s="1"/>
  <c r="AQ42" i="23"/>
  <c r="W36" i="23"/>
  <c r="AU36" i="23" s="1"/>
  <c r="AU51" i="23"/>
  <c r="AU49" i="23" s="1"/>
  <c r="AN27" i="23"/>
  <c r="AT22" i="23"/>
  <c r="N36" i="23"/>
  <c r="AP22" i="23"/>
  <c r="AP38" i="23"/>
  <c r="AR42" i="23"/>
  <c r="X49" i="23"/>
  <c r="U21" i="23"/>
  <c r="AV51" i="23"/>
  <c r="AV49" i="23" s="1"/>
  <c r="AQ12" i="23"/>
  <c r="AQ11" i="23" s="1"/>
  <c r="AR12" i="23"/>
  <c r="AR11" i="23" s="1"/>
  <c r="AI21" i="23"/>
  <c r="AF36" i="23"/>
  <c r="AF20" i="23" s="1"/>
  <c r="AQ22" i="23"/>
  <c r="AW51" i="23"/>
  <c r="AW49" i="23" s="1"/>
  <c r="AN51" i="23"/>
  <c r="AN49" i="23" s="1"/>
  <c r="AP51" i="23"/>
  <c r="AP49" i="23" s="1"/>
  <c r="AR38" i="23"/>
  <c r="X36" i="23"/>
  <c r="AT42" i="23"/>
  <c r="AQ51" i="24"/>
  <c r="AQ49" i="24" s="1"/>
  <c r="AR51" i="24"/>
  <c r="AR49" i="24" s="1"/>
  <c r="AS51" i="24"/>
  <c r="AS49" i="24" s="1"/>
  <c r="AT51" i="24"/>
  <c r="AT49" i="24" s="1"/>
  <c r="C20" i="24"/>
  <c r="AU27" i="24"/>
  <c r="AT27" i="24"/>
  <c r="AQ27" i="24"/>
  <c r="AN27" i="24"/>
  <c r="AV27" i="24"/>
  <c r="AO27" i="24"/>
  <c r="AW27" i="24"/>
  <c r="B11" i="24"/>
  <c r="D11" i="24"/>
  <c r="AM12" i="24"/>
  <c r="AM11" i="24" s="1"/>
  <c r="AR17" i="24"/>
  <c r="AQ17" i="24"/>
  <c r="AW17" i="24"/>
  <c r="AQ17" i="23"/>
  <c r="AR17" i="23"/>
  <c r="AO17" i="23"/>
  <c r="AW17" i="23"/>
  <c r="AP17" i="23"/>
  <c r="AL11" i="23"/>
  <c r="AR2" i="23"/>
  <c r="AT2" i="23"/>
  <c r="AN2" i="23"/>
  <c r="AS2" i="23"/>
  <c r="AP38" i="24"/>
  <c r="AG21" i="24"/>
  <c r="AN38" i="24"/>
  <c r="AV38" i="24"/>
  <c r="AT12" i="24"/>
  <c r="AT11" i="24" s="1"/>
  <c r="AP12" i="24"/>
  <c r="AP11" i="24" s="1"/>
  <c r="G20" i="24"/>
  <c r="R21" i="24"/>
  <c r="AH21" i="24"/>
  <c r="AW36" i="24"/>
  <c r="AS38" i="24"/>
  <c r="AO38" i="24"/>
  <c r="AW38" i="24"/>
  <c r="AR42" i="24"/>
  <c r="AN42" i="24"/>
  <c r="AV42" i="24"/>
  <c r="AU49" i="24"/>
  <c r="AO8" i="24"/>
  <c r="AV12" i="24"/>
  <c r="AV11" i="24" s="1"/>
  <c r="K20" i="24"/>
  <c r="AM22" i="24"/>
  <c r="AU22" i="24"/>
  <c r="AL38" i="24"/>
  <c r="AT38" i="24"/>
  <c r="AS42" i="24"/>
  <c r="AO42" i="24"/>
  <c r="AW42" i="24"/>
  <c r="AP8" i="24"/>
  <c r="K11" i="24"/>
  <c r="AR12" i="24"/>
  <c r="AR11" i="24" s="1"/>
  <c r="AU8" i="24"/>
  <c r="AM8" i="24"/>
  <c r="AM38" i="24"/>
  <c r="AU38" i="24"/>
  <c r="AT42" i="24"/>
  <c r="AP42" i="24"/>
  <c r="AS12" i="24"/>
  <c r="AS11" i="24" s="1"/>
  <c r="AM42" i="24"/>
  <c r="AU42" i="24"/>
  <c r="AL51" i="24"/>
  <c r="AF21" i="24"/>
  <c r="AF20" i="24" s="1"/>
  <c r="K20" i="23"/>
  <c r="P20" i="23"/>
  <c r="C20" i="23"/>
  <c r="T21" i="23"/>
  <c r="AB21" i="23"/>
  <c r="AJ21" i="23"/>
  <c r="AW22" i="23"/>
  <c r="AM36" i="23"/>
  <c r="AQ38" i="23"/>
  <c r="AS42" i="23"/>
  <c r="AO42" i="23"/>
  <c r="AW42" i="23"/>
  <c r="U49" i="23"/>
  <c r="AO21" i="23"/>
  <c r="AN36" i="23"/>
  <c r="AP42" i="23"/>
  <c r="AM2" i="23"/>
  <c r="AU2" i="23"/>
  <c r="V21" i="23"/>
  <c r="AD21" i="23"/>
  <c r="AS38" i="23"/>
  <c r="AO38" i="23"/>
  <c r="AW38" i="23"/>
  <c r="AM42" i="23"/>
  <c r="AU42" i="23"/>
  <c r="AO2" i="23"/>
  <c r="AW2" i="23"/>
  <c r="AP11" i="23"/>
  <c r="AT38" i="23"/>
  <c r="R36" i="23"/>
  <c r="R20" i="23" s="1"/>
  <c r="AH36" i="23"/>
  <c r="AH20" i="23" s="1"/>
  <c r="AN42" i="23"/>
  <c r="AV42" i="23"/>
  <c r="AK21" i="23"/>
  <c r="H36" i="23"/>
  <c r="AN38" i="23"/>
  <c r="AV38" i="23"/>
  <c r="AS49" i="23"/>
  <c r="AQ2" i="23"/>
  <c r="AR22" i="23"/>
  <c r="AT8" i="24"/>
  <c r="AL22" i="24"/>
  <c r="B21" i="24"/>
  <c r="AT22" i="24"/>
  <c r="J21" i="24"/>
  <c r="Z21" i="24"/>
  <c r="AV8" i="24"/>
  <c r="AS8" i="24"/>
  <c r="AL27" i="24"/>
  <c r="G11" i="24"/>
  <c r="AQ12" i="24"/>
  <c r="AQ11" i="24" s="1"/>
  <c r="AW8" i="24"/>
  <c r="AL42" i="24"/>
  <c r="F20" i="24"/>
  <c r="AQ8" i="24"/>
  <c r="AR8" i="24"/>
  <c r="E11" i="24"/>
  <c r="M11" i="24"/>
  <c r="D20" i="24"/>
  <c r="L20" i="24"/>
  <c r="H21" i="24"/>
  <c r="P21" i="24"/>
  <c r="X21" i="24"/>
  <c r="X20" i="24" s="1"/>
  <c r="V11" i="24"/>
  <c r="E20" i="24"/>
  <c r="M20" i="24"/>
  <c r="I21" i="24"/>
  <c r="Q21" i="24"/>
  <c r="Y21" i="24"/>
  <c r="Y20" i="24" s="1"/>
  <c r="AL2" i="23"/>
  <c r="F20" i="23"/>
  <c r="I20" i="23"/>
  <c r="B36" i="23"/>
  <c r="J36" i="23"/>
  <c r="Z36" i="23"/>
  <c r="AL17" i="23"/>
  <c r="AL38" i="23"/>
  <c r="Z49" i="23"/>
  <c r="N21" i="23"/>
  <c r="D20" i="23"/>
  <c r="AV21" i="23"/>
  <c r="L20" i="23"/>
  <c r="E20" i="23"/>
  <c r="M20" i="23"/>
  <c r="AS22" i="23"/>
  <c r="H20" i="23"/>
  <c r="AN22" i="23"/>
  <c r="AV22" i="23"/>
  <c r="AJ20" i="24" l="1"/>
  <c r="AA20" i="24"/>
  <c r="AQ36" i="24"/>
  <c r="AE20" i="24"/>
  <c r="AS36" i="24"/>
  <c r="AO36" i="23"/>
  <c r="AO20" i="23" s="1"/>
  <c r="U20" i="23"/>
  <c r="AB20" i="23"/>
  <c r="AK20" i="23"/>
  <c r="X20" i="23"/>
  <c r="AU21" i="24"/>
  <c r="S20" i="24"/>
  <c r="AL36" i="24"/>
  <c r="P20" i="24"/>
  <c r="AD20" i="24"/>
  <c r="AV36" i="23"/>
  <c r="AV20" i="23" s="1"/>
  <c r="AS21" i="23"/>
  <c r="AS20" i="23" s="1"/>
  <c r="AC20" i="23"/>
  <c r="AJ20" i="23"/>
  <c r="AI20" i="23"/>
  <c r="S20" i="23"/>
  <c r="V20" i="23"/>
  <c r="T20" i="23"/>
  <c r="AQ21" i="23"/>
  <c r="AQ20" i="23" s="1"/>
  <c r="AD20" i="23"/>
  <c r="AU36" i="24"/>
  <c r="AB20" i="24"/>
  <c r="Q20" i="24"/>
  <c r="W20" i="24"/>
  <c r="R20" i="24"/>
  <c r="AN36" i="24"/>
  <c r="AI20" i="24"/>
  <c r="AG20" i="24"/>
  <c r="U20" i="24"/>
  <c r="AL8" i="24"/>
  <c r="AH20" i="24"/>
  <c r="AC20" i="24"/>
  <c r="AN21" i="24"/>
  <c r="AM21" i="24"/>
  <c r="AM20" i="24" s="1"/>
  <c r="AQ21" i="24"/>
  <c r="AQ20" i="24" s="1"/>
  <c r="AW21" i="24"/>
  <c r="AW20" i="24" s="1"/>
  <c r="AP21" i="24"/>
  <c r="AP20" i="24" s="1"/>
  <c r="W20" i="23"/>
  <c r="AU21" i="23"/>
  <c r="AU20" i="23" s="1"/>
  <c r="AR21" i="23"/>
  <c r="AN21" i="23"/>
  <c r="AN20" i="23" s="1"/>
  <c r="AP21" i="23"/>
  <c r="AM21" i="23"/>
  <c r="AM20" i="23" s="1"/>
  <c r="AW21" i="23"/>
  <c r="AW20" i="23" s="1"/>
  <c r="AP36" i="23"/>
  <c r="AR36" i="23"/>
  <c r="AL49" i="24"/>
  <c r="AO21" i="24"/>
  <c r="AO20" i="24" s="1"/>
  <c r="AN8" i="24"/>
  <c r="Z20" i="23"/>
  <c r="AT21" i="23"/>
  <c r="AR21" i="24"/>
  <c r="AR20" i="24" s="1"/>
  <c r="H20" i="24"/>
  <c r="J20" i="24"/>
  <c r="AT21" i="24"/>
  <c r="AT20" i="24" s="1"/>
  <c r="AS21" i="24"/>
  <c r="AS20" i="24" s="1"/>
  <c r="I20" i="24"/>
  <c r="AL21" i="24"/>
  <c r="B20" i="24"/>
  <c r="AV21" i="24"/>
  <c r="AV20" i="24" s="1"/>
  <c r="Z20" i="24"/>
  <c r="N20" i="23"/>
  <c r="AT36" i="23"/>
  <c r="J20" i="23"/>
  <c r="AL21" i="23"/>
  <c r="AL36" i="23"/>
  <c r="B20" i="23"/>
  <c r="AU20" i="24" l="1"/>
  <c r="AR20" i="23"/>
  <c r="AP20" i="23"/>
  <c r="AN20" i="24"/>
  <c r="AT20" i="23"/>
  <c r="AL20" i="24"/>
  <c r="AL20" i="23"/>
  <c r="AW53" i="22" l="1"/>
  <c r="AV53" i="22"/>
  <c r="AU53" i="22"/>
  <c r="AT53" i="22"/>
  <c r="AS53" i="22"/>
  <c r="AR53" i="22"/>
  <c r="AQ53" i="22"/>
  <c r="AP53" i="22"/>
  <c r="AO53" i="22"/>
  <c r="AN53" i="22"/>
  <c r="AM53" i="22"/>
  <c r="AL53" i="22"/>
  <c r="AW52" i="22"/>
  <c r="AV52" i="22"/>
  <c r="AV51" i="22" s="1"/>
  <c r="AU52" i="22"/>
  <c r="AT52" i="22"/>
  <c r="AS52" i="22"/>
  <c r="AR52" i="22"/>
  <c r="AQ52" i="22"/>
  <c r="AP52" i="22"/>
  <c r="AO52" i="22"/>
  <c r="AN52" i="22"/>
  <c r="AM52" i="22"/>
  <c r="AL52" i="22"/>
  <c r="AK51" i="22"/>
  <c r="AK49" i="22" s="1"/>
  <c r="AJ51" i="22"/>
  <c r="AJ49" i="22" s="1"/>
  <c r="AI51" i="22"/>
  <c r="AI49" i="22" s="1"/>
  <c r="AH51" i="22"/>
  <c r="AH49" i="22" s="1"/>
  <c r="AG51" i="22"/>
  <c r="AG49" i="22" s="1"/>
  <c r="AF51" i="22"/>
  <c r="AF49" i="22" s="1"/>
  <c r="AE51" i="22"/>
  <c r="AE49" i="22" s="1"/>
  <c r="AD51" i="22"/>
  <c r="AD49" i="22" s="1"/>
  <c r="AC51" i="22"/>
  <c r="AB51" i="22"/>
  <c r="AA51" i="22"/>
  <c r="Z51" i="22"/>
  <c r="Z49" i="22" s="1"/>
  <c r="Y51" i="22"/>
  <c r="Y49" i="22" s="1"/>
  <c r="X51" i="22"/>
  <c r="X49" i="22" s="1"/>
  <c r="W51" i="22"/>
  <c r="W49" i="22" s="1"/>
  <c r="V51" i="22"/>
  <c r="V49" i="22" s="1"/>
  <c r="U51" i="22"/>
  <c r="U49" i="22" s="1"/>
  <c r="T51" i="22"/>
  <c r="T49" i="22" s="1"/>
  <c r="S51" i="22"/>
  <c r="S49" i="22" s="1"/>
  <c r="R51" i="22"/>
  <c r="R49" i="22" s="1"/>
  <c r="Q51" i="22"/>
  <c r="Q49" i="22" s="1"/>
  <c r="P51" i="22"/>
  <c r="P49" i="22" s="1"/>
  <c r="O51" i="22"/>
  <c r="O49" i="22" s="1"/>
  <c r="N51" i="22"/>
  <c r="N49" i="22" s="1"/>
  <c r="M51" i="22"/>
  <c r="M49" i="22" s="1"/>
  <c r="L51" i="22"/>
  <c r="L49" i="22" s="1"/>
  <c r="K51" i="22"/>
  <c r="K49" i="22" s="1"/>
  <c r="J51" i="22"/>
  <c r="I51" i="22"/>
  <c r="I49" i="22" s="1"/>
  <c r="H51" i="22"/>
  <c r="H49" i="22" s="1"/>
  <c r="G51" i="22"/>
  <c r="G49" i="22" s="1"/>
  <c r="F51" i="22"/>
  <c r="F49" i="22" s="1"/>
  <c r="E51" i="22"/>
  <c r="E49" i="22" s="1"/>
  <c r="D51" i="22"/>
  <c r="D49" i="22" s="1"/>
  <c r="C51" i="22"/>
  <c r="C49" i="22" s="1"/>
  <c r="B51" i="22"/>
  <c r="B49" i="22" s="1"/>
  <c r="AW50" i="22"/>
  <c r="AV50" i="22"/>
  <c r="AU50" i="22"/>
  <c r="AT50" i="22"/>
  <c r="AS50" i="22"/>
  <c r="AR50" i="22"/>
  <c r="AQ50" i="22"/>
  <c r="AP50" i="22"/>
  <c r="AO50" i="22"/>
  <c r="AN50" i="22"/>
  <c r="AM50" i="22"/>
  <c r="AL50" i="22"/>
  <c r="AC49" i="22"/>
  <c r="AB49" i="22"/>
  <c r="AA49" i="22"/>
  <c r="J49" i="22"/>
  <c r="AW48" i="22"/>
  <c r="AV48" i="22"/>
  <c r="AU48" i="22"/>
  <c r="AT48" i="22"/>
  <c r="AS48" i="22"/>
  <c r="AR48" i="22"/>
  <c r="AQ48" i="22"/>
  <c r="AP48" i="22"/>
  <c r="AO48" i="22"/>
  <c r="AN48" i="22"/>
  <c r="AM48" i="22"/>
  <c r="AL48" i="22"/>
  <c r="AW47" i="22"/>
  <c r="AV47" i="22"/>
  <c r="AU47" i="22"/>
  <c r="AT47" i="22"/>
  <c r="AS47" i="22"/>
  <c r="AR47" i="22"/>
  <c r="AQ47" i="22"/>
  <c r="AP47" i="22"/>
  <c r="AO47" i="22"/>
  <c r="AN47" i="22"/>
  <c r="AM47" i="22"/>
  <c r="AL47" i="22"/>
  <c r="AW46" i="22"/>
  <c r="AV46" i="22"/>
  <c r="AU46" i="22"/>
  <c r="AT46" i="22"/>
  <c r="AS46" i="22"/>
  <c r="AR46" i="22"/>
  <c r="AQ46" i="22"/>
  <c r="AP46" i="22"/>
  <c r="AO46" i="22"/>
  <c r="AN46" i="22"/>
  <c r="AM46" i="22"/>
  <c r="AL46" i="22"/>
  <c r="AW45" i="22"/>
  <c r="AV45" i="22"/>
  <c r="AU45" i="22"/>
  <c r="AT45" i="22"/>
  <c r="AS45" i="22"/>
  <c r="AR45" i="22"/>
  <c r="AQ45" i="22"/>
  <c r="AP45" i="22"/>
  <c r="AO45" i="22"/>
  <c r="AN45" i="22"/>
  <c r="AM45" i="22"/>
  <c r="AL45" i="22"/>
  <c r="AW44" i="22"/>
  <c r="AV44" i="22"/>
  <c r="AU44" i="22"/>
  <c r="AT44" i="22"/>
  <c r="AS44" i="22"/>
  <c r="AR44" i="22"/>
  <c r="AQ44" i="22"/>
  <c r="AP44" i="22"/>
  <c r="AO44" i="22"/>
  <c r="AN44" i="22"/>
  <c r="AM44" i="22"/>
  <c r="AL44" i="22"/>
  <c r="AW43" i="22"/>
  <c r="AV43" i="22"/>
  <c r="AU43" i="22"/>
  <c r="AT43" i="22"/>
  <c r="AS43" i="22"/>
  <c r="AR43" i="22"/>
  <c r="AQ43" i="22"/>
  <c r="AP43" i="22"/>
  <c r="AO43" i="22"/>
  <c r="AN43" i="22"/>
  <c r="AM43" i="22"/>
  <c r="AL43" i="22"/>
  <c r="AK42" i="22"/>
  <c r="AJ42" i="22"/>
  <c r="AI42" i="22"/>
  <c r="AH42" i="22"/>
  <c r="AG42" i="22"/>
  <c r="AF42" i="22"/>
  <c r="AE42" i="22"/>
  <c r="AD42" i="22"/>
  <c r="AC42" i="22"/>
  <c r="AB42" i="22"/>
  <c r="AA42" i="22"/>
  <c r="Z42" i="22"/>
  <c r="Y42" i="22"/>
  <c r="X42" i="22"/>
  <c r="W42" i="22"/>
  <c r="V42" i="22"/>
  <c r="U42" i="22"/>
  <c r="T42" i="22"/>
  <c r="S42" i="22"/>
  <c r="R42" i="22"/>
  <c r="Q42" i="22"/>
  <c r="P42" i="22"/>
  <c r="O42" i="22"/>
  <c r="N42" i="22"/>
  <c r="M42" i="22"/>
  <c r="L42" i="22"/>
  <c r="L36" i="22" s="1"/>
  <c r="K42" i="22"/>
  <c r="K36" i="22" s="1"/>
  <c r="J42" i="22"/>
  <c r="J36" i="22" s="1"/>
  <c r="I42" i="22"/>
  <c r="I36" i="22" s="1"/>
  <c r="H42" i="22"/>
  <c r="H36" i="22" s="1"/>
  <c r="G42" i="22"/>
  <c r="G36" i="22" s="1"/>
  <c r="F42" i="22"/>
  <c r="F36" i="22" s="1"/>
  <c r="E42" i="22"/>
  <c r="D42" i="22"/>
  <c r="C42" i="22"/>
  <c r="C36" i="22" s="1"/>
  <c r="B42" i="22"/>
  <c r="B36" i="22" s="1"/>
  <c r="AW41" i="22"/>
  <c r="AV41" i="22"/>
  <c r="AU41" i="22"/>
  <c r="AT41" i="22"/>
  <c r="AS41" i="22"/>
  <c r="AR41" i="22"/>
  <c r="AQ41" i="22"/>
  <c r="AP41" i="22"/>
  <c r="AO41" i="22"/>
  <c r="AN41" i="22"/>
  <c r="AM41" i="22"/>
  <c r="AL41" i="22"/>
  <c r="AW40" i="22"/>
  <c r="AV40" i="22"/>
  <c r="AU40" i="22"/>
  <c r="AT40" i="22"/>
  <c r="AS40" i="22"/>
  <c r="AR40" i="22"/>
  <c r="AQ40" i="22"/>
  <c r="AP40" i="22"/>
  <c r="AO40" i="22"/>
  <c r="AN40" i="22"/>
  <c r="AM40" i="22"/>
  <c r="AL40" i="22"/>
  <c r="AW39" i="22"/>
  <c r="AV39" i="22"/>
  <c r="AU39" i="22"/>
  <c r="AT39" i="22"/>
  <c r="AS39" i="22"/>
  <c r="AR39" i="22"/>
  <c r="AQ39" i="22"/>
  <c r="AP39" i="22"/>
  <c r="AO39" i="22"/>
  <c r="AN39" i="22"/>
  <c r="AM39" i="22"/>
  <c r="AL39" i="22"/>
  <c r="AK38" i="22"/>
  <c r="AJ38" i="22"/>
  <c r="AI38" i="22"/>
  <c r="AH38" i="22"/>
  <c r="AG38" i="22"/>
  <c r="AF38" i="22"/>
  <c r="AE38" i="22"/>
  <c r="AD38" i="22"/>
  <c r="AC38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AW37" i="22"/>
  <c r="AV37" i="22"/>
  <c r="AU37" i="22"/>
  <c r="AT37" i="22"/>
  <c r="AS37" i="22"/>
  <c r="AR37" i="22"/>
  <c r="AQ37" i="22"/>
  <c r="AP37" i="22"/>
  <c r="AO37" i="22"/>
  <c r="AN37" i="22"/>
  <c r="AM37" i="22"/>
  <c r="AL37" i="22"/>
  <c r="AW35" i="22"/>
  <c r="AV35" i="22"/>
  <c r="AU35" i="22"/>
  <c r="AT35" i="22"/>
  <c r="AS35" i="22"/>
  <c r="AR35" i="22"/>
  <c r="AQ35" i="22"/>
  <c r="AP35" i="22"/>
  <c r="AO35" i="22"/>
  <c r="AN35" i="22"/>
  <c r="AM35" i="22"/>
  <c r="AL35" i="22"/>
  <c r="AW34" i="22"/>
  <c r="AV34" i="22"/>
  <c r="AU34" i="22"/>
  <c r="AT34" i="22"/>
  <c r="AS34" i="22"/>
  <c r="AR34" i="22"/>
  <c r="AQ34" i="22"/>
  <c r="AP34" i="22"/>
  <c r="AO34" i="22"/>
  <c r="AN34" i="22"/>
  <c r="AM34" i="22"/>
  <c r="AL34" i="22"/>
  <c r="AW33" i="22"/>
  <c r="AV33" i="22"/>
  <c r="AU33" i="22"/>
  <c r="AT33" i="22"/>
  <c r="AS33" i="22"/>
  <c r="AR33" i="22"/>
  <c r="AQ33" i="22"/>
  <c r="AP33" i="22"/>
  <c r="AO33" i="22"/>
  <c r="AN33" i="22"/>
  <c r="AM33" i="22"/>
  <c r="AL33" i="22"/>
  <c r="AW32" i="22"/>
  <c r="AV32" i="22"/>
  <c r="AU32" i="22"/>
  <c r="AT32" i="22"/>
  <c r="AS32" i="22"/>
  <c r="AR32" i="22"/>
  <c r="AQ32" i="22"/>
  <c r="AP32" i="22"/>
  <c r="AO32" i="22"/>
  <c r="AN32" i="22"/>
  <c r="AM32" i="22"/>
  <c r="AL32" i="22"/>
  <c r="AW31" i="22"/>
  <c r="AV31" i="22"/>
  <c r="AU31" i="22"/>
  <c r="AT31" i="22"/>
  <c r="AS31" i="22"/>
  <c r="AR31" i="22"/>
  <c r="AQ31" i="22"/>
  <c r="AP31" i="22"/>
  <c r="AO31" i="22"/>
  <c r="AN31" i="22"/>
  <c r="AM31" i="22"/>
  <c r="AL31" i="22"/>
  <c r="AW30" i="22"/>
  <c r="AV30" i="22"/>
  <c r="AU30" i="22"/>
  <c r="AT30" i="22"/>
  <c r="AS30" i="22"/>
  <c r="AR30" i="22"/>
  <c r="AQ30" i="22"/>
  <c r="AP30" i="22"/>
  <c r="AO30" i="22"/>
  <c r="AN30" i="22"/>
  <c r="AM30" i="22"/>
  <c r="AL30" i="22"/>
  <c r="AW29" i="22"/>
  <c r="AV29" i="22"/>
  <c r="AU29" i="22"/>
  <c r="AT29" i="22"/>
  <c r="AS29" i="22"/>
  <c r="AR29" i="22"/>
  <c r="AQ29" i="22"/>
  <c r="AP29" i="22"/>
  <c r="AO29" i="22"/>
  <c r="AN29" i="22"/>
  <c r="AM29" i="22"/>
  <c r="AL29" i="22"/>
  <c r="AW28" i="22"/>
  <c r="AV28" i="22"/>
  <c r="AU28" i="22"/>
  <c r="AT28" i="22"/>
  <c r="AS28" i="22"/>
  <c r="AR28" i="22"/>
  <c r="AQ28" i="22"/>
  <c r="AP28" i="22"/>
  <c r="AO28" i="22"/>
  <c r="AN28" i="22"/>
  <c r="AM28" i="22"/>
  <c r="AL28" i="22"/>
  <c r="AK27" i="22"/>
  <c r="AJ27" i="22"/>
  <c r="AI27" i="22"/>
  <c r="AH27" i="22"/>
  <c r="AG27" i="22"/>
  <c r="AF27" i="22"/>
  <c r="AE27" i="22"/>
  <c r="AD27" i="22"/>
  <c r="AC27" i="22"/>
  <c r="AB27" i="22"/>
  <c r="AA27" i="22"/>
  <c r="Z27" i="22"/>
  <c r="Y27" i="22"/>
  <c r="X27" i="22"/>
  <c r="W27" i="22"/>
  <c r="V27" i="22"/>
  <c r="U27" i="22"/>
  <c r="T27" i="22"/>
  <c r="T21" i="22" s="1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AW26" i="22"/>
  <c r="AV26" i="22"/>
  <c r="AU26" i="22"/>
  <c r="AT26" i="22"/>
  <c r="AS26" i="22"/>
  <c r="AR26" i="22"/>
  <c r="AQ26" i="22"/>
  <c r="AP26" i="22"/>
  <c r="AO26" i="22"/>
  <c r="AN26" i="22"/>
  <c r="AM26" i="22"/>
  <c r="AL26" i="22"/>
  <c r="AW25" i="22"/>
  <c r="AV25" i="22"/>
  <c r="AU25" i="22"/>
  <c r="AT25" i="22"/>
  <c r="AS25" i="22"/>
  <c r="AR25" i="22"/>
  <c r="AQ25" i="22"/>
  <c r="AP25" i="22"/>
  <c r="AO25" i="22"/>
  <c r="AN25" i="22"/>
  <c r="AM25" i="22"/>
  <c r="AL25" i="22"/>
  <c r="AW24" i="22"/>
  <c r="AV24" i="22"/>
  <c r="AU24" i="22"/>
  <c r="AT24" i="22"/>
  <c r="AS24" i="22"/>
  <c r="AR24" i="22"/>
  <c r="AQ24" i="22"/>
  <c r="AP24" i="22"/>
  <c r="AO24" i="22"/>
  <c r="AN24" i="22"/>
  <c r="AM24" i="22"/>
  <c r="AL24" i="22"/>
  <c r="AW23" i="22"/>
  <c r="AV23" i="22"/>
  <c r="AU23" i="22"/>
  <c r="AT23" i="22"/>
  <c r="AS23" i="22"/>
  <c r="AR23" i="22"/>
  <c r="AQ23" i="22"/>
  <c r="AP23" i="22"/>
  <c r="AO23" i="22"/>
  <c r="AN23" i="22"/>
  <c r="AM23" i="22"/>
  <c r="AL23" i="22"/>
  <c r="AK22" i="22"/>
  <c r="AJ22" i="22"/>
  <c r="AI22" i="22"/>
  <c r="AH22" i="22"/>
  <c r="AG22" i="22"/>
  <c r="AF22" i="22"/>
  <c r="AE22" i="22"/>
  <c r="AD22" i="22"/>
  <c r="AC22" i="22"/>
  <c r="AB22" i="22"/>
  <c r="AB21" i="22" s="1"/>
  <c r="AA22" i="22"/>
  <c r="Z22" i="22"/>
  <c r="Z21" i="22" s="1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M21" i="22" s="1"/>
  <c r="L22" i="22"/>
  <c r="L21" i="22" s="1"/>
  <c r="K22" i="22"/>
  <c r="K21" i="22" s="1"/>
  <c r="J22" i="22"/>
  <c r="J21" i="22" s="1"/>
  <c r="I22" i="22"/>
  <c r="I21" i="22" s="1"/>
  <c r="H22" i="22"/>
  <c r="H21" i="22" s="1"/>
  <c r="G22" i="22"/>
  <c r="G21" i="22" s="1"/>
  <c r="F22" i="22"/>
  <c r="F21" i="22" s="1"/>
  <c r="E22" i="22"/>
  <c r="E21" i="22" s="1"/>
  <c r="D22" i="22"/>
  <c r="D21" i="22" s="1"/>
  <c r="C22" i="22"/>
  <c r="C21" i="22" s="1"/>
  <c r="B22" i="22"/>
  <c r="AW19" i="22"/>
  <c r="AV19" i="22"/>
  <c r="AU19" i="22"/>
  <c r="AT19" i="22"/>
  <c r="AS19" i="22"/>
  <c r="AR19" i="22"/>
  <c r="AQ19" i="22"/>
  <c r="AQ17" i="22" s="1"/>
  <c r="AP19" i="22"/>
  <c r="AP17" i="22" s="1"/>
  <c r="AO19" i="22"/>
  <c r="AN19" i="22"/>
  <c r="AM19" i="22"/>
  <c r="AL19" i="22"/>
  <c r="AW18" i="22"/>
  <c r="AV18" i="22"/>
  <c r="AU18" i="22"/>
  <c r="AT18" i="22"/>
  <c r="AS18" i="22"/>
  <c r="AR18" i="22"/>
  <c r="AQ18" i="22"/>
  <c r="AP18" i="22"/>
  <c r="AO18" i="22"/>
  <c r="AN18" i="22"/>
  <c r="AM18" i="22"/>
  <c r="AL18" i="22"/>
  <c r="AK17" i="22"/>
  <c r="AJ17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W16" i="22"/>
  <c r="AV16" i="22"/>
  <c r="AU16" i="22"/>
  <c r="AT16" i="22"/>
  <c r="AS16" i="22"/>
  <c r="AR16" i="22"/>
  <c r="AQ16" i="22"/>
  <c r="AP16" i="22"/>
  <c r="AO16" i="22"/>
  <c r="AN16" i="22"/>
  <c r="AM16" i="22"/>
  <c r="AL16" i="22"/>
  <c r="AW15" i="22"/>
  <c r="AV15" i="22"/>
  <c r="AU15" i="22"/>
  <c r="AT15" i="22"/>
  <c r="AS15" i="22"/>
  <c r="AR15" i="22"/>
  <c r="AQ15" i="22"/>
  <c r="AP15" i="22"/>
  <c r="AO15" i="22"/>
  <c r="AN15" i="22"/>
  <c r="AM15" i="22"/>
  <c r="AL15" i="22"/>
  <c r="AW14" i="22"/>
  <c r="AV14" i="22"/>
  <c r="AU14" i="22"/>
  <c r="AT14" i="22"/>
  <c r="AS14" i="22"/>
  <c r="AR14" i="22"/>
  <c r="AQ14" i="22"/>
  <c r="AP14" i="22"/>
  <c r="AO14" i="22"/>
  <c r="AN14" i="22"/>
  <c r="AM14" i="22"/>
  <c r="AL14" i="22"/>
  <c r="AW13" i="22"/>
  <c r="AV13" i="22"/>
  <c r="AU13" i="22"/>
  <c r="AT13" i="22"/>
  <c r="AS13" i="22"/>
  <c r="AR13" i="22"/>
  <c r="AQ13" i="22"/>
  <c r="AP13" i="22"/>
  <c r="AO13" i="22"/>
  <c r="AO12" i="22" s="1"/>
  <c r="AO11" i="22" s="1"/>
  <c r="AN13" i="22"/>
  <c r="AM13" i="22"/>
  <c r="AL13" i="22"/>
  <c r="AK12" i="22"/>
  <c r="AJ12" i="22"/>
  <c r="AJ11" i="22" s="1"/>
  <c r="AI12" i="22"/>
  <c r="AI11" i="22" s="1"/>
  <c r="AH12" i="22"/>
  <c r="AH11" i="22" s="1"/>
  <c r="AG12" i="22"/>
  <c r="AG11" i="22" s="1"/>
  <c r="AF12" i="22"/>
  <c r="AF11" i="22" s="1"/>
  <c r="AE12" i="22"/>
  <c r="AE11" i="22" s="1"/>
  <c r="AD12" i="22"/>
  <c r="AD11" i="22" s="1"/>
  <c r="AC12" i="22"/>
  <c r="AC11" i="22" s="1"/>
  <c r="AB12" i="22"/>
  <c r="AB11" i="22" s="1"/>
  <c r="AA12" i="22"/>
  <c r="AA11" i="22" s="1"/>
  <c r="Z12" i="22"/>
  <c r="Z11" i="22" s="1"/>
  <c r="Y12" i="22"/>
  <c r="Y11" i="22" s="1"/>
  <c r="X12" i="22"/>
  <c r="X11" i="22" s="1"/>
  <c r="W12" i="22"/>
  <c r="W11" i="22" s="1"/>
  <c r="V12" i="22"/>
  <c r="V11" i="22" s="1"/>
  <c r="U12" i="22"/>
  <c r="T12" i="22"/>
  <c r="S12" i="22"/>
  <c r="R12" i="22"/>
  <c r="R11" i="22" s="1"/>
  <c r="Q12" i="22"/>
  <c r="Q11" i="22" s="1"/>
  <c r="P12" i="22"/>
  <c r="P11" i="22" s="1"/>
  <c r="O12" i="22"/>
  <c r="O11" i="22" s="1"/>
  <c r="N12" i="22"/>
  <c r="M12" i="22"/>
  <c r="M11" i="22" s="1"/>
  <c r="L12" i="22"/>
  <c r="L11" i="22" s="1"/>
  <c r="K12" i="22"/>
  <c r="K11" i="22" s="1"/>
  <c r="J12" i="22"/>
  <c r="J11" i="22" s="1"/>
  <c r="I12" i="22"/>
  <c r="I11" i="22" s="1"/>
  <c r="H12" i="22"/>
  <c r="H11" i="22" s="1"/>
  <c r="G12" i="22"/>
  <c r="G11" i="22" s="1"/>
  <c r="F12" i="22"/>
  <c r="F11" i="22" s="1"/>
  <c r="E12" i="22"/>
  <c r="D12" i="22"/>
  <c r="D11" i="22" s="1"/>
  <c r="C12" i="22"/>
  <c r="B12" i="22"/>
  <c r="B11" i="22" s="1"/>
  <c r="AK11" i="22"/>
  <c r="U11" i="22"/>
  <c r="T11" i="22"/>
  <c r="S11" i="22"/>
  <c r="E11" i="22"/>
  <c r="C11" i="22"/>
  <c r="M8" i="22"/>
  <c r="L8" i="22"/>
  <c r="K8" i="22"/>
  <c r="J8" i="22"/>
  <c r="I8" i="22"/>
  <c r="H8" i="22"/>
  <c r="G8" i="22"/>
  <c r="F8" i="22"/>
  <c r="E8" i="22"/>
  <c r="D8" i="22"/>
  <c r="C8" i="22"/>
  <c r="B8" i="22"/>
  <c r="AW7" i="22"/>
  <c r="AV7" i="22"/>
  <c r="AU7" i="22"/>
  <c r="AT7" i="22"/>
  <c r="AS7" i="22"/>
  <c r="AR7" i="22"/>
  <c r="AQ7" i="22"/>
  <c r="AP7" i="22"/>
  <c r="AO7" i="22"/>
  <c r="AN7" i="22"/>
  <c r="AM7" i="22"/>
  <c r="AL7" i="22"/>
  <c r="AW6" i="22"/>
  <c r="AV6" i="22"/>
  <c r="AU6" i="22"/>
  <c r="AT6" i="22"/>
  <c r="AS6" i="22"/>
  <c r="AR6" i="22"/>
  <c r="AQ6" i="22"/>
  <c r="AP6" i="22"/>
  <c r="AO6" i="22"/>
  <c r="AN6" i="22"/>
  <c r="AM6" i="22"/>
  <c r="AL6" i="22"/>
  <c r="AW5" i="22"/>
  <c r="AV5" i="22"/>
  <c r="AU5" i="22"/>
  <c r="AT5" i="22"/>
  <c r="AS5" i="22"/>
  <c r="AR5" i="22"/>
  <c r="AQ5" i="22"/>
  <c r="AP5" i="22"/>
  <c r="AO5" i="22"/>
  <c r="AN5" i="22"/>
  <c r="AM5" i="22"/>
  <c r="AL5" i="22"/>
  <c r="AW4" i="22"/>
  <c r="AV4" i="22"/>
  <c r="AU4" i="22"/>
  <c r="AT4" i="22"/>
  <c r="AS4" i="22"/>
  <c r="AR4" i="22"/>
  <c r="AQ4" i="22"/>
  <c r="AP4" i="22"/>
  <c r="AO4" i="22"/>
  <c r="AN4" i="22"/>
  <c r="AM4" i="22"/>
  <c r="AL4" i="22"/>
  <c r="AW3" i="22"/>
  <c r="AV3" i="22"/>
  <c r="AU3" i="22"/>
  <c r="AT3" i="22"/>
  <c r="AS3" i="22"/>
  <c r="AR3" i="22"/>
  <c r="AQ3" i="22"/>
  <c r="AP3" i="22"/>
  <c r="AO3" i="22"/>
  <c r="AN3" i="22"/>
  <c r="AM3" i="22"/>
  <c r="AL3" i="22"/>
  <c r="AK2" i="22"/>
  <c r="AJ2" i="22"/>
  <c r="AI2" i="22"/>
  <c r="AH2" i="22"/>
  <c r="AG2" i="22"/>
  <c r="AF2" i="22"/>
  <c r="AE2" i="22"/>
  <c r="AD2" i="22"/>
  <c r="AC2" i="22"/>
  <c r="AB2" i="22"/>
  <c r="AA2" i="22"/>
  <c r="Z2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AP22" i="22" l="1"/>
  <c r="AA36" i="22"/>
  <c r="AI36" i="22"/>
  <c r="AB36" i="22"/>
  <c r="AB20" i="22" s="1"/>
  <c r="U21" i="22"/>
  <c r="S36" i="22"/>
  <c r="AK21" i="22"/>
  <c r="W21" i="22"/>
  <c r="P21" i="22"/>
  <c r="AN21" i="22" s="1"/>
  <c r="AF21" i="22"/>
  <c r="AR21" i="22" s="1"/>
  <c r="AW42" i="22"/>
  <c r="N36" i="22"/>
  <c r="AD36" i="22"/>
  <c r="R21" i="22"/>
  <c r="AH21" i="22"/>
  <c r="AQ38" i="22"/>
  <c r="O36" i="22"/>
  <c r="AM36" i="22" s="1"/>
  <c r="AE36" i="22"/>
  <c r="O21" i="22"/>
  <c r="O20" i="22" s="1"/>
  <c r="AL12" i="22"/>
  <c r="AL11" i="22" s="1"/>
  <c r="AI21" i="22"/>
  <c r="AI20" i="22" s="1"/>
  <c r="N21" i="22"/>
  <c r="X36" i="22"/>
  <c r="AN17" i="22"/>
  <c r="AJ21" i="22"/>
  <c r="AJ20" i="22" s="1"/>
  <c r="AS38" i="22"/>
  <c r="Y36" i="22"/>
  <c r="Q36" i="22"/>
  <c r="AG36" i="22"/>
  <c r="AR17" i="22"/>
  <c r="AR27" i="22"/>
  <c r="AV42" i="22"/>
  <c r="AQ12" i="22"/>
  <c r="AR22" i="22"/>
  <c r="AU38" i="22"/>
  <c r="X21" i="22"/>
  <c r="V36" i="22"/>
  <c r="AT38" i="22"/>
  <c r="AN42" i="22"/>
  <c r="P36" i="22"/>
  <c r="AF36" i="22"/>
  <c r="AQ42" i="22"/>
  <c r="W36" i="22"/>
  <c r="AM51" i="22"/>
  <c r="AM49" i="22" s="1"/>
  <c r="AR42" i="22"/>
  <c r="AN51" i="22"/>
  <c r="AN49" i="22" s="1"/>
  <c r="AU12" i="22"/>
  <c r="AU11" i="22" s="1"/>
  <c r="AH36" i="22"/>
  <c r="AV17" i="22"/>
  <c r="AM17" i="22"/>
  <c r="AM38" i="22"/>
  <c r="I20" i="22"/>
  <c r="AC21" i="22"/>
  <c r="AQ27" i="22"/>
  <c r="T36" i="22"/>
  <c r="AJ36" i="22"/>
  <c r="AO17" i="22"/>
  <c r="AW17" i="22"/>
  <c r="AW22" i="22"/>
  <c r="AL51" i="22"/>
  <c r="AL49" i="22" s="1"/>
  <c r="AP51" i="22"/>
  <c r="AP49" i="22" s="1"/>
  <c r="AQ51" i="22"/>
  <c r="AQ49" i="22" s="1"/>
  <c r="AW51" i="22"/>
  <c r="AW49" i="22" s="1"/>
  <c r="AP2" i="22"/>
  <c r="AO51" i="22"/>
  <c r="AO49" i="22" s="1"/>
  <c r="S21" i="22"/>
  <c r="AV2" i="22"/>
  <c r="AV12" i="22"/>
  <c r="AV11" i="22" s="1"/>
  <c r="AU27" i="22"/>
  <c r="AQ36" i="22"/>
  <c r="AN12" i="22"/>
  <c r="AN11" i="22" s="1"/>
  <c r="AO2" i="22"/>
  <c r="AA21" i="22"/>
  <c r="AM2" i="22"/>
  <c r="AU17" i="22"/>
  <c r="AO22" i="22"/>
  <c r="V21" i="22"/>
  <c r="AD21" i="22"/>
  <c r="AD20" i="22" s="1"/>
  <c r="AV49" i="22"/>
  <c r="AN2" i="22"/>
  <c r="AQ11" i="22"/>
  <c r="AE21" i="22"/>
  <c r="AE20" i="22" s="1"/>
  <c r="AN38" i="22"/>
  <c r="AV38" i="22"/>
  <c r="AT42" i="22"/>
  <c r="AU2" i="22"/>
  <c r="AW12" i="22"/>
  <c r="AW11" i="22" s="1"/>
  <c r="AS2" i="22"/>
  <c r="AO38" i="22"/>
  <c r="AW38" i="22"/>
  <c r="AM42" i="22"/>
  <c r="AU42" i="22"/>
  <c r="AS17" i="22"/>
  <c r="AQ2" i="22"/>
  <c r="AR2" i="22"/>
  <c r="AS12" i="22"/>
  <c r="AS11" i="22" s="1"/>
  <c r="Q21" i="22"/>
  <c r="Y21" i="22"/>
  <c r="AG21" i="22"/>
  <c r="AU22" i="22"/>
  <c r="AW2" i="22"/>
  <c r="AN27" i="22"/>
  <c r="AV27" i="22"/>
  <c r="U36" i="22"/>
  <c r="AC36" i="22"/>
  <c r="AK36" i="22"/>
  <c r="AK20" i="22" s="1"/>
  <c r="AS51" i="22"/>
  <c r="AS49" i="22" s="1"/>
  <c r="AU51" i="22"/>
  <c r="AR51" i="22"/>
  <c r="AR49" i="22" s="1"/>
  <c r="AS8" i="22"/>
  <c r="D36" i="22"/>
  <c r="D20" i="22" s="1"/>
  <c r="C20" i="22"/>
  <c r="L20" i="22"/>
  <c r="AP38" i="22"/>
  <c r="K20" i="22"/>
  <c r="AP27" i="22"/>
  <c r="AM27" i="22"/>
  <c r="AS27" i="22"/>
  <c r="AO27" i="22"/>
  <c r="AW27" i="22"/>
  <c r="AQ22" i="22"/>
  <c r="AS22" i="22"/>
  <c r="AR12" i="22"/>
  <c r="AR11" i="22" s="1"/>
  <c r="AT12" i="22"/>
  <c r="AT11" i="22" s="1"/>
  <c r="AM12" i="22"/>
  <c r="AM11" i="22" s="1"/>
  <c r="N11" i="22"/>
  <c r="AM22" i="22"/>
  <c r="AV22" i="22"/>
  <c r="AQ8" i="22"/>
  <c r="AO42" i="22"/>
  <c r="AN22" i="22"/>
  <c r="R36" i="22"/>
  <c r="Z36" i="22"/>
  <c r="Z20" i="22" s="1"/>
  <c r="AS21" i="22"/>
  <c r="AM8" i="22"/>
  <c r="AU8" i="22"/>
  <c r="AS42" i="22"/>
  <c r="AT17" i="22"/>
  <c r="AT27" i="22"/>
  <c r="AP42" i="22"/>
  <c r="G20" i="22"/>
  <c r="E36" i="22"/>
  <c r="M36" i="22"/>
  <c r="AR38" i="22"/>
  <c r="AT2" i="22"/>
  <c r="AP12" i="22"/>
  <c r="AP11" i="22" s="1"/>
  <c r="H20" i="22"/>
  <c r="AP8" i="22"/>
  <c r="AT51" i="22"/>
  <c r="AT49" i="22" s="1"/>
  <c r="J20" i="22"/>
  <c r="AN8" i="22"/>
  <c r="AV8" i="22"/>
  <c r="AR8" i="22"/>
  <c r="AT8" i="22"/>
  <c r="AO8" i="22"/>
  <c r="AW8" i="22"/>
  <c r="AL17" i="22"/>
  <c r="F20" i="22"/>
  <c r="B21" i="22"/>
  <c r="AL22" i="22"/>
  <c r="AT22" i="22"/>
  <c r="AL38" i="22"/>
  <c r="AL42" i="22"/>
  <c r="AL2" i="22"/>
  <c r="AL27" i="22"/>
  <c r="AU21" i="22" l="1"/>
  <c r="AU36" i="22"/>
  <c r="AA20" i="22"/>
  <c r="U20" i="22"/>
  <c r="P20" i="22"/>
  <c r="AP36" i="22"/>
  <c r="AR36" i="22"/>
  <c r="AR20" i="22" s="1"/>
  <c r="N20" i="22"/>
  <c r="AT36" i="22"/>
  <c r="Y20" i="22"/>
  <c r="AO36" i="22"/>
  <c r="S20" i="22"/>
  <c r="AH20" i="22"/>
  <c r="AT21" i="22"/>
  <c r="AT20" i="22" s="1"/>
  <c r="AV36" i="22"/>
  <c r="AW36" i="22"/>
  <c r="AW20" i="22" s="1"/>
  <c r="AV21" i="22"/>
  <c r="Q20" i="22"/>
  <c r="AM21" i="22"/>
  <c r="AM20" i="22" s="1"/>
  <c r="X20" i="22"/>
  <c r="AP21" i="22"/>
  <c r="AL36" i="22"/>
  <c r="AN36" i="22"/>
  <c r="AG20" i="22"/>
  <c r="T20" i="22"/>
  <c r="AF20" i="22"/>
  <c r="W20" i="22"/>
  <c r="AC20" i="22"/>
  <c r="AO21" i="22"/>
  <c r="AO20" i="22" s="1"/>
  <c r="AW21" i="22"/>
  <c r="V20" i="22"/>
  <c r="AS36" i="22"/>
  <c r="AS20" i="22" s="1"/>
  <c r="AQ21" i="22"/>
  <c r="AQ20" i="22"/>
  <c r="AU49" i="22"/>
  <c r="AL8" i="22"/>
  <c r="AN20" i="22"/>
  <c r="AU20" i="22"/>
  <c r="R20" i="22"/>
  <c r="E20" i="22"/>
  <c r="M20" i="22"/>
  <c r="AL21" i="22"/>
  <c r="B20" i="22"/>
  <c r="AP20" i="22" l="1"/>
  <c r="AV20" i="22"/>
  <c r="AL20" i="22"/>
  <c r="C17" i="20" l="1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B17" i="19"/>
  <c r="B17" i="20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AJ17" i="19"/>
  <c r="AK17" i="19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Y12" i="20"/>
  <c r="Y11" i="20" s="1"/>
  <c r="X12" i="20"/>
  <c r="X11" i="20" s="1"/>
  <c r="W12" i="20"/>
  <c r="W11" i="20" s="1"/>
  <c r="V12" i="20"/>
  <c r="V11" i="20" s="1"/>
  <c r="U12" i="20"/>
  <c r="U11" i="20" s="1"/>
  <c r="T12" i="20"/>
  <c r="T11" i="20" s="1"/>
  <c r="S12" i="20"/>
  <c r="S11" i="20" s="1"/>
  <c r="R12" i="20"/>
  <c r="R11" i="20" s="1"/>
  <c r="Q12" i="20"/>
  <c r="Q11" i="20" s="1"/>
  <c r="P12" i="20"/>
  <c r="P11" i="20" s="1"/>
  <c r="O12" i="20"/>
  <c r="O11" i="20" s="1"/>
  <c r="N12" i="20"/>
  <c r="N11" i="20"/>
  <c r="Z22" i="20" l="1"/>
  <c r="Z21" i="20" s="1"/>
  <c r="Z20" i="20" s="1"/>
  <c r="AK22" i="20"/>
  <c r="AK21" i="20" s="1"/>
  <c r="AK20" i="20" s="1"/>
  <c r="AJ22" i="20"/>
  <c r="AI22" i="20"/>
  <c r="AI21" i="20" s="1"/>
  <c r="AI20" i="20" s="1"/>
  <c r="AH22" i="20"/>
  <c r="AH21" i="20" s="1"/>
  <c r="AH20" i="20" s="1"/>
  <c r="AG22" i="20"/>
  <c r="AG21" i="20" s="1"/>
  <c r="AG20" i="20" s="1"/>
  <c r="AF22" i="20"/>
  <c r="AF21" i="20" s="1"/>
  <c r="AF20" i="20" s="1"/>
  <c r="AE22" i="20"/>
  <c r="AE21" i="20" s="1"/>
  <c r="AE20" i="20" s="1"/>
  <c r="AD22" i="20"/>
  <c r="AD21" i="20" s="1"/>
  <c r="AD20" i="20" s="1"/>
  <c r="AC22" i="20"/>
  <c r="AB22" i="20"/>
  <c r="AA22" i="20"/>
  <c r="AA21" i="20" s="1"/>
  <c r="AA20" i="20" s="1"/>
  <c r="Y22" i="20"/>
  <c r="Y21" i="20" s="1"/>
  <c r="Y20" i="20" s="1"/>
  <c r="X22" i="20"/>
  <c r="X21" i="20" s="1"/>
  <c r="X20" i="20" s="1"/>
  <c r="W22" i="20"/>
  <c r="W21" i="20" s="1"/>
  <c r="W20" i="20" s="1"/>
  <c r="V22" i="20"/>
  <c r="V21" i="20" s="1"/>
  <c r="V20" i="20" s="1"/>
  <c r="U22" i="20"/>
  <c r="U21" i="20" s="1"/>
  <c r="U20" i="20" s="1"/>
  <c r="T22" i="20"/>
  <c r="T21" i="20" s="1"/>
  <c r="T20" i="20" s="1"/>
  <c r="S22" i="20"/>
  <c r="R22" i="20"/>
  <c r="R21" i="20" s="1"/>
  <c r="R20" i="20" s="1"/>
  <c r="Q22" i="20"/>
  <c r="Q21" i="20" s="1"/>
  <c r="Q20" i="20" s="1"/>
  <c r="P22" i="20"/>
  <c r="P21" i="20" s="1"/>
  <c r="P20" i="20" s="1"/>
  <c r="O22" i="20"/>
  <c r="O21" i="20" s="1"/>
  <c r="O20" i="20" s="1"/>
  <c r="N22" i="20"/>
  <c r="N21" i="20" s="1"/>
  <c r="N20" i="20" s="1"/>
  <c r="AJ21" i="20"/>
  <c r="AJ20" i="20" s="1"/>
  <c r="AC21" i="20"/>
  <c r="AC20" i="20" s="1"/>
  <c r="AB21" i="20"/>
  <c r="AB20" i="20" s="1"/>
  <c r="S21" i="20"/>
  <c r="S20" i="20" s="1"/>
  <c r="Z12" i="20"/>
  <c r="Z11" i="20" s="1"/>
  <c r="AK12" i="20"/>
  <c r="AK11" i="20" s="1"/>
  <c r="AJ12" i="20"/>
  <c r="AJ11" i="20" s="1"/>
  <c r="AI12" i="20"/>
  <c r="AI11" i="20" s="1"/>
  <c r="AH12" i="20"/>
  <c r="AG12" i="20"/>
  <c r="AG11" i="20" s="1"/>
  <c r="AF12" i="20"/>
  <c r="AF11" i="20" s="1"/>
  <c r="AE12" i="20"/>
  <c r="AE11" i="20" s="1"/>
  <c r="AD12" i="20"/>
  <c r="AD11" i="20" s="1"/>
  <c r="AC12" i="20"/>
  <c r="AC11" i="20" s="1"/>
  <c r="AB12" i="20"/>
  <c r="AB11" i="20" s="1"/>
  <c r="AA12" i="20"/>
  <c r="AA11" i="20" s="1"/>
  <c r="AH11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B8" i="20"/>
  <c r="B2" i="20" l="1"/>
  <c r="C2" i="20"/>
  <c r="D2" i="20"/>
  <c r="E2" i="20"/>
  <c r="F2" i="20"/>
  <c r="G2" i="20"/>
  <c r="H2" i="20"/>
  <c r="I2" i="20"/>
  <c r="J2" i="20"/>
  <c r="K2" i="20"/>
  <c r="L2" i="20"/>
  <c r="M2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L7" i="20"/>
  <c r="AM7" i="20"/>
  <c r="AN7" i="20"/>
  <c r="AO7" i="20"/>
  <c r="AP7" i="20"/>
  <c r="AQ7" i="20"/>
  <c r="AR7" i="20"/>
  <c r="AS7" i="20"/>
  <c r="AT7" i="20"/>
  <c r="AU7" i="20"/>
  <c r="AV7" i="20"/>
  <c r="AW7" i="20"/>
  <c r="C8" i="20"/>
  <c r="D8" i="20"/>
  <c r="E8" i="20"/>
  <c r="F8" i="20"/>
  <c r="G8" i="20"/>
  <c r="H8" i="20"/>
  <c r="I8" i="20"/>
  <c r="J8" i="20"/>
  <c r="K8" i="20"/>
  <c r="L8" i="20"/>
  <c r="M8" i="20"/>
  <c r="B12" i="20"/>
  <c r="B11" i="20" s="1"/>
  <c r="C12" i="20"/>
  <c r="C11" i="20" s="1"/>
  <c r="D12" i="20"/>
  <c r="D11" i="20" s="1"/>
  <c r="E12" i="20"/>
  <c r="E11" i="20" s="1"/>
  <c r="F12" i="20"/>
  <c r="F11" i="20" s="1"/>
  <c r="G12" i="20"/>
  <c r="G11" i="20" s="1"/>
  <c r="H12" i="20"/>
  <c r="H11" i="20" s="1"/>
  <c r="I12" i="20"/>
  <c r="I11" i="20" s="1"/>
  <c r="J12" i="20"/>
  <c r="J11" i="20" s="1"/>
  <c r="K12" i="20"/>
  <c r="K11" i="20" s="1"/>
  <c r="L12" i="20"/>
  <c r="L11" i="20" s="1"/>
  <c r="M12" i="20"/>
  <c r="M11" i="20" s="1"/>
  <c r="AL13" i="20"/>
  <c r="AM13" i="20"/>
  <c r="AN13" i="20"/>
  <c r="AO13" i="20"/>
  <c r="AP13" i="20"/>
  <c r="AQ13" i="20"/>
  <c r="AR13" i="20"/>
  <c r="AS13" i="20"/>
  <c r="AT13" i="20"/>
  <c r="AU13" i="20"/>
  <c r="AV13" i="20"/>
  <c r="AW13" i="20"/>
  <c r="AL14" i="20"/>
  <c r="AM14" i="20"/>
  <c r="AN14" i="20"/>
  <c r="AO14" i="20"/>
  <c r="AP14" i="20"/>
  <c r="AQ14" i="20"/>
  <c r="AR14" i="20"/>
  <c r="AS14" i="20"/>
  <c r="AT14" i="20"/>
  <c r="AU14" i="20"/>
  <c r="AV14" i="20"/>
  <c r="AW14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AL18" i="20"/>
  <c r="AM18" i="20"/>
  <c r="AN18" i="20"/>
  <c r="AO18" i="20"/>
  <c r="AP18" i="20"/>
  <c r="AQ18" i="20"/>
  <c r="AR18" i="20"/>
  <c r="AS18" i="20"/>
  <c r="AT18" i="20"/>
  <c r="AU18" i="20"/>
  <c r="AV18" i="20"/>
  <c r="AW18" i="20"/>
  <c r="AL19" i="20"/>
  <c r="AM19" i="20"/>
  <c r="AN19" i="20"/>
  <c r="AO19" i="20"/>
  <c r="AP19" i="20"/>
  <c r="AQ19" i="20"/>
  <c r="AR19" i="20"/>
  <c r="AS19" i="20"/>
  <c r="AT19" i="20"/>
  <c r="AU19" i="20"/>
  <c r="AV19" i="20"/>
  <c r="AW19" i="20"/>
  <c r="B22" i="20"/>
  <c r="B21" i="20" s="1"/>
  <c r="C22" i="20"/>
  <c r="C21" i="20" s="1"/>
  <c r="D22" i="20"/>
  <c r="D21" i="20" s="1"/>
  <c r="E22" i="20"/>
  <c r="E21" i="20" s="1"/>
  <c r="F22" i="20"/>
  <c r="F21" i="20" s="1"/>
  <c r="G22" i="20"/>
  <c r="G21" i="20" s="1"/>
  <c r="H22" i="20"/>
  <c r="H21" i="20" s="1"/>
  <c r="I22" i="20"/>
  <c r="I21" i="20" s="1"/>
  <c r="J22" i="20"/>
  <c r="J21" i="20" s="1"/>
  <c r="K22" i="20"/>
  <c r="K21" i="20" s="1"/>
  <c r="L22" i="20"/>
  <c r="L21" i="20" s="1"/>
  <c r="M22" i="20"/>
  <c r="M21" i="20" s="1"/>
  <c r="AL23" i="20"/>
  <c r="AM23" i="20"/>
  <c r="AN23" i="20"/>
  <c r="AO23" i="20"/>
  <c r="AP23" i="20"/>
  <c r="AQ23" i="20"/>
  <c r="AR23" i="20"/>
  <c r="AS23" i="20"/>
  <c r="AT23" i="20"/>
  <c r="AU23" i="20"/>
  <c r="AV23" i="20"/>
  <c r="AW23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L25" i="20"/>
  <c r="AM25" i="20"/>
  <c r="AN25" i="20"/>
  <c r="AO25" i="20"/>
  <c r="AP25" i="20"/>
  <c r="AQ25" i="20"/>
  <c r="AR25" i="20"/>
  <c r="AS25" i="20"/>
  <c r="AT25" i="20"/>
  <c r="AU25" i="20"/>
  <c r="AV25" i="20"/>
  <c r="AW25" i="20"/>
  <c r="AL26" i="20"/>
  <c r="AM26" i="20"/>
  <c r="AN26" i="20"/>
  <c r="AO26" i="20"/>
  <c r="AP26" i="20"/>
  <c r="AQ26" i="20"/>
  <c r="AR26" i="20"/>
  <c r="AS26" i="20"/>
  <c r="AT26" i="20"/>
  <c r="AU26" i="20"/>
  <c r="AV26" i="20"/>
  <c r="AW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AL28" i="20"/>
  <c r="AM28" i="20"/>
  <c r="AN28" i="20"/>
  <c r="AO28" i="20"/>
  <c r="AP28" i="20"/>
  <c r="AQ28" i="20"/>
  <c r="AR28" i="20"/>
  <c r="AS28" i="20"/>
  <c r="AT28" i="20"/>
  <c r="AU28" i="20"/>
  <c r="AV28" i="20"/>
  <c r="AW28" i="20"/>
  <c r="AL29" i="20"/>
  <c r="AM29" i="20"/>
  <c r="AN29" i="20"/>
  <c r="AO29" i="20"/>
  <c r="AP29" i="20"/>
  <c r="AQ29" i="20"/>
  <c r="AR29" i="20"/>
  <c r="AS29" i="20"/>
  <c r="AT29" i="20"/>
  <c r="AU29" i="20"/>
  <c r="AV29" i="20"/>
  <c r="AW29" i="20"/>
  <c r="AL30" i="20"/>
  <c r="AM30" i="20"/>
  <c r="AN30" i="20"/>
  <c r="AO30" i="20"/>
  <c r="AP30" i="20"/>
  <c r="AQ30" i="20"/>
  <c r="AR30" i="20"/>
  <c r="AS30" i="20"/>
  <c r="AT30" i="20"/>
  <c r="AU30" i="20"/>
  <c r="AV30" i="20"/>
  <c r="AW30" i="20"/>
  <c r="AL31" i="20"/>
  <c r="AM31" i="20"/>
  <c r="AN31" i="20"/>
  <c r="AO31" i="20"/>
  <c r="AP31" i="20"/>
  <c r="AQ31" i="20"/>
  <c r="AR31" i="20"/>
  <c r="AS31" i="20"/>
  <c r="AT31" i="20"/>
  <c r="AU31" i="20"/>
  <c r="AV31" i="20"/>
  <c r="AW31" i="20"/>
  <c r="AL32" i="20"/>
  <c r="AM32" i="20"/>
  <c r="AN32" i="20"/>
  <c r="AO32" i="20"/>
  <c r="AP32" i="20"/>
  <c r="AQ32" i="20"/>
  <c r="AR32" i="20"/>
  <c r="AS32" i="20"/>
  <c r="AT32" i="20"/>
  <c r="AU32" i="20"/>
  <c r="AV32" i="20"/>
  <c r="AW32" i="20"/>
  <c r="AL33" i="20"/>
  <c r="AM33" i="20"/>
  <c r="AN33" i="20"/>
  <c r="AO33" i="20"/>
  <c r="AP33" i="20"/>
  <c r="AQ33" i="20"/>
  <c r="AR33" i="20"/>
  <c r="AS33" i="20"/>
  <c r="AT33" i="20"/>
  <c r="AU33" i="20"/>
  <c r="AV33" i="20"/>
  <c r="AW33" i="20"/>
  <c r="AL34" i="20"/>
  <c r="AM34" i="20"/>
  <c r="AN34" i="20"/>
  <c r="AO34" i="20"/>
  <c r="AP34" i="20"/>
  <c r="AQ34" i="20"/>
  <c r="AR34" i="20"/>
  <c r="AS34" i="20"/>
  <c r="AT34" i="20"/>
  <c r="AU34" i="20"/>
  <c r="AV34" i="20"/>
  <c r="AW34" i="20"/>
  <c r="AL35" i="20"/>
  <c r="AM35" i="20"/>
  <c r="AN35" i="20"/>
  <c r="AO35" i="20"/>
  <c r="AP35" i="20"/>
  <c r="AQ35" i="20"/>
  <c r="AR35" i="20"/>
  <c r="AS35" i="20"/>
  <c r="AT35" i="20"/>
  <c r="AU35" i="20"/>
  <c r="AV35" i="20"/>
  <c r="AW35" i="20"/>
  <c r="AL37" i="20"/>
  <c r="AM37" i="20"/>
  <c r="AN37" i="20"/>
  <c r="AO37" i="20"/>
  <c r="AP37" i="20"/>
  <c r="AQ37" i="20"/>
  <c r="AR37" i="20"/>
  <c r="AS37" i="20"/>
  <c r="AT37" i="20"/>
  <c r="AU37" i="20"/>
  <c r="AV37" i="20"/>
  <c r="AW37" i="20"/>
  <c r="B38" i="20"/>
  <c r="AL38" i="20" s="1"/>
  <c r="C38" i="20"/>
  <c r="AM38" i="20" s="1"/>
  <c r="D38" i="20"/>
  <c r="AN38" i="20" s="1"/>
  <c r="E38" i="20"/>
  <c r="AO38" i="20" s="1"/>
  <c r="F38" i="20"/>
  <c r="AP38" i="20" s="1"/>
  <c r="G38" i="20"/>
  <c r="AQ38" i="20" s="1"/>
  <c r="H38" i="20"/>
  <c r="AR38" i="20" s="1"/>
  <c r="I38" i="20"/>
  <c r="AS38" i="20" s="1"/>
  <c r="J38" i="20"/>
  <c r="AT38" i="20" s="1"/>
  <c r="K38" i="20"/>
  <c r="AU38" i="20" s="1"/>
  <c r="L38" i="20"/>
  <c r="AV38" i="20" s="1"/>
  <c r="M38" i="20"/>
  <c r="AW38" i="20" s="1"/>
  <c r="AL39" i="20"/>
  <c r="AM39" i="20"/>
  <c r="AN39" i="20"/>
  <c r="AO39" i="20"/>
  <c r="AP39" i="20"/>
  <c r="AQ39" i="20"/>
  <c r="AR39" i="20"/>
  <c r="AS39" i="20"/>
  <c r="AT39" i="20"/>
  <c r="AU39" i="20"/>
  <c r="AV39" i="20"/>
  <c r="AW39" i="20"/>
  <c r="AL40" i="20"/>
  <c r="AM40" i="20"/>
  <c r="AN40" i="20"/>
  <c r="AO40" i="20"/>
  <c r="AP40" i="20"/>
  <c r="AQ40" i="20"/>
  <c r="AR40" i="20"/>
  <c r="AS40" i="20"/>
  <c r="AT40" i="20"/>
  <c r="AU40" i="20"/>
  <c r="AV40" i="20"/>
  <c r="AW40" i="20"/>
  <c r="AL41" i="20"/>
  <c r="AM41" i="20"/>
  <c r="AN41" i="20"/>
  <c r="AO41" i="20"/>
  <c r="AP41" i="20"/>
  <c r="AQ41" i="20"/>
  <c r="AR41" i="20"/>
  <c r="AS41" i="20"/>
  <c r="AT41" i="20"/>
  <c r="AU41" i="20"/>
  <c r="AV41" i="20"/>
  <c r="AW41" i="20"/>
  <c r="B42" i="20"/>
  <c r="B36" i="20" s="1"/>
  <c r="AL36" i="20" s="1"/>
  <c r="C42" i="20"/>
  <c r="C36" i="20" s="1"/>
  <c r="AM36" i="20" s="1"/>
  <c r="D42" i="20"/>
  <c r="D36" i="20" s="1"/>
  <c r="AN36" i="20" s="1"/>
  <c r="E42" i="20"/>
  <c r="E36" i="20" s="1"/>
  <c r="AO36" i="20" s="1"/>
  <c r="F42" i="20"/>
  <c r="AP42" i="20" s="1"/>
  <c r="G42" i="20"/>
  <c r="G36" i="20" s="1"/>
  <c r="AQ36" i="20" s="1"/>
  <c r="H42" i="20"/>
  <c r="AR42" i="20" s="1"/>
  <c r="I42" i="20"/>
  <c r="AS42" i="20" s="1"/>
  <c r="J42" i="20"/>
  <c r="J36" i="20" s="1"/>
  <c r="AT36" i="20" s="1"/>
  <c r="K42" i="20"/>
  <c r="K36" i="20" s="1"/>
  <c r="AU36" i="20" s="1"/>
  <c r="L42" i="20"/>
  <c r="L36" i="20" s="1"/>
  <c r="AV36" i="20" s="1"/>
  <c r="M42" i="20"/>
  <c r="M36" i="20" s="1"/>
  <c r="AW36" i="20" s="1"/>
  <c r="AL43" i="20"/>
  <c r="AM43" i="20"/>
  <c r="AN43" i="20"/>
  <c r="AO43" i="20"/>
  <c r="AP43" i="20"/>
  <c r="AQ43" i="20"/>
  <c r="AR43" i="20"/>
  <c r="AS43" i="20"/>
  <c r="AT43" i="20"/>
  <c r="AU43" i="20"/>
  <c r="AV43" i="20"/>
  <c r="AW43" i="20"/>
  <c r="AL44" i="20"/>
  <c r="AM44" i="20"/>
  <c r="AN44" i="20"/>
  <c r="AO44" i="20"/>
  <c r="AP44" i="20"/>
  <c r="AQ44" i="20"/>
  <c r="AR44" i="20"/>
  <c r="AS44" i="20"/>
  <c r="AT44" i="20"/>
  <c r="AU44" i="20"/>
  <c r="AV44" i="20"/>
  <c r="AW44" i="20"/>
  <c r="AL45" i="20"/>
  <c r="AM45" i="20"/>
  <c r="AN45" i="20"/>
  <c r="AO45" i="20"/>
  <c r="AP45" i="20"/>
  <c r="AQ45" i="20"/>
  <c r="AR45" i="20"/>
  <c r="AS45" i="20"/>
  <c r="AT45" i="20"/>
  <c r="AU45" i="20"/>
  <c r="AV45" i="20"/>
  <c r="AW45" i="20"/>
  <c r="AL46" i="20"/>
  <c r="AM46" i="20"/>
  <c r="AN46" i="20"/>
  <c r="AO46" i="20"/>
  <c r="AP46" i="20"/>
  <c r="AQ46" i="20"/>
  <c r="AR46" i="20"/>
  <c r="AS46" i="20"/>
  <c r="AT46" i="20"/>
  <c r="AU46" i="20"/>
  <c r="AV46" i="20"/>
  <c r="AW46" i="20"/>
  <c r="AL47" i="20"/>
  <c r="AM47" i="20"/>
  <c r="AN47" i="20"/>
  <c r="AO47" i="20"/>
  <c r="AP47" i="20"/>
  <c r="AQ47" i="20"/>
  <c r="AR47" i="20"/>
  <c r="AS47" i="20"/>
  <c r="AT47" i="20"/>
  <c r="AU47" i="20"/>
  <c r="AV47" i="20"/>
  <c r="AW47" i="20"/>
  <c r="AL48" i="20"/>
  <c r="AM48" i="20"/>
  <c r="AN48" i="20"/>
  <c r="AO48" i="20"/>
  <c r="AP48" i="20"/>
  <c r="AQ48" i="20"/>
  <c r="AR48" i="20"/>
  <c r="AS48" i="20"/>
  <c r="AT48" i="20"/>
  <c r="AU48" i="20"/>
  <c r="AV48" i="20"/>
  <c r="AW48" i="20"/>
  <c r="AL50" i="20"/>
  <c r="AM50" i="20"/>
  <c r="AN50" i="20"/>
  <c r="AO50" i="20"/>
  <c r="AP50" i="20"/>
  <c r="AQ50" i="20"/>
  <c r="AR50" i="20"/>
  <c r="AS50" i="20"/>
  <c r="AT50" i="20"/>
  <c r="AU50" i="20"/>
  <c r="AV50" i="20"/>
  <c r="AW50" i="20"/>
  <c r="B51" i="20"/>
  <c r="B49" i="20" s="1"/>
  <c r="C51" i="20"/>
  <c r="C49" i="20" s="1"/>
  <c r="D51" i="20"/>
  <c r="D49" i="20" s="1"/>
  <c r="E51" i="20"/>
  <c r="E49" i="20" s="1"/>
  <c r="F51" i="20"/>
  <c r="F49" i="20" s="1"/>
  <c r="G51" i="20"/>
  <c r="G49" i="20" s="1"/>
  <c r="H51" i="20"/>
  <c r="H49" i="20" s="1"/>
  <c r="I51" i="20"/>
  <c r="I49" i="20" s="1"/>
  <c r="J51" i="20"/>
  <c r="J49" i="20" s="1"/>
  <c r="K51" i="20"/>
  <c r="K49" i="20" s="1"/>
  <c r="L51" i="20"/>
  <c r="L49" i="20" s="1"/>
  <c r="M51" i="20"/>
  <c r="M49" i="20" s="1"/>
  <c r="AL52" i="20"/>
  <c r="AM52" i="20"/>
  <c r="AN52" i="20"/>
  <c r="AO52" i="20"/>
  <c r="AP52" i="20"/>
  <c r="AQ52" i="20"/>
  <c r="AR52" i="20"/>
  <c r="AS52" i="20"/>
  <c r="AT52" i="20"/>
  <c r="AU52" i="20"/>
  <c r="AV52" i="20"/>
  <c r="AW52" i="20"/>
  <c r="AL53" i="20"/>
  <c r="AM53" i="20"/>
  <c r="AN53" i="20"/>
  <c r="AO53" i="20"/>
  <c r="AP53" i="20"/>
  <c r="AQ53" i="20"/>
  <c r="AR53" i="20"/>
  <c r="AS53" i="20"/>
  <c r="AT53" i="20"/>
  <c r="AU53" i="20"/>
  <c r="AV53" i="20"/>
  <c r="AW53" i="20"/>
  <c r="AM12" i="20" l="1"/>
  <c r="AS17" i="20"/>
  <c r="AQ17" i="20"/>
  <c r="AQ42" i="20"/>
  <c r="AN42" i="20"/>
  <c r="AR17" i="20"/>
  <c r="AP17" i="20"/>
  <c r="AW17" i="20"/>
  <c r="AO17" i="20"/>
  <c r="AV17" i="20"/>
  <c r="AN17" i="20"/>
  <c r="AU17" i="20"/>
  <c r="AM17" i="20"/>
  <c r="AT17" i="20"/>
  <c r="AL17" i="20"/>
  <c r="AL2" i="20"/>
  <c r="AR21" i="20"/>
  <c r="G20" i="20"/>
  <c r="AQ21" i="20"/>
  <c r="AQ20" i="20" s="1"/>
  <c r="AL22" i="20"/>
  <c r="AP21" i="20"/>
  <c r="AS21" i="20"/>
  <c r="M20" i="20"/>
  <c r="AW21" i="20"/>
  <c r="AW20" i="20" s="1"/>
  <c r="E20" i="20"/>
  <c r="AO21" i="20"/>
  <c r="AO20" i="20" s="1"/>
  <c r="D20" i="20"/>
  <c r="AN21" i="20"/>
  <c r="AN20" i="20" s="1"/>
  <c r="AL12" i="20"/>
  <c r="AL11" i="20" s="1"/>
  <c r="L20" i="20"/>
  <c r="AV21" i="20"/>
  <c r="AV20" i="20" s="1"/>
  <c r="K20" i="20"/>
  <c r="AU21" i="20"/>
  <c r="AU20" i="20" s="1"/>
  <c r="C20" i="20"/>
  <c r="AM21" i="20"/>
  <c r="AM20" i="20" s="1"/>
  <c r="J20" i="20"/>
  <c r="AT21" i="20"/>
  <c r="AT20" i="20" s="1"/>
  <c r="B20" i="20"/>
  <c r="AL21" i="20"/>
  <c r="AL20" i="20" s="1"/>
  <c r="AW12" i="20"/>
  <c r="AW11" i="20" s="1"/>
  <c r="AQ27" i="20"/>
  <c r="AV51" i="20"/>
  <c r="AV49" i="20" s="1"/>
  <c r="AN51" i="20"/>
  <c r="AN49" i="20" s="1"/>
  <c r="AQ22" i="20"/>
  <c r="AV2" i="20"/>
  <c r="AN2" i="20"/>
  <c r="AU22" i="20"/>
  <c r="AM22" i="20"/>
  <c r="AL51" i="20"/>
  <c r="AL49" i="20" s="1"/>
  <c r="AT51" i="20"/>
  <c r="AT49" i="20" s="1"/>
  <c r="AP51" i="20"/>
  <c r="AP49" i="20" s="1"/>
  <c r="AS51" i="20"/>
  <c r="AS49" i="20" s="1"/>
  <c r="AR51" i="20"/>
  <c r="AR49" i="20" s="1"/>
  <c r="AV42" i="20"/>
  <c r="AT42" i="20"/>
  <c r="AT22" i="20"/>
  <c r="AQ8" i="20"/>
  <c r="AO22" i="20"/>
  <c r="AV22" i="20"/>
  <c r="AM11" i="20"/>
  <c r="AQ12" i="20"/>
  <c r="AQ11" i="20" s="1"/>
  <c r="AU12" i="20"/>
  <c r="AU11" i="20" s="1"/>
  <c r="AW42" i="20"/>
  <c r="AU27" i="20"/>
  <c r="AM27" i="20"/>
  <c r="AV8" i="20"/>
  <c r="AU2" i="20"/>
  <c r="AM2" i="20"/>
  <c r="AW27" i="20"/>
  <c r="AO27" i="20"/>
  <c r="AT2" i="20"/>
  <c r="AN22" i="20"/>
  <c r="AV27" i="20"/>
  <c r="AN27" i="20"/>
  <c r="AS27" i="20"/>
  <c r="AS22" i="20"/>
  <c r="AW22" i="20"/>
  <c r="AS2" i="20"/>
  <c r="AW2" i="20"/>
  <c r="AO2" i="20"/>
  <c r="AR27" i="20"/>
  <c r="AR22" i="20"/>
  <c r="AR12" i="20"/>
  <c r="AR11" i="20" s="1"/>
  <c r="AV12" i="20"/>
  <c r="AV11" i="20" s="1"/>
  <c r="AN12" i="20"/>
  <c r="AN11" i="20" s="1"/>
  <c r="AQ51" i="20"/>
  <c r="AQ49" i="20" s="1"/>
  <c r="AO42" i="20"/>
  <c r="AT27" i="20"/>
  <c r="AL27" i="20"/>
  <c r="AU51" i="20"/>
  <c r="AU49" i="20" s="1"/>
  <c r="AP27" i="20"/>
  <c r="AP22" i="20"/>
  <c r="AP12" i="20"/>
  <c r="AP11" i="20" s="1"/>
  <c r="AT12" i="20"/>
  <c r="AT11" i="20" s="1"/>
  <c r="AM51" i="20"/>
  <c r="AM49" i="20" s="1"/>
  <c r="AW51" i="20"/>
  <c r="AW49" i="20" s="1"/>
  <c r="AO51" i="20"/>
  <c r="AO49" i="20" s="1"/>
  <c r="AL42" i="20"/>
  <c r="AO12" i="20"/>
  <c r="AO11" i="20" s="1"/>
  <c r="AS12" i="20"/>
  <c r="AS11" i="20" s="1"/>
  <c r="I36" i="20"/>
  <c r="AS36" i="20" s="1"/>
  <c r="AW8" i="20"/>
  <c r="AO8" i="20"/>
  <c r="H36" i="20"/>
  <c r="AR36" i="20" s="1"/>
  <c r="AN8" i="20"/>
  <c r="AU42" i="20"/>
  <c r="AM42" i="20"/>
  <c r="F36" i="20"/>
  <c r="AP36" i="20" s="1"/>
  <c r="AT8" i="20"/>
  <c r="AR2" i="20"/>
  <c r="AQ2" i="20"/>
  <c r="AP2" i="20"/>
  <c r="AR20" i="20" l="1"/>
  <c r="AS20" i="20"/>
  <c r="AP20" i="20"/>
  <c r="F20" i="20"/>
  <c r="AR8" i="20"/>
  <c r="AL8" i="20"/>
  <c r="I20" i="20"/>
  <c r="H20" i="20"/>
  <c r="AU8" i="20"/>
  <c r="AM8" i="20"/>
  <c r="AS8" i="20"/>
  <c r="AP8" i="20"/>
  <c r="AW53" i="19" l="1"/>
  <c r="AV53" i="19"/>
  <c r="AU53" i="19"/>
  <c r="AT53" i="19"/>
  <c r="AS53" i="19"/>
  <c r="AR53" i="19"/>
  <c r="AQ53" i="19"/>
  <c r="AP53" i="19"/>
  <c r="AO53" i="19"/>
  <c r="AN53" i="19"/>
  <c r="AM53" i="19"/>
  <c r="AL53" i="19"/>
  <c r="AW52" i="19"/>
  <c r="AV52" i="19"/>
  <c r="AU52" i="19"/>
  <c r="AT52" i="19"/>
  <c r="AS52" i="19"/>
  <c r="AR52" i="19"/>
  <c r="AQ52" i="19"/>
  <c r="AP52" i="19"/>
  <c r="AO52" i="19"/>
  <c r="AN52" i="19"/>
  <c r="AM52" i="19"/>
  <c r="AL52" i="19"/>
  <c r="AK51" i="19"/>
  <c r="AJ51" i="19"/>
  <c r="AJ49" i="19" s="1"/>
  <c r="AI51" i="19"/>
  <c r="AI49" i="19" s="1"/>
  <c r="AH51" i="19"/>
  <c r="AH49" i="19" s="1"/>
  <c r="AG51" i="19"/>
  <c r="AG49" i="19" s="1"/>
  <c r="AF51" i="19"/>
  <c r="AF49" i="19" s="1"/>
  <c r="AE51" i="19"/>
  <c r="AE49" i="19" s="1"/>
  <c r="AD51" i="19"/>
  <c r="AD49" i="19" s="1"/>
  <c r="AC51" i="19"/>
  <c r="AC49" i="19" s="1"/>
  <c r="AB51" i="19"/>
  <c r="AB49" i="19" s="1"/>
  <c r="AA51" i="19"/>
  <c r="AA49" i="19" s="1"/>
  <c r="Z51" i="19"/>
  <c r="Y51" i="19"/>
  <c r="Y49" i="19" s="1"/>
  <c r="X51" i="19"/>
  <c r="X49" i="19" s="1"/>
  <c r="W51" i="19"/>
  <c r="W49" i="19" s="1"/>
  <c r="V51" i="19"/>
  <c r="V49" i="19" s="1"/>
  <c r="U51" i="19"/>
  <c r="U49" i="19" s="1"/>
  <c r="T51" i="19"/>
  <c r="S51" i="19"/>
  <c r="S49" i="19" s="1"/>
  <c r="R51" i="19"/>
  <c r="R49" i="19" s="1"/>
  <c r="Q51" i="19"/>
  <c r="Q49" i="19" s="1"/>
  <c r="P51" i="19"/>
  <c r="P49" i="19" s="1"/>
  <c r="O51" i="19"/>
  <c r="O49" i="19" s="1"/>
  <c r="N51" i="19"/>
  <c r="M51" i="19"/>
  <c r="M49" i="19" s="1"/>
  <c r="L51" i="19"/>
  <c r="L49" i="19" s="1"/>
  <c r="K51" i="19"/>
  <c r="K49" i="19" s="1"/>
  <c r="J51" i="19"/>
  <c r="J49" i="19" s="1"/>
  <c r="I51" i="19"/>
  <c r="I49" i="19" s="1"/>
  <c r="H51" i="19"/>
  <c r="H49" i="19" s="1"/>
  <c r="G51" i="19"/>
  <c r="G49" i="19" s="1"/>
  <c r="F51" i="19"/>
  <c r="F49" i="19" s="1"/>
  <c r="E51" i="19"/>
  <c r="D51" i="19"/>
  <c r="D49" i="19" s="1"/>
  <c r="C51" i="19"/>
  <c r="C49" i="19" s="1"/>
  <c r="B51" i="19"/>
  <c r="AW50" i="19"/>
  <c r="AV50" i="19"/>
  <c r="AU50" i="19"/>
  <c r="AT50" i="19"/>
  <c r="AS50" i="19"/>
  <c r="AR50" i="19"/>
  <c r="AQ50" i="19"/>
  <c r="AP50" i="19"/>
  <c r="AO50" i="19"/>
  <c r="AN50" i="19"/>
  <c r="AM50" i="19"/>
  <c r="AL50" i="19"/>
  <c r="AK49" i="19"/>
  <c r="E49" i="19"/>
  <c r="AW48" i="19"/>
  <c r="AV48" i="19"/>
  <c r="AU48" i="19"/>
  <c r="AT48" i="19"/>
  <c r="AS48" i="19"/>
  <c r="AR48" i="19"/>
  <c r="AQ48" i="19"/>
  <c r="AP48" i="19"/>
  <c r="AO48" i="19"/>
  <c r="AN48" i="19"/>
  <c r="AM48" i="19"/>
  <c r="AL48" i="19"/>
  <c r="AW47" i="19"/>
  <c r="AV47" i="19"/>
  <c r="AU47" i="19"/>
  <c r="AT47" i="19"/>
  <c r="AS47" i="19"/>
  <c r="AR47" i="19"/>
  <c r="AQ47" i="19"/>
  <c r="AP47" i="19"/>
  <c r="AO47" i="19"/>
  <c r="AN47" i="19"/>
  <c r="AM47" i="19"/>
  <c r="AL47" i="19"/>
  <c r="AW46" i="19"/>
  <c r="AV46" i="19"/>
  <c r="AU46" i="19"/>
  <c r="AT46" i="19"/>
  <c r="AS46" i="19"/>
  <c r="AR46" i="19"/>
  <c r="AQ46" i="19"/>
  <c r="AP46" i="19"/>
  <c r="AO46" i="19"/>
  <c r="AN46" i="19"/>
  <c r="AM46" i="19"/>
  <c r="AL46" i="19"/>
  <c r="AW45" i="19"/>
  <c r="AV45" i="19"/>
  <c r="AU45" i="19"/>
  <c r="AT45" i="19"/>
  <c r="AS45" i="19"/>
  <c r="AR45" i="19"/>
  <c r="AQ45" i="19"/>
  <c r="AP45" i="19"/>
  <c r="AO45" i="19"/>
  <c r="AN45" i="19"/>
  <c r="AM45" i="19"/>
  <c r="AL45" i="19"/>
  <c r="AW44" i="19"/>
  <c r="AV44" i="19"/>
  <c r="AU44" i="19"/>
  <c r="AT44" i="19"/>
  <c r="AS44" i="19"/>
  <c r="AR44" i="19"/>
  <c r="AQ44" i="19"/>
  <c r="AP44" i="19"/>
  <c r="AO44" i="19"/>
  <c r="AN44" i="19"/>
  <c r="AM44" i="19"/>
  <c r="AL44" i="19"/>
  <c r="AW43" i="19"/>
  <c r="AV43" i="19"/>
  <c r="AU43" i="19"/>
  <c r="AT43" i="19"/>
  <c r="AS43" i="19"/>
  <c r="AR43" i="19"/>
  <c r="AQ43" i="19"/>
  <c r="AP43" i="19"/>
  <c r="AO43" i="19"/>
  <c r="AN43" i="19"/>
  <c r="AM43" i="19"/>
  <c r="AL43" i="19"/>
  <c r="AK42" i="19"/>
  <c r="AJ42" i="19"/>
  <c r="AI42" i="19"/>
  <c r="AH42" i="19"/>
  <c r="AG42" i="19"/>
  <c r="AF42" i="19"/>
  <c r="AE42" i="19"/>
  <c r="AD42" i="19"/>
  <c r="AC42" i="19"/>
  <c r="AB42" i="19"/>
  <c r="AA42" i="19"/>
  <c r="AA36" i="19" s="1"/>
  <c r="Z42" i="19"/>
  <c r="Y42" i="19"/>
  <c r="X42" i="19"/>
  <c r="X36" i="19" s="1"/>
  <c r="W42" i="19"/>
  <c r="V42" i="19"/>
  <c r="U42" i="19"/>
  <c r="T42" i="19"/>
  <c r="S42" i="19"/>
  <c r="R42" i="19"/>
  <c r="Q42" i="19"/>
  <c r="P42" i="19"/>
  <c r="O42" i="19"/>
  <c r="N42" i="19"/>
  <c r="M42" i="19"/>
  <c r="M36" i="19" s="1"/>
  <c r="L42" i="19"/>
  <c r="L36" i="19" s="1"/>
  <c r="K42" i="19"/>
  <c r="K36" i="19" s="1"/>
  <c r="J42" i="19"/>
  <c r="I42" i="19"/>
  <c r="I36" i="19" s="1"/>
  <c r="H42" i="19"/>
  <c r="H36" i="19" s="1"/>
  <c r="G42" i="19"/>
  <c r="G36" i="19" s="1"/>
  <c r="F42" i="19"/>
  <c r="F36" i="19" s="1"/>
  <c r="E42" i="19"/>
  <c r="E36" i="19" s="1"/>
  <c r="D42" i="19"/>
  <c r="D36" i="19" s="1"/>
  <c r="C42" i="19"/>
  <c r="C36" i="19" s="1"/>
  <c r="B42" i="19"/>
  <c r="AW41" i="19"/>
  <c r="AV41" i="19"/>
  <c r="AU41" i="19"/>
  <c r="AT41" i="19"/>
  <c r="AS41" i="19"/>
  <c r="AR41" i="19"/>
  <c r="AQ41" i="19"/>
  <c r="AP41" i="19"/>
  <c r="AO41" i="19"/>
  <c r="AN41" i="19"/>
  <c r="AM41" i="19"/>
  <c r="AL41" i="19"/>
  <c r="AW40" i="19"/>
  <c r="AV40" i="19"/>
  <c r="AU40" i="19"/>
  <c r="AT40" i="19"/>
  <c r="AS40" i="19"/>
  <c r="AR40" i="19"/>
  <c r="AQ40" i="19"/>
  <c r="AP40" i="19"/>
  <c r="AO40" i="19"/>
  <c r="AN40" i="19"/>
  <c r="AM40" i="19"/>
  <c r="AL40" i="19"/>
  <c r="AW39" i="19"/>
  <c r="AV39" i="19"/>
  <c r="AU39" i="19"/>
  <c r="AT39" i="19"/>
  <c r="AS39" i="19"/>
  <c r="AR39" i="19"/>
  <c r="AQ39" i="19"/>
  <c r="AP39" i="19"/>
  <c r="AO39" i="19"/>
  <c r="AN39" i="19"/>
  <c r="AM39" i="19"/>
  <c r="AL39" i="19"/>
  <c r="AK38" i="19"/>
  <c r="AK36" i="19" s="1"/>
  <c r="AJ38" i="19"/>
  <c r="AI38" i="19"/>
  <c r="AI36" i="19" s="1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U36" i="19" s="1"/>
  <c r="T38" i="19"/>
  <c r="S38" i="19"/>
  <c r="S36" i="19" s="1"/>
  <c r="R38" i="19"/>
  <c r="Q38" i="19"/>
  <c r="P38" i="19"/>
  <c r="P36" i="19" s="1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AW37" i="19"/>
  <c r="AV37" i="19"/>
  <c r="AU37" i="19"/>
  <c r="AT37" i="19"/>
  <c r="AS37" i="19"/>
  <c r="AR37" i="19"/>
  <c r="AQ37" i="19"/>
  <c r="AP37" i="19"/>
  <c r="AO37" i="19"/>
  <c r="AN37" i="19"/>
  <c r="AM37" i="19"/>
  <c r="AL37" i="19"/>
  <c r="AW35" i="19"/>
  <c r="AV35" i="19"/>
  <c r="AU35" i="19"/>
  <c r="AT35" i="19"/>
  <c r="AS35" i="19"/>
  <c r="AR35" i="19"/>
  <c r="AQ35" i="19"/>
  <c r="AP35" i="19"/>
  <c r="AO35" i="19"/>
  <c r="AN35" i="19"/>
  <c r="AM35" i="19"/>
  <c r="AL35" i="19"/>
  <c r="AW34" i="19"/>
  <c r="AV34" i="19"/>
  <c r="AU34" i="19"/>
  <c r="AT34" i="19"/>
  <c r="AS34" i="19"/>
  <c r="AR34" i="19"/>
  <c r="AQ34" i="19"/>
  <c r="AP34" i="19"/>
  <c r="AO34" i="19"/>
  <c r="AN34" i="19"/>
  <c r="AM34" i="19"/>
  <c r="AL34" i="19"/>
  <c r="AW33" i="19"/>
  <c r="AV33" i="19"/>
  <c r="AU33" i="19"/>
  <c r="AT33" i="19"/>
  <c r="AS33" i="19"/>
  <c r="AR33" i="19"/>
  <c r="AQ33" i="19"/>
  <c r="AP33" i="19"/>
  <c r="AO33" i="19"/>
  <c r="AN33" i="19"/>
  <c r="AM33" i="19"/>
  <c r="AL33" i="19"/>
  <c r="AW32" i="19"/>
  <c r="AV32" i="19"/>
  <c r="AU32" i="19"/>
  <c r="AT32" i="19"/>
  <c r="AS32" i="19"/>
  <c r="AR32" i="19"/>
  <c r="AQ32" i="19"/>
  <c r="AP32" i="19"/>
  <c r="AO32" i="19"/>
  <c r="AN32" i="19"/>
  <c r="AM32" i="19"/>
  <c r="AL32" i="19"/>
  <c r="AW31" i="19"/>
  <c r="AV31" i="19"/>
  <c r="AU31" i="19"/>
  <c r="AT31" i="19"/>
  <c r="AS31" i="19"/>
  <c r="AR31" i="19"/>
  <c r="AQ31" i="19"/>
  <c r="AP31" i="19"/>
  <c r="AO31" i="19"/>
  <c r="AN31" i="19"/>
  <c r="AM31" i="19"/>
  <c r="AL31" i="19"/>
  <c r="AW30" i="19"/>
  <c r="AV30" i="19"/>
  <c r="AU30" i="19"/>
  <c r="AT30" i="19"/>
  <c r="AS30" i="19"/>
  <c r="AR30" i="19"/>
  <c r="AQ30" i="19"/>
  <c r="AP30" i="19"/>
  <c r="AO30" i="19"/>
  <c r="AN30" i="19"/>
  <c r="AM30" i="19"/>
  <c r="AL30" i="19"/>
  <c r="AW29" i="19"/>
  <c r="AV29" i="19"/>
  <c r="AU29" i="19"/>
  <c r="AT29" i="19"/>
  <c r="AS29" i="19"/>
  <c r="AR29" i="19"/>
  <c r="AQ29" i="19"/>
  <c r="AP29" i="19"/>
  <c r="AO29" i="19"/>
  <c r="AN29" i="19"/>
  <c r="AM29" i="19"/>
  <c r="AL29" i="19"/>
  <c r="AW28" i="19"/>
  <c r="AV28" i="19"/>
  <c r="AU28" i="19"/>
  <c r="AT28" i="19"/>
  <c r="AS28" i="19"/>
  <c r="AR28" i="19"/>
  <c r="AQ28" i="19"/>
  <c r="AP28" i="19"/>
  <c r="AO28" i="19"/>
  <c r="AN28" i="19"/>
  <c r="AM28" i="19"/>
  <c r="AL28" i="19"/>
  <c r="AK27" i="19"/>
  <c r="AJ27" i="19"/>
  <c r="AI27" i="19"/>
  <c r="AH27" i="19"/>
  <c r="AG27" i="19"/>
  <c r="AF27" i="19"/>
  <c r="AE27" i="19"/>
  <c r="AD27" i="19"/>
  <c r="AC27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AW26" i="19"/>
  <c r="AV26" i="19"/>
  <c r="AU26" i="19"/>
  <c r="AT26" i="19"/>
  <c r="AS26" i="19"/>
  <c r="AR26" i="19"/>
  <c r="AQ26" i="19"/>
  <c r="AP26" i="19"/>
  <c r="AO26" i="19"/>
  <c r="AN26" i="19"/>
  <c r="AM26" i="19"/>
  <c r="AL26" i="19"/>
  <c r="AW25" i="19"/>
  <c r="AV25" i="19"/>
  <c r="AU25" i="19"/>
  <c r="AT25" i="19"/>
  <c r="AS25" i="19"/>
  <c r="AR25" i="19"/>
  <c r="AQ25" i="19"/>
  <c r="AP25" i="19"/>
  <c r="AO25" i="19"/>
  <c r="AN25" i="19"/>
  <c r="AM25" i="19"/>
  <c r="AL25" i="19"/>
  <c r="AW24" i="19"/>
  <c r="AV24" i="19"/>
  <c r="AU24" i="19"/>
  <c r="AT24" i="19"/>
  <c r="AS24" i="19"/>
  <c r="AR24" i="19"/>
  <c r="AQ24" i="19"/>
  <c r="AP24" i="19"/>
  <c r="AO24" i="19"/>
  <c r="AN24" i="19"/>
  <c r="AM24" i="19"/>
  <c r="AL24" i="19"/>
  <c r="AW23" i="19"/>
  <c r="AV23" i="19"/>
  <c r="AU23" i="19"/>
  <c r="AT23" i="19"/>
  <c r="AS23" i="19"/>
  <c r="AR23" i="19"/>
  <c r="AQ23" i="19"/>
  <c r="AP23" i="19"/>
  <c r="AO23" i="19"/>
  <c r="AN23" i="19"/>
  <c r="AM23" i="19"/>
  <c r="AL23" i="19"/>
  <c r="AK22" i="19"/>
  <c r="AJ22" i="19"/>
  <c r="AI22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M21" i="19" s="1"/>
  <c r="L22" i="19"/>
  <c r="L21" i="19" s="1"/>
  <c r="K22" i="19"/>
  <c r="K21" i="19" s="1"/>
  <c r="J22" i="19"/>
  <c r="J21" i="19" s="1"/>
  <c r="I22" i="19"/>
  <c r="I21" i="19" s="1"/>
  <c r="H22" i="19"/>
  <c r="H21" i="19" s="1"/>
  <c r="G22" i="19"/>
  <c r="G21" i="19" s="1"/>
  <c r="F22" i="19"/>
  <c r="F21" i="19" s="1"/>
  <c r="E22" i="19"/>
  <c r="E21" i="19" s="1"/>
  <c r="D22" i="19"/>
  <c r="D21" i="19" s="1"/>
  <c r="C22" i="19"/>
  <c r="C21" i="19" s="1"/>
  <c r="B22" i="19"/>
  <c r="B21" i="19" s="1"/>
  <c r="AW19" i="19"/>
  <c r="AV19" i="19"/>
  <c r="AU19" i="19"/>
  <c r="AU17" i="19" s="1"/>
  <c r="AT19" i="19"/>
  <c r="AT17" i="19" s="1"/>
  <c r="AS19" i="19"/>
  <c r="AR19" i="19"/>
  <c r="AQ19" i="19"/>
  <c r="AP19" i="19"/>
  <c r="AO19" i="19"/>
  <c r="AN19" i="19"/>
  <c r="AM19" i="19"/>
  <c r="AL19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W16" i="19"/>
  <c r="AV16" i="19"/>
  <c r="AU16" i="19"/>
  <c r="AT16" i="19"/>
  <c r="AS16" i="19"/>
  <c r="AR16" i="19"/>
  <c r="AQ16" i="19"/>
  <c r="AP16" i="19"/>
  <c r="AO16" i="19"/>
  <c r="AN16" i="19"/>
  <c r="AM16" i="19"/>
  <c r="AL16" i="19"/>
  <c r="AW15" i="19"/>
  <c r="AV15" i="19"/>
  <c r="AU15" i="19"/>
  <c r="AT15" i="19"/>
  <c r="AS15" i="19"/>
  <c r="AR15" i="19"/>
  <c r="AQ15" i="19"/>
  <c r="AP15" i="19"/>
  <c r="AO15" i="19"/>
  <c r="AN15" i="19"/>
  <c r="AM15" i="19"/>
  <c r="AL15" i="19"/>
  <c r="AW14" i="19"/>
  <c r="AV14" i="19"/>
  <c r="AU14" i="19"/>
  <c r="AT14" i="19"/>
  <c r="AS14" i="19"/>
  <c r="AR14" i="19"/>
  <c r="AQ14" i="19"/>
  <c r="AP14" i="19"/>
  <c r="AO14" i="19"/>
  <c r="AN14" i="19"/>
  <c r="AM14" i="19"/>
  <c r="AL14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2" i="19"/>
  <c r="AK11" i="19" s="1"/>
  <c r="AJ12" i="19"/>
  <c r="AJ11" i="19" s="1"/>
  <c r="AI12" i="19"/>
  <c r="AI11" i="19" s="1"/>
  <c r="AH12" i="19"/>
  <c r="AH11" i="19" s="1"/>
  <c r="AG12" i="19"/>
  <c r="AG11" i="19" s="1"/>
  <c r="AF12" i="19"/>
  <c r="AF11" i="19" s="1"/>
  <c r="AE12" i="19"/>
  <c r="AE11" i="19" s="1"/>
  <c r="AD12" i="19"/>
  <c r="AD11" i="19" s="1"/>
  <c r="AC12" i="19"/>
  <c r="AC11" i="19" s="1"/>
  <c r="AB12" i="19"/>
  <c r="AB11" i="19" s="1"/>
  <c r="AA12" i="19"/>
  <c r="AA11" i="19" s="1"/>
  <c r="Z12" i="19"/>
  <c r="Y12" i="19"/>
  <c r="Y11" i="19" s="1"/>
  <c r="X12" i="19"/>
  <c r="X11" i="19" s="1"/>
  <c r="W12" i="19"/>
  <c r="W11" i="19" s="1"/>
  <c r="V12" i="19"/>
  <c r="V11" i="19" s="1"/>
  <c r="U12" i="19"/>
  <c r="U11" i="19" s="1"/>
  <c r="T12" i="19"/>
  <c r="T11" i="19" s="1"/>
  <c r="S12" i="19"/>
  <c r="S11" i="19" s="1"/>
  <c r="R12" i="19"/>
  <c r="R11" i="19" s="1"/>
  <c r="Q12" i="19"/>
  <c r="Q11" i="19" s="1"/>
  <c r="P12" i="19"/>
  <c r="P11" i="19" s="1"/>
  <c r="O12" i="19"/>
  <c r="O11" i="19" s="1"/>
  <c r="N12" i="19"/>
  <c r="M12" i="19"/>
  <c r="M11" i="19" s="1"/>
  <c r="L12" i="19"/>
  <c r="L11" i="19" s="1"/>
  <c r="K12" i="19"/>
  <c r="K11" i="19" s="1"/>
  <c r="J12" i="19"/>
  <c r="J11" i="19" s="1"/>
  <c r="I12" i="19"/>
  <c r="I11" i="19" s="1"/>
  <c r="H12" i="19"/>
  <c r="H11" i="19" s="1"/>
  <c r="G12" i="19"/>
  <c r="G11" i="19" s="1"/>
  <c r="F12" i="19"/>
  <c r="F11" i="19" s="1"/>
  <c r="E12" i="19"/>
  <c r="E11" i="19" s="1"/>
  <c r="D12" i="19"/>
  <c r="D11" i="19" s="1"/>
  <c r="C12" i="19"/>
  <c r="C11" i="19" s="1"/>
  <c r="B12" i="19"/>
  <c r="M8" i="19"/>
  <c r="L8" i="19"/>
  <c r="K8" i="19"/>
  <c r="J8" i="19"/>
  <c r="I8" i="19"/>
  <c r="H8" i="19"/>
  <c r="G8" i="19"/>
  <c r="F8" i="19"/>
  <c r="E8" i="19"/>
  <c r="D8" i="19"/>
  <c r="C8" i="19"/>
  <c r="B8" i="19"/>
  <c r="AW7" i="19"/>
  <c r="AV7" i="19"/>
  <c r="AU7" i="19"/>
  <c r="AT7" i="19"/>
  <c r="AS7" i="19"/>
  <c r="AR7" i="19"/>
  <c r="AQ7" i="19"/>
  <c r="AP7" i="19"/>
  <c r="AO7" i="19"/>
  <c r="AN7" i="19"/>
  <c r="AM7" i="19"/>
  <c r="AL7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W5" i="19"/>
  <c r="AV5" i="19"/>
  <c r="AU5" i="19"/>
  <c r="AT5" i="19"/>
  <c r="AS5" i="19"/>
  <c r="AR5" i="19"/>
  <c r="AQ5" i="19"/>
  <c r="AP5" i="19"/>
  <c r="AO5" i="19"/>
  <c r="AN5" i="19"/>
  <c r="AM5" i="19"/>
  <c r="AL5" i="19"/>
  <c r="AW4" i="19"/>
  <c r="AV4" i="19"/>
  <c r="AU4" i="19"/>
  <c r="AT4" i="19"/>
  <c r="AS4" i="19"/>
  <c r="AR4" i="19"/>
  <c r="AQ4" i="19"/>
  <c r="AP4" i="19"/>
  <c r="AO4" i="19"/>
  <c r="AN4" i="19"/>
  <c r="AM4" i="19"/>
  <c r="AL4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AV17" i="19" l="1"/>
  <c r="V36" i="19"/>
  <c r="AE21" i="19"/>
  <c r="AW17" i="19"/>
  <c r="Q21" i="19"/>
  <c r="AG21" i="19"/>
  <c r="W36" i="19"/>
  <c r="AU36" i="19" s="1"/>
  <c r="O21" i="19"/>
  <c r="AC36" i="19"/>
  <c r="AQ17" i="19"/>
  <c r="AF36" i="19"/>
  <c r="AQ51" i="19"/>
  <c r="AQ49" i="19" s="1"/>
  <c r="O36" i="19"/>
  <c r="AR12" i="19"/>
  <c r="AR11" i="19" s="1"/>
  <c r="AR17" i="19"/>
  <c r="AB21" i="19"/>
  <c r="AB20" i="19" s="1"/>
  <c r="AN27" i="19"/>
  <c r="AR51" i="19"/>
  <c r="AR49" i="19" s="1"/>
  <c r="AE36" i="19"/>
  <c r="AQ36" i="19" s="1"/>
  <c r="AS17" i="19"/>
  <c r="AC21" i="19"/>
  <c r="AO21" i="19" s="1"/>
  <c r="AH36" i="19"/>
  <c r="AV2" i="19"/>
  <c r="T21" i="19"/>
  <c r="AW12" i="19"/>
  <c r="AW11" i="19" s="1"/>
  <c r="U21" i="19"/>
  <c r="AS21" i="19" s="1"/>
  <c r="AM17" i="19"/>
  <c r="W21" i="19"/>
  <c r="AD36" i="19"/>
  <c r="AQ12" i="19"/>
  <c r="AQ11" i="19" s="1"/>
  <c r="AN38" i="19"/>
  <c r="AT51" i="19"/>
  <c r="AT49" i="19" s="1"/>
  <c r="AJ21" i="19"/>
  <c r="AK21" i="19"/>
  <c r="AV51" i="19"/>
  <c r="AV49" i="19" s="1"/>
  <c r="AL17" i="19"/>
  <c r="AW51" i="19"/>
  <c r="AW49" i="19" s="1"/>
  <c r="AN17" i="19"/>
  <c r="AT38" i="19"/>
  <c r="AO17" i="19"/>
  <c r="Y21" i="19"/>
  <c r="AN2" i="19"/>
  <c r="AP17" i="19"/>
  <c r="AV38" i="19"/>
  <c r="AS2" i="19"/>
  <c r="AP38" i="19"/>
  <c r="AP51" i="19"/>
  <c r="AP49" i="19" s="1"/>
  <c r="O20" i="19"/>
  <c r="AT2" i="19"/>
  <c r="AP12" i="19"/>
  <c r="AP11" i="19" s="1"/>
  <c r="H20" i="19"/>
  <c r="P21" i="19"/>
  <c r="P20" i="19" s="1"/>
  <c r="X21" i="19"/>
  <c r="X20" i="19" s="1"/>
  <c r="AF21" i="19"/>
  <c r="AP27" i="19"/>
  <c r="AN51" i="19"/>
  <c r="AN49" i="19" s="1"/>
  <c r="G20" i="19"/>
  <c r="AL38" i="19"/>
  <c r="AU27" i="19"/>
  <c r="T36" i="19"/>
  <c r="AR36" i="19" s="1"/>
  <c r="AB36" i="19"/>
  <c r="AN36" i="19" s="1"/>
  <c r="AJ36" i="19"/>
  <c r="AV36" i="19" s="1"/>
  <c r="AO51" i="19"/>
  <c r="AO49" i="19" s="1"/>
  <c r="W20" i="19"/>
  <c r="AM27" i="19"/>
  <c r="N11" i="19"/>
  <c r="R21" i="19"/>
  <c r="Z21" i="19"/>
  <c r="AH21" i="19"/>
  <c r="AO22" i="19"/>
  <c r="N36" i="19"/>
  <c r="Z49" i="19"/>
  <c r="AO2" i="19"/>
  <c r="AW2" i="19"/>
  <c r="AS12" i="19"/>
  <c r="AS11" i="19" s="1"/>
  <c r="AO12" i="19"/>
  <c r="AO11" i="19" s="1"/>
  <c r="C20" i="19"/>
  <c r="K20" i="19"/>
  <c r="S21" i="19"/>
  <c r="S20" i="19" s="1"/>
  <c r="AA21" i="19"/>
  <c r="AA20" i="19" s="1"/>
  <c r="AI21" i="19"/>
  <c r="AI20" i="19" s="1"/>
  <c r="AO27" i="19"/>
  <c r="AW27" i="19"/>
  <c r="AR42" i="19"/>
  <c r="N49" i="19"/>
  <c r="D20" i="19"/>
  <c r="AS51" i="19"/>
  <c r="AS49" i="19" s="1"/>
  <c r="I20" i="19"/>
  <c r="E20" i="19"/>
  <c r="M20" i="19"/>
  <c r="U20" i="19"/>
  <c r="AL42" i="19"/>
  <c r="AT42" i="19"/>
  <c r="AP42" i="19"/>
  <c r="AL51" i="19"/>
  <c r="AL49" i="19" s="1"/>
  <c r="Z36" i="19"/>
  <c r="L20" i="19"/>
  <c r="B11" i="19"/>
  <c r="Z11" i="19"/>
  <c r="AN12" i="19"/>
  <c r="AN11" i="19" s="1"/>
  <c r="AV12" i="19"/>
  <c r="AV11" i="19" s="1"/>
  <c r="F20" i="19"/>
  <c r="N21" i="19"/>
  <c r="V21" i="19"/>
  <c r="AD21" i="19"/>
  <c r="AQ22" i="19"/>
  <c r="AR27" i="19"/>
  <c r="B36" i="19"/>
  <c r="B20" i="19" s="1"/>
  <c r="J36" i="19"/>
  <c r="AS38" i="19"/>
  <c r="AO38" i="19"/>
  <c r="AW38" i="19"/>
  <c r="AG36" i="19"/>
  <c r="B49" i="19"/>
  <c r="AN22" i="19"/>
  <c r="AV22" i="19"/>
  <c r="AP22" i="19"/>
  <c r="AV27" i="19"/>
  <c r="AQ27" i="19"/>
  <c r="AR2" i="19"/>
  <c r="AU2" i="19"/>
  <c r="AQ2" i="19"/>
  <c r="AM2" i="19"/>
  <c r="AP2" i="19"/>
  <c r="AL2" i="19"/>
  <c r="AR22" i="19"/>
  <c r="Q36" i="19"/>
  <c r="AO36" i="19" s="1"/>
  <c r="Y36" i="19"/>
  <c r="AW36" i="19" s="1"/>
  <c r="AM38" i="19"/>
  <c r="AU38" i="19"/>
  <c r="AQ38" i="19"/>
  <c r="AS42" i="19"/>
  <c r="AO42" i="19"/>
  <c r="AW42" i="19"/>
  <c r="AM51" i="19"/>
  <c r="AM49" i="19" s="1"/>
  <c r="AU51" i="19"/>
  <c r="AU49" i="19" s="1"/>
  <c r="AR8" i="19"/>
  <c r="R36" i="19"/>
  <c r="AL12" i="19"/>
  <c r="AT12" i="19"/>
  <c r="AT11" i="19" s="1"/>
  <c r="AW22" i="19"/>
  <c r="AS8" i="19"/>
  <c r="AM36" i="19"/>
  <c r="AM42" i="19"/>
  <c r="AU42" i="19"/>
  <c r="AQ42" i="19"/>
  <c r="AM12" i="19"/>
  <c r="AM11" i="19" s="1"/>
  <c r="AU12" i="19"/>
  <c r="AU11" i="19" s="1"/>
  <c r="AT8" i="19"/>
  <c r="AN42" i="19"/>
  <c r="AV42" i="19"/>
  <c r="T49" i="19"/>
  <c r="AQ8" i="19"/>
  <c r="AN8" i="19"/>
  <c r="AV8" i="19"/>
  <c r="AS27" i="19"/>
  <c r="AR38" i="19"/>
  <c r="AL27" i="19"/>
  <c r="AT27" i="19"/>
  <c r="AM8" i="19"/>
  <c r="AU8" i="19"/>
  <c r="AO8" i="19"/>
  <c r="AW8" i="19"/>
  <c r="AP8" i="19"/>
  <c r="AS22" i="19"/>
  <c r="AL22" i="19"/>
  <c r="AT22" i="19"/>
  <c r="AM22" i="19"/>
  <c r="AU22" i="19"/>
  <c r="V20" i="19" l="1"/>
  <c r="AP36" i="19"/>
  <c r="AE20" i="19"/>
  <c r="AG20" i="19"/>
  <c r="AW21" i="19"/>
  <c r="AV21" i="19"/>
  <c r="AJ20" i="19"/>
  <c r="AD20" i="19"/>
  <c r="AF20" i="19"/>
  <c r="AH20" i="19"/>
  <c r="AK20" i="19"/>
  <c r="AC20" i="19"/>
  <c r="AS36" i="19"/>
  <c r="AS20" i="19" s="1"/>
  <c r="AT36" i="19"/>
  <c r="AN21" i="19"/>
  <c r="AN20" i="19" s="1"/>
  <c r="T20" i="19"/>
  <c r="AR21" i="19"/>
  <c r="AR20" i="19" s="1"/>
  <c r="N20" i="19"/>
  <c r="Z20" i="19"/>
  <c r="AL11" i="19"/>
  <c r="AP21" i="19"/>
  <c r="AP20" i="19" s="1"/>
  <c r="R20" i="19"/>
  <c r="AV20" i="19"/>
  <c r="AU21" i="19"/>
  <c r="AU20" i="19" s="1"/>
  <c r="J20" i="19"/>
  <c r="Q20" i="19"/>
  <c r="AL8" i="19"/>
  <c r="AT21" i="19"/>
  <c r="AL36" i="19"/>
  <c r="AM21" i="19"/>
  <c r="AM20" i="19" s="1"/>
  <c r="Y20" i="19"/>
  <c r="AW20" i="19"/>
  <c r="AL21" i="19"/>
  <c r="AO20" i="19"/>
  <c r="AQ21" i="19"/>
  <c r="AQ20" i="19" s="1"/>
  <c r="B52" i="15"/>
  <c r="D52" i="15"/>
  <c r="C52" i="15"/>
  <c r="M51" i="15"/>
  <c r="AT20" i="19" l="1"/>
  <c r="AL20" i="19"/>
  <c r="B51" i="9"/>
  <c r="B51" i="10"/>
  <c r="H27" i="10"/>
  <c r="F27" i="10"/>
  <c r="E27" i="10"/>
  <c r="B27" i="10"/>
  <c r="M51" i="10"/>
  <c r="L51" i="10"/>
  <c r="K51" i="10"/>
  <c r="J51" i="10"/>
  <c r="I51" i="10"/>
  <c r="H51" i="10"/>
  <c r="G51" i="10"/>
  <c r="F51" i="10"/>
  <c r="E51" i="10"/>
  <c r="C51" i="10"/>
  <c r="N27" i="10"/>
  <c r="C27" i="10"/>
  <c r="D27" i="10"/>
  <c r="G27" i="10"/>
  <c r="I27" i="10"/>
  <c r="J27" i="10"/>
  <c r="K27" i="10"/>
  <c r="L27" i="10"/>
  <c r="M27" i="10"/>
  <c r="B27" i="14" l="1"/>
  <c r="AW53" i="18"/>
  <c r="AV53" i="18"/>
  <c r="AU53" i="18"/>
  <c r="AT53" i="18"/>
  <c r="AS53" i="18"/>
  <c r="AR53" i="18"/>
  <c r="AQ53" i="18"/>
  <c r="AP53" i="18"/>
  <c r="AO53" i="18"/>
  <c r="AN53" i="18"/>
  <c r="AM53" i="18"/>
  <c r="AL53" i="18"/>
  <c r="AW52" i="18"/>
  <c r="AV52" i="18"/>
  <c r="AU52" i="18"/>
  <c r="AT52" i="18"/>
  <c r="AS52" i="18"/>
  <c r="AR52" i="18"/>
  <c r="AQ52" i="18"/>
  <c r="AP52" i="18"/>
  <c r="AO52" i="18"/>
  <c r="AN52" i="18"/>
  <c r="AM52" i="18"/>
  <c r="AL52" i="18"/>
  <c r="AK51" i="18"/>
  <c r="AK49" i="18" s="1"/>
  <c r="AJ51" i="18"/>
  <c r="AJ49" i="18" s="1"/>
  <c r="AI51" i="18"/>
  <c r="AI49" i="18" s="1"/>
  <c r="AH51" i="18"/>
  <c r="AH49" i="18" s="1"/>
  <c r="AG51" i="18"/>
  <c r="AG49" i="18" s="1"/>
  <c r="AF51" i="18"/>
  <c r="AF49" i="18" s="1"/>
  <c r="AE51" i="18"/>
  <c r="AE49" i="18" s="1"/>
  <c r="AD51" i="18"/>
  <c r="AD49" i="18" s="1"/>
  <c r="AC51" i="18"/>
  <c r="AC49" i="18" s="1"/>
  <c r="AB51" i="18"/>
  <c r="AB49" i="18" s="1"/>
  <c r="AA51" i="18"/>
  <c r="AA49" i="18" s="1"/>
  <c r="Z51" i="18"/>
  <c r="Y51" i="18"/>
  <c r="Y49" i="18" s="1"/>
  <c r="X51" i="18"/>
  <c r="W51" i="18"/>
  <c r="W49" i="18" s="1"/>
  <c r="V51" i="18"/>
  <c r="U51" i="18"/>
  <c r="U49" i="18" s="1"/>
  <c r="T51" i="18"/>
  <c r="T49" i="18" s="1"/>
  <c r="S51" i="18"/>
  <c r="S49" i="18" s="1"/>
  <c r="R51" i="18"/>
  <c r="R49" i="18" s="1"/>
  <c r="Q51" i="18"/>
  <c r="P51" i="18"/>
  <c r="P49" i="18" s="1"/>
  <c r="O51" i="18"/>
  <c r="O49" i="18" s="1"/>
  <c r="N51" i="18"/>
  <c r="N49" i="18" s="1"/>
  <c r="M51" i="18"/>
  <c r="M49" i="18" s="1"/>
  <c r="L51" i="18"/>
  <c r="L49" i="18" s="1"/>
  <c r="K51" i="18"/>
  <c r="K49" i="18" s="1"/>
  <c r="J51" i="18"/>
  <c r="J49" i="18" s="1"/>
  <c r="I51" i="18"/>
  <c r="I49" i="18" s="1"/>
  <c r="H51" i="18"/>
  <c r="G51" i="18"/>
  <c r="G49" i="18" s="1"/>
  <c r="F51" i="18"/>
  <c r="F49" i="18" s="1"/>
  <c r="E51" i="18"/>
  <c r="E49" i="18" s="1"/>
  <c r="D51" i="18"/>
  <c r="D49" i="18" s="1"/>
  <c r="C51" i="18"/>
  <c r="C49" i="18" s="1"/>
  <c r="B51" i="18"/>
  <c r="AW50" i="18"/>
  <c r="AV50" i="18"/>
  <c r="AU50" i="18"/>
  <c r="AT50" i="18"/>
  <c r="AS50" i="18"/>
  <c r="AR50" i="18"/>
  <c r="AQ50" i="18"/>
  <c r="AP50" i="18"/>
  <c r="AO50" i="18"/>
  <c r="AN50" i="18"/>
  <c r="AM50" i="18"/>
  <c r="AL50" i="18"/>
  <c r="X49" i="18"/>
  <c r="V49" i="18"/>
  <c r="H49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AW47" i="18"/>
  <c r="AV47" i="18"/>
  <c r="AU47" i="18"/>
  <c r="AT47" i="18"/>
  <c r="AS47" i="18"/>
  <c r="AR47" i="18"/>
  <c r="AQ47" i="18"/>
  <c r="AP47" i="18"/>
  <c r="AO47" i="18"/>
  <c r="AN47" i="18"/>
  <c r="AM47" i="18"/>
  <c r="AL47" i="18"/>
  <c r="AW46" i="18"/>
  <c r="AV46" i="18"/>
  <c r="AU46" i="18"/>
  <c r="AT46" i="18"/>
  <c r="AS46" i="18"/>
  <c r="AR46" i="18"/>
  <c r="AQ46" i="18"/>
  <c r="AP46" i="18"/>
  <c r="AO46" i="18"/>
  <c r="AN46" i="18"/>
  <c r="AM46" i="18"/>
  <c r="AL46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M36" i="18" s="1"/>
  <c r="L42" i="18"/>
  <c r="L36" i="18" s="1"/>
  <c r="K42" i="18"/>
  <c r="K36" i="18" s="1"/>
  <c r="J42" i="18"/>
  <c r="J36" i="18" s="1"/>
  <c r="I42" i="18"/>
  <c r="H42" i="18"/>
  <c r="G42" i="18"/>
  <c r="G36" i="18" s="1"/>
  <c r="F42" i="18"/>
  <c r="E42" i="18"/>
  <c r="E36" i="18" s="1"/>
  <c r="D42" i="18"/>
  <c r="D36" i="18" s="1"/>
  <c r="C42" i="18"/>
  <c r="C36" i="18" s="1"/>
  <c r="B42" i="18"/>
  <c r="B36" i="18" s="1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8" i="18"/>
  <c r="AK36" i="18" s="1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U36" i="18" s="1"/>
  <c r="T38" i="18"/>
  <c r="S38" i="18"/>
  <c r="S36" i="18" s="1"/>
  <c r="R38" i="18"/>
  <c r="R36" i="18" s="1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7" i="18"/>
  <c r="AJ27" i="18"/>
  <c r="AI27" i="18"/>
  <c r="AH27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W25" i="18"/>
  <c r="AV25" i="18"/>
  <c r="AU25" i="18"/>
  <c r="AT25" i="18"/>
  <c r="AS25" i="18"/>
  <c r="AR25" i="18"/>
  <c r="AQ25" i="18"/>
  <c r="AP25" i="18"/>
  <c r="AO25" i="18"/>
  <c r="AN25" i="18"/>
  <c r="AM25" i="18"/>
  <c r="AL25" i="18"/>
  <c r="AW24" i="18"/>
  <c r="AV24" i="18"/>
  <c r="AU24" i="18"/>
  <c r="AT24" i="18"/>
  <c r="AS24" i="18"/>
  <c r="AR24" i="18"/>
  <c r="AQ24" i="18"/>
  <c r="AP24" i="18"/>
  <c r="AO24" i="18"/>
  <c r="AN24" i="18"/>
  <c r="AM24" i="18"/>
  <c r="AL24" i="18"/>
  <c r="AW23" i="18"/>
  <c r="AV23" i="18"/>
  <c r="AU23" i="18"/>
  <c r="AT23" i="18"/>
  <c r="AS23" i="18"/>
  <c r="AR23" i="18"/>
  <c r="AQ23" i="18"/>
  <c r="AP23" i="18"/>
  <c r="AO23" i="18"/>
  <c r="AN23" i="18"/>
  <c r="AM23" i="18"/>
  <c r="AL23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M21" i="18" s="1"/>
  <c r="L22" i="18"/>
  <c r="L21" i="18" s="1"/>
  <c r="K22" i="18"/>
  <c r="K21" i="18" s="1"/>
  <c r="J22" i="18"/>
  <c r="J21" i="18" s="1"/>
  <c r="I22" i="18"/>
  <c r="I21" i="18" s="1"/>
  <c r="H22" i="18"/>
  <c r="H21" i="18" s="1"/>
  <c r="G22" i="18"/>
  <c r="G21" i="18" s="1"/>
  <c r="F22" i="18"/>
  <c r="F21" i="18" s="1"/>
  <c r="E22" i="18"/>
  <c r="E21" i="18" s="1"/>
  <c r="D22" i="18"/>
  <c r="D21" i="18" s="1"/>
  <c r="C22" i="18"/>
  <c r="C21" i="18" s="1"/>
  <c r="B22" i="18"/>
  <c r="B21" i="18" s="1"/>
  <c r="AW19" i="18"/>
  <c r="AV19" i="18"/>
  <c r="AU19" i="18"/>
  <c r="AT19" i="18"/>
  <c r="AS19" i="18"/>
  <c r="AR19" i="18"/>
  <c r="AQ19" i="18"/>
  <c r="AP19" i="18"/>
  <c r="AO19" i="18"/>
  <c r="AN19" i="18"/>
  <c r="AN17" i="18" s="1"/>
  <c r="AM19" i="18"/>
  <c r="AL19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W14" i="18"/>
  <c r="AV14" i="18"/>
  <c r="AU14" i="18"/>
  <c r="AT14" i="18"/>
  <c r="AS14" i="18"/>
  <c r="AR14" i="18"/>
  <c r="AQ14" i="18"/>
  <c r="AP14" i="18"/>
  <c r="AO14" i="18"/>
  <c r="AN14" i="18"/>
  <c r="AM14" i="18"/>
  <c r="AL14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2" i="18"/>
  <c r="AK11" i="18" s="1"/>
  <c r="AJ12" i="18"/>
  <c r="AJ11" i="18" s="1"/>
  <c r="AI12" i="18"/>
  <c r="AI11" i="18" s="1"/>
  <c r="AH12" i="18"/>
  <c r="AH11" i="18" s="1"/>
  <c r="AG12" i="18"/>
  <c r="AG11" i="18" s="1"/>
  <c r="AF12" i="18"/>
  <c r="AF11" i="18" s="1"/>
  <c r="AE12" i="18"/>
  <c r="AE11" i="18" s="1"/>
  <c r="AD12" i="18"/>
  <c r="AD11" i="18" s="1"/>
  <c r="AC12" i="18"/>
  <c r="AC11" i="18" s="1"/>
  <c r="AB12" i="18"/>
  <c r="AB11" i="18" s="1"/>
  <c r="AA12" i="18"/>
  <c r="AA11" i="18" s="1"/>
  <c r="Z12" i="18"/>
  <c r="Y12" i="18"/>
  <c r="Y11" i="18" s="1"/>
  <c r="X12" i="18"/>
  <c r="X11" i="18" s="1"/>
  <c r="W12" i="18"/>
  <c r="W11" i="18" s="1"/>
  <c r="V12" i="18"/>
  <c r="V11" i="18" s="1"/>
  <c r="U12" i="18"/>
  <c r="U11" i="18" s="1"/>
  <c r="T12" i="18"/>
  <c r="T11" i="18" s="1"/>
  <c r="S12" i="18"/>
  <c r="S11" i="18" s="1"/>
  <c r="R12" i="18"/>
  <c r="R11" i="18" s="1"/>
  <c r="Q12" i="18"/>
  <c r="Q11" i="18" s="1"/>
  <c r="P12" i="18"/>
  <c r="P11" i="18" s="1"/>
  <c r="O12" i="18"/>
  <c r="O11" i="18" s="1"/>
  <c r="N12" i="18"/>
  <c r="M12" i="18"/>
  <c r="M11" i="18" s="1"/>
  <c r="L12" i="18"/>
  <c r="L11" i="18" s="1"/>
  <c r="K12" i="18"/>
  <c r="K11" i="18" s="1"/>
  <c r="J12" i="18"/>
  <c r="J11" i="18" s="1"/>
  <c r="I12" i="18"/>
  <c r="I11" i="18" s="1"/>
  <c r="H12" i="18"/>
  <c r="H11" i="18" s="1"/>
  <c r="G12" i="18"/>
  <c r="G11" i="18" s="1"/>
  <c r="F12" i="18"/>
  <c r="F11" i="18" s="1"/>
  <c r="E12" i="18"/>
  <c r="E11" i="18" s="1"/>
  <c r="D12" i="18"/>
  <c r="D11" i="18" s="1"/>
  <c r="C12" i="18"/>
  <c r="C11" i="18" s="1"/>
  <c r="B12" i="18"/>
  <c r="M8" i="18"/>
  <c r="L8" i="18"/>
  <c r="K8" i="18"/>
  <c r="J8" i="18"/>
  <c r="I8" i="18"/>
  <c r="H8" i="18"/>
  <c r="G8" i="18"/>
  <c r="F8" i="18"/>
  <c r="E8" i="18"/>
  <c r="D8" i="18"/>
  <c r="C8" i="18"/>
  <c r="B8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AW17" i="18" l="1"/>
  <c r="Z36" i="18"/>
  <c r="AL17" i="18"/>
  <c r="AM17" i="18"/>
  <c r="S21" i="18"/>
  <c r="W21" i="18"/>
  <c r="AP51" i="18"/>
  <c r="AI21" i="18"/>
  <c r="AK21" i="18"/>
  <c r="AK20" i="18" s="1"/>
  <c r="V21" i="18"/>
  <c r="AC36" i="18"/>
  <c r="X21" i="18"/>
  <c r="AQ51" i="18"/>
  <c r="AQ49" i="18" s="1"/>
  <c r="AG21" i="18"/>
  <c r="AT12" i="18"/>
  <c r="AT11" i="18" s="1"/>
  <c r="AJ21" i="18"/>
  <c r="AP17" i="18"/>
  <c r="AS51" i="18"/>
  <c r="AS49" i="18" s="1"/>
  <c r="Q21" i="18"/>
  <c r="U21" i="18"/>
  <c r="U20" i="18" s="1"/>
  <c r="Y21" i="18"/>
  <c r="AQ17" i="18"/>
  <c r="AH36" i="18"/>
  <c r="AT51" i="18"/>
  <c r="AT49" i="18" s="1"/>
  <c r="T21" i="18"/>
  <c r="AO17" i="18"/>
  <c r="AR51" i="18"/>
  <c r="AR49" i="18" s="1"/>
  <c r="AR17" i="18"/>
  <c r="AA21" i="18"/>
  <c r="AA20" i="18" s="1"/>
  <c r="AB21" i="18"/>
  <c r="AO12" i="18"/>
  <c r="AO11" i="18" s="1"/>
  <c r="AS12" i="18"/>
  <c r="AS11" i="18" s="1"/>
  <c r="AS17" i="18"/>
  <c r="AC21" i="18"/>
  <c r="AP38" i="18"/>
  <c r="AI36" i="18"/>
  <c r="AT17" i="18"/>
  <c r="AD21" i="18"/>
  <c r="AU17" i="18"/>
  <c r="O21" i="18"/>
  <c r="AE21" i="18"/>
  <c r="AQ21" i="18" s="1"/>
  <c r="AQ27" i="18"/>
  <c r="AR38" i="18"/>
  <c r="AA36" i="18"/>
  <c r="AM36" i="18" s="1"/>
  <c r="AW12" i="18"/>
  <c r="AW11" i="18" s="1"/>
  <c r="AV17" i="18"/>
  <c r="P21" i="18"/>
  <c r="AN21" i="18" s="1"/>
  <c r="AF21" i="18"/>
  <c r="AN51" i="18"/>
  <c r="AN49" i="18" s="1"/>
  <c r="B11" i="18"/>
  <c r="Z11" i="18"/>
  <c r="G20" i="18"/>
  <c r="AR27" i="18"/>
  <c r="N21" i="18"/>
  <c r="B20" i="18"/>
  <c r="J20" i="18"/>
  <c r="R21" i="18"/>
  <c r="R20" i="18" s="1"/>
  <c r="Z21" i="18"/>
  <c r="AH21" i="18"/>
  <c r="AH20" i="18" s="1"/>
  <c r="N11" i="18"/>
  <c r="C20" i="18"/>
  <c r="AU21" i="18"/>
  <c r="K20" i="18"/>
  <c r="S20" i="18"/>
  <c r="D20" i="18"/>
  <c r="L20" i="18"/>
  <c r="O36" i="18"/>
  <c r="W36" i="18"/>
  <c r="AE36" i="18"/>
  <c r="AQ36" i="18" s="1"/>
  <c r="AP42" i="18"/>
  <c r="AL51" i="18"/>
  <c r="AL49" i="18" s="1"/>
  <c r="E20" i="18"/>
  <c r="AW21" i="18"/>
  <c r="M20" i="18"/>
  <c r="B49" i="18"/>
  <c r="Z49" i="18"/>
  <c r="AR22" i="18"/>
  <c r="AT27" i="18"/>
  <c r="AV51" i="18"/>
  <c r="AV49" i="18" s="1"/>
  <c r="Q49" i="18"/>
  <c r="AO51" i="18"/>
  <c r="AO49" i="18" s="1"/>
  <c r="AN2" i="18"/>
  <c r="AV12" i="18"/>
  <c r="AV11" i="18" s="1"/>
  <c r="AR42" i="18"/>
  <c r="AQ22" i="18"/>
  <c r="AM2" i="18"/>
  <c r="AU2" i="18"/>
  <c r="AQ12" i="18"/>
  <c r="AQ11" i="18" s="1"/>
  <c r="AS22" i="18"/>
  <c r="T36" i="18"/>
  <c r="T20" i="18" s="1"/>
  <c r="AB36" i="18"/>
  <c r="AJ36" i="18"/>
  <c r="AM42" i="18"/>
  <c r="AU42" i="18"/>
  <c r="AQ2" i="18"/>
  <c r="AW51" i="18"/>
  <c r="AW49" i="18" s="1"/>
  <c r="P36" i="18"/>
  <c r="X36" i="18"/>
  <c r="AF36" i="18"/>
  <c r="AR12" i="18"/>
  <c r="AR11" i="18" s="1"/>
  <c r="AN12" i="18"/>
  <c r="AN11" i="18" s="1"/>
  <c r="AL22" i="18"/>
  <c r="AS38" i="18"/>
  <c r="Q36" i="18"/>
  <c r="Y36" i="18"/>
  <c r="Y20" i="18" s="1"/>
  <c r="AG36" i="18"/>
  <c r="AO2" i="18"/>
  <c r="AW2" i="18"/>
  <c r="AS27" i="18"/>
  <c r="AL38" i="18"/>
  <c r="AT38" i="18"/>
  <c r="AO42" i="18"/>
  <c r="AW42" i="18"/>
  <c r="AR2" i="18"/>
  <c r="AL12" i="18"/>
  <c r="AL27" i="18"/>
  <c r="AM38" i="18"/>
  <c r="AU38" i="18"/>
  <c r="AQ38" i="18"/>
  <c r="N36" i="18"/>
  <c r="V36" i="18"/>
  <c r="AT36" i="18" s="1"/>
  <c r="AD36" i="18"/>
  <c r="AP27" i="18"/>
  <c r="AP22" i="18"/>
  <c r="AP49" i="18"/>
  <c r="AP2" i="18"/>
  <c r="AM12" i="18"/>
  <c r="AM11" i="18" s="1"/>
  <c r="AU12" i="18"/>
  <c r="AU11" i="18" s="1"/>
  <c r="F36" i="18"/>
  <c r="F20" i="18" s="1"/>
  <c r="AN38" i="18"/>
  <c r="AV38" i="18"/>
  <c r="AS42" i="18"/>
  <c r="AM27" i="18"/>
  <c r="AU27" i="18"/>
  <c r="AO38" i="18"/>
  <c r="AW38" i="18"/>
  <c r="AL42" i="18"/>
  <c r="AT42" i="18"/>
  <c r="AM51" i="18"/>
  <c r="AM49" i="18" s="1"/>
  <c r="AU51" i="18"/>
  <c r="AU49" i="18" s="1"/>
  <c r="AT22" i="18"/>
  <c r="AN27" i="18"/>
  <c r="AV27" i="18"/>
  <c r="H36" i="18"/>
  <c r="H20" i="18" s="1"/>
  <c r="AQ42" i="18"/>
  <c r="AP12" i="18"/>
  <c r="AP11" i="18" s="1"/>
  <c r="AT8" i="18"/>
  <c r="AO27" i="18"/>
  <c r="AW27" i="18"/>
  <c r="AS8" i="18"/>
  <c r="I36" i="18"/>
  <c r="I20" i="18" s="1"/>
  <c r="AN42" i="18"/>
  <c r="AV42" i="18"/>
  <c r="AS2" i="18"/>
  <c r="AT2" i="18"/>
  <c r="AL2" i="18"/>
  <c r="AV2" i="18"/>
  <c r="AM8" i="18"/>
  <c r="AU8" i="18"/>
  <c r="AN8" i="18"/>
  <c r="AV8" i="18"/>
  <c r="AO8" i="18"/>
  <c r="AW8" i="18"/>
  <c r="AP8" i="18"/>
  <c r="AQ8" i="18"/>
  <c r="AR8" i="18"/>
  <c r="AM22" i="18"/>
  <c r="AU22" i="18"/>
  <c r="AN22" i="18"/>
  <c r="AV22" i="18"/>
  <c r="AO22" i="18"/>
  <c r="AW22" i="18"/>
  <c r="AO21" i="18" l="1"/>
  <c r="AV21" i="18"/>
  <c r="AR21" i="18"/>
  <c r="W20" i="18"/>
  <c r="AJ20" i="18"/>
  <c r="AB20" i="18"/>
  <c r="AG20" i="18"/>
  <c r="V20" i="18"/>
  <c r="AI20" i="18"/>
  <c r="AC20" i="18"/>
  <c r="P20" i="18"/>
  <c r="X20" i="18"/>
  <c r="AV36" i="18"/>
  <c r="AV20" i="18" s="1"/>
  <c r="AS21" i="18"/>
  <c r="Q20" i="18"/>
  <c r="AM21" i="18"/>
  <c r="AM20" i="18" s="1"/>
  <c r="AL8" i="18"/>
  <c r="AN36" i="18"/>
  <c r="AN20" i="18" s="1"/>
  <c r="AL21" i="18"/>
  <c r="O20" i="18"/>
  <c r="AU36" i="18"/>
  <c r="AU20" i="18" s="1"/>
  <c r="AF20" i="18"/>
  <c r="AD20" i="18"/>
  <c r="AE20" i="18"/>
  <c r="AT21" i="18"/>
  <c r="AT20" i="18" s="1"/>
  <c r="AL11" i="18"/>
  <c r="AP21" i="18"/>
  <c r="AQ20" i="18"/>
  <c r="N20" i="18"/>
  <c r="AR36" i="18"/>
  <c r="AR20" i="18" s="1"/>
  <c r="Z20" i="18"/>
  <c r="AW36" i="18"/>
  <c r="AW20" i="18" s="1"/>
  <c r="AS36" i="18"/>
  <c r="AP36" i="18"/>
  <c r="AO36" i="18"/>
  <c r="AL36" i="18"/>
  <c r="AL20" i="18" s="1"/>
  <c r="AC51" i="15"/>
  <c r="P51" i="14"/>
  <c r="AO20" i="18" l="1"/>
  <c r="AS20" i="18"/>
  <c r="AP20" i="18"/>
  <c r="B51" i="12"/>
  <c r="U51" i="15"/>
  <c r="N51" i="10"/>
  <c r="D51" i="10"/>
  <c r="AL3" i="10" l="1"/>
  <c r="AL4" i="10"/>
  <c r="AL5" i="10"/>
  <c r="AL6" i="10"/>
  <c r="AL7" i="10"/>
  <c r="AL13" i="10"/>
  <c r="AL14" i="10"/>
  <c r="AL15" i="10"/>
  <c r="AL16" i="10"/>
  <c r="AL18" i="10"/>
  <c r="AL19" i="10"/>
  <c r="AL23" i="10"/>
  <c r="AL24" i="10"/>
  <c r="AL25" i="10"/>
  <c r="AL26" i="10"/>
  <c r="AL28" i="10"/>
  <c r="AL29" i="10"/>
  <c r="AL30" i="10"/>
  <c r="AL31" i="10"/>
  <c r="AL32" i="10"/>
  <c r="AL33" i="10"/>
  <c r="AL34" i="10"/>
  <c r="AL35" i="10"/>
  <c r="AL37" i="10"/>
  <c r="AL39" i="10"/>
  <c r="AL40" i="10"/>
  <c r="AL41" i="10"/>
  <c r="AL43" i="10"/>
  <c r="AL44" i="10"/>
  <c r="AL45" i="10"/>
  <c r="AL46" i="10"/>
  <c r="AL47" i="10"/>
  <c r="AL48" i="10"/>
  <c r="AL50" i="10"/>
  <c r="AL52" i="10"/>
  <c r="AL53" i="10"/>
  <c r="AL17" i="10" l="1"/>
  <c r="AL22" i="10"/>
  <c r="AL51" i="10"/>
  <c r="AL49" i="10" s="1"/>
  <c r="AL12" i="10"/>
  <c r="AL27" i="10"/>
  <c r="AL2" i="10"/>
  <c r="AL11" i="10" l="1"/>
  <c r="AL50" i="15"/>
  <c r="AL50" i="14"/>
  <c r="AW50" i="14"/>
  <c r="AV50" i="14"/>
  <c r="AU50" i="14"/>
  <c r="AT50" i="14"/>
  <c r="AS50" i="14"/>
  <c r="AR50" i="14"/>
  <c r="AQ50" i="14"/>
  <c r="AP50" i="14"/>
  <c r="AO50" i="14"/>
  <c r="AN50" i="14"/>
  <c r="AM50" i="14"/>
  <c r="AW50" i="15" l="1"/>
  <c r="AV50" i="15"/>
  <c r="AU50" i="15"/>
  <c r="AT50" i="15"/>
  <c r="AS50" i="15"/>
  <c r="AR50" i="15"/>
  <c r="AQ50" i="15"/>
  <c r="AP50" i="15"/>
  <c r="AO50" i="15"/>
  <c r="AN50" i="15"/>
  <c r="AM50" i="15"/>
  <c r="AW53" i="15" l="1"/>
  <c r="AV53" i="15"/>
  <c r="AU53" i="15"/>
  <c r="AT53" i="15"/>
  <c r="AS53" i="15"/>
  <c r="AR53" i="15"/>
  <c r="AQ53" i="15"/>
  <c r="AP53" i="15"/>
  <c r="AO53" i="15"/>
  <c r="AN53" i="15"/>
  <c r="AM53" i="15"/>
  <c r="AL53" i="15"/>
  <c r="AW52" i="15"/>
  <c r="L52" i="15"/>
  <c r="AV52" i="15" s="1"/>
  <c r="AV51" i="15" s="1"/>
  <c r="AV49" i="15" s="1"/>
  <c r="K52" i="15"/>
  <c r="AU52" i="15" s="1"/>
  <c r="J52" i="15"/>
  <c r="AT52" i="15" s="1"/>
  <c r="I52" i="15"/>
  <c r="AS52" i="15" s="1"/>
  <c r="H52" i="15"/>
  <c r="AR52" i="15" s="1"/>
  <c r="G52" i="15"/>
  <c r="AQ52" i="15" s="1"/>
  <c r="F52" i="15"/>
  <c r="AP52" i="15" s="1"/>
  <c r="E52" i="15"/>
  <c r="AN52" i="15"/>
  <c r="AM52" i="15"/>
  <c r="AL52" i="15"/>
  <c r="AK51" i="15"/>
  <c r="AK49" i="15" s="1"/>
  <c r="AJ51" i="15"/>
  <c r="AJ49" i="15" s="1"/>
  <c r="AI51" i="15"/>
  <c r="AI49" i="15" s="1"/>
  <c r="AH51" i="15"/>
  <c r="AH49" i="15" s="1"/>
  <c r="AG51" i="15"/>
  <c r="AG49" i="15" s="1"/>
  <c r="AF51" i="15"/>
  <c r="AF49" i="15" s="1"/>
  <c r="AE51" i="15"/>
  <c r="AE49" i="15" s="1"/>
  <c r="AD51" i="15"/>
  <c r="AD49" i="15" s="1"/>
  <c r="AC49" i="15"/>
  <c r="AB51" i="15"/>
  <c r="AB49" i="15" s="1"/>
  <c r="AA51" i="15"/>
  <c r="AA49" i="15" s="1"/>
  <c r="Z51" i="15"/>
  <c r="Y51" i="15"/>
  <c r="Y49" i="15" s="1"/>
  <c r="X51" i="15"/>
  <c r="X49" i="15" s="1"/>
  <c r="W51" i="15"/>
  <c r="V51" i="15"/>
  <c r="V49" i="15" s="1"/>
  <c r="U49" i="15"/>
  <c r="T51" i="15"/>
  <c r="T49" i="15" s="1"/>
  <c r="S51" i="15"/>
  <c r="R51" i="15"/>
  <c r="R49" i="15" s="1"/>
  <c r="Q51" i="15"/>
  <c r="Q49" i="15" s="1"/>
  <c r="P51" i="15"/>
  <c r="P49" i="15" s="1"/>
  <c r="O51" i="15"/>
  <c r="N51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2" i="15"/>
  <c r="AJ42" i="15"/>
  <c r="AI42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M36" i="15" s="1"/>
  <c r="L42" i="15"/>
  <c r="K42" i="15"/>
  <c r="K36" i="15" s="1"/>
  <c r="J42" i="15"/>
  <c r="I42" i="15"/>
  <c r="H42" i="15"/>
  <c r="H36" i="15" s="1"/>
  <c r="G42" i="15"/>
  <c r="F42" i="15"/>
  <c r="F36" i="15" s="1"/>
  <c r="E42" i="15"/>
  <c r="D42" i="15"/>
  <c r="C42" i="15"/>
  <c r="C36" i="15" s="1"/>
  <c r="B42" i="15"/>
  <c r="AW41" i="15"/>
  <c r="AV41" i="15"/>
  <c r="AU41" i="15"/>
  <c r="AT41" i="15"/>
  <c r="AS41" i="15"/>
  <c r="AR41" i="15"/>
  <c r="AQ41" i="15"/>
  <c r="AP41" i="15"/>
  <c r="AO41" i="15"/>
  <c r="AN41" i="15"/>
  <c r="AM41" i="15"/>
  <c r="AL41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W39" i="15"/>
  <c r="AV39" i="15"/>
  <c r="AU39" i="15"/>
  <c r="AT39" i="15"/>
  <c r="AS39" i="15"/>
  <c r="AR39" i="15"/>
  <c r="AQ39" i="15"/>
  <c r="AP39" i="15"/>
  <c r="AO39" i="15"/>
  <c r="AN39" i="15"/>
  <c r="AM39" i="15"/>
  <c r="AL39" i="15"/>
  <c r="AK38" i="15"/>
  <c r="AJ38" i="15"/>
  <c r="AI38" i="15"/>
  <c r="AH38" i="15"/>
  <c r="AG38" i="15"/>
  <c r="AF38" i="15"/>
  <c r="AE38" i="15"/>
  <c r="AD38" i="15"/>
  <c r="AC38" i="15"/>
  <c r="AB38" i="15"/>
  <c r="AA38" i="15"/>
  <c r="Z38" i="15"/>
  <c r="Y38" i="15"/>
  <c r="Y36" i="15" s="1"/>
  <c r="X38" i="15"/>
  <c r="X36" i="15" s="1"/>
  <c r="W38" i="15"/>
  <c r="W36" i="15" s="1"/>
  <c r="V38" i="15"/>
  <c r="U38" i="15"/>
  <c r="U36" i="15" s="1"/>
  <c r="T38" i="15"/>
  <c r="T36" i="15" s="1"/>
  <c r="S38" i="15"/>
  <c r="R38" i="15"/>
  <c r="R36" i="15" s="1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W37" i="15"/>
  <c r="AV37" i="15"/>
  <c r="AU37" i="15"/>
  <c r="AT37" i="15"/>
  <c r="AS37" i="15"/>
  <c r="AR37" i="15"/>
  <c r="AQ37" i="15"/>
  <c r="AP37" i="15"/>
  <c r="AO37" i="15"/>
  <c r="AN37" i="15"/>
  <c r="AM37" i="15"/>
  <c r="AL37" i="15"/>
  <c r="AW35" i="15"/>
  <c r="AV35" i="15"/>
  <c r="AU35" i="15"/>
  <c r="AT35" i="15"/>
  <c r="AS35" i="15"/>
  <c r="AR35" i="15"/>
  <c r="AQ35" i="15"/>
  <c r="AP35" i="15"/>
  <c r="AO35" i="15"/>
  <c r="AN35" i="15"/>
  <c r="AM35" i="15"/>
  <c r="AL35" i="15"/>
  <c r="AW34" i="15"/>
  <c r="AV34" i="15"/>
  <c r="AU34" i="15"/>
  <c r="AT34" i="15"/>
  <c r="AS34" i="15"/>
  <c r="AR34" i="15"/>
  <c r="AQ34" i="15"/>
  <c r="AP34" i="15"/>
  <c r="AO34" i="15"/>
  <c r="AN34" i="15"/>
  <c r="AM34" i="15"/>
  <c r="AL34" i="15"/>
  <c r="AW33" i="15"/>
  <c r="AV33" i="15"/>
  <c r="AU33" i="15"/>
  <c r="AT33" i="15"/>
  <c r="AS33" i="15"/>
  <c r="AR33" i="15"/>
  <c r="AQ33" i="15"/>
  <c r="AP33" i="15"/>
  <c r="AO33" i="15"/>
  <c r="AN33" i="15"/>
  <c r="AM33" i="15"/>
  <c r="AL33" i="15"/>
  <c r="AW32" i="15"/>
  <c r="AV32" i="15"/>
  <c r="AU32" i="15"/>
  <c r="AT32" i="15"/>
  <c r="AS32" i="15"/>
  <c r="AR32" i="15"/>
  <c r="AQ32" i="15"/>
  <c r="AP32" i="15"/>
  <c r="AO32" i="15"/>
  <c r="AN32" i="15"/>
  <c r="AM32" i="15"/>
  <c r="AL32" i="15"/>
  <c r="AW31" i="15"/>
  <c r="AV31" i="15"/>
  <c r="AU31" i="15"/>
  <c r="AT31" i="15"/>
  <c r="AS31" i="15"/>
  <c r="AR31" i="15"/>
  <c r="AQ31" i="15"/>
  <c r="AP31" i="15"/>
  <c r="AO31" i="15"/>
  <c r="AN31" i="15"/>
  <c r="AM31" i="15"/>
  <c r="AL31" i="15"/>
  <c r="AW30" i="15"/>
  <c r="AV30" i="15"/>
  <c r="AU30" i="15"/>
  <c r="AT30" i="15"/>
  <c r="AS30" i="15"/>
  <c r="AR30" i="15"/>
  <c r="AQ30" i="15"/>
  <c r="AP30" i="15"/>
  <c r="AO30" i="15"/>
  <c r="AN30" i="15"/>
  <c r="AM30" i="15"/>
  <c r="AL30" i="15"/>
  <c r="AW29" i="15"/>
  <c r="AV29" i="15"/>
  <c r="AU29" i="15"/>
  <c r="AT29" i="15"/>
  <c r="AS29" i="15"/>
  <c r="AR29" i="15"/>
  <c r="AQ29" i="15"/>
  <c r="AP29" i="15"/>
  <c r="AO29" i="15"/>
  <c r="AN29" i="15"/>
  <c r="AM29" i="15"/>
  <c r="AL29" i="15"/>
  <c r="AW28" i="15"/>
  <c r="AV28" i="15"/>
  <c r="AU28" i="15"/>
  <c r="AT28" i="15"/>
  <c r="AS28" i="15"/>
  <c r="AR28" i="15"/>
  <c r="AQ28" i="15"/>
  <c r="AP28" i="15"/>
  <c r="AO28" i="15"/>
  <c r="AN28" i="15"/>
  <c r="AM28" i="15"/>
  <c r="AL28" i="15"/>
  <c r="AK27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W26" i="15"/>
  <c r="AV26" i="15"/>
  <c r="AU26" i="15"/>
  <c r="AT26" i="15"/>
  <c r="AS26" i="15"/>
  <c r="AR26" i="15"/>
  <c r="AQ26" i="15"/>
  <c r="AP26" i="15"/>
  <c r="AO26" i="15"/>
  <c r="AN26" i="15"/>
  <c r="AM26" i="15"/>
  <c r="AL26" i="15"/>
  <c r="AW25" i="15"/>
  <c r="AV25" i="15"/>
  <c r="AU25" i="15"/>
  <c r="AT25" i="15"/>
  <c r="AS25" i="15"/>
  <c r="AR25" i="15"/>
  <c r="AQ25" i="15"/>
  <c r="AP25" i="15"/>
  <c r="AO25" i="15"/>
  <c r="AN25" i="15"/>
  <c r="AM25" i="15"/>
  <c r="AL25" i="15"/>
  <c r="AW24" i="15"/>
  <c r="AV24" i="15"/>
  <c r="AU24" i="15"/>
  <c r="AT24" i="15"/>
  <c r="AS24" i="15"/>
  <c r="AR24" i="15"/>
  <c r="AQ24" i="15"/>
  <c r="AP24" i="15"/>
  <c r="AO24" i="15"/>
  <c r="AN24" i="15"/>
  <c r="AM24" i="15"/>
  <c r="AL24" i="15"/>
  <c r="AW23" i="15"/>
  <c r="AV23" i="15"/>
  <c r="AU23" i="15"/>
  <c r="AT23" i="15"/>
  <c r="AS23" i="15"/>
  <c r="AR23" i="15"/>
  <c r="AQ23" i="15"/>
  <c r="AP23" i="15"/>
  <c r="AO23" i="15"/>
  <c r="AN23" i="15"/>
  <c r="AM23" i="15"/>
  <c r="AL23" i="15"/>
  <c r="AK22" i="15"/>
  <c r="AJ22" i="15"/>
  <c r="AI22" i="15"/>
  <c r="AH22" i="15"/>
  <c r="AG22" i="15"/>
  <c r="AF22" i="15"/>
  <c r="AE22" i="15"/>
  <c r="AD22" i="15"/>
  <c r="AC22" i="15"/>
  <c r="AC21" i="15" s="1"/>
  <c r="AB22" i="15"/>
  <c r="AB21" i="15" s="1"/>
  <c r="AA22" i="15"/>
  <c r="Z22" i="15"/>
  <c r="Y22" i="15"/>
  <c r="Y21" i="15" s="1"/>
  <c r="Y20" i="15" s="1"/>
  <c r="X22" i="15"/>
  <c r="X21" i="15" s="1"/>
  <c r="X20" i="15" s="1"/>
  <c r="W22" i="15"/>
  <c r="W21" i="15" s="1"/>
  <c r="W20" i="15" s="1"/>
  <c r="V22" i="15"/>
  <c r="V21" i="15" s="1"/>
  <c r="U22" i="15"/>
  <c r="T22" i="15"/>
  <c r="S22" i="15"/>
  <c r="R22" i="15"/>
  <c r="Q22" i="15"/>
  <c r="P22" i="15"/>
  <c r="O22" i="15"/>
  <c r="N22" i="15"/>
  <c r="M22" i="15"/>
  <c r="M21" i="15" s="1"/>
  <c r="L22" i="15"/>
  <c r="L21" i="15" s="1"/>
  <c r="K22" i="15"/>
  <c r="K21" i="15" s="1"/>
  <c r="J22" i="15"/>
  <c r="J21" i="15" s="1"/>
  <c r="I22" i="15"/>
  <c r="I21" i="15" s="1"/>
  <c r="H22" i="15"/>
  <c r="H21" i="15" s="1"/>
  <c r="G22" i="15"/>
  <c r="G21" i="15" s="1"/>
  <c r="F22" i="15"/>
  <c r="F21" i="15" s="1"/>
  <c r="E22" i="15"/>
  <c r="E21" i="15" s="1"/>
  <c r="D22" i="15"/>
  <c r="D21" i="15" s="1"/>
  <c r="C22" i="15"/>
  <c r="C21" i="15" s="1"/>
  <c r="B22" i="15"/>
  <c r="B21" i="15" s="1"/>
  <c r="AW19" i="15"/>
  <c r="AV19" i="15"/>
  <c r="AU19" i="15"/>
  <c r="AT19" i="15"/>
  <c r="AS19" i="15"/>
  <c r="AR19" i="15"/>
  <c r="AQ19" i="15"/>
  <c r="AP19" i="15"/>
  <c r="AO19" i="15"/>
  <c r="AN19" i="15"/>
  <c r="AM19" i="15"/>
  <c r="AL19" i="15"/>
  <c r="AW18" i="15"/>
  <c r="AW17" i="15" s="1"/>
  <c r="AV18" i="15"/>
  <c r="AV17" i="15" s="1"/>
  <c r="AU18" i="15"/>
  <c r="AU17" i="15" s="1"/>
  <c r="AT18" i="15"/>
  <c r="AT17" i="15" s="1"/>
  <c r="AS18" i="15"/>
  <c r="AS17" i="15" s="1"/>
  <c r="AR18" i="15"/>
  <c r="AR17" i="15" s="1"/>
  <c r="AQ18" i="15"/>
  <c r="AQ17" i="15" s="1"/>
  <c r="AP18" i="15"/>
  <c r="AP17" i="15" s="1"/>
  <c r="AO18" i="15"/>
  <c r="AO17" i="15" s="1"/>
  <c r="AN18" i="15"/>
  <c r="AN17" i="15" s="1"/>
  <c r="AM18" i="15"/>
  <c r="AM17" i="15" s="1"/>
  <c r="AL18" i="15"/>
  <c r="AK17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W16" i="15"/>
  <c r="AV16" i="15"/>
  <c r="AU16" i="15"/>
  <c r="AT16" i="15"/>
  <c r="AS16" i="15"/>
  <c r="AR16" i="15"/>
  <c r="AQ16" i="15"/>
  <c r="AP16" i="15"/>
  <c r="AO16" i="15"/>
  <c r="AN16" i="15"/>
  <c r="AM16" i="15"/>
  <c r="AL16" i="15"/>
  <c r="AW15" i="15"/>
  <c r="AV15" i="15"/>
  <c r="AU15" i="15"/>
  <c r="AT15" i="15"/>
  <c r="AS15" i="15"/>
  <c r="AR15" i="15"/>
  <c r="AQ15" i="15"/>
  <c r="AP15" i="15"/>
  <c r="AO15" i="15"/>
  <c r="AN15" i="15"/>
  <c r="AM15" i="15"/>
  <c r="AL15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2" i="15"/>
  <c r="AK11" i="15" s="1"/>
  <c r="AJ12" i="15"/>
  <c r="AJ11" i="15" s="1"/>
  <c r="AI12" i="15"/>
  <c r="AI11" i="15" s="1"/>
  <c r="AH12" i="15"/>
  <c r="AH11" i="15" s="1"/>
  <c r="AG12" i="15"/>
  <c r="AG11" i="15" s="1"/>
  <c r="AF12" i="15"/>
  <c r="AF11" i="15" s="1"/>
  <c r="AE12" i="15"/>
  <c r="AE11" i="15" s="1"/>
  <c r="AD12" i="15"/>
  <c r="AD11" i="15" s="1"/>
  <c r="AC12" i="15"/>
  <c r="AC11" i="15" s="1"/>
  <c r="AB12" i="15"/>
  <c r="AB11" i="15" s="1"/>
  <c r="AA12" i="15"/>
  <c r="AA11" i="15" s="1"/>
  <c r="Z12" i="15"/>
  <c r="Z11" i="15" s="1"/>
  <c r="Y12" i="15"/>
  <c r="Y11" i="15" s="1"/>
  <c r="X12" i="15"/>
  <c r="X11" i="15" s="1"/>
  <c r="W12" i="15"/>
  <c r="W11" i="15" s="1"/>
  <c r="V12" i="15"/>
  <c r="V11" i="15" s="1"/>
  <c r="U12" i="15"/>
  <c r="U11" i="15" s="1"/>
  <c r="T12" i="15"/>
  <c r="T11" i="15" s="1"/>
  <c r="S12" i="15"/>
  <c r="S11" i="15" s="1"/>
  <c r="R12" i="15"/>
  <c r="R11" i="15" s="1"/>
  <c r="Q12" i="15"/>
  <c r="Q11" i="15" s="1"/>
  <c r="P12" i="15"/>
  <c r="P11" i="15" s="1"/>
  <c r="O12" i="15"/>
  <c r="O11" i="15" s="1"/>
  <c r="N12" i="15"/>
  <c r="M12" i="15"/>
  <c r="M11" i="15" s="1"/>
  <c r="L12" i="15"/>
  <c r="L11" i="15" s="1"/>
  <c r="K12" i="15"/>
  <c r="K11" i="15" s="1"/>
  <c r="J12" i="15"/>
  <c r="J11" i="15" s="1"/>
  <c r="I12" i="15"/>
  <c r="I11" i="15" s="1"/>
  <c r="H12" i="15"/>
  <c r="H11" i="15" s="1"/>
  <c r="G12" i="15"/>
  <c r="G11" i="15" s="1"/>
  <c r="F12" i="15"/>
  <c r="F11" i="15" s="1"/>
  <c r="E12" i="15"/>
  <c r="E11" i="15" s="1"/>
  <c r="D12" i="15"/>
  <c r="D11" i="15" s="1"/>
  <c r="C12" i="15"/>
  <c r="C11" i="15" s="1"/>
  <c r="B12" i="15"/>
  <c r="M8" i="15"/>
  <c r="L8" i="15"/>
  <c r="K8" i="15"/>
  <c r="J8" i="15"/>
  <c r="I8" i="15"/>
  <c r="H8" i="15"/>
  <c r="G8" i="15"/>
  <c r="F8" i="15"/>
  <c r="E8" i="15"/>
  <c r="D8" i="15"/>
  <c r="C8" i="15"/>
  <c r="B8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M53" i="14"/>
  <c r="AW53" i="14" s="1"/>
  <c r="L53" i="14"/>
  <c r="AV53" i="14" s="1"/>
  <c r="K53" i="14"/>
  <c r="AU53" i="14" s="1"/>
  <c r="J53" i="14"/>
  <c r="AT53" i="14" s="1"/>
  <c r="I53" i="14"/>
  <c r="AS53" i="14" s="1"/>
  <c r="H53" i="14"/>
  <c r="AR53" i="14" s="1"/>
  <c r="G53" i="14"/>
  <c r="AQ53" i="14" s="1"/>
  <c r="F53" i="14"/>
  <c r="AP53" i="14" s="1"/>
  <c r="E53" i="14"/>
  <c r="AO53" i="14" s="1"/>
  <c r="D53" i="14"/>
  <c r="AN53" i="14" s="1"/>
  <c r="C53" i="14"/>
  <c r="AM53" i="14" s="1"/>
  <c r="B53" i="14"/>
  <c r="M52" i="14"/>
  <c r="AW52" i="14" s="1"/>
  <c r="L52" i="14"/>
  <c r="AV52" i="14" s="1"/>
  <c r="K52" i="14"/>
  <c r="AU52" i="14" s="1"/>
  <c r="J52" i="14"/>
  <c r="AT52" i="14" s="1"/>
  <c r="I52" i="14"/>
  <c r="AS52" i="14" s="1"/>
  <c r="H52" i="14"/>
  <c r="AR52" i="14" s="1"/>
  <c r="G52" i="14"/>
  <c r="AQ52" i="14" s="1"/>
  <c r="F52" i="14"/>
  <c r="AP52" i="14" s="1"/>
  <c r="E52" i="14"/>
  <c r="AO52" i="14" s="1"/>
  <c r="D52" i="14"/>
  <c r="AN52" i="14" s="1"/>
  <c r="C52" i="14"/>
  <c r="AM52" i="14" s="1"/>
  <c r="B52" i="14"/>
  <c r="AK51" i="14"/>
  <c r="AK49" i="14" s="1"/>
  <c r="AJ51" i="14"/>
  <c r="AJ49" i="14" s="1"/>
  <c r="AI51" i="14"/>
  <c r="AI49" i="14" s="1"/>
  <c r="AH51" i="14"/>
  <c r="AH49" i="14" s="1"/>
  <c r="AG51" i="14"/>
  <c r="AG49" i="14" s="1"/>
  <c r="AF51" i="14"/>
  <c r="AF49" i="14" s="1"/>
  <c r="AE51" i="14"/>
  <c r="AE49" i="14" s="1"/>
  <c r="AD51" i="14"/>
  <c r="AD49" i="14" s="1"/>
  <c r="AC51" i="14"/>
  <c r="AC49" i="14" s="1"/>
  <c r="AB51" i="14"/>
  <c r="AB49" i="14" s="1"/>
  <c r="AA51" i="14"/>
  <c r="AA49" i="14" s="1"/>
  <c r="Z51" i="14"/>
  <c r="Y51" i="14"/>
  <c r="Y49" i="14" s="1"/>
  <c r="X51" i="14"/>
  <c r="X49" i="14" s="1"/>
  <c r="W51" i="14"/>
  <c r="W49" i="14" s="1"/>
  <c r="V51" i="14"/>
  <c r="V49" i="14" s="1"/>
  <c r="U51" i="14"/>
  <c r="U49" i="14" s="1"/>
  <c r="T51" i="14"/>
  <c r="T49" i="14" s="1"/>
  <c r="S51" i="14"/>
  <c r="S49" i="14" s="1"/>
  <c r="R51" i="14"/>
  <c r="R49" i="14" s="1"/>
  <c r="Q51" i="14"/>
  <c r="Q49" i="14" s="1"/>
  <c r="P49" i="14"/>
  <c r="O51" i="14"/>
  <c r="O49" i="14" s="1"/>
  <c r="N51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W47" i="14"/>
  <c r="AV47" i="14"/>
  <c r="AU47" i="14"/>
  <c r="AT47" i="14"/>
  <c r="AS47" i="14"/>
  <c r="AR47" i="14"/>
  <c r="AQ47" i="14"/>
  <c r="AP47" i="14"/>
  <c r="AO47" i="14"/>
  <c r="AN47" i="14"/>
  <c r="AM47" i="14"/>
  <c r="AL47" i="14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2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M36" i="14" s="1"/>
  <c r="L42" i="14"/>
  <c r="K42" i="14"/>
  <c r="J42" i="14"/>
  <c r="I42" i="14"/>
  <c r="H42" i="14"/>
  <c r="G42" i="14"/>
  <c r="F42" i="14"/>
  <c r="F36" i="14" s="1"/>
  <c r="E42" i="14"/>
  <c r="E36" i="14" s="1"/>
  <c r="D42" i="14"/>
  <c r="C42" i="14"/>
  <c r="B42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Y36" i="14" s="1"/>
  <c r="X38" i="14"/>
  <c r="X36" i="14" s="1"/>
  <c r="W38" i="14"/>
  <c r="W36" i="14" s="1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2" i="14"/>
  <c r="AJ22" i="14"/>
  <c r="AI22" i="14"/>
  <c r="AH22" i="14"/>
  <c r="AG22" i="14"/>
  <c r="AF22" i="14"/>
  <c r="AE22" i="14"/>
  <c r="AD22" i="14"/>
  <c r="AC22" i="14"/>
  <c r="AB22" i="14"/>
  <c r="AA22" i="14"/>
  <c r="AA21" i="14" s="1"/>
  <c r="Z22" i="14"/>
  <c r="Y22" i="14"/>
  <c r="X22" i="14"/>
  <c r="X21" i="14" s="1"/>
  <c r="W22" i="14"/>
  <c r="V22" i="14"/>
  <c r="U22" i="14"/>
  <c r="T22" i="14"/>
  <c r="S22" i="14"/>
  <c r="R22" i="14"/>
  <c r="Q22" i="14"/>
  <c r="P22" i="14"/>
  <c r="P21" i="14" s="1"/>
  <c r="O22" i="14"/>
  <c r="N22" i="14"/>
  <c r="M22" i="14"/>
  <c r="M21" i="14" s="1"/>
  <c r="L22" i="14"/>
  <c r="L21" i="14" s="1"/>
  <c r="K22" i="14"/>
  <c r="K21" i="14" s="1"/>
  <c r="J22" i="14"/>
  <c r="J21" i="14" s="1"/>
  <c r="I22" i="14"/>
  <c r="I21" i="14" s="1"/>
  <c r="H22" i="14"/>
  <c r="H21" i="14" s="1"/>
  <c r="G22" i="14"/>
  <c r="G21" i="14" s="1"/>
  <c r="F22" i="14"/>
  <c r="F21" i="14" s="1"/>
  <c r="E22" i="14"/>
  <c r="E21" i="14" s="1"/>
  <c r="D22" i="14"/>
  <c r="D21" i="14" s="1"/>
  <c r="C22" i="14"/>
  <c r="C21" i="14" s="1"/>
  <c r="B22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W18" i="14"/>
  <c r="AW17" i="14" s="1"/>
  <c r="AV18" i="14"/>
  <c r="AV17" i="14" s="1"/>
  <c r="AU18" i="14"/>
  <c r="AU17" i="14" s="1"/>
  <c r="AT18" i="14"/>
  <c r="AT17" i="14" s="1"/>
  <c r="AS18" i="14"/>
  <c r="AR18" i="14"/>
  <c r="AR17" i="14" s="1"/>
  <c r="AQ18" i="14"/>
  <c r="AQ17" i="14" s="1"/>
  <c r="AP18" i="14"/>
  <c r="AP17" i="14" s="1"/>
  <c r="AO18" i="14"/>
  <c r="AO17" i="14" s="1"/>
  <c r="AN18" i="14"/>
  <c r="AN17" i="14" s="1"/>
  <c r="AM18" i="14"/>
  <c r="AM17" i="14" s="1"/>
  <c r="AL18" i="14"/>
  <c r="AS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2" i="14"/>
  <c r="AK11" i="14" s="1"/>
  <c r="AJ12" i="14"/>
  <c r="AJ11" i="14" s="1"/>
  <c r="AI12" i="14"/>
  <c r="AI11" i="14" s="1"/>
  <c r="AH12" i="14"/>
  <c r="AH11" i="14" s="1"/>
  <c r="AG12" i="14"/>
  <c r="AG11" i="14" s="1"/>
  <c r="AF12" i="14"/>
  <c r="AF11" i="14" s="1"/>
  <c r="AE12" i="14"/>
  <c r="AE11" i="14" s="1"/>
  <c r="AD12" i="14"/>
  <c r="AD11" i="14" s="1"/>
  <c r="AC12" i="14"/>
  <c r="AC11" i="14" s="1"/>
  <c r="AB12" i="14"/>
  <c r="AB11" i="14" s="1"/>
  <c r="AA12" i="14"/>
  <c r="AA11" i="14" s="1"/>
  <c r="Z12" i="14"/>
  <c r="Y12" i="14"/>
  <c r="Y11" i="14" s="1"/>
  <c r="X12" i="14"/>
  <c r="X11" i="14" s="1"/>
  <c r="W12" i="14"/>
  <c r="W11" i="14" s="1"/>
  <c r="V12" i="14"/>
  <c r="V11" i="14" s="1"/>
  <c r="U12" i="14"/>
  <c r="U11" i="14" s="1"/>
  <c r="T12" i="14"/>
  <c r="T11" i="14" s="1"/>
  <c r="S12" i="14"/>
  <c r="S11" i="14" s="1"/>
  <c r="R12" i="14"/>
  <c r="R11" i="14" s="1"/>
  <c r="Q12" i="14"/>
  <c r="Q11" i="14" s="1"/>
  <c r="P12" i="14"/>
  <c r="P11" i="14" s="1"/>
  <c r="O12" i="14"/>
  <c r="O11" i="14" s="1"/>
  <c r="N12" i="14"/>
  <c r="M12" i="14"/>
  <c r="M11" i="14" s="1"/>
  <c r="L12" i="14"/>
  <c r="L11" i="14" s="1"/>
  <c r="K12" i="14"/>
  <c r="K11" i="14" s="1"/>
  <c r="J12" i="14"/>
  <c r="J11" i="14" s="1"/>
  <c r="I12" i="14"/>
  <c r="I11" i="14" s="1"/>
  <c r="H12" i="14"/>
  <c r="H11" i="14" s="1"/>
  <c r="G12" i="14"/>
  <c r="G11" i="14" s="1"/>
  <c r="F12" i="14"/>
  <c r="F11" i="14" s="1"/>
  <c r="E12" i="14"/>
  <c r="E11" i="14" s="1"/>
  <c r="D12" i="14"/>
  <c r="D11" i="14" s="1"/>
  <c r="C12" i="14"/>
  <c r="C11" i="14" s="1"/>
  <c r="B12" i="14"/>
  <c r="M8" i="14"/>
  <c r="L8" i="14"/>
  <c r="K8" i="14"/>
  <c r="J8" i="14"/>
  <c r="I8" i="14"/>
  <c r="H8" i="14"/>
  <c r="G8" i="14"/>
  <c r="F8" i="14"/>
  <c r="E8" i="14"/>
  <c r="D8" i="14"/>
  <c r="C8" i="14"/>
  <c r="B8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B21" i="14" l="1"/>
  <c r="AN21" i="14" s="1"/>
  <c r="AC21" i="14"/>
  <c r="AE21" i="14"/>
  <c r="AD21" i="14"/>
  <c r="O21" i="14"/>
  <c r="AM21" i="14" s="1"/>
  <c r="O21" i="15"/>
  <c r="AE21" i="15"/>
  <c r="AD21" i="15"/>
  <c r="P21" i="15"/>
  <c r="AF21" i="15"/>
  <c r="Q21" i="15"/>
  <c r="AG21" i="15"/>
  <c r="T21" i="15"/>
  <c r="T20" i="15" s="1"/>
  <c r="AJ21" i="15"/>
  <c r="AV21" i="15" s="1"/>
  <c r="P36" i="15"/>
  <c r="U21" i="15"/>
  <c r="U20" i="15" s="1"/>
  <c r="AK21" i="15"/>
  <c r="AW21" i="15" s="1"/>
  <c r="Q36" i="15"/>
  <c r="P36" i="14"/>
  <c r="AF21" i="14"/>
  <c r="AI21" i="14"/>
  <c r="T21" i="14"/>
  <c r="AR21" i="14" s="1"/>
  <c r="AJ21" i="14"/>
  <c r="AV21" i="14" s="1"/>
  <c r="Q36" i="14"/>
  <c r="O36" i="14"/>
  <c r="O20" i="14" s="1"/>
  <c r="S21" i="14"/>
  <c r="AQ21" i="14" s="1"/>
  <c r="U21" i="14"/>
  <c r="AK21" i="14"/>
  <c r="R36" i="14"/>
  <c r="V21" i="14"/>
  <c r="W21" i="14"/>
  <c r="W20" i="14" s="1"/>
  <c r="F20" i="15"/>
  <c r="N21" i="15"/>
  <c r="H20" i="15"/>
  <c r="R21" i="15"/>
  <c r="R20" i="15" s="1"/>
  <c r="Z21" i="15"/>
  <c r="AH21" i="15"/>
  <c r="C20" i="15"/>
  <c r="AA21" i="15"/>
  <c r="AI21" i="15"/>
  <c r="AU21" i="15" s="1"/>
  <c r="AM27" i="15"/>
  <c r="AQ12" i="15"/>
  <c r="AQ11" i="15" s="1"/>
  <c r="S21" i="15"/>
  <c r="AN21" i="15"/>
  <c r="K20" i="15"/>
  <c r="M20" i="15"/>
  <c r="E20" i="14"/>
  <c r="M20" i="14"/>
  <c r="F20" i="14"/>
  <c r="N21" i="14"/>
  <c r="Z49" i="14"/>
  <c r="P20" i="14"/>
  <c r="X20" i="14"/>
  <c r="AL52" i="14"/>
  <c r="B11" i="14"/>
  <c r="Z11" i="14"/>
  <c r="Q21" i="14"/>
  <c r="Q20" i="14" s="1"/>
  <c r="Y21" i="14"/>
  <c r="Y20" i="14" s="1"/>
  <c r="AG21" i="14"/>
  <c r="AL53" i="14"/>
  <c r="AL17" i="14"/>
  <c r="B21" i="14"/>
  <c r="R21" i="14"/>
  <c r="Z21" i="14"/>
  <c r="AH21" i="14"/>
  <c r="AO52" i="15"/>
  <c r="AL17" i="15"/>
  <c r="AT27" i="15"/>
  <c r="B36" i="15"/>
  <c r="B20" i="15" s="1"/>
  <c r="B11" i="15"/>
  <c r="AT51" i="14"/>
  <c r="AT49" i="14" s="1"/>
  <c r="AM27" i="14"/>
  <c r="AU27" i="14"/>
  <c r="AL2" i="14"/>
  <c r="AO27" i="14"/>
  <c r="AM51" i="14"/>
  <c r="AM49" i="14" s="1"/>
  <c r="AU51" i="14"/>
  <c r="AU49" i="14" s="1"/>
  <c r="AT2" i="14"/>
  <c r="AW27" i="14"/>
  <c r="AU2" i="14"/>
  <c r="AM12" i="14"/>
  <c r="AM11" i="14" s="1"/>
  <c r="AV2" i="14"/>
  <c r="AU12" i="14"/>
  <c r="AU11" i="14" s="1"/>
  <c r="AQ51" i="15"/>
  <c r="AQ49" i="15" s="1"/>
  <c r="AO27" i="15"/>
  <c r="AW27" i="15"/>
  <c r="AU2" i="15"/>
  <c r="AW2" i="14"/>
  <c r="AP12" i="14"/>
  <c r="AP11" i="14" s="1"/>
  <c r="AM2" i="14"/>
  <c r="AR2" i="14"/>
  <c r="AN12" i="15"/>
  <c r="AN11" i="15" s="1"/>
  <c r="AV12" i="15"/>
  <c r="AV11" i="15" s="1"/>
  <c r="AN2" i="14"/>
  <c r="AL12" i="14"/>
  <c r="AT12" i="14"/>
  <c r="AT11" i="14" s="1"/>
  <c r="AO2" i="14"/>
  <c r="AQ12" i="14"/>
  <c r="AQ11" i="14" s="1"/>
  <c r="AM12" i="15"/>
  <c r="AM11" i="15" s="1"/>
  <c r="AV2" i="15"/>
  <c r="AR12" i="15"/>
  <c r="AR11" i="15" s="1"/>
  <c r="AL2" i="15"/>
  <c r="AT2" i="15"/>
  <c r="AQ27" i="15"/>
  <c r="AN51" i="15"/>
  <c r="AN49" i="15" s="1"/>
  <c r="Z36" i="15"/>
  <c r="AR51" i="15"/>
  <c r="AR49" i="15" s="1"/>
  <c r="AU27" i="15"/>
  <c r="AS51" i="15"/>
  <c r="AS49" i="15" s="1"/>
  <c r="AM51" i="15"/>
  <c r="AM49" i="15" s="1"/>
  <c r="AU51" i="15"/>
  <c r="AU49" i="15" s="1"/>
  <c r="AT22" i="15"/>
  <c r="AL27" i="15"/>
  <c r="AP38" i="15"/>
  <c r="AL38" i="15"/>
  <c r="AU12" i="15"/>
  <c r="AU11" i="15" s="1"/>
  <c r="AV22" i="15"/>
  <c r="AN27" i="15"/>
  <c r="AV27" i="15"/>
  <c r="Z49" i="15"/>
  <c r="AQ2" i="14"/>
  <c r="AV51" i="14"/>
  <c r="AV49" i="14" s="1"/>
  <c r="AS12" i="14"/>
  <c r="AS11" i="14" s="1"/>
  <c r="AW51" i="14"/>
  <c r="AW49" i="14" s="1"/>
  <c r="AL27" i="14"/>
  <c r="AT27" i="14"/>
  <c r="AP38" i="14"/>
  <c r="AS2" i="14"/>
  <c r="AR12" i="14"/>
  <c r="AR11" i="14" s="1"/>
  <c r="AL42" i="14"/>
  <c r="B36" i="14"/>
  <c r="Z36" i="14"/>
  <c r="N49" i="14"/>
  <c r="AQ27" i="14"/>
  <c r="AN51" i="14"/>
  <c r="AN49" i="14" s="1"/>
  <c r="AP51" i="14"/>
  <c r="AP49" i="14" s="1"/>
  <c r="AL38" i="14"/>
  <c r="N36" i="14"/>
  <c r="AQ51" i="14"/>
  <c r="AQ49" i="14" s="1"/>
  <c r="N11" i="14"/>
  <c r="AL22" i="14"/>
  <c r="AP2" i="14"/>
  <c r="AT22" i="14"/>
  <c r="AN27" i="14"/>
  <c r="AV27" i="14"/>
  <c r="AR27" i="14"/>
  <c r="AW51" i="15"/>
  <c r="AW49" i="15" s="1"/>
  <c r="AP2" i="15"/>
  <c r="AM2" i="15"/>
  <c r="AQ2" i="15"/>
  <c r="AR2" i="15"/>
  <c r="AW2" i="15"/>
  <c r="AB36" i="15"/>
  <c r="AB20" i="15" s="1"/>
  <c r="AC36" i="15"/>
  <c r="AC20" i="15" s="1"/>
  <c r="AK36" i="15"/>
  <c r="AW36" i="15" s="1"/>
  <c r="N36" i="15"/>
  <c r="AD36" i="15"/>
  <c r="AP36" i="15" s="1"/>
  <c r="O36" i="15"/>
  <c r="O20" i="15" s="1"/>
  <c r="AE36" i="15"/>
  <c r="AE20" i="15" s="1"/>
  <c r="AR38" i="15"/>
  <c r="AF36" i="15"/>
  <c r="AR36" i="15" s="1"/>
  <c r="AS38" i="15"/>
  <c r="AG36" i="15"/>
  <c r="AJ36" i="15"/>
  <c r="N11" i="15"/>
  <c r="AL42" i="15"/>
  <c r="AH36" i="15"/>
  <c r="AM38" i="15"/>
  <c r="AU38" i="15"/>
  <c r="AA36" i="15"/>
  <c r="AI36" i="15"/>
  <c r="AS42" i="15"/>
  <c r="I36" i="15"/>
  <c r="I20" i="15" s="1"/>
  <c r="AN2" i="15"/>
  <c r="AW22" i="15"/>
  <c r="AS8" i="15"/>
  <c r="AP27" i="15"/>
  <c r="AT42" i="15"/>
  <c r="J36" i="15"/>
  <c r="J20" i="15" s="1"/>
  <c r="AP42" i="15"/>
  <c r="AQ38" i="15"/>
  <c r="S36" i="15"/>
  <c r="AL12" i="15"/>
  <c r="AT12" i="15"/>
  <c r="AT11" i="15" s="1"/>
  <c r="AR27" i="15"/>
  <c r="AN38" i="15"/>
  <c r="AV38" i="15"/>
  <c r="AN42" i="15"/>
  <c r="D36" i="15"/>
  <c r="D20" i="15" s="1"/>
  <c r="AV42" i="15"/>
  <c r="L36" i="15"/>
  <c r="L20" i="15" s="1"/>
  <c r="AR42" i="15"/>
  <c r="AS27" i="15"/>
  <c r="AO38" i="15"/>
  <c r="AW38" i="15"/>
  <c r="AO42" i="15"/>
  <c r="E36" i="15"/>
  <c r="AW42" i="15"/>
  <c r="AT51" i="15"/>
  <c r="AT49" i="15" s="1"/>
  <c r="AT38" i="15"/>
  <c r="V36" i="15"/>
  <c r="V20" i="15" s="1"/>
  <c r="AS2" i="15"/>
  <c r="AO2" i="15"/>
  <c r="AO12" i="15"/>
  <c r="AO11" i="15" s="1"/>
  <c r="AW12" i="15"/>
  <c r="AW11" i="15" s="1"/>
  <c r="AS12" i="15"/>
  <c r="AS11" i="15" s="1"/>
  <c r="AQ42" i="15"/>
  <c r="G36" i="15"/>
  <c r="G20" i="15" s="1"/>
  <c r="AM42" i="15"/>
  <c r="AU42" i="15"/>
  <c r="AP51" i="15"/>
  <c r="AP49" i="15" s="1"/>
  <c r="AG36" i="14"/>
  <c r="AF36" i="14"/>
  <c r="AF20" i="14" s="1"/>
  <c r="AH36" i="14"/>
  <c r="AA36" i="14"/>
  <c r="AA20" i="14" s="1"/>
  <c r="AB36" i="14"/>
  <c r="AJ36" i="14"/>
  <c r="AJ20" i="14" s="1"/>
  <c r="AC36" i="14"/>
  <c r="AC20" i="14" s="1"/>
  <c r="AK36" i="14"/>
  <c r="AE36" i="14"/>
  <c r="AE20" i="14" s="1"/>
  <c r="AI36" i="14"/>
  <c r="AD36" i="14"/>
  <c r="AD20" i="14" s="1"/>
  <c r="AS22" i="14"/>
  <c r="AP27" i="14"/>
  <c r="AT42" i="14"/>
  <c r="J36" i="14"/>
  <c r="J20" i="14" s="1"/>
  <c r="AQ22" i="14"/>
  <c r="AM38" i="14"/>
  <c r="AU38" i="14"/>
  <c r="AQ38" i="14"/>
  <c r="S36" i="14"/>
  <c r="AM42" i="14"/>
  <c r="C36" i="14"/>
  <c r="C20" i="14" s="1"/>
  <c r="AU42" i="14"/>
  <c r="K36" i="14"/>
  <c r="K20" i="14" s="1"/>
  <c r="AN12" i="14"/>
  <c r="AN11" i="14" s="1"/>
  <c r="AV12" i="14"/>
  <c r="AV11" i="14" s="1"/>
  <c r="AN38" i="14"/>
  <c r="AV38" i="14"/>
  <c r="AR38" i="14"/>
  <c r="T36" i="14"/>
  <c r="AN42" i="14"/>
  <c r="D36" i="14"/>
  <c r="D20" i="14" s="1"/>
  <c r="AV42" i="14"/>
  <c r="L36" i="14"/>
  <c r="L20" i="14" s="1"/>
  <c r="AO51" i="14"/>
  <c r="AO49" i="14" s="1"/>
  <c r="AO12" i="14"/>
  <c r="AO11" i="14" s="1"/>
  <c r="AW12" i="14"/>
  <c r="AW11" i="14" s="1"/>
  <c r="AS27" i="14"/>
  <c r="AO38" i="14"/>
  <c r="AW38" i="14"/>
  <c r="AS38" i="14"/>
  <c r="U36" i="14"/>
  <c r="AW42" i="14"/>
  <c r="AR51" i="14"/>
  <c r="AR49" i="14" s="1"/>
  <c r="AS42" i="14"/>
  <c r="I36" i="14"/>
  <c r="I20" i="14" s="1"/>
  <c r="AT38" i="14"/>
  <c r="V36" i="14"/>
  <c r="AO42" i="14"/>
  <c r="AQ42" i="14"/>
  <c r="G36" i="14"/>
  <c r="G20" i="14" s="1"/>
  <c r="AP42" i="14"/>
  <c r="AR42" i="14"/>
  <c r="H36" i="14"/>
  <c r="H20" i="14" s="1"/>
  <c r="N49" i="15"/>
  <c r="AL51" i="15"/>
  <c r="AL22" i="15"/>
  <c r="AN22" i="15"/>
  <c r="AN8" i="15"/>
  <c r="AO22" i="15"/>
  <c r="AQ22" i="15"/>
  <c r="AP12" i="15"/>
  <c r="AP11" i="15" s="1"/>
  <c r="AN8" i="14"/>
  <c r="AR22" i="14"/>
  <c r="AT8" i="14"/>
  <c r="AO8" i="14"/>
  <c r="AW8" i="14"/>
  <c r="AV8" i="14"/>
  <c r="AP8" i="14"/>
  <c r="AR8" i="15"/>
  <c r="AM8" i="14"/>
  <c r="AU8" i="14"/>
  <c r="AS8" i="14"/>
  <c r="AS51" i="14"/>
  <c r="AS49" i="14" s="1"/>
  <c r="AV8" i="15"/>
  <c r="AR22" i="15"/>
  <c r="AP8" i="15"/>
  <c r="AM22" i="14"/>
  <c r="AU22" i="14"/>
  <c r="AN22" i="14"/>
  <c r="AV22" i="14"/>
  <c r="AQ8" i="15"/>
  <c r="AO22" i="14"/>
  <c r="AW22" i="14"/>
  <c r="AT8" i="15"/>
  <c r="AP22" i="14"/>
  <c r="AR8" i="14"/>
  <c r="AM8" i="15"/>
  <c r="AU8" i="15"/>
  <c r="S49" i="15"/>
  <c r="AP22" i="15"/>
  <c r="AO8" i="15"/>
  <c r="AW8" i="15"/>
  <c r="AQ8" i="14"/>
  <c r="O49" i="15"/>
  <c r="W49" i="15"/>
  <c r="AS22" i="15"/>
  <c r="AM22" i="15"/>
  <c r="AU22" i="15"/>
  <c r="B2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B8" i="12"/>
  <c r="C8" i="12"/>
  <c r="D8" i="12"/>
  <c r="E8" i="12"/>
  <c r="F8" i="12"/>
  <c r="G8" i="12"/>
  <c r="H8" i="12"/>
  <c r="I8" i="12"/>
  <c r="J8" i="12"/>
  <c r="K8" i="12"/>
  <c r="L8" i="12"/>
  <c r="M8" i="12"/>
  <c r="B12" i="12"/>
  <c r="C12" i="12"/>
  <c r="C11" i="12" s="1"/>
  <c r="D12" i="12"/>
  <c r="D11" i="12" s="1"/>
  <c r="E12" i="12"/>
  <c r="E11" i="12" s="1"/>
  <c r="F12" i="12"/>
  <c r="F11" i="12" s="1"/>
  <c r="G12" i="12"/>
  <c r="G11" i="12" s="1"/>
  <c r="H12" i="12"/>
  <c r="H11" i="12" s="1"/>
  <c r="I12" i="12"/>
  <c r="I11" i="12" s="1"/>
  <c r="J12" i="12"/>
  <c r="J11" i="12" s="1"/>
  <c r="K12" i="12"/>
  <c r="K11" i="12" s="1"/>
  <c r="L12" i="12"/>
  <c r="L11" i="12" s="1"/>
  <c r="M12" i="12"/>
  <c r="M11" i="12" s="1"/>
  <c r="N12" i="12"/>
  <c r="O12" i="12"/>
  <c r="O11" i="12" s="1"/>
  <c r="P12" i="12"/>
  <c r="P11" i="12" s="1"/>
  <c r="Q12" i="12"/>
  <c r="Q11" i="12" s="1"/>
  <c r="R12" i="12"/>
  <c r="R11" i="12" s="1"/>
  <c r="S12" i="12"/>
  <c r="S11" i="12" s="1"/>
  <c r="T12" i="12"/>
  <c r="T11" i="12" s="1"/>
  <c r="U12" i="12"/>
  <c r="U11" i="12" s="1"/>
  <c r="V12" i="12"/>
  <c r="V11" i="12" s="1"/>
  <c r="W12" i="12"/>
  <c r="W11" i="12" s="1"/>
  <c r="X12" i="12"/>
  <c r="X11" i="12" s="1"/>
  <c r="Y12" i="12"/>
  <c r="Y11" i="12" s="1"/>
  <c r="Z12" i="12"/>
  <c r="AA12" i="12"/>
  <c r="AA11" i="12" s="1"/>
  <c r="AB12" i="12"/>
  <c r="AB11" i="12" s="1"/>
  <c r="AC12" i="12"/>
  <c r="AC11" i="12" s="1"/>
  <c r="AD12" i="12"/>
  <c r="AD11" i="12" s="1"/>
  <c r="AE12" i="12"/>
  <c r="AE11" i="12" s="1"/>
  <c r="AF12" i="12"/>
  <c r="AF11" i="12" s="1"/>
  <c r="AG12" i="12"/>
  <c r="AG11" i="12" s="1"/>
  <c r="AH12" i="12"/>
  <c r="AH11" i="12" s="1"/>
  <c r="AI12" i="12"/>
  <c r="AI11" i="12" s="1"/>
  <c r="AJ12" i="12"/>
  <c r="AJ11" i="12" s="1"/>
  <c r="AK12" i="12"/>
  <c r="AK11" i="12" s="1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8" i="12"/>
  <c r="AM18" i="12"/>
  <c r="AM17" i="12" s="1"/>
  <c r="AN18" i="12"/>
  <c r="AN17" i="12" s="1"/>
  <c r="AO18" i="12"/>
  <c r="AO17" i="12" s="1"/>
  <c r="AP18" i="12"/>
  <c r="AP17" i="12" s="1"/>
  <c r="AQ18" i="12"/>
  <c r="AQ17" i="12" s="1"/>
  <c r="AR18" i="12"/>
  <c r="AR17" i="12" s="1"/>
  <c r="AS18" i="12"/>
  <c r="AS17" i="12" s="1"/>
  <c r="AT18" i="12"/>
  <c r="AT17" i="12" s="1"/>
  <c r="AU18" i="12"/>
  <c r="AU17" i="12" s="1"/>
  <c r="AV18" i="12"/>
  <c r="AV17" i="12" s="1"/>
  <c r="AW18" i="12"/>
  <c r="AW17" i="12" s="1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B22" i="12"/>
  <c r="B21" i="12" s="1"/>
  <c r="C22" i="12"/>
  <c r="C21" i="12" s="1"/>
  <c r="D22" i="12"/>
  <c r="D21" i="12" s="1"/>
  <c r="E22" i="12"/>
  <c r="E21" i="12" s="1"/>
  <c r="F22" i="12"/>
  <c r="F21" i="12" s="1"/>
  <c r="G22" i="12"/>
  <c r="G21" i="12" s="1"/>
  <c r="H22" i="12"/>
  <c r="H21" i="12" s="1"/>
  <c r="I22" i="12"/>
  <c r="I21" i="12" s="1"/>
  <c r="J22" i="12"/>
  <c r="J21" i="12" s="1"/>
  <c r="K22" i="12"/>
  <c r="K21" i="12" s="1"/>
  <c r="L22" i="12"/>
  <c r="L21" i="12" s="1"/>
  <c r="M22" i="12"/>
  <c r="M21" i="12" s="1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B42" i="12"/>
  <c r="C42" i="12"/>
  <c r="C36" i="12" s="1"/>
  <c r="D42" i="12"/>
  <c r="D36" i="12" s="1"/>
  <c r="E42" i="12"/>
  <c r="E36" i="12" s="1"/>
  <c r="F42" i="12"/>
  <c r="F36" i="12" s="1"/>
  <c r="G42" i="12"/>
  <c r="G36" i="12" s="1"/>
  <c r="H42" i="12"/>
  <c r="H36" i="12" s="1"/>
  <c r="I42" i="12"/>
  <c r="I36" i="12" s="1"/>
  <c r="J42" i="12"/>
  <c r="J36" i="12" s="1"/>
  <c r="K42" i="12"/>
  <c r="K36" i="12" s="1"/>
  <c r="L42" i="12"/>
  <c r="L36" i="12" s="1"/>
  <c r="M42" i="12"/>
  <c r="M36" i="12" s="1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B49" i="12"/>
  <c r="C51" i="12"/>
  <c r="D51" i="12"/>
  <c r="D49" i="12" s="1"/>
  <c r="E51" i="12"/>
  <c r="E49" i="12" s="1"/>
  <c r="F51" i="12"/>
  <c r="F49" i="12" s="1"/>
  <c r="G51" i="12"/>
  <c r="G49" i="12" s="1"/>
  <c r="H51" i="12"/>
  <c r="H49" i="12" s="1"/>
  <c r="I51" i="12"/>
  <c r="I49" i="12" s="1"/>
  <c r="J51" i="12"/>
  <c r="J49" i="12" s="1"/>
  <c r="K51" i="12"/>
  <c r="K49" i="12" s="1"/>
  <c r="L51" i="12"/>
  <c r="L49" i="12" s="1"/>
  <c r="M51" i="12"/>
  <c r="M49" i="12" s="1"/>
  <c r="N51" i="12"/>
  <c r="O51" i="12"/>
  <c r="O49" i="12" s="1"/>
  <c r="P51" i="12"/>
  <c r="P49" i="12" s="1"/>
  <c r="Q51" i="12"/>
  <c r="Q49" i="12" s="1"/>
  <c r="R51" i="12"/>
  <c r="R49" i="12" s="1"/>
  <c r="S51" i="12"/>
  <c r="S49" i="12" s="1"/>
  <c r="T51" i="12"/>
  <c r="T49" i="12" s="1"/>
  <c r="U51" i="12"/>
  <c r="U49" i="12" s="1"/>
  <c r="V51" i="12"/>
  <c r="V49" i="12" s="1"/>
  <c r="W51" i="12"/>
  <c r="W49" i="12" s="1"/>
  <c r="X51" i="12"/>
  <c r="X49" i="12" s="1"/>
  <c r="Y51" i="12"/>
  <c r="Y49" i="12" s="1"/>
  <c r="Z51" i="12"/>
  <c r="AA51" i="12"/>
  <c r="AA49" i="12" s="1"/>
  <c r="AB51" i="12"/>
  <c r="AB49" i="12" s="1"/>
  <c r="AC51" i="12"/>
  <c r="AC49" i="12" s="1"/>
  <c r="AD51" i="12"/>
  <c r="AD49" i="12" s="1"/>
  <c r="AE51" i="12"/>
  <c r="AE49" i="12" s="1"/>
  <c r="AF51" i="12"/>
  <c r="AF49" i="12" s="1"/>
  <c r="AG51" i="12"/>
  <c r="AG49" i="12" s="1"/>
  <c r="AH51" i="12"/>
  <c r="AH49" i="12" s="1"/>
  <c r="AI51" i="12"/>
  <c r="AI49" i="12" s="1"/>
  <c r="AJ51" i="12"/>
  <c r="AJ49" i="12" s="1"/>
  <c r="AK51" i="12"/>
  <c r="AK49" i="12" s="1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B20" i="14" l="1"/>
  <c r="T20" i="14"/>
  <c r="AM21" i="15"/>
  <c r="AL51" i="14"/>
  <c r="AI20" i="14"/>
  <c r="AU21" i="14"/>
  <c r="Q20" i="15"/>
  <c r="AK21" i="12"/>
  <c r="U21" i="12"/>
  <c r="AC21" i="12"/>
  <c r="AG20" i="15"/>
  <c r="AR21" i="15"/>
  <c r="AR20" i="15" s="1"/>
  <c r="AJ20" i="15"/>
  <c r="AS21" i="15"/>
  <c r="AO21" i="15"/>
  <c r="AL21" i="15"/>
  <c r="AO51" i="15"/>
  <c r="AO49" i="15" s="1"/>
  <c r="P20" i="15"/>
  <c r="AO36" i="15"/>
  <c r="V20" i="14"/>
  <c r="Z20" i="14"/>
  <c r="R20" i="14"/>
  <c r="U20" i="14"/>
  <c r="S20" i="14"/>
  <c r="AK20" i="14"/>
  <c r="N20" i="14"/>
  <c r="AJ21" i="12"/>
  <c r="AB21" i="12"/>
  <c r="T21" i="12"/>
  <c r="L20" i="12"/>
  <c r="D20" i="12"/>
  <c r="AI21" i="12"/>
  <c r="AA21" i="12"/>
  <c r="S21" i="12"/>
  <c r="K20" i="12"/>
  <c r="C20" i="12"/>
  <c r="AH21" i="12"/>
  <c r="Z21" i="12"/>
  <c r="R21" i="12"/>
  <c r="J20" i="12"/>
  <c r="AL17" i="12"/>
  <c r="Z11" i="12"/>
  <c r="B11" i="12"/>
  <c r="M20" i="12"/>
  <c r="AG21" i="12"/>
  <c r="Y21" i="12"/>
  <c r="Q21" i="12"/>
  <c r="AO21" i="12" s="1"/>
  <c r="I20" i="12"/>
  <c r="AF21" i="12"/>
  <c r="AR21" i="12" s="1"/>
  <c r="X21" i="12"/>
  <c r="P21" i="12"/>
  <c r="H20" i="12"/>
  <c r="E20" i="12"/>
  <c r="C49" i="12"/>
  <c r="AE21" i="12"/>
  <c r="W21" i="12"/>
  <c r="O21" i="12"/>
  <c r="G20" i="12"/>
  <c r="Z49" i="12"/>
  <c r="B36" i="12"/>
  <c r="B20" i="12" s="1"/>
  <c r="AD21" i="12"/>
  <c r="V21" i="12"/>
  <c r="N21" i="12"/>
  <c r="F20" i="12"/>
  <c r="AL8" i="15"/>
  <c r="AD20" i="15"/>
  <c r="N20" i="15"/>
  <c r="AK20" i="15"/>
  <c r="S20" i="15"/>
  <c r="AH20" i="15"/>
  <c r="Z20" i="15"/>
  <c r="AQ21" i="15"/>
  <c r="AW20" i="15"/>
  <c r="AI20" i="15"/>
  <c r="AP21" i="15"/>
  <c r="AP20" i="15" s="1"/>
  <c r="E20" i="15"/>
  <c r="AA20" i="15"/>
  <c r="AT21" i="15"/>
  <c r="AF20" i="15"/>
  <c r="AL21" i="14"/>
  <c r="B20" i="14"/>
  <c r="AH20" i="14"/>
  <c r="AO21" i="14"/>
  <c r="AG20" i="14"/>
  <c r="AP21" i="14"/>
  <c r="AL11" i="14"/>
  <c r="AL49" i="14"/>
  <c r="AT21" i="14"/>
  <c r="AS21" i="14"/>
  <c r="AW21" i="14"/>
  <c r="AL49" i="15"/>
  <c r="AL11" i="15"/>
  <c r="AL8" i="14"/>
  <c r="AP36" i="14"/>
  <c r="AT42" i="12"/>
  <c r="AL42" i="12"/>
  <c r="AP42" i="12"/>
  <c r="AN42" i="12"/>
  <c r="AV36" i="15"/>
  <c r="AV20" i="15" s="1"/>
  <c r="AM36" i="15"/>
  <c r="AO36" i="14"/>
  <c r="AL36" i="14"/>
  <c r="N49" i="12"/>
  <c r="AC36" i="12"/>
  <c r="U36" i="12"/>
  <c r="AH36" i="12"/>
  <c r="Z36" i="12"/>
  <c r="R36" i="12"/>
  <c r="AT38" i="12"/>
  <c r="N11" i="12"/>
  <c r="AK36" i="12"/>
  <c r="AE36" i="12"/>
  <c r="W36" i="12"/>
  <c r="O36" i="12"/>
  <c r="AQ38" i="12"/>
  <c r="AJ36" i="12"/>
  <c r="AD36" i="12"/>
  <c r="V36" i="12"/>
  <c r="N36" i="12"/>
  <c r="AI36" i="12"/>
  <c r="AA36" i="12"/>
  <c r="S36" i="12"/>
  <c r="AM38" i="12"/>
  <c r="AM8" i="12"/>
  <c r="T36" i="12"/>
  <c r="AG36" i="12"/>
  <c r="Y36" i="12"/>
  <c r="Q36" i="12"/>
  <c r="AW12" i="12"/>
  <c r="AW11" i="12" s="1"/>
  <c r="AO12" i="12"/>
  <c r="AO11" i="12" s="1"/>
  <c r="AB36" i="12"/>
  <c r="AQ42" i="12"/>
  <c r="AF36" i="12"/>
  <c r="X36" i="12"/>
  <c r="P36" i="12"/>
  <c r="AL36" i="15"/>
  <c r="AQ36" i="15"/>
  <c r="AU36" i="15"/>
  <c r="AU20" i="15" s="1"/>
  <c r="AN36" i="15"/>
  <c r="AN20" i="15" s="1"/>
  <c r="AS36" i="15"/>
  <c r="AT36" i="15"/>
  <c r="AV36" i="14"/>
  <c r="AV20" i="14" s="1"/>
  <c r="AW36" i="14"/>
  <c r="AS36" i="14"/>
  <c r="AN36" i="14"/>
  <c r="AN20" i="14" s="1"/>
  <c r="AQ36" i="14"/>
  <c r="AQ20" i="14" s="1"/>
  <c r="AU36" i="14"/>
  <c r="AR36" i="14"/>
  <c r="AR20" i="14" s="1"/>
  <c r="AM36" i="14"/>
  <c r="AM20" i="14" s="1"/>
  <c r="AT36" i="14"/>
  <c r="AN51" i="12"/>
  <c r="AN49" i="12" s="1"/>
  <c r="AV42" i="12"/>
  <c r="AS42" i="12"/>
  <c r="AV38" i="12"/>
  <c r="AN38" i="12"/>
  <c r="AR12" i="12"/>
  <c r="AR11" i="12" s="1"/>
  <c r="AV12" i="12"/>
  <c r="AV11" i="12" s="1"/>
  <c r="AT12" i="12"/>
  <c r="AT11" i="12" s="1"/>
  <c r="AL12" i="12"/>
  <c r="AV51" i="12"/>
  <c r="AV49" i="12" s="1"/>
  <c r="AQ51" i="12"/>
  <c r="AQ49" i="12" s="1"/>
  <c r="AS51" i="12"/>
  <c r="AS49" i="12" s="1"/>
  <c r="AP51" i="12"/>
  <c r="AP49" i="12" s="1"/>
  <c r="AR51" i="12"/>
  <c r="AR49" i="12" s="1"/>
  <c r="AW51" i="12"/>
  <c r="AW49" i="12" s="1"/>
  <c r="AO51" i="12"/>
  <c r="AO49" i="12" s="1"/>
  <c r="AU51" i="12"/>
  <c r="AU49" i="12" s="1"/>
  <c r="AM51" i="12"/>
  <c r="AM49" i="12" s="1"/>
  <c r="AT51" i="12"/>
  <c r="AT49" i="12" s="1"/>
  <c r="AL51" i="12"/>
  <c r="AT8" i="12"/>
  <c r="AM42" i="12"/>
  <c r="AL38" i="12"/>
  <c r="AW38" i="12"/>
  <c r="AO38" i="12"/>
  <c r="AQ27" i="12"/>
  <c r="AV27" i="12"/>
  <c r="AU27" i="12"/>
  <c r="AM27" i="12"/>
  <c r="AN27" i="12"/>
  <c r="AT27" i="12"/>
  <c r="AL27" i="12"/>
  <c r="AS27" i="12"/>
  <c r="AP27" i="12"/>
  <c r="AW27" i="12"/>
  <c r="AO27" i="12"/>
  <c r="AS22" i="12"/>
  <c r="AS8" i="12"/>
  <c r="AP22" i="12"/>
  <c r="AV22" i="12"/>
  <c r="AV8" i="12"/>
  <c r="AN22" i="12"/>
  <c r="AN8" i="12"/>
  <c r="AT22" i="12"/>
  <c r="AL22" i="12"/>
  <c r="AW22" i="12"/>
  <c r="AW8" i="12"/>
  <c r="AO22" i="12"/>
  <c r="AO8" i="12"/>
  <c r="AR22" i="12"/>
  <c r="AQ22" i="12"/>
  <c r="AU12" i="12"/>
  <c r="AU11" i="12" s="1"/>
  <c r="AM12" i="12"/>
  <c r="AM11" i="12" s="1"/>
  <c r="AS12" i="12"/>
  <c r="AS11" i="12" s="1"/>
  <c r="AQ12" i="12"/>
  <c r="AQ11" i="12" s="1"/>
  <c r="AP12" i="12"/>
  <c r="AP11" i="12" s="1"/>
  <c r="AN12" i="12"/>
  <c r="AN11" i="12" s="1"/>
  <c r="AM2" i="12"/>
  <c r="AR2" i="12"/>
  <c r="AS2" i="12"/>
  <c r="AU2" i="12"/>
  <c r="AP2" i="12"/>
  <c r="AV2" i="12"/>
  <c r="AN2" i="12"/>
  <c r="AW2" i="12"/>
  <c r="AO2" i="12"/>
  <c r="AT2" i="12"/>
  <c r="AL2" i="12"/>
  <c r="AQ8" i="12"/>
  <c r="AU42" i="12"/>
  <c r="AU22" i="12"/>
  <c r="AU8" i="12"/>
  <c r="AM22" i="12"/>
  <c r="AQ2" i="12"/>
  <c r="AR8" i="12"/>
  <c r="AR42" i="12"/>
  <c r="AU38" i="12"/>
  <c r="AP38" i="12"/>
  <c r="AS38" i="12"/>
  <c r="AW42" i="12"/>
  <c r="AO42" i="12"/>
  <c r="AR38" i="12"/>
  <c r="AR27" i="12"/>
  <c r="AV21" i="12" l="1"/>
  <c r="AU20" i="14"/>
  <c r="AC20" i="12"/>
  <c r="AL20" i="15"/>
  <c r="AM20" i="15"/>
  <c r="AS20" i="14"/>
  <c r="AS20" i="15"/>
  <c r="AQ20" i="15"/>
  <c r="AP21" i="12"/>
  <c r="AS36" i="12"/>
  <c r="AK20" i="12"/>
  <c r="U20" i="12"/>
  <c r="AN21" i="12"/>
  <c r="AT21" i="12"/>
  <c r="AS21" i="12"/>
  <c r="AS20" i="12" s="1"/>
  <c r="AM21" i="12"/>
  <c r="AO20" i="15"/>
  <c r="AT20" i="14"/>
  <c r="AQ21" i="12"/>
  <c r="N20" i="12"/>
  <c r="R20" i="12"/>
  <c r="V20" i="12"/>
  <c r="AD20" i="12"/>
  <c r="O20" i="12"/>
  <c r="Q20" i="12"/>
  <c r="Z20" i="12"/>
  <c r="AL49" i="12"/>
  <c r="W20" i="12"/>
  <c r="P20" i="12"/>
  <c r="Y20" i="12"/>
  <c r="AH20" i="12"/>
  <c r="AU21" i="12"/>
  <c r="AU20" i="12" s="1"/>
  <c r="T20" i="12"/>
  <c r="AE20" i="12"/>
  <c r="X20" i="12"/>
  <c r="AG20" i="12"/>
  <c r="S20" i="12"/>
  <c r="AB20" i="12"/>
  <c r="AF20" i="12"/>
  <c r="AL21" i="12"/>
  <c r="AA20" i="12"/>
  <c r="AJ20" i="12"/>
  <c r="AL11" i="12"/>
  <c r="AW21" i="12"/>
  <c r="AI20" i="12"/>
  <c r="AT20" i="15"/>
  <c r="AO20" i="14"/>
  <c r="AP20" i="14"/>
  <c r="AW20" i="14"/>
  <c r="AL20" i="14"/>
  <c r="AL8" i="12"/>
  <c r="AN36" i="12"/>
  <c r="AO36" i="12"/>
  <c r="AO20" i="12" s="1"/>
  <c r="AP36" i="12"/>
  <c r="AT36" i="12"/>
  <c r="AV36" i="12"/>
  <c r="AV20" i="12" s="1"/>
  <c r="AW36" i="12"/>
  <c r="AU36" i="12"/>
  <c r="AQ36" i="12"/>
  <c r="AM36" i="12"/>
  <c r="AR36" i="12"/>
  <c r="AR20" i="12" s="1"/>
  <c r="AL36" i="12"/>
  <c r="AP8" i="12"/>
  <c r="AT20" i="12" l="1"/>
  <c r="AP20" i="12"/>
  <c r="AM20" i="12"/>
  <c r="AN20" i="12"/>
  <c r="AQ20" i="12"/>
  <c r="AL20" i="12"/>
  <c r="AW20" i="12"/>
  <c r="AW34" i="10"/>
  <c r="AV34" i="10"/>
  <c r="AU34" i="10"/>
  <c r="AT34" i="10"/>
  <c r="AS34" i="10"/>
  <c r="AR34" i="10"/>
  <c r="AQ34" i="10"/>
  <c r="AP34" i="10"/>
  <c r="AO34" i="10"/>
  <c r="AN34" i="10"/>
  <c r="AM34" i="10"/>
  <c r="B12" i="9" l="1"/>
  <c r="C12" i="9"/>
  <c r="C11" i="9" s="1"/>
  <c r="B17" i="9"/>
  <c r="C17" i="9"/>
  <c r="B11" i="9" l="1"/>
  <c r="AW53" i="10"/>
  <c r="AV53" i="10"/>
  <c r="AU53" i="10"/>
  <c r="AT53" i="10"/>
  <c r="AS53" i="10"/>
  <c r="AR53" i="10"/>
  <c r="AQ53" i="10"/>
  <c r="AP53" i="10"/>
  <c r="AO53" i="10"/>
  <c r="AN53" i="10"/>
  <c r="AM53" i="10"/>
  <c r="AW52" i="10"/>
  <c r="AV52" i="10"/>
  <c r="AU52" i="10"/>
  <c r="AT52" i="10"/>
  <c r="AS52" i="10"/>
  <c r="AR52" i="10"/>
  <c r="AQ52" i="10"/>
  <c r="AP52" i="10"/>
  <c r="AO52" i="10"/>
  <c r="AN52" i="10"/>
  <c r="AM52" i="10"/>
  <c r="AK51" i="10"/>
  <c r="AK49" i="10" s="1"/>
  <c r="AJ51" i="10"/>
  <c r="AJ49" i="10" s="1"/>
  <c r="AI51" i="10"/>
  <c r="AI49" i="10" s="1"/>
  <c r="AH51" i="10"/>
  <c r="AH49" i="10" s="1"/>
  <c r="AG51" i="10"/>
  <c r="AG49" i="10" s="1"/>
  <c r="AF51" i="10"/>
  <c r="AF49" i="10" s="1"/>
  <c r="AE51" i="10"/>
  <c r="AE49" i="10" s="1"/>
  <c r="AD51" i="10"/>
  <c r="AD49" i="10" s="1"/>
  <c r="AC51" i="10"/>
  <c r="AC49" i="10" s="1"/>
  <c r="AB51" i="10"/>
  <c r="AB49" i="10" s="1"/>
  <c r="AA51" i="10"/>
  <c r="AA49" i="10" s="1"/>
  <c r="Z51" i="10"/>
  <c r="Z49" i="10" s="1"/>
  <c r="Y51" i="10"/>
  <c r="Y49" i="10" s="1"/>
  <c r="X51" i="10"/>
  <c r="X49" i="10" s="1"/>
  <c r="W51" i="10"/>
  <c r="W49" i="10" s="1"/>
  <c r="V51" i="10"/>
  <c r="V49" i="10" s="1"/>
  <c r="U51" i="10"/>
  <c r="U49" i="10" s="1"/>
  <c r="T51" i="10"/>
  <c r="T49" i="10" s="1"/>
  <c r="S51" i="10"/>
  <c r="S49" i="10" s="1"/>
  <c r="R51" i="10"/>
  <c r="R49" i="10" s="1"/>
  <c r="Q51" i="10"/>
  <c r="Q49" i="10" s="1"/>
  <c r="P51" i="10"/>
  <c r="P49" i="10" s="1"/>
  <c r="O51" i="10"/>
  <c r="M49" i="10"/>
  <c r="L49" i="10"/>
  <c r="K49" i="10"/>
  <c r="I49" i="10"/>
  <c r="G49" i="10"/>
  <c r="F49" i="10"/>
  <c r="E49" i="10"/>
  <c r="C49" i="10"/>
  <c r="AW50" i="10"/>
  <c r="AV50" i="10"/>
  <c r="AU50" i="10"/>
  <c r="AT50" i="10"/>
  <c r="AS50" i="10"/>
  <c r="AR50" i="10"/>
  <c r="AQ50" i="10"/>
  <c r="AP50" i="10"/>
  <c r="AO50" i="10"/>
  <c r="AN50" i="10"/>
  <c r="AM50" i="10"/>
  <c r="J49" i="10"/>
  <c r="H49" i="10"/>
  <c r="D49" i="10"/>
  <c r="B49" i="10"/>
  <c r="AW48" i="10"/>
  <c r="AV48" i="10"/>
  <c r="AU48" i="10"/>
  <c r="AT48" i="10"/>
  <c r="AS48" i="10"/>
  <c r="AR48" i="10"/>
  <c r="AQ48" i="10"/>
  <c r="AP48" i="10"/>
  <c r="AO48" i="10"/>
  <c r="AN48" i="10"/>
  <c r="AM48" i="10"/>
  <c r="AW47" i="10"/>
  <c r="AV47" i="10"/>
  <c r="AU47" i="10"/>
  <c r="AT47" i="10"/>
  <c r="AS47" i="10"/>
  <c r="AR47" i="10"/>
  <c r="AQ47" i="10"/>
  <c r="AP47" i="10"/>
  <c r="AO47" i="10"/>
  <c r="AN47" i="10"/>
  <c r="AM47" i="10"/>
  <c r="AW46" i="10"/>
  <c r="AV46" i="10"/>
  <c r="AU46" i="10"/>
  <c r="AT46" i="10"/>
  <c r="AS46" i="10"/>
  <c r="AR46" i="10"/>
  <c r="AQ46" i="10"/>
  <c r="AP46" i="10"/>
  <c r="AO46" i="10"/>
  <c r="AN46" i="10"/>
  <c r="AM46" i="10"/>
  <c r="AW45" i="10"/>
  <c r="AV45" i="10"/>
  <c r="AU45" i="10"/>
  <c r="AT45" i="10"/>
  <c r="AS45" i="10"/>
  <c r="AR45" i="10"/>
  <c r="AQ45" i="10"/>
  <c r="AP45" i="10"/>
  <c r="AO45" i="10"/>
  <c r="AN45" i="10"/>
  <c r="AM45" i="10"/>
  <c r="AW44" i="10"/>
  <c r="AV44" i="10"/>
  <c r="AU44" i="10"/>
  <c r="AT44" i="10"/>
  <c r="AS44" i="10"/>
  <c r="AR44" i="10"/>
  <c r="AQ44" i="10"/>
  <c r="AP44" i="10"/>
  <c r="AO44" i="10"/>
  <c r="AN44" i="10"/>
  <c r="AM44" i="10"/>
  <c r="AW43" i="10"/>
  <c r="AV43" i="10"/>
  <c r="AU43" i="10"/>
  <c r="AT43" i="10"/>
  <c r="AS43" i="10"/>
  <c r="AR43" i="10"/>
  <c r="AQ43" i="10"/>
  <c r="AP43" i="10"/>
  <c r="AO43" i="10"/>
  <c r="AN43" i="10"/>
  <c r="AM43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M36" i="10" s="1"/>
  <c r="L42" i="10"/>
  <c r="L36" i="10" s="1"/>
  <c r="K42" i="10"/>
  <c r="K36" i="10" s="1"/>
  <c r="J42" i="10"/>
  <c r="I42" i="10"/>
  <c r="H42" i="10"/>
  <c r="G42" i="10"/>
  <c r="G36" i="10" s="1"/>
  <c r="F42" i="10"/>
  <c r="F36" i="10" s="1"/>
  <c r="E42" i="10"/>
  <c r="E36" i="10" s="1"/>
  <c r="D42" i="10"/>
  <c r="D36" i="10" s="1"/>
  <c r="C42" i="10"/>
  <c r="B42" i="10"/>
  <c r="AW41" i="10"/>
  <c r="AV41" i="10"/>
  <c r="AU41" i="10"/>
  <c r="AT41" i="10"/>
  <c r="AS41" i="10"/>
  <c r="AR41" i="10"/>
  <c r="AQ41" i="10"/>
  <c r="AP41" i="10"/>
  <c r="AO41" i="10"/>
  <c r="AN41" i="10"/>
  <c r="AM41" i="10"/>
  <c r="AW40" i="10"/>
  <c r="AV40" i="10"/>
  <c r="AU40" i="10"/>
  <c r="AT40" i="10"/>
  <c r="AS40" i="10"/>
  <c r="AR40" i="10"/>
  <c r="AQ40" i="10"/>
  <c r="AP40" i="10"/>
  <c r="AO40" i="10"/>
  <c r="AN40" i="10"/>
  <c r="AM40" i="10"/>
  <c r="AW39" i="10"/>
  <c r="AV39" i="10"/>
  <c r="AU39" i="10"/>
  <c r="AT39" i="10"/>
  <c r="AS39" i="10"/>
  <c r="AR39" i="10"/>
  <c r="AQ39" i="10"/>
  <c r="AP39" i="10"/>
  <c r="AO39" i="10"/>
  <c r="AN39" i="10"/>
  <c r="AM39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S36" i="10" s="1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W37" i="10"/>
  <c r="AV37" i="10"/>
  <c r="AU37" i="10"/>
  <c r="AT37" i="10"/>
  <c r="AS37" i="10"/>
  <c r="AR37" i="10"/>
  <c r="AQ37" i="10"/>
  <c r="AP37" i="10"/>
  <c r="AO37" i="10"/>
  <c r="AN37" i="10"/>
  <c r="AM37" i="10"/>
  <c r="AW35" i="10"/>
  <c r="AV35" i="10"/>
  <c r="AU35" i="10"/>
  <c r="AT35" i="10"/>
  <c r="AS35" i="10"/>
  <c r="AR35" i="10"/>
  <c r="AQ35" i="10"/>
  <c r="AP35" i="10"/>
  <c r="AO35" i="10"/>
  <c r="AN35" i="10"/>
  <c r="AM35" i="10"/>
  <c r="AW33" i="10"/>
  <c r="AV33" i="10"/>
  <c r="AU33" i="10"/>
  <c r="AT33" i="10"/>
  <c r="AS33" i="10"/>
  <c r="AR33" i="10"/>
  <c r="AQ33" i="10"/>
  <c r="AP33" i="10"/>
  <c r="AO33" i="10"/>
  <c r="AN33" i="10"/>
  <c r="AM33" i="10"/>
  <c r="AW32" i="10"/>
  <c r="AV32" i="10"/>
  <c r="AU32" i="10"/>
  <c r="AT32" i="10"/>
  <c r="AS32" i="10"/>
  <c r="AR32" i="10"/>
  <c r="AQ32" i="10"/>
  <c r="AP32" i="10"/>
  <c r="AO32" i="10"/>
  <c r="AN32" i="10"/>
  <c r="AM32" i="10"/>
  <c r="AW31" i="10"/>
  <c r="AV31" i="10"/>
  <c r="AU31" i="10"/>
  <c r="AT31" i="10"/>
  <c r="AS31" i="10"/>
  <c r="AR31" i="10"/>
  <c r="AQ31" i="10"/>
  <c r="AP31" i="10"/>
  <c r="AO31" i="10"/>
  <c r="AN31" i="10"/>
  <c r="AM31" i="10"/>
  <c r="AW30" i="10"/>
  <c r="AV30" i="10"/>
  <c r="AU30" i="10"/>
  <c r="AT30" i="10"/>
  <c r="AS30" i="10"/>
  <c r="AR30" i="10"/>
  <c r="AQ30" i="10"/>
  <c r="AP30" i="10"/>
  <c r="AO30" i="10"/>
  <c r="AN30" i="10"/>
  <c r="AM30" i="10"/>
  <c r="AW29" i="10"/>
  <c r="AV29" i="10"/>
  <c r="AU29" i="10"/>
  <c r="AT29" i="10"/>
  <c r="AS29" i="10"/>
  <c r="AR29" i="10"/>
  <c r="AQ29" i="10"/>
  <c r="AP29" i="10"/>
  <c r="AO29" i="10"/>
  <c r="AN29" i="10"/>
  <c r="AM29" i="10"/>
  <c r="AW28" i="10"/>
  <c r="AV28" i="10"/>
  <c r="AU28" i="10"/>
  <c r="AT28" i="10"/>
  <c r="AS28" i="10"/>
  <c r="AR28" i="10"/>
  <c r="AQ28" i="10"/>
  <c r="AP28" i="10"/>
  <c r="AO28" i="10"/>
  <c r="AN28" i="10"/>
  <c r="AM28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AW26" i="10"/>
  <c r="AV26" i="10"/>
  <c r="AU26" i="10"/>
  <c r="AT26" i="10"/>
  <c r="AS26" i="10"/>
  <c r="AR26" i="10"/>
  <c r="AQ26" i="10"/>
  <c r="AP26" i="10"/>
  <c r="AO26" i="10"/>
  <c r="AN26" i="10"/>
  <c r="AM26" i="10"/>
  <c r="AW25" i="10"/>
  <c r="AV25" i="10"/>
  <c r="AU25" i="10"/>
  <c r="AT25" i="10"/>
  <c r="AS25" i="10"/>
  <c r="AR25" i="10"/>
  <c r="AQ25" i="10"/>
  <c r="AP25" i="10"/>
  <c r="AO25" i="10"/>
  <c r="AN25" i="10"/>
  <c r="AM25" i="10"/>
  <c r="AW24" i="10"/>
  <c r="AV24" i="10"/>
  <c r="AU24" i="10"/>
  <c r="AT24" i="10"/>
  <c r="AS24" i="10"/>
  <c r="AR24" i="10"/>
  <c r="AQ24" i="10"/>
  <c r="AP24" i="10"/>
  <c r="AO24" i="10"/>
  <c r="AN24" i="10"/>
  <c r="AM24" i="10"/>
  <c r="AW23" i="10"/>
  <c r="AV23" i="10"/>
  <c r="AU23" i="10"/>
  <c r="AT23" i="10"/>
  <c r="AS23" i="10"/>
  <c r="AR23" i="10"/>
  <c r="AQ23" i="10"/>
  <c r="AP23" i="10"/>
  <c r="AO23" i="10"/>
  <c r="AN23" i="10"/>
  <c r="AM23" i="10"/>
  <c r="AK22" i="10"/>
  <c r="AK21" i="10" s="1"/>
  <c r="AJ22" i="10"/>
  <c r="AI22" i="10"/>
  <c r="AI21" i="10" s="1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V21" i="10" s="1"/>
  <c r="U22" i="10"/>
  <c r="U21" i="10" s="1"/>
  <c r="T22" i="10"/>
  <c r="S22" i="10"/>
  <c r="S21" i="10" s="1"/>
  <c r="R22" i="10"/>
  <c r="Q22" i="10"/>
  <c r="P22" i="10"/>
  <c r="O22" i="10"/>
  <c r="N22" i="10"/>
  <c r="N21" i="10" s="1"/>
  <c r="M22" i="10"/>
  <c r="M21" i="10" s="1"/>
  <c r="L22" i="10"/>
  <c r="L21" i="10" s="1"/>
  <c r="K22" i="10"/>
  <c r="K21" i="10" s="1"/>
  <c r="J22" i="10"/>
  <c r="J21" i="10" s="1"/>
  <c r="I22" i="10"/>
  <c r="I21" i="10" s="1"/>
  <c r="H22" i="10"/>
  <c r="H21" i="10" s="1"/>
  <c r="G22" i="10"/>
  <c r="G21" i="10" s="1"/>
  <c r="F22" i="10"/>
  <c r="F21" i="10" s="1"/>
  <c r="E22" i="10"/>
  <c r="E21" i="10" s="1"/>
  <c r="D22" i="10"/>
  <c r="D21" i="10" s="1"/>
  <c r="C22" i="10"/>
  <c r="C21" i="10" s="1"/>
  <c r="B22" i="10"/>
  <c r="B21" i="10" s="1"/>
  <c r="AW19" i="10"/>
  <c r="AV19" i="10"/>
  <c r="AU19" i="10"/>
  <c r="AT19" i="10"/>
  <c r="AS19" i="10"/>
  <c r="AR19" i="10"/>
  <c r="AQ19" i="10"/>
  <c r="AP19" i="10"/>
  <c r="AO19" i="10"/>
  <c r="AN19" i="10"/>
  <c r="AM19" i="10"/>
  <c r="AW18" i="10"/>
  <c r="AW17" i="10" s="1"/>
  <c r="AV18" i="10"/>
  <c r="AV17" i="10" s="1"/>
  <c r="AU18" i="10"/>
  <c r="AU17" i="10" s="1"/>
  <c r="AT18" i="10"/>
  <c r="AT17" i="10" s="1"/>
  <c r="AS18" i="10"/>
  <c r="AS17" i="10" s="1"/>
  <c r="AR18" i="10"/>
  <c r="AR17" i="10" s="1"/>
  <c r="AQ18" i="10"/>
  <c r="AQ17" i="10" s="1"/>
  <c r="AP18" i="10"/>
  <c r="AP17" i="10" s="1"/>
  <c r="AO18" i="10"/>
  <c r="AO17" i="10" s="1"/>
  <c r="AN18" i="10"/>
  <c r="AN17" i="10" s="1"/>
  <c r="AM18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W16" i="10"/>
  <c r="AV16" i="10"/>
  <c r="AU16" i="10"/>
  <c r="AT16" i="10"/>
  <c r="AS16" i="10"/>
  <c r="AR16" i="10"/>
  <c r="AQ16" i="10"/>
  <c r="AP16" i="10"/>
  <c r="AO16" i="10"/>
  <c r="AN16" i="10"/>
  <c r="AM16" i="10"/>
  <c r="AW15" i="10"/>
  <c r="AV15" i="10"/>
  <c r="AU15" i="10"/>
  <c r="AT15" i="10"/>
  <c r="AS15" i="10"/>
  <c r="AR15" i="10"/>
  <c r="AQ15" i="10"/>
  <c r="AP15" i="10"/>
  <c r="AO15" i="10"/>
  <c r="AN15" i="10"/>
  <c r="AM15" i="10"/>
  <c r="AW14" i="10"/>
  <c r="AV14" i="10"/>
  <c r="AU14" i="10"/>
  <c r="AT14" i="10"/>
  <c r="AS14" i="10"/>
  <c r="AR14" i="10"/>
  <c r="AQ14" i="10"/>
  <c r="AP14" i="10"/>
  <c r="AO14" i="10"/>
  <c r="AN14" i="10"/>
  <c r="AM14" i="10"/>
  <c r="AW13" i="10"/>
  <c r="AV13" i="10"/>
  <c r="AU13" i="10"/>
  <c r="AT13" i="10"/>
  <c r="AS13" i="10"/>
  <c r="AR13" i="10"/>
  <c r="AQ13" i="10"/>
  <c r="AP13" i="10"/>
  <c r="AO13" i="10"/>
  <c r="AN13" i="10"/>
  <c r="AM13" i="10"/>
  <c r="AK12" i="10"/>
  <c r="AK11" i="10" s="1"/>
  <c r="AJ12" i="10"/>
  <c r="AJ11" i="10" s="1"/>
  <c r="AI12" i="10"/>
  <c r="AI11" i="10" s="1"/>
  <c r="AH12" i="10"/>
  <c r="AH11" i="10" s="1"/>
  <c r="AG12" i="10"/>
  <c r="AG11" i="10" s="1"/>
  <c r="AF12" i="10"/>
  <c r="AF11" i="10" s="1"/>
  <c r="AE12" i="10"/>
  <c r="AE11" i="10" s="1"/>
  <c r="AD12" i="10"/>
  <c r="AD11" i="10" s="1"/>
  <c r="AC12" i="10"/>
  <c r="AC11" i="10" s="1"/>
  <c r="AB12" i="10"/>
  <c r="AB11" i="10" s="1"/>
  <c r="AA12" i="10"/>
  <c r="AA11" i="10" s="1"/>
  <c r="Z12" i="10"/>
  <c r="Y12" i="10"/>
  <c r="Y11" i="10" s="1"/>
  <c r="X12" i="10"/>
  <c r="X11" i="10" s="1"/>
  <c r="W12" i="10"/>
  <c r="W11" i="10" s="1"/>
  <c r="V12" i="10"/>
  <c r="V11" i="10" s="1"/>
  <c r="U12" i="10"/>
  <c r="U11" i="10" s="1"/>
  <c r="T12" i="10"/>
  <c r="T11" i="10" s="1"/>
  <c r="S12" i="10"/>
  <c r="S11" i="10" s="1"/>
  <c r="R12" i="10"/>
  <c r="R11" i="10" s="1"/>
  <c r="Q12" i="10"/>
  <c r="Q11" i="10" s="1"/>
  <c r="P12" i="10"/>
  <c r="P11" i="10" s="1"/>
  <c r="O12" i="10"/>
  <c r="O11" i="10" s="1"/>
  <c r="N12" i="10"/>
  <c r="M12" i="10"/>
  <c r="M11" i="10" s="1"/>
  <c r="L12" i="10"/>
  <c r="L11" i="10" s="1"/>
  <c r="K12" i="10"/>
  <c r="K11" i="10" s="1"/>
  <c r="J12" i="10"/>
  <c r="J11" i="10" s="1"/>
  <c r="I12" i="10"/>
  <c r="I11" i="10" s="1"/>
  <c r="H12" i="10"/>
  <c r="H11" i="10" s="1"/>
  <c r="G12" i="10"/>
  <c r="G11" i="10" s="1"/>
  <c r="F12" i="10"/>
  <c r="F11" i="10" s="1"/>
  <c r="E12" i="10"/>
  <c r="E11" i="10" s="1"/>
  <c r="D12" i="10"/>
  <c r="D11" i="10" s="1"/>
  <c r="C12" i="10"/>
  <c r="C11" i="10" s="1"/>
  <c r="B12" i="10"/>
  <c r="M8" i="10"/>
  <c r="L8" i="10"/>
  <c r="K8" i="10"/>
  <c r="J8" i="10"/>
  <c r="I8" i="10"/>
  <c r="H8" i="10"/>
  <c r="G8" i="10"/>
  <c r="F8" i="10"/>
  <c r="E8" i="10"/>
  <c r="D8" i="10"/>
  <c r="C8" i="10"/>
  <c r="B8" i="10"/>
  <c r="AW7" i="10"/>
  <c r="AV7" i="10"/>
  <c r="AU7" i="10"/>
  <c r="AT7" i="10"/>
  <c r="AS7" i="10"/>
  <c r="AR7" i="10"/>
  <c r="AQ7" i="10"/>
  <c r="AP7" i="10"/>
  <c r="AO7" i="10"/>
  <c r="AN7" i="10"/>
  <c r="AM7" i="10"/>
  <c r="AW6" i="10"/>
  <c r="AV6" i="10"/>
  <c r="AU6" i="10"/>
  <c r="AT6" i="10"/>
  <c r="AS6" i="10"/>
  <c r="AR6" i="10"/>
  <c r="AQ6" i="10"/>
  <c r="AP6" i="10"/>
  <c r="AO6" i="10"/>
  <c r="AN6" i="10"/>
  <c r="AM6" i="10"/>
  <c r="AW5" i="10"/>
  <c r="AV5" i="10"/>
  <c r="AU5" i="10"/>
  <c r="AT5" i="10"/>
  <c r="AS5" i="10"/>
  <c r="AR5" i="10"/>
  <c r="AQ5" i="10"/>
  <c r="AP5" i="10"/>
  <c r="AO5" i="10"/>
  <c r="AN5" i="10"/>
  <c r="AM5" i="10"/>
  <c r="AW4" i="10"/>
  <c r="AV4" i="10"/>
  <c r="AU4" i="10"/>
  <c r="AT4" i="10"/>
  <c r="AS4" i="10"/>
  <c r="AR4" i="10"/>
  <c r="AQ4" i="10"/>
  <c r="AP4" i="10"/>
  <c r="AO4" i="10"/>
  <c r="AN4" i="10"/>
  <c r="AM4" i="10"/>
  <c r="AW3" i="10"/>
  <c r="AV3" i="10"/>
  <c r="AU3" i="10"/>
  <c r="AT3" i="10"/>
  <c r="AS3" i="10"/>
  <c r="AR3" i="10"/>
  <c r="AQ3" i="10"/>
  <c r="AP3" i="10"/>
  <c r="AO3" i="10"/>
  <c r="AN3" i="10"/>
  <c r="AM3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AL28" i="9"/>
  <c r="AL29" i="9"/>
  <c r="AL30" i="9"/>
  <c r="AL31" i="9"/>
  <c r="AL32" i="9"/>
  <c r="AL33" i="9"/>
  <c r="AL34" i="9"/>
  <c r="AL35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1" i="9"/>
  <c r="AJ51" i="9"/>
  <c r="AJ49" i="9" s="1"/>
  <c r="AI51" i="9"/>
  <c r="AI49" i="9" s="1"/>
  <c r="AH51" i="9"/>
  <c r="AH49" i="9" s="1"/>
  <c r="AG51" i="9"/>
  <c r="AG49" i="9" s="1"/>
  <c r="AF51" i="9"/>
  <c r="AF49" i="9" s="1"/>
  <c r="AE51" i="9"/>
  <c r="AE49" i="9" s="1"/>
  <c r="AD51" i="9"/>
  <c r="AD49" i="9" s="1"/>
  <c r="AC51" i="9"/>
  <c r="AC49" i="9" s="1"/>
  <c r="AB51" i="9"/>
  <c r="AB49" i="9" s="1"/>
  <c r="AA51" i="9"/>
  <c r="AA49" i="9" s="1"/>
  <c r="Z51" i="9"/>
  <c r="Y51" i="9"/>
  <c r="Y49" i="9" s="1"/>
  <c r="X51" i="9"/>
  <c r="X49" i="9" s="1"/>
  <c r="W51" i="9"/>
  <c r="W49" i="9" s="1"/>
  <c r="V51" i="9"/>
  <c r="V49" i="9" s="1"/>
  <c r="U51" i="9"/>
  <c r="U49" i="9" s="1"/>
  <c r="T51" i="9"/>
  <c r="T49" i="9" s="1"/>
  <c r="S51" i="9"/>
  <c r="S49" i="9" s="1"/>
  <c r="R51" i="9"/>
  <c r="R49" i="9" s="1"/>
  <c r="Q51" i="9"/>
  <c r="Q49" i="9" s="1"/>
  <c r="P51" i="9"/>
  <c r="P49" i="9" s="1"/>
  <c r="O51" i="9"/>
  <c r="O49" i="9" s="1"/>
  <c r="N51" i="9"/>
  <c r="M51" i="9"/>
  <c r="M49" i="9" s="1"/>
  <c r="L51" i="9"/>
  <c r="L49" i="9" s="1"/>
  <c r="K51" i="9"/>
  <c r="K49" i="9" s="1"/>
  <c r="J51" i="9"/>
  <c r="J49" i="9" s="1"/>
  <c r="I51" i="9"/>
  <c r="I49" i="9" s="1"/>
  <c r="H51" i="9"/>
  <c r="H49" i="9" s="1"/>
  <c r="G51" i="9"/>
  <c r="G49" i="9" s="1"/>
  <c r="F51" i="9"/>
  <c r="F49" i="9" s="1"/>
  <c r="E51" i="9"/>
  <c r="E49" i="9" s="1"/>
  <c r="D51" i="9"/>
  <c r="D49" i="9" s="1"/>
  <c r="C51" i="9"/>
  <c r="B49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49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M36" i="9" s="1"/>
  <c r="L42" i="9"/>
  <c r="L36" i="9" s="1"/>
  <c r="K42" i="9"/>
  <c r="K36" i="9" s="1"/>
  <c r="J42" i="9"/>
  <c r="I42" i="9"/>
  <c r="H42" i="9"/>
  <c r="H36" i="9" s="1"/>
  <c r="G42" i="9"/>
  <c r="G36" i="9" s="1"/>
  <c r="F42" i="9"/>
  <c r="F36" i="9" s="1"/>
  <c r="E42" i="9"/>
  <c r="E36" i="9" s="1"/>
  <c r="D42" i="9"/>
  <c r="D36" i="9" s="1"/>
  <c r="C42" i="9"/>
  <c r="C36" i="9" s="1"/>
  <c r="B42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Y36" i="9" s="1"/>
  <c r="X38" i="9"/>
  <c r="X36" i="9" s="1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W35" i="9"/>
  <c r="AV35" i="9"/>
  <c r="AU35" i="9"/>
  <c r="AT35" i="9"/>
  <c r="AS35" i="9"/>
  <c r="AR35" i="9"/>
  <c r="AQ35" i="9"/>
  <c r="AP35" i="9"/>
  <c r="AO35" i="9"/>
  <c r="AN35" i="9"/>
  <c r="AM35" i="9"/>
  <c r="AW34" i="9"/>
  <c r="AV34" i="9"/>
  <c r="AU34" i="9"/>
  <c r="AT34" i="9"/>
  <c r="AS34" i="9"/>
  <c r="AR34" i="9"/>
  <c r="AQ34" i="9"/>
  <c r="AP34" i="9"/>
  <c r="AO34" i="9"/>
  <c r="AN34" i="9"/>
  <c r="AM34" i="9"/>
  <c r="AW33" i="9"/>
  <c r="AV33" i="9"/>
  <c r="AU33" i="9"/>
  <c r="AT33" i="9"/>
  <c r="AS33" i="9"/>
  <c r="AR33" i="9"/>
  <c r="AQ33" i="9"/>
  <c r="AP33" i="9"/>
  <c r="AO33" i="9"/>
  <c r="AN33" i="9"/>
  <c r="AM33" i="9"/>
  <c r="AW32" i="9"/>
  <c r="AV32" i="9"/>
  <c r="AU32" i="9"/>
  <c r="AT32" i="9"/>
  <c r="AS32" i="9"/>
  <c r="AR32" i="9"/>
  <c r="AQ32" i="9"/>
  <c r="AP32" i="9"/>
  <c r="AO32" i="9"/>
  <c r="AN32" i="9"/>
  <c r="AM32" i="9"/>
  <c r="AW31" i="9"/>
  <c r="AV31" i="9"/>
  <c r="AU31" i="9"/>
  <c r="AT31" i="9"/>
  <c r="AS31" i="9"/>
  <c r="AR31" i="9"/>
  <c r="AQ31" i="9"/>
  <c r="AP31" i="9"/>
  <c r="AO31" i="9"/>
  <c r="AN31" i="9"/>
  <c r="AM31" i="9"/>
  <c r="AW30" i="9"/>
  <c r="AV30" i="9"/>
  <c r="AU30" i="9"/>
  <c r="AT30" i="9"/>
  <c r="AS30" i="9"/>
  <c r="AR30" i="9"/>
  <c r="AQ30" i="9"/>
  <c r="AP30" i="9"/>
  <c r="AO30" i="9"/>
  <c r="AN30" i="9"/>
  <c r="AM30" i="9"/>
  <c r="AW29" i="9"/>
  <c r="AV29" i="9"/>
  <c r="AU29" i="9"/>
  <c r="AT29" i="9"/>
  <c r="AS29" i="9"/>
  <c r="AR29" i="9"/>
  <c r="AQ29" i="9"/>
  <c r="AP29" i="9"/>
  <c r="AO29" i="9"/>
  <c r="AN29" i="9"/>
  <c r="AM29" i="9"/>
  <c r="AW28" i="9"/>
  <c r="AV28" i="9"/>
  <c r="AU28" i="9"/>
  <c r="AT28" i="9"/>
  <c r="AS28" i="9"/>
  <c r="AR28" i="9"/>
  <c r="AQ28" i="9"/>
  <c r="AP28" i="9"/>
  <c r="AO28" i="9"/>
  <c r="AN28" i="9"/>
  <c r="AM28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2" i="9"/>
  <c r="AK21" i="9" s="1"/>
  <c r="AJ22" i="9"/>
  <c r="AJ21" i="9" s="1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T21" i="9" s="1"/>
  <c r="S22" i="9"/>
  <c r="R22" i="9"/>
  <c r="Q22" i="9"/>
  <c r="P22" i="9"/>
  <c r="O22" i="9"/>
  <c r="N22" i="9"/>
  <c r="M22" i="9"/>
  <c r="M21" i="9" s="1"/>
  <c r="M20" i="9" s="1"/>
  <c r="L22" i="9"/>
  <c r="L21" i="9" s="1"/>
  <c r="L20" i="9" s="1"/>
  <c r="K22" i="9"/>
  <c r="K21" i="9" s="1"/>
  <c r="K20" i="9" s="1"/>
  <c r="J22" i="9"/>
  <c r="J21" i="9" s="1"/>
  <c r="I22" i="9"/>
  <c r="I21" i="9" s="1"/>
  <c r="H22" i="9"/>
  <c r="H21" i="9" s="1"/>
  <c r="H20" i="9" s="1"/>
  <c r="G22" i="9"/>
  <c r="G21" i="9" s="1"/>
  <c r="G20" i="9" s="1"/>
  <c r="F22" i="9"/>
  <c r="F21" i="9" s="1"/>
  <c r="F20" i="9" s="1"/>
  <c r="E22" i="9"/>
  <c r="E21" i="9" s="1"/>
  <c r="E20" i="9" s="1"/>
  <c r="D22" i="9"/>
  <c r="D21" i="9" s="1"/>
  <c r="D20" i="9" s="1"/>
  <c r="C22" i="9"/>
  <c r="C21" i="9" s="1"/>
  <c r="B22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W18" i="9"/>
  <c r="AW17" i="9" s="1"/>
  <c r="AV18" i="9"/>
  <c r="AV17" i="9" s="1"/>
  <c r="AU18" i="9"/>
  <c r="AU17" i="9" s="1"/>
  <c r="AT18" i="9"/>
  <c r="AT17" i="9" s="1"/>
  <c r="AS18" i="9"/>
  <c r="AS17" i="9" s="1"/>
  <c r="AR18" i="9"/>
  <c r="AR17" i="9" s="1"/>
  <c r="AQ18" i="9"/>
  <c r="AQ17" i="9" s="1"/>
  <c r="AP18" i="9"/>
  <c r="AP17" i="9" s="1"/>
  <c r="AO18" i="9"/>
  <c r="AO17" i="9" s="1"/>
  <c r="AN18" i="9"/>
  <c r="AN17" i="9" s="1"/>
  <c r="AM18" i="9"/>
  <c r="AM17" i="9" s="1"/>
  <c r="AL18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2" i="9"/>
  <c r="AK11" i="9" s="1"/>
  <c r="AJ12" i="9"/>
  <c r="AJ11" i="9" s="1"/>
  <c r="AI12" i="9"/>
  <c r="AI11" i="9" s="1"/>
  <c r="AH12" i="9"/>
  <c r="AH11" i="9" s="1"/>
  <c r="AG12" i="9"/>
  <c r="AG11" i="9" s="1"/>
  <c r="AF12" i="9"/>
  <c r="AF11" i="9" s="1"/>
  <c r="AE12" i="9"/>
  <c r="AE11" i="9" s="1"/>
  <c r="AD12" i="9"/>
  <c r="AD11" i="9" s="1"/>
  <c r="AC12" i="9"/>
  <c r="AC11" i="9" s="1"/>
  <c r="AB12" i="9"/>
  <c r="AB11" i="9" s="1"/>
  <c r="AA12" i="9"/>
  <c r="AA11" i="9" s="1"/>
  <c r="Z12" i="9"/>
  <c r="Y12" i="9"/>
  <c r="Y11" i="9" s="1"/>
  <c r="X12" i="9"/>
  <c r="X11" i="9" s="1"/>
  <c r="W12" i="9"/>
  <c r="W11" i="9" s="1"/>
  <c r="V12" i="9"/>
  <c r="V11" i="9" s="1"/>
  <c r="U12" i="9"/>
  <c r="U11" i="9" s="1"/>
  <c r="T12" i="9"/>
  <c r="T11" i="9" s="1"/>
  <c r="S12" i="9"/>
  <c r="S11" i="9" s="1"/>
  <c r="R12" i="9"/>
  <c r="R11" i="9" s="1"/>
  <c r="Q12" i="9"/>
  <c r="Q11" i="9" s="1"/>
  <c r="P12" i="9"/>
  <c r="P11" i="9" s="1"/>
  <c r="O12" i="9"/>
  <c r="O11" i="9" s="1"/>
  <c r="N12" i="9"/>
  <c r="M12" i="9"/>
  <c r="M11" i="9" s="1"/>
  <c r="L12" i="9"/>
  <c r="L11" i="9" s="1"/>
  <c r="K12" i="9"/>
  <c r="K11" i="9" s="1"/>
  <c r="J12" i="9"/>
  <c r="J11" i="9" s="1"/>
  <c r="I12" i="9"/>
  <c r="I11" i="9" s="1"/>
  <c r="H12" i="9"/>
  <c r="H11" i="9" s="1"/>
  <c r="G12" i="9"/>
  <c r="G11" i="9" s="1"/>
  <c r="F12" i="9"/>
  <c r="F11" i="9" s="1"/>
  <c r="E12" i="9"/>
  <c r="E11" i="9" s="1"/>
  <c r="D12" i="9"/>
  <c r="D11" i="9" s="1"/>
  <c r="M8" i="9"/>
  <c r="L8" i="9"/>
  <c r="K8" i="9"/>
  <c r="J8" i="9"/>
  <c r="I8" i="9"/>
  <c r="H8" i="9"/>
  <c r="G8" i="9"/>
  <c r="F8" i="9"/>
  <c r="E8" i="9"/>
  <c r="D8" i="9"/>
  <c r="C8" i="9"/>
  <c r="B8" i="9"/>
  <c r="AW7" i="9"/>
  <c r="AV7" i="9"/>
  <c r="AU7" i="9"/>
  <c r="AT7" i="9"/>
  <c r="AS7" i="9"/>
  <c r="AR7" i="9"/>
  <c r="AQ7" i="9"/>
  <c r="AP7" i="9"/>
  <c r="AO7" i="9"/>
  <c r="AN7" i="9"/>
  <c r="AM7" i="9"/>
  <c r="AL7" i="9"/>
  <c r="AW6" i="9"/>
  <c r="AV6" i="9"/>
  <c r="AU6" i="9"/>
  <c r="AT6" i="9"/>
  <c r="AS6" i="9"/>
  <c r="AR6" i="9"/>
  <c r="AQ6" i="9"/>
  <c r="AP6" i="9"/>
  <c r="AO6" i="9"/>
  <c r="AN6" i="9"/>
  <c r="AM6" i="9"/>
  <c r="AL6" i="9"/>
  <c r="AW5" i="9"/>
  <c r="AV5" i="9"/>
  <c r="AU5" i="9"/>
  <c r="AT5" i="9"/>
  <c r="AS5" i="9"/>
  <c r="AR5" i="9"/>
  <c r="AQ5" i="9"/>
  <c r="AP5" i="9"/>
  <c r="AO5" i="9"/>
  <c r="AN5" i="9"/>
  <c r="AM5" i="9"/>
  <c r="AL5" i="9"/>
  <c r="AW4" i="9"/>
  <c r="AV4" i="9"/>
  <c r="AU4" i="9"/>
  <c r="AT4" i="9"/>
  <c r="AS4" i="9"/>
  <c r="AR4" i="9"/>
  <c r="AQ4" i="9"/>
  <c r="AP4" i="9"/>
  <c r="AO4" i="9"/>
  <c r="AN4" i="9"/>
  <c r="AM4" i="9"/>
  <c r="AL4" i="9"/>
  <c r="AW3" i="9"/>
  <c r="AV3" i="9"/>
  <c r="AU3" i="9"/>
  <c r="AT3" i="9"/>
  <c r="AS3" i="9"/>
  <c r="AR3" i="9"/>
  <c r="AQ3" i="9"/>
  <c r="AP3" i="9"/>
  <c r="AO3" i="9"/>
  <c r="AN3" i="9"/>
  <c r="AM3" i="9"/>
  <c r="AL3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O36" i="9" l="1"/>
  <c r="X21" i="10"/>
  <c r="P21" i="10"/>
  <c r="AF21" i="10"/>
  <c r="Q21" i="10"/>
  <c r="AA21" i="10"/>
  <c r="AC21" i="10"/>
  <c r="AD21" i="10"/>
  <c r="AL17" i="9"/>
  <c r="AB21" i="9"/>
  <c r="AB20" i="9" s="1"/>
  <c r="Q36" i="9"/>
  <c r="AD21" i="9"/>
  <c r="R36" i="9"/>
  <c r="AE21" i="9"/>
  <c r="S36" i="9"/>
  <c r="I20" i="9"/>
  <c r="Z21" i="9"/>
  <c r="P36" i="9"/>
  <c r="AG21" i="9"/>
  <c r="T36" i="9"/>
  <c r="T20" i="9" s="1"/>
  <c r="C49" i="9"/>
  <c r="U36" i="9"/>
  <c r="B21" i="9"/>
  <c r="AH21" i="9"/>
  <c r="V36" i="9"/>
  <c r="AA21" i="9"/>
  <c r="AC21" i="9"/>
  <c r="AF21" i="9"/>
  <c r="AR21" i="9" s="1"/>
  <c r="C20" i="9"/>
  <c r="S21" i="9"/>
  <c r="AI21" i="9"/>
  <c r="W36" i="9"/>
  <c r="Y21" i="10"/>
  <c r="AW21" i="10" s="1"/>
  <c r="AG21" i="10"/>
  <c r="R21" i="10"/>
  <c r="Z21" i="10"/>
  <c r="AH21" i="10"/>
  <c r="K20" i="10"/>
  <c r="S20" i="10"/>
  <c r="AN51" i="10"/>
  <c r="AN49" i="10" s="1"/>
  <c r="D20" i="10"/>
  <c r="L20" i="10"/>
  <c r="T21" i="10"/>
  <c r="AB21" i="10"/>
  <c r="AB20" i="10" s="1"/>
  <c r="AJ21" i="10"/>
  <c r="AV21" i="10" s="1"/>
  <c r="AO21" i="10"/>
  <c r="E20" i="10"/>
  <c r="M20" i="10"/>
  <c r="F20" i="10"/>
  <c r="G20" i="10"/>
  <c r="O21" i="10"/>
  <c r="W21" i="10"/>
  <c r="AU21" i="10" s="1"/>
  <c r="AE21" i="10"/>
  <c r="AQ21" i="10" s="1"/>
  <c r="O49" i="10"/>
  <c r="AM17" i="10"/>
  <c r="B11" i="10"/>
  <c r="AQ12" i="9"/>
  <c r="AQ11" i="9" s="1"/>
  <c r="AN51" i="9"/>
  <c r="AN49" i="9" s="1"/>
  <c r="AL38" i="10"/>
  <c r="AL42" i="10"/>
  <c r="AL8" i="10"/>
  <c r="V36" i="10"/>
  <c r="V20" i="10" s="1"/>
  <c r="N49" i="10"/>
  <c r="P36" i="10"/>
  <c r="X36" i="10"/>
  <c r="X20" i="10" s="1"/>
  <c r="N11" i="10"/>
  <c r="AS51" i="10"/>
  <c r="AS49" i="10" s="1"/>
  <c r="R36" i="10"/>
  <c r="O36" i="10"/>
  <c r="W36" i="10"/>
  <c r="AN38" i="10"/>
  <c r="AV38" i="10"/>
  <c r="T36" i="10"/>
  <c r="U36" i="10"/>
  <c r="U20" i="10" s="1"/>
  <c r="AQ38" i="10"/>
  <c r="AG36" i="10"/>
  <c r="AW2" i="10"/>
  <c r="AM12" i="10"/>
  <c r="Z36" i="10"/>
  <c r="AH36" i="10"/>
  <c r="Q36" i="10"/>
  <c r="Q20" i="10" s="1"/>
  <c r="Y36" i="10"/>
  <c r="AA36" i="10"/>
  <c r="AI36" i="10"/>
  <c r="AI20" i="10" s="1"/>
  <c r="AB36" i="10"/>
  <c r="AJ36" i="10"/>
  <c r="AM51" i="10"/>
  <c r="AU51" i="10"/>
  <c r="AU49" i="10" s="1"/>
  <c r="AC36" i="10"/>
  <c r="AK36" i="10"/>
  <c r="AK20" i="10" s="1"/>
  <c r="Z11" i="10"/>
  <c r="N36" i="10"/>
  <c r="N20" i="10" s="1"/>
  <c r="AD36" i="10"/>
  <c r="AO51" i="10"/>
  <c r="AO49" i="10" s="1"/>
  <c r="AE36" i="10"/>
  <c r="AQ36" i="10" s="1"/>
  <c r="AF36" i="10"/>
  <c r="AS2" i="10"/>
  <c r="AV51" i="9"/>
  <c r="AV49" i="9" s="1"/>
  <c r="AW51" i="9"/>
  <c r="AW49" i="9" s="1"/>
  <c r="Z49" i="9"/>
  <c r="AP38" i="9"/>
  <c r="AP12" i="10"/>
  <c r="AP11" i="10" s="1"/>
  <c r="AP42" i="10"/>
  <c r="AS12" i="10"/>
  <c r="AS11" i="10" s="1"/>
  <c r="AM38" i="10"/>
  <c r="AU38" i="10"/>
  <c r="Z11" i="9"/>
  <c r="U21" i="9"/>
  <c r="AG36" i="9"/>
  <c r="AL42" i="9"/>
  <c r="B36" i="9"/>
  <c r="Z36" i="9"/>
  <c r="AH36" i="9"/>
  <c r="V21" i="9"/>
  <c r="N11" i="9"/>
  <c r="AA36" i="9"/>
  <c r="AM36" i="9" s="1"/>
  <c r="AI36" i="9"/>
  <c r="N21" i="9"/>
  <c r="AB36" i="9"/>
  <c r="AJ36" i="9"/>
  <c r="AJ20" i="9" s="1"/>
  <c r="AS12" i="9"/>
  <c r="AS11" i="9" s="1"/>
  <c r="AC36" i="9"/>
  <c r="AK36" i="9"/>
  <c r="AK20" i="9" s="1"/>
  <c r="N36" i="9"/>
  <c r="AD36" i="9"/>
  <c r="AP36" i="9" s="1"/>
  <c r="AE36" i="9"/>
  <c r="N49" i="9"/>
  <c r="AL51" i="9"/>
  <c r="AT51" i="9"/>
  <c r="AT49" i="9" s="1"/>
  <c r="AF36" i="9"/>
  <c r="AL22" i="9"/>
  <c r="AL8" i="9"/>
  <c r="AT42" i="9"/>
  <c r="J36" i="9"/>
  <c r="J20" i="9" s="1"/>
  <c r="AS42" i="9"/>
  <c r="I36" i="9"/>
  <c r="O21" i="9"/>
  <c r="O20" i="9" s="1"/>
  <c r="W21" i="9"/>
  <c r="AM38" i="9"/>
  <c r="AU38" i="9"/>
  <c r="AN12" i="9"/>
  <c r="AN11" i="9" s="1"/>
  <c r="AV12" i="9"/>
  <c r="AV11" i="9" s="1"/>
  <c r="P21" i="9"/>
  <c r="X21" i="9"/>
  <c r="X20" i="9" s="1"/>
  <c r="AQ51" i="9"/>
  <c r="AQ49" i="9" s="1"/>
  <c r="Q21" i="9"/>
  <c r="AR51" i="9"/>
  <c r="AR49" i="9" s="1"/>
  <c r="Y21" i="9"/>
  <c r="R21" i="9"/>
  <c r="AT42" i="10"/>
  <c r="J36" i="10"/>
  <c r="J20" i="10" s="1"/>
  <c r="AR42" i="10"/>
  <c r="H36" i="10"/>
  <c r="H20" i="10" s="1"/>
  <c r="B36" i="10"/>
  <c r="B20" i="10" s="1"/>
  <c r="AM42" i="10"/>
  <c r="C36" i="10"/>
  <c r="C20" i="10" s="1"/>
  <c r="AS42" i="10"/>
  <c r="I36" i="10"/>
  <c r="I20" i="10" s="1"/>
  <c r="AS38" i="10"/>
  <c r="AW51" i="10"/>
  <c r="AW49" i="10" s="1"/>
  <c r="AV51" i="10"/>
  <c r="AV49" i="10" s="1"/>
  <c r="AQ42" i="10"/>
  <c r="AN12" i="10"/>
  <c r="AN11" i="10" s="1"/>
  <c r="AV12" i="10"/>
  <c r="AV11" i="10" s="1"/>
  <c r="AO12" i="10"/>
  <c r="AO11" i="10" s="1"/>
  <c r="AW12" i="10"/>
  <c r="AW11" i="10" s="1"/>
  <c r="AP2" i="10"/>
  <c r="AO2" i="10"/>
  <c r="AU2" i="10"/>
  <c r="AR51" i="10"/>
  <c r="AR49" i="10" s="1"/>
  <c r="AQ51" i="10"/>
  <c r="AQ49" i="10" s="1"/>
  <c r="AU42" i="10"/>
  <c r="AN42" i="10"/>
  <c r="AV42" i="10"/>
  <c r="AO38" i="10"/>
  <c r="AW38" i="10"/>
  <c r="AP38" i="10"/>
  <c r="AR38" i="10"/>
  <c r="AT27" i="10"/>
  <c r="AQ22" i="10"/>
  <c r="AT22" i="10"/>
  <c r="AR12" i="10"/>
  <c r="AR11" i="10" s="1"/>
  <c r="AQ12" i="10"/>
  <c r="AQ11" i="10" s="1"/>
  <c r="AR2" i="10"/>
  <c r="AN2" i="10"/>
  <c r="AV2" i="10"/>
  <c r="AM2" i="10"/>
  <c r="AQ2" i="10"/>
  <c r="AT2" i="10"/>
  <c r="AT51" i="10"/>
  <c r="AT49" i="10" s="1"/>
  <c r="AP51" i="10"/>
  <c r="AP49" i="10" s="1"/>
  <c r="AW8" i="10"/>
  <c r="AO8" i="10"/>
  <c r="AO42" i="10"/>
  <c r="AW42" i="10"/>
  <c r="AT38" i="10"/>
  <c r="AU27" i="10"/>
  <c r="AS27" i="10"/>
  <c r="AQ27" i="10"/>
  <c r="AM27" i="10"/>
  <c r="AP27" i="10"/>
  <c r="AR27" i="10"/>
  <c r="AN27" i="10"/>
  <c r="AO27" i="10"/>
  <c r="AW27" i="10"/>
  <c r="AV27" i="10"/>
  <c r="AP8" i="10"/>
  <c r="AR22" i="10"/>
  <c r="AS22" i="10"/>
  <c r="AU12" i="10"/>
  <c r="AU11" i="10" s="1"/>
  <c r="AT12" i="10"/>
  <c r="AT11" i="10" s="1"/>
  <c r="AQ42" i="9"/>
  <c r="AL27" i="9"/>
  <c r="AR27" i="9"/>
  <c r="AQ2" i="9"/>
  <c r="AO51" i="9"/>
  <c r="AO49" i="9" s="1"/>
  <c r="AR42" i="9"/>
  <c r="AO38" i="9"/>
  <c r="AQ22" i="9"/>
  <c r="AP12" i="9"/>
  <c r="AP11" i="9" s="1"/>
  <c r="AR12" i="9"/>
  <c r="AR11" i="9" s="1"/>
  <c r="AO2" i="9"/>
  <c r="AW2" i="9"/>
  <c r="AM2" i="9"/>
  <c r="AN2" i="9"/>
  <c r="AV2" i="9"/>
  <c r="AU2" i="9"/>
  <c r="AS2" i="9"/>
  <c r="AP2" i="9"/>
  <c r="AR2" i="9"/>
  <c r="AL2" i="9"/>
  <c r="AT2" i="9"/>
  <c r="AP51" i="9"/>
  <c r="AP49" i="9" s="1"/>
  <c r="AM51" i="9"/>
  <c r="AM49" i="9" s="1"/>
  <c r="AU51" i="9"/>
  <c r="AU49" i="9" s="1"/>
  <c r="AM42" i="9"/>
  <c r="AT22" i="9"/>
  <c r="AL12" i="9"/>
  <c r="AT12" i="9"/>
  <c r="AT11" i="9" s="1"/>
  <c r="AM12" i="9"/>
  <c r="AM11" i="9" s="1"/>
  <c r="AU12" i="9"/>
  <c r="AU11" i="9" s="1"/>
  <c r="AQ8" i="10"/>
  <c r="AR8" i="10"/>
  <c r="AS8" i="10"/>
  <c r="AU8" i="10"/>
  <c r="AT8" i="10"/>
  <c r="AN8" i="10"/>
  <c r="AV8" i="10"/>
  <c r="AM22" i="10"/>
  <c r="AU22" i="10"/>
  <c r="AN22" i="10"/>
  <c r="AV22" i="10"/>
  <c r="AO22" i="10"/>
  <c r="AW22" i="10"/>
  <c r="AP22" i="10"/>
  <c r="AS51" i="9"/>
  <c r="AS49" i="9" s="1"/>
  <c r="AO42" i="9"/>
  <c r="AW42" i="9"/>
  <c r="AP42" i="9"/>
  <c r="AU42" i="9"/>
  <c r="AN42" i="9"/>
  <c r="AV42" i="9"/>
  <c r="AQ38" i="9"/>
  <c r="AN38" i="9"/>
  <c r="AV38" i="9"/>
  <c r="AR38" i="9"/>
  <c r="AW38" i="9"/>
  <c r="AS38" i="9"/>
  <c r="AL38" i="9"/>
  <c r="AT38" i="9"/>
  <c r="AN27" i="9"/>
  <c r="AV27" i="9"/>
  <c r="AQ27" i="9"/>
  <c r="AO27" i="9"/>
  <c r="AW27" i="9"/>
  <c r="AS27" i="9"/>
  <c r="AT27" i="9"/>
  <c r="AP27" i="9"/>
  <c r="AP8" i="9"/>
  <c r="AM27" i="9"/>
  <c r="AU27" i="9"/>
  <c r="AR22" i="9"/>
  <c r="AS22" i="9"/>
  <c r="AT8" i="9"/>
  <c r="AO12" i="9"/>
  <c r="AO11" i="9" s="1"/>
  <c r="AW12" i="9"/>
  <c r="AW11" i="9" s="1"/>
  <c r="AS8" i="9"/>
  <c r="AR8" i="9"/>
  <c r="AM8" i="9"/>
  <c r="AU8" i="9"/>
  <c r="AN8" i="9"/>
  <c r="AV8" i="9"/>
  <c r="AO8" i="9"/>
  <c r="AW8" i="9"/>
  <c r="AQ8" i="9"/>
  <c r="AM22" i="9"/>
  <c r="AU22" i="9"/>
  <c r="AN22" i="9"/>
  <c r="AV22" i="9"/>
  <c r="AO22" i="9"/>
  <c r="AW22" i="9"/>
  <c r="AP22" i="9"/>
  <c r="AR36" i="9" l="1"/>
  <c r="AR20" i="9" s="1"/>
  <c r="AC20" i="10"/>
  <c r="AA20" i="10"/>
  <c r="P20" i="9"/>
  <c r="AE20" i="9"/>
  <c r="AU36" i="9"/>
  <c r="AN36" i="9"/>
  <c r="V20" i="9"/>
  <c r="AF20" i="10"/>
  <c r="O20" i="10"/>
  <c r="P20" i="10"/>
  <c r="AD20" i="10"/>
  <c r="T20" i="10"/>
  <c r="AA20" i="9"/>
  <c r="AF20" i="9"/>
  <c r="AL49" i="9"/>
  <c r="Z20" i="9"/>
  <c r="U20" i="9"/>
  <c r="W20" i="9"/>
  <c r="AG20" i="9"/>
  <c r="AQ36" i="9"/>
  <c r="AC20" i="9"/>
  <c r="AH20" i="9"/>
  <c r="AD20" i="9"/>
  <c r="B20" i="9"/>
  <c r="AL11" i="9"/>
  <c r="AI20" i="9"/>
  <c r="S20" i="9"/>
  <c r="AR21" i="10"/>
  <c r="AQ20" i="10"/>
  <c r="Z20" i="10"/>
  <c r="AG20" i="10"/>
  <c r="R20" i="10"/>
  <c r="Y20" i="10"/>
  <c r="AH20" i="10"/>
  <c r="AN21" i="10"/>
  <c r="AT21" i="10"/>
  <c r="AE20" i="10"/>
  <c r="AP21" i="10"/>
  <c r="AO20" i="10"/>
  <c r="AS21" i="10"/>
  <c r="W20" i="10"/>
  <c r="AJ20" i="10"/>
  <c r="AM21" i="10"/>
  <c r="AL21" i="10"/>
  <c r="AM11" i="10"/>
  <c r="AM8" i="10"/>
  <c r="AM49" i="10"/>
  <c r="AL36" i="10"/>
  <c r="AV36" i="10"/>
  <c r="AV20" i="10" s="1"/>
  <c r="AP36" i="10"/>
  <c r="AU36" i="10"/>
  <c r="AU20" i="10" s="1"/>
  <c r="AW36" i="10"/>
  <c r="AW20" i="10" s="1"/>
  <c r="AO36" i="10"/>
  <c r="AN36" i="10"/>
  <c r="AT36" i="9"/>
  <c r="AV21" i="9"/>
  <c r="AV36" i="9"/>
  <c r="AW36" i="9"/>
  <c r="AO36" i="9"/>
  <c r="AN21" i="9"/>
  <c r="AN20" i="9" s="1"/>
  <c r="AS21" i="9"/>
  <c r="AU21" i="9"/>
  <c r="AU20" i="9" s="1"/>
  <c r="AT21" i="9"/>
  <c r="AL36" i="9"/>
  <c r="N20" i="9"/>
  <c r="AM21" i="9"/>
  <c r="AM20" i="9" s="1"/>
  <c r="AL21" i="9"/>
  <c r="AS36" i="9"/>
  <c r="AW21" i="9"/>
  <c r="Y20" i="9"/>
  <c r="AP21" i="9"/>
  <c r="AP20" i="9" s="1"/>
  <c r="R20" i="9"/>
  <c r="AO21" i="9"/>
  <c r="Q20" i="9"/>
  <c r="AQ21" i="9"/>
  <c r="AS36" i="10"/>
  <c r="AM36" i="10"/>
  <c r="AR36" i="10"/>
  <c r="AT36" i="10"/>
  <c r="AM20" i="10" l="1"/>
  <c r="AQ20" i="9"/>
  <c r="AP20" i="10"/>
  <c r="AL20" i="10"/>
  <c r="AT20" i="10"/>
  <c r="AN20" i="10"/>
  <c r="AR20" i="10"/>
  <c r="AS20" i="10"/>
  <c r="AT20" i="9"/>
  <c r="AV20" i="9"/>
  <c r="AO20" i="9"/>
  <c r="AW20" i="9"/>
  <c r="AS20" i="9"/>
  <c r="AL20" i="9"/>
</calcChain>
</file>

<file path=xl/sharedStrings.xml><?xml version="1.0" encoding="utf-8"?>
<sst xmlns="http://schemas.openxmlformats.org/spreadsheetml/2006/main" count="1457" uniqueCount="66">
  <si>
    <t>Productos</t>
  </si>
  <si>
    <t>BASICOS</t>
  </si>
  <si>
    <t xml:space="preserve">   Ferroaleaciones</t>
  </si>
  <si>
    <t>SEMITERMINADOS</t>
  </si>
  <si>
    <t xml:space="preserve">   Lámina en Caliente</t>
  </si>
  <si>
    <t xml:space="preserve">   Lámina en Frío</t>
  </si>
  <si>
    <t xml:space="preserve">   Planos de Acero al Silicio</t>
  </si>
  <si>
    <t xml:space="preserve">   Planos de Acero Inoxidable</t>
  </si>
  <si>
    <t xml:space="preserve">   Planos de Acero Aleado</t>
  </si>
  <si>
    <t xml:space="preserve">   Varilla Corrugada</t>
  </si>
  <si>
    <t xml:space="preserve">   Perfiles Inoxidables y Aleados</t>
  </si>
  <si>
    <t xml:space="preserve">   Tubos sin Costura</t>
  </si>
  <si>
    <t xml:space="preserve">   Cintas, Tiras y Flejes</t>
  </si>
  <si>
    <t xml:space="preserve">   Rieles</t>
  </si>
  <si>
    <t xml:space="preserve">   Arrabio</t>
  </si>
  <si>
    <t xml:space="preserve">   Fierro Esponja</t>
  </si>
  <si>
    <t xml:space="preserve">   Alambrón</t>
  </si>
  <si>
    <t xml:space="preserve">   Barras</t>
  </si>
  <si>
    <t xml:space="preserve">   HIERRO DE PRIMERA FUSION</t>
  </si>
  <si>
    <t xml:space="preserve">   Planchón</t>
  </si>
  <si>
    <t xml:space="preserve">   Placa</t>
  </si>
  <si>
    <t xml:space="preserve">      en Rollo</t>
  </si>
  <si>
    <t xml:space="preserve">      en Hoja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</si>
  <si>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</si>
  <si>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</si>
  <si>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</si>
  <si>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</si>
  <si>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</si>
  <si>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</si>
  <si>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</si>
  <si>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</si>
  <si>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</si>
  <si>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</si>
  <si>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</si>
  <si>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</si>
  <si>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   Alambre y derivados</t>
  </si>
  <si>
    <t xml:space="preserve">   Perfiles Comerciales formados en Caliente</t>
  </si>
  <si>
    <t xml:space="preserve">   TUBOS CON Y SIN COSTURA </t>
  </si>
  <si>
    <t>TOTAL MATERIAS PRIMAS</t>
  </si>
  <si>
    <t xml:space="preserve">   Mineral de Hierro</t>
  </si>
  <si>
    <t xml:space="preserve">   Carbón Mineral</t>
  </si>
  <si>
    <t xml:space="preserve">   Coque</t>
  </si>
  <si>
    <t xml:space="preserve">   Chatarra</t>
  </si>
  <si>
    <t xml:space="preserve">   Material Relaminable</t>
  </si>
  <si>
    <t xml:space="preserve">   Horno Eléctrico</t>
  </si>
  <si>
    <t xml:space="preserve">   Convertidor al Oxígeno</t>
  </si>
  <si>
    <t xml:space="preserve">   Lingotes, Palanquillas, etc.</t>
  </si>
  <si>
    <t xml:space="preserve">      Alambre </t>
  </si>
  <si>
    <t xml:space="preserve">      Derivados de alambre </t>
  </si>
  <si>
    <t xml:space="preserve">   Granallas y Polvos</t>
  </si>
  <si>
    <t xml:space="preserve">   Perfiles Estructurales (Caliente y Frío)</t>
  </si>
  <si>
    <t>TERMINADOS</t>
  </si>
  <si>
    <t xml:space="preserve">      Caliente</t>
  </si>
  <si>
    <t xml:space="preserve">      Frío</t>
  </si>
  <si>
    <r>
      <t xml:space="preserve">ACERO </t>
    </r>
    <r>
      <rPr>
        <b/>
        <vertAlign val="superscript"/>
        <sz val="10"/>
        <rFont val="Arial"/>
        <family val="2"/>
      </rPr>
      <t>1</t>
    </r>
  </si>
  <si>
    <t xml:space="preserve">   Tubos con Costura</t>
  </si>
  <si>
    <t xml:space="preserve">   Lamina con Recubrimiento</t>
  </si>
  <si>
    <t xml:space="preserve">       Lámina Galvanizada</t>
  </si>
  <si>
    <t xml:space="preserve">       Lámina Estañada (Hojalata)</t>
  </si>
  <si>
    <t xml:space="preserve">       Lámina Cromada</t>
  </si>
  <si>
    <t xml:space="preserve">       Planos con Otros Recubiertos y Trabajos</t>
  </si>
  <si>
    <t xml:space="preserve">       Tubos c/Costura ≤ 406.4 mm</t>
  </si>
  <si>
    <t xml:space="preserve">       Tubos c/Costura &gt; 406.4 mm</t>
  </si>
  <si>
    <r>
      <t xml:space="preserve">   PLANOS</t>
    </r>
    <r>
      <rPr>
        <vertAlign val="superscript"/>
        <sz val="10"/>
        <rFont val="Arial"/>
        <family val="2"/>
      </rPr>
      <t>2</t>
    </r>
  </si>
  <si>
    <r>
      <t xml:space="preserve">   LARGOS</t>
    </r>
    <r>
      <rPr>
        <vertAlign val="superscript"/>
        <sz val="10"/>
        <rFont val="Arial"/>
        <family val="2"/>
      </rPr>
      <t>3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</si>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</sst>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#,##0.0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vertAlign val="superscript"/>
      <sz val="10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b/>
      <sz val="9"/>
      <name val="Arial"/>
      <family val="2"/>
    </font>
    <font>
      <b/>
      <sz val="9.5"/>
      <color theme="0"/>
      <name val="Arial"/>
      <family val="2"/>
    </font>
    <font>
      <b/>
      <vertAlign val="superscript"/>
      <sz val="10"/>
      <name val="Arial"/>
      <family val="2"/>
    </font>
    <font>
      <b/>
      <sz val="9.3000000000000007"/>
      <name val="Arial"/>
      <family val="2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Calibri"/>
      <family val="2"/>
      <scheme val="minor"/>
    </font>
    <font>
      <sz val="9"/>
      <name val="Montserrat"/>
    </font>
    <font>
      <sz val="10"/>
      <name val="Montserrat"/>
    </font>
    <font>
      <sz val="10"/>
      <color rgb="FF000000"/>
      <name val="Montserrat"/>
    </font>
    <font>
      <b/>
      <sz val="12"/>
      <color rgb="FFFFFFFF"/>
      <name val="Montserrat"/>
    </font>
    <font>
      <b/>
      <sz val="9"/>
      <color theme="0"/>
      <name val="Montserrat"/>
    </font>
    <font>
      <sz val="10"/>
      <color theme="0"/>
      <name val="Montserrat"/>
    </font>
    <font>
      <sz val="10"/>
      <color theme="0"/>
      <name val="Calibri"/>
      <family val="2"/>
      <scheme val="minor"/>
    </font>
    <font>
      <b/>
      <sz val="10"/>
      <name val="Montserrat"/>
    </font>
    <font>
      <b/>
      <sz val="9"/>
      <name val="Montserrat"/>
    </font>
    <font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818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008296"/>
        <bgColor indexed="64"/>
      </patternFill>
    </fill>
    <fill>
      <patternFill patternType="solid">
        <fgColor rgb="FF008296"/>
        <bgColor rgb="FF008296"/>
      </patternFill>
    </fill>
    <fill>
      <patternFill patternType="solid">
        <fgColor rgb="FF00818C"/>
        <bgColor rgb="FF00818C"/>
      </patternFill>
    </fill>
    <fill>
      <patternFill patternType="solid">
        <fgColor theme="0" tint="-0.14999847407452621"/>
        <bgColor rgb="FFE6E6E6"/>
      </patternFill>
    </fill>
    <fill>
      <patternFill patternType="solid">
        <fgColor theme="0" tint="-0.14999847407452621"/>
        <bgColor rgb="FFA0A1A2"/>
      </patternFill>
    </fill>
  </fills>
  <borders count="22">
    <border>
      <left/>
      <right/>
      <top/>
      <bottom/>
      <diagonal/>
    </border>
    <border>
      <left/>
      <right style="medium">
        <color rgb="FF5C626D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1"/>
      </right>
      <top/>
      <bottom style="medium">
        <color auto="1"/>
      </bottom>
      <diagonal/>
    </border>
    <border>
      <left/>
      <right style="medium">
        <color theme="1"/>
      </right>
      <top/>
      <bottom/>
      <diagonal/>
    </border>
    <border>
      <left/>
      <right style="thick">
        <color rgb="FF3E8190"/>
      </right>
      <top/>
      <bottom/>
      <diagonal/>
    </border>
    <border>
      <left style="thick">
        <color rgb="FF3E8190"/>
      </left>
      <right/>
      <top/>
      <bottom/>
      <diagonal/>
    </border>
    <border>
      <left style="dotted">
        <color rgb="FF3E8190"/>
      </left>
      <right style="dotted">
        <color rgb="FF3E8190"/>
      </right>
      <top style="dotted">
        <color rgb="FF3E8190"/>
      </top>
      <bottom style="dotted">
        <color rgb="FF3E8190"/>
      </bottom>
      <diagonal/>
    </border>
    <border>
      <left style="dotted">
        <color rgb="FF3E8190"/>
      </left>
      <right style="thick">
        <color rgb="FF3E8190"/>
      </right>
      <top style="dotted">
        <color rgb="FF3E8190"/>
      </top>
      <bottom style="dotted">
        <color rgb="FF3E8190"/>
      </bottom>
      <diagonal/>
    </border>
    <border>
      <left style="thick">
        <color rgb="FF3E8190"/>
      </left>
      <right style="dotted">
        <color rgb="FF3E8190"/>
      </right>
      <top style="dotted">
        <color rgb="FF3E8190"/>
      </top>
      <bottom style="dotted">
        <color rgb="FF3E8190"/>
      </bottom>
      <diagonal/>
    </border>
    <border>
      <left/>
      <right style="dotted">
        <color rgb="FF3E8190"/>
      </right>
      <top style="dotted">
        <color rgb="FF3E8190"/>
      </top>
      <bottom style="dotted">
        <color rgb="FF3E8190"/>
      </bottom>
      <diagonal/>
    </border>
    <border>
      <left style="dotted">
        <color rgb="FF3E8190"/>
      </left>
      <right/>
      <top style="dotted">
        <color rgb="FF3E8190"/>
      </top>
      <bottom style="dotted">
        <color rgb="FF3E8190"/>
      </bottom>
      <diagonal/>
    </border>
    <border>
      <left style="dotted">
        <color rgb="FF3E8190"/>
      </left>
      <right style="dotted">
        <color rgb="FF3E8190"/>
      </right>
      <top/>
      <bottom style="dotted">
        <color rgb="FF3E8190"/>
      </bottom>
      <diagonal/>
    </border>
    <border>
      <left style="dotted">
        <color rgb="FF3E8190"/>
      </left>
      <right style="dotted">
        <color rgb="FF3E8190"/>
      </right>
      <top style="dotted">
        <color rgb="FF3E8190"/>
      </top>
      <bottom style="thick">
        <color rgb="FF3E8190"/>
      </bottom>
      <diagonal/>
    </border>
    <border>
      <left style="dotted">
        <color rgb="FF3E8190"/>
      </left>
      <right style="thick">
        <color rgb="FF3E8190"/>
      </right>
      <top style="dotted">
        <color rgb="FF3E8190"/>
      </top>
      <bottom style="thick">
        <color rgb="FF3E8190"/>
      </bottom>
      <diagonal/>
    </border>
    <border>
      <left style="thick">
        <color rgb="FF3E8190"/>
      </left>
      <right style="dotted">
        <color rgb="FF3E8190"/>
      </right>
      <top style="dotted">
        <color rgb="FF3E8190"/>
      </top>
      <bottom style="thick">
        <color rgb="FF3E8190"/>
      </bottom>
      <diagonal/>
    </border>
    <border>
      <left/>
      <right style="dotted">
        <color rgb="FF3E8190"/>
      </right>
      <top style="dotted">
        <color rgb="FF3E8190"/>
      </top>
      <bottom style="thick">
        <color rgb="FF3E8190"/>
      </bottom>
      <diagonal/>
    </border>
    <border>
      <left style="dotted">
        <color rgb="FF3E8190"/>
      </left>
      <right style="dotted">
        <color rgb="FF3E8190"/>
      </right>
      <top style="dotted">
        <color rgb="FF3E8190"/>
      </top>
      <bottom/>
      <diagonal/>
    </border>
  </borders>
  <cellStyleXfs count="13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0" borderId="0"/>
    <xf numFmtId="9" fontId="1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8" fillId="0" borderId="0"/>
    <xf numFmtId="0" fontId="28" fillId="0" borderId="0"/>
    <xf numFmtId="0" fontId="18" fillId="0" borderId="0"/>
    <xf numFmtId="0" fontId="1" fillId="0" borderId="0"/>
  </cellStyleXfs>
  <cellXfs count="135">
    <xf numFmtId="0" fontId="0" fillId="0" borderId="0" xfId="0"/>
    <xf numFmtId="3" fontId="4" fillId="0" borderId="0" xfId="0" applyNumberFormat="1" applyFont="1"/>
    <xf numFmtId="3" fontId="6" fillId="0" borderId="0" xfId="0" applyNumberFormat="1" applyFont="1"/>
    <xf numFmtId="3" fontId="6" fillId="2" borderId="0" xfId="0" applyNumberFormat="1" applyFont="1" applyFill="1"/>
    <xf numFmtId="3" fontId="4" fillId="2" borderId="0" xfId="0" applyNumberFormat="1" applyFont="1" applyFill="1"/>
    <xf numFmtId="3" fontId="3" fillId="2" borderId="0" xfId="0" applyNumberFormat="1" applyFont="1" applyFill="1"/>
    <xf numFmtId="3" fontId="11" fillId="5" borderId="0" xfId="1" applyNumberFormat="1" applyFont="1" applyFill="1" applyBorder="1"/>
    <xf numFmtId="3" fontId="6" fillId="2" borderId="0" xfId="1" applyNumberFormat="1" applyFont="1" applyFill="1" applyBorder="1"/>
    <xf numFmtId="3" fontId="8" fillId="5" borderId="0" xfId="1" applyNumberFormat="1" applyFont="1" applyFill="1" applyBorder="1"/>
    <xf numFmtId="3" fontId="13" fillId="4" borderId="0" xfId="0" applyNumberFormat="1" applyFont="1" applyFill="1"/>
    <xf numFmtId="3" fontId="10" fillId="4" borderId="0" xfId="0" applyNumberFormat="1" applyFont="1" applyFill="1"/>
    <xf numFmtId="3" fontId="11" fillId="3" borderId="0" xfId="0" applyNumberFormat="1" applyFont="1" applyFill="1"/>
    <xf numFmtId="3" fontId="8" fillId="3" borderId="0" xfId="0" applyNumberFormat="1" applyFont="1" applyFill="1"/>
    <xf numFmtId="3" fontId="0" fillId="2" borderId="2" xfId="0" applyNumberFormat="1" applyFill="1" applyBorder="1"/>
    <xf numFmtId="3" fontId="9" fillId="5" borderId="2" xfId="1" applyNumberFormat="1" applyFont="1" applyFill="1" applyBorder="1"/>
    <xf numFmtId="3" fontId="8" fillId="5" borderId="3" xfId="1" applyNumberFormat="1" applyFont="1" applyFill="1" applyBorder="1"/>
    <xf numFmtId="3" fontId="4" fillId="2" borderId="2" xfId="1" applyNumberFormat="1" applyFont="1" applyFill="1" applyBorder="1"/>
    <xf numFmtId="3" fontId="6" fillId="2" borderId="3" xfId="0" applyNumberFormat="1" applyFont="1" applyFill="1" applyBorder="1"/>
    <xf numFmtId="3" fontId="0" fillId="0" borderId="2" xfId="0" applyNumberFormat="1" applyBorder="1"/>
    <xf numFmtId="3" fontId="6" fillId="0" borderId="3" xfId="0" applyNumberFormat="1" applyFont="1" applyBorder="1"/>
    <xf numFmtId="3" fontId="9" fillId="3" borderId="2" xfId="0" applyNumberFormat="1" applyFont="1" applyFill="1" applyBorder="1"/>
    <xf numFmtId="3" fontId="8" fillId="3" borderId="3" xfId="0" applyNumberFormat="1" applyFont="1" applyFill="1" applyBorder="1"/>
    <xf numFmtId="3" fontId="4" fillId="0" borderId="2" xfId="0" applyNumberFormat="1" applyFont="1" applyBorder="1"/>
    <xf numFmtId="3" fontId="4" fillId="2" borderId="2" xfId="0" applyNumberFormat="1" applyFont="1" applyFill="1" applyBorder="1"/>
    <xf numFmtId="3" fontId="3" fillId="2" borderId="2" xfId="0" applyNumberFormat="1" applyFont="1" applyFill="1" applyBorder="1"/>
    <xf numFmtId="3" fontId="6" fillId="2" borderId="5" xfId="0" applyNumberFormat="1" applyFont="1" applyFill="1" applyBorder="1"/>
    <xf numFmtId="3" fontId="5" fillId="5" borderId="5" xfId="0" applyNumberFormat="1" applyFont="1" applyFill="1" applyBorder="1" applyAlignment="1">
      <alignment horizontal="center"/>
    </xf>
    <xf numFmtId="3" fontId="5" fillId="5" borderId="6" xfId="0" applyNumberFormat="1" applyFont="1" applyFill="1" applyBorder="1" applyAlignment="1">
      <alignment horizontal="center"/>
    </xf>
    <xf numFmtId="3" fontId="10" fillId="4" borderId="1" xfId="0" applyNumberFormat="1" applyFont="1" applyFill="1" applyBorder="1"/>
    <xf numFmtId="3" fontId="3" fillId="2" borderId="2" xfId="2" applyNumberFormat="1" applyFill="1" applyBorder="1"/>
    <xf numFmtId="3" fontId="3" fillId="2" borderId="4" xfId="0" applyNumberFormat="1" applyFont="1" applyFill="1" applyBorder="1"/>
    <xf numFmtId="3" fontId="6" fillId="2" borderId="6" xfId="0" applyNumberFormat="1" applyFont="1" applyFill="1" applyBorder="1"/>
    <xf numFmtId="3" fontId="5" fillId="5" borderId="7" xfId="0" applyNumberFormat="1" applyFont="1" applyFill="1" applyBorder="1" applyAlignment="1">
      <alignment horizontal="center"/>
    </xf>
    <xf numFmtId="3" fontId="11" fillId="5" borderId="8" xfId="1" applyNumberFormat="1" applyFont="1" applyFill="1" applyBorder="1"/>
    <xf numFmtId="3" fontId="6" fillId="2" borderId="8" xfId="1" applyNumberFormat="1" applyFont="1" applyFill="1" applyBorder="1"/>
    <xf numFmtId="3" fontId="13" fillId="4" borderId="8" xfId="0" applyNumberFormat="1" applyFont="1" applyFill="1" applyBorder="1"/>
    <xf numFmtId="3" fontId="6" fillId="0" borderId="8" xfId="0" applyNumberFormat="1" applyFont="1" applyBorder="1"/>
    <xf numFmtId="3" fontId="11" fillId="3" borderId="8" xfId="0" applyNumberFormat="1" applyFont="1" applyFill="1" applyBorder="1"/>
    <xf numFmtId="3" fontId="6" fillId="2" borderId="8" xfId="0" applyNumberFormat="1" applyFont="1" applyFill="1" applyBorder="1"/>
    <xf numFmtId="3" fontId="6" fillId="2" borderId="7" xfId="0" applyNumberFormat="1" applyFont="1" applyFill="1" applyBorder="1"/>
    <xf numFmtId="3" fontId="8" fillId="5" borderId="8" xfId="1" applyNumberFormat="1" applyFont="1" applyFill="1" applyBorder="1"/>
    <xf numFmtId="3" fontId="10" fillId="4" borderId="8" xfId="0" applyNumberFormat="1" applyFont="1" applyFill="1" applyBorder="1"/>
    <xf numFmtId="3" fontId="8" fillId="3" borderId="8" xfId="0" applyNumberFormat="1" applyFont="1" applyFill="1" applyBorder="1"/>
    <xf numFmtId="3" fontId="2" fillId="2" borderId="0" xfId="0" applyNumberFormat="1" applyFont="1" applyFill="1"/>
    <xf numFmtId="3" fontId="4" fillId="4" borderId="2" xfId="1" applyNumberFormat="1" applyFont="1" applyFill="1" applyBorder="1"/>
    <xf numFmtId="3" fontId="6" fillId="4" borderId="0" xfId="0" applyNumberFormat="1" applyFont="1" applyFill="1"/>
    <xf numFmtId="3" fontId="6" fillId="4" borderId="8" xfId="0" applyNumberFormat="1" applyFont="1" applyFill="1" applyBorder="1"/>
    <xf numFmtId="3" fontId="6" fillId="4" borderId="3" xfId="0" applyNumberFormat="1" applyFont="1" applyFill="1" applyBorder="1"/>
    <xf numFmtId="3" fontId="3" fillId="4" borderId="2" xfId="1" applyNumberFormat="1" applyFont="1" applyFill="1" applyBorder="1"/>
    <xf numFmtId="3" fontId="2" fillId="4" borderId="2" xfId="1" applyNumberFormat="1" applyFont="1" applyFill="1" applyBorder="1"/>
    <xf numFmtId="3" fontId="11" fillId="3" borderId="3" xfId="0" applyNumberFormat="1" applyFont="1" applyFill="1" applyBorder="1"/>
    <xf numFmtId="3" fontId="16" fillId="2" borderId="0" xfId="0" applyNumberFormat="1" applyFont="1" applyFill="1"/>
    <xf numFmtId="3" fontId="17" fillId="2" borderId="0" xfId="0" applyNumberFormat="1" applyFont="1" applyFill="1"/>
    <xf numFmtId="9" fontId="4" fillId="2" borderId="0" xfId="7" applyFont="1" applyFill="1"/>
    <xf numFmtId="165" fontId="4" fillId="2" borderId="0" xfId="0" applyNumberFormat="1" applyFont="1" applyFill="1"/>
    <xf numFmtId="3" fontId="20" fillId="2" borderId="0" xfId="9" applyNumberFormat="1" applyFont="1" applyFill="1"/>
    <xf numFmtId="0" fontId="18" fillId="2" borderId="0" xfId="9" applyFill="1"/>
    <xf numFmtId="0" fontId="21" fillId="2" borderId="0" xfId="9" applyFont="1" applyFill="1"/>
    <xf numFmtId="3" fontId="23" fillId="6" borderId="0" xfId="9" applyNumberFormat="1" applyFont="1" applyFill="1"/>
    <xf numFmtId="3" fontId="23" fillId="6" borderId="9" xfId="9" applyNumberFormat="1" applyFont="1" applyFill="1" applyBorder="1"/>
    <xf numFmtId="3" fontId="23" fillId="6" borderId="10" xfId="9" applyNumberFormat="1" applyFont="1" applyFill="1" applyBorder="1"/>
    <xf numFmtId="3" fontId="24" fillId="2" borderId="0" xfId="9" applyNumberFormat="1" applyFont="1" applyFill="1"/>
    <xf numFmtId="0" fontId="24" fillId="2" borderId="0" xfId="9" applyFont="1" applyFill="1"/>
    <xf numFmtId="0" fontId="25" fillId="2" borderId="0" xfId="9" applyFont="1" applyFill="1"/>
    <xf numFmtId="3" fontId="19" fillId="0" borderId="11" xfId="9" applyNumberFormat="1" applyFont="1" applyBorder="1"/>
    <xf numFmtId="3" fontId="19" fillId="0" borderId="12" xfId="9" applyNumberFormat="1" applyFont="1" applyBorder="1"/>
    <xf numFmtId="3" fontId="19" fillId="0" borderId="13" xfId="9" applyNumberFormat="1" applyFont="1" applyBorder="1"/>
    <xf numFmtId="3" fontId="19" fillId="0" borderId="14" xfId="9" applyNumberFormat="1" applyFont="1" applyBorder="1"/>
    <xf numFmtId="3" fontId="23" fillId="7" borderId="11" xfId="9" applyNumberFormat="1" applyFont="1" applyFill="1" applyBorder="1"/>
    <xf numFmtId="3" fontId="23" fillId="7" borderId="12" xfId="9" applyNumberFormat="1" applyFont="1" applyFill="1" applyBorder="1"/>
    <xf numFmtId="3" fontId="23" fillId="7" borderId="13" xfId="9" applyNumberFormat="1" applyFont="1" applyFill="1" applyBorder="1"/>
    <xf numFmtId="3" fontId="23" fillId="7" borderId="14" xfId="9" applyNumberFormat="1" applyFont="1" applyFill="1" applyBorder="1"/>
    <xf numFmtId="3" fontId="23" fillId="7" borderId="15" xfId="9" applyNumberFormat="1" applyFont="1" applyFill="1" applyBorder="1"/>
    <xf numFmtId="3" fontId="19" fillId="0" borderId="11" xfId="9" applyNumberFormat="1" applyFont="1" applyBorder="1" applyAlignment="1">
      <alignment horizontal="center"/>
    </xf>
    <xf numFmtId="3" fontId="19" fillId="0" borderId="14" xfId="9" applyNumberFormat="1" applyFont="1" applyBorder="1" applyAlignment="1">
      <alignment horizontal="center"/>
    </xf>
    <xf numFmtId="3" fontId="19" fillId="0" borderId="16" xfId="9" applyNumberFormat="1" applyFont="1" applyBorder="1" applyAlignment="1">
      <alignment horizontal="center"/>
    </xf>
    <xf numFmtId="3" fontId="27" fillId="8" borderId="11" xfId="9" applyNumberFormat="1" applyFont="1" applyFill="1" applyBorder="1"/>
    <xf numFmtId="3" fontId="27" fillId="8" borderId="12" xfId="9" applyNumberFormat="1" applyFont="1" applyFill="1" applyBorder="1"/>
    <xf numFmtId="3" fontId="27" fillId="8" borderId="13" xfId="9" applyNumberFormat="1" applyFont="1" applyFill="1" applyBorder="1"/>
    <xf numFmtId="3" fontId="27" fillId="8" borderId="14" xfId="9" applyNumberFormat="1" applyFont="1" applyFill="1" applyBorder="1"/>
    <xf numFmtId="3" fontId="26" fillId="2" borderId="0" xfId="9" applyNumberFormat="1" applyFont="1" applyFill="1"/>
    <xf numFmtId="3" fontId="19" fillId="0" borderId="11" xfId="9" applyNumberFormat="1" applyFont="1" applyBorder="1" applyAlignment="1">
      <alignment horizontal="right"/>
    </xf>
    <xf numFmtId="3" fontId="19" fillId="0" borderId="12" xfId="9" applyNumberFormat="1" applyFont="1" applyBorder="1" applyAlignment="1">
      <alignment horizontal="right"/>
    </xf>
    <xf numFmtId="2" fontId="24" fillId="2" borderId="0" xfId="9" applyNumberFormat="1" applyFont="1" applyFill="1"/>
    <xf numFmtId="3" fontId="27" fillId="9" borderId="11" xfId="9" applyNumberFormat="1" applyFont="1" applyFill="1" applyBorder="1"/>
    <xf numFmtId="3" fontId="27" fillId="9" borderId="12" xfId="9" applyNumberFormat="1" applyFont="1" applyFill="1" applyBorder="1"/>
    <xf numFmtId="3" fontId="27" fillId="9" borderId="13" xfId="9" applyNumberFormat="1" applyFont="1" applyFill="1" applyBorder="1"/>
    <xf numFmtId="3" fontId="27" fillId="9" borderId="14" xfId="9" applyNumberFormat="1" applyFont="1" applyFill="1" applyBorder="1"/>
    <xf numFmtId="3" fontId="19" fillId="0" borderId="17" xfId="9" applyNumberFormat="1" applyFont="1" applyBorder="1"/>
    <xf numFmtId="3" fontId="19" fillId="0" borderId="18" xfId="9" applyNumberFormat="1" applyFont="1" applyBorder="1"/>
    <xf numFmtId="3" fontId="19" fillId="0" borderId="19" xfId="9" applyNumberFormat="1" applyFont="1" applyBorder="1"/>
    <xf numFmtId="3" fontId="19" fillId="0" borderId="20" xfId="9" applyNumberFormat="1" applyFont="1" applyBorder="1"/>
    <xf numFmtId="2" fontId="19" fillId="0" borderId="11" xfId="9" applyNumberFormat="1" applyFont="1" applyBorder="1"/>
    <xf numFmtId="3" fontId="20" fillId="2" borderId="0" xfId="10" applyNumberFormat="1" applyFont="1" applyFill="1"/>
    <xf numFmtId="0" fontId="28" fillId="2" borderId="0" xfId="10" applyFill="1"/>
    <xf numFmtId="0" fontId="21" fillId="2" borderId="0" xfId="10" applyFont="1" applyFill="1"/>
    <xf numFmtId="3" fontId="23" fillId="6" borderId="0" xfId="10" applyNumberFormat="1" applyFont="1" applyFill="1"/>
    <xf numFmtId="3" fontId="23" fillId="6" borderId="9" xfId="10" applyNumberFormat="1" applyFont="1" applyFill="1" applyBorder="1"/>
    <xf numFmtId="3" fontId="23" fillId="6" borderId="10" xfId="10" applyNumberFormat="1" applyFont="1" applyFill="1" applyBorder="1"/>
    <xf numFmtId="3" fontId="24" fillId="2" borderId="0" xfId="10" applyNumberFormat="1" applyFont="1" applyFill="1"/>
    <xf numFmtId="0" fontId="24" fillId="2" borderId="0" xfId="10" applyFont="1" applyFill="1"/>
    <xf numFmtId="0" fontId="25" fillId="2" borderId="0" xfId="10" applyFont="1" applyFill="1"/>
    <xf numFmtId="3" fontId="19" fillId="0" borderId="11" xfId="10" applyNumberFormat="1" applyFont="1" applyBorder="1"/>
    <xf numFmtId="3" fontId="19" fillId="0" borderId="12" xfId="10" applyNumberFormat="1" applyFont="1" applyBorder="1"/>
    <xf numFmtId="3" fontId="19" fillId="0" borderId="13" xfId="10" applyNumberFormat="1" applyFont="1" applyBorder="1"/>
    <xf numFmtId="3" fontId="19" fillId="0" borderId="14" xfId="10" applyNumberFormat="1" applyFont="1" applyBorder="1"/>
    <xf numFmtId="3" fontId="19" fillId="0" borderId="21" xfId="10" applyNumberFormat="1" applyFont="1" applyBorder="1"/>
    <xf numFmtId="3" fontId="23" fillId="7" borderId="11" xfId="10" applyNumberFormat="1" applyFont="1" applyFill="1" applyBorder="1"/>
    <xf numFmtId="3" fontId="23" fillId="7" borderId="12" xfId="10" applyNumberFormat="1" applyFont="1" applyFill="1" applyBorder="1"/>
    <xf numFmtId="3" fontId="23" fillId="7" borderId="13" xfId="10" applyNumberFormat="1" applyFont="1" applyFill="1" applyBorder="1"/>
    <xf numFmtId="3" fontId="23" fillId="7" borderId="14" xfId="10" applyNumberFormat="1" applyFont="1" applyFill="1" applyBorder="1"/>
    <xf numFmtId="3" fontId="19" fillId="0" borderId="11" xfId="10" applyNumberFormat="1" applyFont="1" applyBorder="1" applyAlignment="1">
      <alignment horizontal="center"/>
    </xf>
    <xf numFmtId="3" fontId="19" fillId="0" borderId="12" xfId="10" applyNumberFormat="1" applyFont="1" applyBorder="1" applyAlignment="1">
      <alignment horizontal="center"/>
    </xf>
    <xf numFmtId="3" fontId="19" fillId="0" borderId="14" xfId="10" applyNumberFormat="1" applyFont="1" applyBorder="1" applyAlignment="1">
      <alignment horizontal="center"/>
    </xf>
    <xf numFmtId="3" fontId="19" fillId="0" borderId="16" xfId="10" applyNumberFormat="1" applyFont="1" applyBorder="1" applyAlignment="1">
      <alignment horizontal="center"/>
    </xf>
    <xf numFmtId="3" fontId="27" fillId="8" borderId="11" xfId="10" applyNumberFormat="1" applyFont="1" applyFill="1" applyBorder="1"/>
    <xf numFmtId="3" fontId="27" fillId="8" borderId="12" xfId="10" applyNumberFormat="1" applyFont="1" applyFill="1" applyBorder="1"/>
    <xf numFmtId="3" fontId="27" fillId="8" borderId="13" xfId="10" applyNumberFormat="1" applyFont="1" applyFill="1" applyBorder="1"/>
    <xf numFmtId="3" fontId="27" fillId="8" borderId="14" xfId="10" applyNumberFormat="1" applyFont="1" applyFill="1" applyBorder="1"/>
    <xf numFmtId="3" fontId="26" fillId="2" borderId="0" xfId="10" applyNumberFormat="1" applyFont="1" applyFill="1"/>
    <xf numFmtId="3" fontId="19" fillId="0" borderId="11" xfId="10" applyNumberFormat="1" applyFont="1" applyBorder="1" applyAlignment="1">
      <alignment horizontal="right"/>
    </xf>
    <xf numFmtId="3" fontId="19" fillId="0" borderId="12" xfId="10" applyNumberFormat="1" applyFont="1" applyBorder="1" applyAlignment="1">
      <alignment horizontal="right"/>
    </xf>
    <xf numFmtId="3" fontId="19" fillId="0" borderId="14" xfId="10" applyNumberFormat="1" applyFont="1" applyBorder="1" applyAlignment="1">
      <alignment horizontal="right"/>
    </xf>
    <xf numFmtId="2" fontId="24" fillId="2" borderId="0" xfId="10" applyNumberFormat="1" applyFont="1" applyFill="1"/>
    <xf numFmtId="3" fontId="27" fillId="9" borderId="11" xfId="10" applyNumberFormat="1" applyFont="1" applyFill="1" applyBorder="1"/>
    <xf numFmtId="3" fontId="27" fillId="9" borderId="12" xfId="10" applyNumberFormat="1" applyFont="1" applyFill="1" applyBorder="1"/>
    <xf numFmtId="3" fontId="27" fillId="9" borderId="13" xfId="10" applyNumberFormat="1" applyFont="1" applyFill="1" applyBorder="1"/>
    <xf numFmtId="3" fontId="27" fillId="9" borderId="14" xfId="10" applyNumberFormat="1" applyFont="1" applyFill="1" applyBorder="1"/>
    <xf numFmtId="3" fontId="19" fillId="0" borderId="17" xfId="10" applyNumberFormat="1" applyFont="1" applyBorder="1"/>
    <xf numFmtId="3" fontId="19" fillId="0" borderId="18" xfId="10" applyNumberFormat="1" applyFont="1" applyBorder="1"/>
    <xf numFmtId="3" fontId="19" fillId="0" borderId="19" xfId="10" applyNumberFormat="1" applyFont="1" applyBorder="1"/>
    <xf numFmtId="3" fontId="19" fillId="0" borderId="20" xfId="10" applyNumberFormat="1" applyFont="1" applyBorder="1"/>
    <xf numFmtId="3" fontId="3" fillId="2" borderId="0" xfId="10" applyNumberFormat="1" applyFont="1" applyFill="1"/>
    <xf numFmtId="3" fontId="6" fillId="2" borderId="0" xfId="10" applyNumberFormat="1" applyFont="1" applyFill="1"/>
    <xf numFmtId="3" fontId="22" fillId="6" borderId="0" xfId="10" applyNumberFormat="1" applyFont="1" applyFill="1" applyAlignment="1">
      <alignment horizontal="center" vertical="center"/>
    </xf>
  </cellXfs>
  <cellStyles count="13">
    <cellStyle name="Comma" xfId="1" builtinId="3"/>
    <cellStyle name="Millares 2" xfId="3" xr:uid="{00000000-0005-0000-0000-000002000000}"/>
    <cellStyle name="Millares 2 2" xfId="5" xr:uid="{00000000-0005-0000-0000-000003000000}"/>
    <cellStyle name="Millares 3" xfId="4" xr:uid="{00000000-0005-0000-0000-000004000000}"/>
    <cellStyle name="Normal" xfId="0" builtinId="0"/>
    <cellStyle name="Normal 2" xfId="2" xr:uid="{00000000-0005-0000-0000-000006000000}"/>
    <cellStyle name="Normal 3" xfId="6" xr:uid="{51995D29-B79E-4E62-8C62-96AEF9B4BF89}"/>
    <cellStyle name="Normal 4" xfId="9" xr:uid="{5BE38D28-DEE7-4E70-8BEA-04D583DBBD48}"/>
    <cellStyle name="Normal 5" xfId="10" xr:uid="{CD0591D4-8FDB-42C9-81C7-D729A3ED3F61}"/>
    <cellStyle name="Normal 5 2" xfId="11" xr:uid="{600093F5-E569-4511-B9C4-AF4680DCAB2E}"/>
    <cellStyle name="Normal 6" xfId="12" xr:uid="{3D2AF98F-E4D3-4CA1-901F-356792601D58}"/>
    <cellStyle name="Per cent" xfId="7" builtinId="5"/>
    <cellStyle name="Porcentaje 2" xfId="8" xr:uid="{AE6AB6FA-018D-4D9F-98C1-09AA41B94AF8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3F0876"/>
      <rgbColor rgb="00C0D6E2"/>
      <rgbColor rgb="00FF00FF"/>
      <rgbColor rgb="0000FFFF"/>
      <rgbColor rgb="00800000"/>
      <rgbColor rgb="00008000"/>
      <rgbColor rgb="003D0680"/>
      <rgbColor rgb="0046789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ABABFF"/>
      <rgbColor rgb="00CCFFFF"/>
      <rgbColor rgb="00CCFFCC"/>
      <rgbColor rgb="00FFFF99"/>
      <rgbColor rgb="00CDCDFF"/>
      <rgbColor rgb="00FF99CC"/>
      <rgbColor rgb="00CC99FF"/>
      <rgbColor rgb="00FFCC99"/>
      <rgbColor rgb="004F4FFF"/>
      <rgbColor rgb="0033CCCC"/>
      <rgbColor rgb="0097BACF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86078"/>
      <rgbColor rgb="00993300"/>
      <rgbColor rgb="00993366"/>
      <rgbColor rgb="00333399"/>
      <rgbColor rgb="00333333"/>
    </indexedColors>
    <mruColors>
      <color rgb="FF57AC46"/>
      <color rgb="FFE6E6E6"/>
      <color rgb="FFBEC6C3"/>
      <color rgb="FFA0A1A2"/>
      <color rgb="FF00828C"/>
      <color rgb="FF004650"/>
      <color rgb="FF008296"/>
      <color rgb="FF5C626D"/>
      <color rgb="FF009482"/>
      <color rgb="FFD8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AF037-AC24-4149-92D4-0438F1F7ADAA}">
  <sheetPr codeName="Hoja3">
    <outlinePr summaryBelow="0"/>
    <pageSetUpPr fitToPage="1"/>
  </sheetPr>
  <dimension ref="A1:BD53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5" sqref="A5"/>
      <selection pane="bottomRight" sqref="A1:A1048576"/>
    </sheetView>
  </sheetViews>
  <sheetFormatPr defaultColWidth="12.77734375" defaultRowHeight="13.2" x14ac:dyDescent="0.25"/>
  <cols>
    <col min="1" max="1" width="43.21875" style="1" customWidth="1"/>
    <col min="2" max="37" width="8.77734375" style="1" customWidth="1"/>
    <col min="38" max="38" width="8.77734375" style="2" bestFit="1" customWidth="1"/>
    <col min="39" max="49" width="8.77734375" style="2" customWidth="1"/>
    <col min="50" max="16384" width="12.77734375" style="4"/>
  </cols>
  <sheetData>
    <row r="1" spans="1:53" ht="13.95" customHeight="1" thickBot="1" x14ac:dyDescent="0.3">
      <c r="A1" s="134" t="s">
        <v>0</v>
      </c>
      <c r="B1" s="26" t="s">
        <v>23</v>
      </c>
      <c r="C1" s="26" t="s">
        <v>24</v>
      </c>
      <c r="D1" s="26" t="s">
        <v>25</v>
      </c>
      <c r="E1" s="26" t="s">
        <v>26</v>
      </c>
      <c r="F1" s="26" t="s">
        <v>27</v>
      </c>
      <c r="G1" s="26" t="s">
        <v>28</v>
      </c>
      <c r="H1" s="26" t="s">
        <v>29</v>
      </c>
      <c r="I1" s="26" t="s">
        <v>30</v>
      </c>
      <c r="J1" s="26" t="s">
        <v>31</v>
      </c>
      <c r="K1" s="26" t="s">
        <v>32</v>
      </c>
      <c r="L1" s="26" t="s">
        <v>33</v>
      </c>
      <c r="M1" s="32" t="s">
        <v>34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32" t="s">
        <v>34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27</v>
      </c>
      <c r="AE1" s="26" t="s">
        <v>28</v>
      </c>
      <c r="AF1" s="26" t="s">
        <v>29</v>
      </c>
      <c r="AG1" s="26" t="s">
        <v>30</v>
      </c>
      <c r="AH1" s="26" t="s">
        <v>31</v>
      </c>
      <c r="AI1" s="26" t="s">
        <v>32</v>
      </c>
      <c r="AJ1" s="26" t="s">
        <v>33</v>
      </c>
      <c r="AK1" s="32" t="s">
        <v>34</v>
      </c>
      <c r="AL1" s="26" t="s">
        <v>23</v>
      </c>
      <c r="AM1" s="26" t="s">
        <v>24</v>
      </c>
      <c r="AN1" s="26" t="s">
        <v>25</v>
      </c>
      <c r="AO1" s="26" t="s">
        <v>26</v>
      </c>
      <c r="AP1" s="26" t="s">
        <v>27</v>
      </c>
      <c r="AQ1" s="26" t="s">
        <v>28</v>
      </c>
      <c r="AR1" s="26" t="s">
        <v>29</v>
      </c>
      <c r="AS1" s="26" t="s">
        <v>30</v>
      </c>
      <c r="AT1" s="26" t="s">
        <v>31</v>
      </c>
      <c r="AU1" s="26" t="s">
        <v>32</v>
      </c>
      <c r="AV1" s="26" t="s">
        <v>33</v>
      </c>
      <c r="AW1" s="27" t="s">
        <v>34</v>
      </c>
    </row>
    <row r="2" spans="1:53" x14ac:dyDescent="0.25">
      <c r="A2" s="14" t="s">
        <v>38</v>
      </c>
      <c r="B2" s="6">
        <f>SUM(B3:B7)</f>
        <v>2544847.75</v>
      </c>
      <c r="C2" s="6">
        <f t="shared" ref="C2:AW2" si="0">SUM(C3:C7)</f>
        <v>2442590.75</v>
      </c>
      <c r="D2" s="6">
        <f t="shared" si="0"/>
        <v>2623053.75</v>
      </c>
      <c r="E2" s="6">
        <f t="shared" si="0"/>
        <v>2746328.75</v>
      </c>
      <c r="F2" s="6">
        <f t="shared" si="0"/>
        <v>2727296.75</v>
      </c>
      <c r="G2" s="6">
        <f t="shared" si="0"/>
        <v>2642110.75</v>
      </c>
      <c r="H2" s="6">
        <f t="shared" si="0"/>
        <v>2773858.75</v>
      </c>
      <c r="I2" s="6">
        <f t="shared" si="0"/>
        <v>2414627.75</v>
      </c>
      <c r="J2" s="6">
        <f t="shared" si="0"/>
        <v>2323571.75</v>
      </c>
      <c r="K2" s="6">
        <f t="shared" si="0"/>
        <v>2656169.75</v>
      </c>
      <c r="L2" s="6">
        <f t="shared" si="0"/>
        <v>2494176.75</v>
      </c>
      <c r="M2" s="33">
        <f t="shared" si="0"/>
        <v>2518463.75</v>
      </c>
      <c r="N2" s="8">
        <f t="shared" si="0"/>
        <v>359723.756139</v>
      </c>
      <c r="O2" s="8">
        <f t="shared" si="0"/>
        <v>1060900.3845209999</v>
      </c>
      <c r="P2" s="8">
        <f t="shared" si="0"/>
        <v>1005180.0114929999</v>
      </c>
      <c r="Q2" s="8">
        <f t="shared" si="0"/>
        <v>470300.823355</v>
      </c>
      <c r="R2" s="8">
        <f t="shared" si="0"/>
        <v>1097952.6572779999</v>
      </c>
      <c r="S2" s="8">
        <f t="shared" si="0"/>
        <v>815596.63414600003</v>
      </c>
      <c r="T2" s="8">
        <f t="shared" si="0"/>
        <v>852946.20639599999</v>
      </c>
      <c r="U2" s="8">
        <f t="shared" si="0"/>
        <v>983211.22991700005</v>
      </c>
      <c r="V2" s="8">
        <f t="shared" si="0"/>
        <v>650900.31660799996</v>
      </c>
      <c r="W2" s="8">
        <f t="shared" si="0"/>
        <v>1295456.9453459999</v>
      </c>
      <c r="X2" s="8">
        <f t="shared" si="0"/>
        <v>1005816.2426759999</v>
      </c>
      <c r="Y2" s="40">
        <f t="shared" si="0"/>
        <v>699442.72796100006</v>
      </c>
      <c r="Z2" s="8">
        <f t="shared" si="0"/>
        <v>225167.322327</v>
      </c>
      <c r="AA2" s="8">
        <f t="shared" si="0"/>
        <v>348930.08673900005</v>
      </c>
      <c r="AB2" s="8">
        <f t="shared" si="0"/>
        <v>265654.62361199997</v>
      </c>
      <c r="AC2" s="8">
        <f t="shared" si="0"/>
        <v>143936.776143</v>
      </c>
      <c r="AD2" s="8">
        <f t="shared" si="0"/>
        <v>199882.16128999996</v>
      </c>
      <c r="AE2" s="8">
        <f t="shared" si="0"/>
        <v>526590.82247400004</v>
      </c>
      <c r="AF2" s="8">
        <f t="shared" si="0"/>
        <v>250306.31211900001</v>
      </c>
      <c r="AG2" s="8">
        <f t="shared" si="0"/>
        <v>665572.09556000005</v>
      </c>
      <c r="AH2" s="8">
        <f t="shared" si="0"/>
        <v>372112.21871300007</v>
      </c>
      <c r="AI2" s="8">
        <f t="shared" si="0"/>
        <v>651355.64816300012</v>
      </c>
      <c r="AJ2" s="8">
        <f t="shared" si="0"/>
        <v>1041920.8868419999</v>
      </c>
      <c r="AK2" s="40">
        <f t="shared" si="0"/>
        <v>791964.81638099998</v>
      </c>
      <c r="AL2" s="8">
        <f t="shared" si="0"/>
        <v>2679404.1838120003</v>
      </c>
      <c r="AM2" s="8">
        <f t="shared" si="0"/>
        <v>3154561.0477820002</v>
      </c>
      <c r="AN2" s="8">
        <f t="shared" si="0"/>
        <v>3362579.1378810001</v>
      </c>
      <c r="AO2" s="8">
        <f t="shared" si="0"/>
        <v>3072692.797212</v>
      </c>
      <c r="AP2" s="8">
        <f t="shared" si="0"/>
        <v>3625367.2459880002</v>
      </c>
      <c r="AQ2" s="8">
        <f t="shared" si="0"/>
        <v>2931116.5616720002</v>
      </c>
      <c r="AR2" s="8">
        <f t="shared" si="0"/>
        <v>3376498.6442769999</v>
      </c>
      <c r="AS2" s="8">
        <f t="shared" si="0"/>
        <v>2732266.8843569998</v>
      </c>
      <c r="AT2" s="8">
        <f t="shared" si="0"/>
        <v>2602359.8478950001</v>
      </c>
      <c r="AU2" s="8">
        <f t="shared" si="0"/>
        <v>3300271.047183</v>
      </c>
      <c r="AV2" s="8">
        <f t="shared" si="0"/>
        <v>2458072.1058340003</v>
      </c>
      <c r="AW2" s="15">
        <f t="shared" si="0"/>
        <v>2425941.6615799996</v>
      </c>
    </row>
    <row r="3" spans="1:53" x14ac:dyDescent="0.25">
      <c r="A3" s="16" t="s">
        <v>39</v>
      </c>
      <c r="B3" s="7">
        <v>716469</v>
      </c>
      <c r="C3" s="7">
        <v>624293</v>
      </c>
      <c r="D3" s="7">
        <v>691752</v>
      </c>
      <c r="E3" s="7">
        <v>673833</v>
      </c>
      <c r="F3" s="7">
        <v>701000</v>
      </c>
      <c r="G3" s="7">
        <v>526896</v>
      </c>
      <c r="H3" s="7">
        <v>645444</v>
      </c>
      <c r="I3" s="7">
        <v>653856</v>
      </c>
      <c r="J3" s="7">
        <v>649369</v>
      </c>
      <c r="K3" s="7">
        <v>741619</v>
      </c>
      <c r="L3" s="7">
        <v>693976</v>
      </c>
      <c r="M3" s="34">
        <v>728676</v>
      </c>
      <c r="N3" s="7">
        <v>92490.405377000003</v>
      </c>
      <c r="O3" s="7">
        <v>66893.744240999993</v>
      </c>
      <c r="P3" s="7">
        <v>76317.317341000002</v>
      </c>
      <c r="Q3" s="7">
        <v>87336.030593000003</v>
      </c>
      <c r="R3" s="7">
        <v>156078.74244199999</v>
      </c>
      <c r="S3" s="7">
        <v>96758.130069000006</v>
      </c>
      <c r="T3" s="7">
        <v>153635.48105599999</v>
      </c>
      <c r="U3" s="7">
        <v>126285.42717700001</v>
      </c>
      <c r="V3" s="7">
        <v>127108.423243</v>
      </c>
      <c r="W3" s="7">
        <v>161060.64786600001</v>
      </c>
      <c r="X3" s="7">
        <v>97526.121906999993</v>
      </c>
      <c r="Y3" s="34">
        <v>128879.51164300001</v>
      </c>
      <c r="Z3" s="7">
        <v>105300.42</v>
      </c>
      <c r="AA3" s="7">
        <v>225790.24400000001</v>
      </c>
      <c r="AB3" s="7">
        <v>204166.56644</v>
      </c>
      <c r="AC3" s="7">
        <v>0</v>
      </c>
      <c r="AD3" s="7">
        <v>130776.00928</v>
      </c>
      <c r="AE3" s="7">
        <v>480923.69756</v>
      </c>
      <c r="AF3" s="7">
        <v>163634.19500000001</v>
      </c>
      <c r="AG3" s="7">
        <v>564654.22620000003</v>
      </c>
      <c r="AH3" s="7">
        <v>285675.03720000002</v>
      </c>
      <c r="AI3" s="7">
        <v>607100.85600000003</v>
      </c>
      <c r="AJ3" s="7">
        <v>891940.39300000004</v>
      </c>
      <c r="AK3" s="34">
        <v>746083.71482999995</v>
      </c>
      <c r="AL3" s="3">
        <f t="shared" ref="AL3:AW7" si="1">(B3+N3-Z3)</f>
        <v>703658.98537699995</v>
      </c>
      <c r="AM3" s="3">
        <f t="shared" si="1"/>
        <v>465396.50024100003</v>
      </c>
      <c r="AN3" s="3">
        <f t="shared" si="1"/>
        <v>563902.75090099999</v>
      </c>
      <c r="AO3" s="3">
        <f t="shared" si="1"/>
        <v>761169.030593</v>
      </c>
      <c r="AP3" s="3">
        <f t="shared" si="1"/>
        <v>726302.73316199996</v>
      </c>
      <c r="AQ3" s="3">
        <f t="shared" si="1"/>
        <v>142730.43250899995</v>
      </c>
      <c r="AR3" s="3">
        <f t="shared" si="1"/>
        <v>635445.28605600004</v>
      </c>
      <c r="AS3" s="3">
        <f t="shared" si="1"/>
        <v>215487.20097699994</v>
      </c>
      <c r="AT3" s="3">
        <f t="shared" si="1"/>
        <v>490802.38604299992</v>
      </c>
      <c r="AU3" s="3">
        <f t="shared" si="1"/>
        <v>295578.79186599993</v>
      </c>
      <c r="AV3" s="3">
        <f t="shared" si="1"/>
        <v>-100438.27109300008</v>
      </c>
      <c r="AW3" s="17">
        <f t="shared" si="1"/>
        <v>111471.79681299999</v>
      </c>
    </row>
    <row r="4" spans="1:53" x14ac:dyDescent="0.25">
      <c r="A4" s="16" t="s">
        <v>40</v>
      </c>
      <c r="B4" s="7">
        <v>1060260</v>
      </c>
      <c r="C4" s="7">
        <v>1059499</v>
      </c>
      <c r="D4" s="7">
        <v>1159498</v>
      </c>
      <c r="E4" s="7">
        <v>1303521</v>
      </c>
      <c r="F4" s="7">
        <v>1255556</v>
      </c>
      <c r="G4" s="7">
        <v>1351282</v>
      </c>
      <c r="H4" s="7">
        <v>1361053</v>
      </c>
      <c r="I4" s="7">
        <v>988169</v>
      </c>
      <c r="J4" s="7">
        <v>910463</v>
      </c>
      <c r="K4" s="7">
        <v>1145624</v>
      </c>
      <c r="L4" s="7">
        <v>1039084</v>
      </c>
      <c r="M4" s="34">
        <v>1022042</v>
      </c>
      <c r="N4" s="7">
        <v>178684.238147</v>
      </c>
      <c r="O4" s="7">
        <v>921771.08636299998</v>
      </c>
      <c r="P4" s="7">
        <v>758955.25620800001</v>
      </c>
      <c r="Q4" s="7">
        <v>288954.485851</v>
      </c>
      <c r="R4" s="7">
        <v>850639.09616399999</v>
      </c>
      <c r="S4" s="7">
        <v>602623.36449800001</v>
      </c>
      <c r="T4" s="7">
        <v>551289.379877</v>
      </c>
      <c r="U4" s="7">
        <v>677249.76397600002</v>
      </c>
      <c r="V4" s="7">
        <v>431070.282007</v>
      </c>
      <c r="W4" s="7">
        <v>981010.86716499995</v>
      </c>
      <c r="X4" s="7">
        <v>797032.42376699997</v>
      </c>
      <c r="Y4" s="34">
        <v>397618.72317800001</v>
      </c>
      <c r="Z4" s="7">
        <v>336.74</v>
      </c>
      <c r="AA4" s="7">
        <v>58327.894</v>
      </c>
      <c r="AB4" s="7">
        <v>2195.33</v>
      </c>
      <c r="AC4" s="7">
        <v>44781.900999999998</v>
      </c>
      <c r="AD4" s="7">
        <v>526.86</v>
      </c>
      <c r="AE4" s="7">
        <v>567.09050000000002</v>
      </c>
      <c r="AF4" s="7">
        <v>185.62022300000001</v>
      </c>
      <c r="AG4" s="7">
        <v>49944.189000000006</v>
      </c>
      <c r="AH4" s="7">
        <v>337.517</v>
      </c>
      <c r="AI4" s="7">
        <v>277.89499999999998</v>
      </c>
      <c r="AJ4" s="7">
        <v>58660.11</v>
      </c>
      <c r="AK4" s="34">
        <v>203.93976000000001</v>
      </c>
      <c r="AL4" s="3">
        <f t="shared" si="1"/>
        <v>1238607.4981470001</v>
      </c>
      <c r="AM4" s="3">
        <f t="shared" si="1"/>
        <v>1922942.1923629998</v>
      </c>
      <c r="AN4" s="3">
        <f t="shared" si="1"/>
        <v>1916257.9262079999</v>
      </c>
      <c r="AO4" s="3">
        <f t="shared" si="1"/>
        <v>1547693.584851</v>
      </c>
      <c r="AP4" s="3">
        <f t="shared" si="1"/>
        <v>2105668.2361640004</v>
      </c>
      <c r="AQ4" s="3">
        <f t="shared" si="1"/>
        <v>1953338.2739980002</v>
      </c>
      <c r="AR4" s="3">
        <f t="shared" si="1"/>
        <v>1912156.7596540002</v>
      </c>
      <c r="AS4" s="3">
        <f t="shared" si="1"/>
        <v>1615474.574976</v>
      </c>
      <c r="AT4" s="3">
        <f t="shared" si="1"/>
        <v>1341195.765007</v>
      </c>
      <c r="AU4" s="3">
        <f t="shared" si="1"/>
        <v>2126356.9721650002</v>
      </c>
      <c r="AV4" s="3">
        <f t="shared" si="1"/>
        <v>1777456.3137669999</v>
      </c>
      <c r="AW4" s="17">
        <f t="shared" si="1"/>
        <v>1419456.783418</v>
      </c>
    </row>
    <row r="5" spans="1:53" x14ac:dyDescent="0.25">
      <c r="A5" s="16" t="s">
        <v>41</v>
      </c>
      <c r="B5" s="7">
        <v>181634</v>
      </c>
      <c r="C5" s="7">
        <v>172314</v>
      </c>
      <c r="D5" s="7">
        <v>185319</v>
      </c>
      <c r="E5" s="7">
        <v>182490</v>
      </c>
      <c r="F5" s="7">
        <v>184256</v>
      </c>
      <c r="G5" s="7">
        <v>177448</v>
      </c>
      <c r="H5" s="7">
        <v>180877</v>
      </c>
      <c r="I5" s="7">
        <v>186118</v>
      </c>
      <c r="J5" s="7">
        <v>177255</v>
      </c>
      <c r="K5" s="7">
        <v>182442</v>
      </c>
      <c r="L5" s="7">
        <v>174632</v>
      </c>
      <c r="M5" s="34">
        <v>181261</v>
      </c>
      <c r="N5" s="7">
        <v>26882.981039999999</v>
      </c>
      <c r="O5" s="7">
        <v>13684.1734</v>
      </c>
      <c r="P5" s="7">
        <v>71106.131173000002</v>
      </c>
      <c r="Q5" s="7">
        <v>14250.511214</v>
      </c>
      <c r="R5" s="7">
        <v>22139.894612</v>
      </c>
      <c r="S5" s="7">
        <v>18499.544957999999</v>
      </c>
      <c r="T5" s="7">
        <v>54191.929919000002</v>
      </c>
      <c r="U5" s="7">
        <v>21947.076185999998</v>
      </c>
      <c r="V5" s="7">
        <v>16065.492808999999</v>
      </c>
      <c r="W5" s="7">
        <v>60031.190426000001</v>
      </c>
      <c r="X5" s="7">
        <v>13513.427861</v>
      </c>
      <c r="Y5" s="34">
        <v>58561.938254000001</v>
      </c>
      <c r="Z5" s="7">
        <v>22</v>
      </c>
      <c r="AA5" s="7">
        <v>136</v>
      </c>
      <c r="AB5" s="7">
        <v>100</v>
      </c>
      <c r="AC5" s="7">
        <v>22</v>
      </c>
      <c r="AD5" s="7">
        <v>524.53300000000002</v>
      </c>
      <c r="AE5" s="7">
        <v>9.7977600000000002</v>
      </c>
      <c r="AF5" s="7">
        <v>96</v>
      </c>
      <c r="AG5" s="7">
        <v>0</v>
      </c>
      <c r="AH5" s="7">
        <v>61.662230000000001</v>
      </c>
      <c r="AI5" s="7">
        <v>40.049999999999997</v>
      </c>
      <c r="AJ5" s="7">
        <v>66.696652</v>
      </c>
      <c r="AK5" s="34">
        <v>60</v>
      </c>
      <c r="AL5" s="3">
        <f t="shared" si="1"/>
        <v>208494.98103999998</v>
      </c>
      <c r="AM5" s="3">
        <f t="shared" si="1"/>
        <v>185862.1734</v>
      </c>
      <c r="AN5" s="3">
        <f t="shared" si="1"/>
        <v>256325.131173</v>
      </c>
      <c r="AO5" s="3">
        <f t="shared" si="1"/>
        <v>196718.511214</v>
      </c>
      <c r="AP5" s="3">
        <f t="shared" si="1"/>
        <v>205871.36161200001</v>
      </c>
      <c r="AQ5" s="3">
        <f t="shared" si="1"/>
        <v>195937.74719800003</v>
      </c>
      <c r="AR5" s="3">
        <f t="shared" si="1"/>
        <v>234972.92991900002</v>
      </c>
      <c r="AS5" s="3">
        <f t="shared" si="1"/>
        <v>208065.07618599999</v>
      </c>
      <c r="AT5" s="3">
        <f t="shared" si="1"/>
        <v>193258.830579</v>
      </c>
      <c r="AU5" s="3">
        <f t="shared" si="1"/>
        <v>242433.140426</v>
      </c>
      <c r="AV5" s="3">
        <f t="shared" si="1"/>
        <v>188078.73120899999</v>
      </c>
      <c r="AW5" s="17">
        <f t="shared" si="1"/>
        <v>239762.93825400001</v>
      </c>
    </row>
    <row r="6" spans="1:53" x14ac:dyDescent="0.25">
      <c r="A6" s="16" t="s">
        <v>42</v>
      </c>
      <c r="B6" s="7">
        <v>586484.75</v>
      </c>
      <c r="C6" s="7">
        <v>586484.75</v>
      </c>
      <c r="D6" s="7">
        <v>586484.75</v>
      </c>
      <c r="E6" s="7">
        <v>586484.75</v>
      </c>
      <c r="F6" s="7">
        <v>586484.75</v>
      </c>
      <c r="G6" s="7">
        <v>586484.75</v>
      </c>
      <c r="H6" s="7">
        <v>586484.75</v>
      </c>
      <c r="I6" s="7">
        <v>586484.75</v>
      </c>
      <c r="J6" s="7">
        <v>586484.75</v>
      </c>
      <c r="K6" s="7">
        <v>586484.75</v>
      </c>
      <c r="L6" s="7">
        <v>586484.75</v>
      </c>
      <c r="M6" s="34">
        <v>586484.75</v>
      </c>
      <c r="N6" s="7">
        <v>60080.167775000002</v>
      </c>
      <c r="O6" s="7">
        <v>56854.765399000004</v>
      </c>
      <c r="P6" s="7">
        <v>96338.179392000005</v>
      </c>
      <c r="Q6" s="7">
        <v>76981.341816999993</v>
      </c>
      <c r="R6" s="7">
        <v>66823.704343000005</v>
      </c>
      <c r="S6" s="7">
        <v>94765.505910000007</v>
      </c>
      <c r="T6" s="7">
        <v>90953.012004999997</v>
      </c>
      <c r="U6" s="7">
        <v>155608.65105300001</v>
      </c>
      <c r="V6" s="7">
        <v>73229.890851999997</v>
      </c>
      <c r="W6" s="7">
        <v>90593.885888999997</v>
      </c>
      <c r="X6" s="7">
        <v>95481.999140999993</v>
      </c>
      <c r="Y6" s="34">
        <v>113285.66441300001</v>
      </c>
      <c r="Z6" s="7">
        <v>119508.162327</v>
      </c>
      <c r="AA6" s="7">
        <v>64675.948738999999</v>
      </c>
      <c r="AB6" s="7">
        <v>59192.727171999999</v>
      </c>
      <c r="AC6" s="7">
        <v>99132.875143000012</v>
      </c>
      <c r="AD6" s="7">
        <v>68054.759009999994</v>
      </c>
      <c r="AE6" s="7">
        <v>45090.236654000008</v>
      </c>
      <c r="AF6" s="7">
        <v>86390.496895999997</v>
      </c>
      <c r="AG6" s="7">
        <v>50973.680359999998</v>
      </c>
      <c r="AH6" s="7">
        <v>86038.002283000009</v>
      </c>
      <c r="AI6" s="7">
        <v>43936.847162999999</v>
      </c>
      <c r="AJ6" s="7">
        <v>91253.687189999997</v>
      </c>
      <c r="AK6" s="34">
        <v>45617.161791000006</v>
      </c>
      <c r="AL6" s="3">
        <f t="shared" si="1"/>
        <v>527056.75544800004</v>
      </c>
      <c r="AM6" s="3">
        <f t="shared" si="1"/>
        <v>578663.56666000001</v>
      </c>
      <c r="AN6" s="3">
        <f t="shared" si="1"/>
        <v>623630.20221999998</v>
      </c>
      <c r="AO6" s="3">
        <f t="shared" si="1"/>
        <v>564333.21667399991</v>
      </c>
      <c r="AP6" s="3">
        <f t="shared" si="1"/>
        <v>585253.69533299992</v>
      </c>
      <c r="AQ6" s="3">
        <f t="shared" si="1"/>
        <v>636160.01925600006</v>
      </c>
      <c r="AR6" s="3">
        <f t="shared" si="1"/>
        <v>591047.26510900003</v>
      </c>
      <c r="AS6" s="3">
        <f t="shared" si="1"/>
        <v>691119.72069300001</v>
      </c>
      <c r="AT6" s="3">
        <f t="shared" si="1"/>
        <v>573676.63856899994</v>
      </c>
      <c r="AU6" s="3">
        <f t="shared" si="1"/>
        <v>633141.788726</v>
      </c>
      <c r="AV6" s="3">
        <f t="shared" si="1"/>
        <v>590713.06195100001</v>
      </c>
      <c r="AW6" s="17">
        <f t="shared" si="1"/>
        <v>654153.25262199994</v>
      </c>
    </row>
    <row r="7" spans="1:53" x14ac:dyDescent="0.25">
      <c r="A7" s="16" t="s">
        <v>43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34">
        <v>0</v>
      </c>
      <c r="N7" s="7">
        <v>1585.9638</v>
      </c>
      <c r="O7" s="7">
        <v>1696.6151179999999</v>
      </c>
      <c r="P7" s="7">
        <v>2463.127379</v>
      </c>
      <c r="Q7" s="7">
        <v>2778.45388</v>
      </c>
      <c r="R7" s="7">
        <v>2271.2197169999999</v>
      </c>
      <c r="S7" s="7">
        <v>2950.0887109999999</v>
      </c>
      <c r="T7" s="7">
        <v>2876.4035389999999</v>
      </c>
      <c r="U7" s="7">
        <v>2120.3115250000001</v>
      </c>
      <c r="V7" s="7">
        <v>3426.2276969999998</v>
      </c>
      <c r="W7" s="7">
        <v>2760.3539999999998</v>
      </c>
      <c r="X7" s="7">
        <v>2262.27</v>
      </c>
      <c r="Y7" s="34">
        <v>1096.8904729999999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34">
        <v>0</v>
      </c>
      <c r="AL7" s="3">
        <f t="shared" si="1"/>
        <v>1585.9638</v>
      </c>
      <c r="AM7" s="3">
        <f t="shared" si="1"/>
        <v>1696.6151179999999</v>
      </c>
      <c r="AN7" s="3">
        <f t="shared" si="1"/>
        <v>2463.127379</v>
      </c>
      <c r="AO7" s="3">
        <f t="shared" si="1"/>
        <v>2778.45388</v>
      </c>
      <c r="AP7" s="3">
        <f t="shared" si="1"/>
        <v>2271.2197169999999</v>
      </c>
      <c r="AQ7" s="3">
        <f t="shared" si="1"/>
        <v>2950.0887109999999</v>
      </c>
      <c r="AR7" s="3">
        <f t="shared" si="1"/>
        <v>2876.4035389999999</v>
      </c>
      <c r="AS7" s="3">
        <f t="shared" si="1"/>
        <v>2120.3115250000001</v>
      </c>
      <c r="AT7" s="3">
        <f t="shared" si="1"/>
        <v>3426.2276969999998</v>
      </c>
      <c r="AU7" s="3">
        <f t="shared" si="1"/>
        <v>2760.3539999999998</v>
      </c>
      <c r="AV7" s="3">
        <f t="shared" si="1"/>
        <v>2262.27</v>
      </c>
      <c r="AW7" s="17">
        <f t="shared" si="1"/>
        <v>1096.8904729999999</v>
      </c>
    </row>
    <row r="8" spans="1:53" ht="15.6" x14ac:dyDescent="0.25">
      <c r="A8" s="49" t="s">
        <v>54</v>
      </c>
      <c r="B8" s="9">
        <f>SUM(B9:B10)</f>
        <v>1465338.0422343391</v>
      </c>
      <c r="C8" s="9">
        <f t="shared" ref="C8:M8" si="2">SUM(C9:C10)</f>
        <v>1390991.7540982587</v>
      </c>
      <c r="D8" s="9">
        <f t="shared" si="2"/>
        <v>1557268.0137294137</v>
      </c>
      <c r="E8" s="9">
        <f t="shared" si="2"/>
        <v>1566117.3938008</v>
      </c>
      <c r="F8" s="9">
        <f t="shared" si="2"/>
        <v>1521770.4622513461</v>
      </c>
      <c r="G8" s="9">
        <f t="shared" si="2"/>
        <v>1410912.7147575612</v>
      </c>
      <c r="H8" s="9">
        <f t="shared" si="2"/>
        <v>1447313.704800046</v>
      </c>
      <c r="I8" s="9">
        <f t="shared" si="2"/>
        <v>1508986.905314046</v>
      </c>
      <c r="J8" s="9">
        <f t="shared" si="2"/>
        <v>1548883.4166473032</v>
      </c>
      <c r="K8" s="9">
        <f t="shared" si="2"/>
        <v>1541648.8665934203</v>
      </c>
      <c r="L8" s="9">
        <f t="shared" si="2"/>
        <v>1565625.5954530814</v>
      </c>
      <c r="M8" s="35">
        <f t="shared" si="2"/>
        <v>1548195.1303203842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41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41">
        <v>0</v>
      </c>
      <c r="AL8" s="10" t="e">
        <f>SUM(#REF!)</f>
        <v>#REF!</v>
      </c>
      <c r="AM8" s="10" t="e">
        <f>SUM(#REF!)</f>
        <v>#REF!</v>
      </c>
      <c r="AN8" s="10" t="e">
        <f>SUM(#REF!)</f>
        <v>#REF!</v>
      </c>
      <c r="AO8" s="10" t="e">
        <f>SUM(#REF!)</f>
        <v>#REF!</v>
      </c>
      <c r="AP8" s="10" t="e">
        <f>SUM(#REF!)</f>
        <v>#REF!</v>
      </c>
      <c r="AQ8" s="10" t="e">
        <f>SUM(#REF!)</f>
        <v>#REF!</v>
      </c>
      <c r="AR8" s="10" t="e">
        <f>SUM(#REF!)</f>
        <v>#REF!</v>
      </c>
      <c r="AS8" s="10" t="e">
        <f>SUM(#REF!)</f>
        <v>#REF!</v>
      </c>
      <c r="AT8" s="10" t="e">
        <f>SUM(#REF!)</f>
        <v>#REF!</v>
      </c>
      <c r="AU8" s="10" t="e">
        <f>SUM(#REF!)</f>
        <v>#REF!</v>
      </c>
      <c r="AV8" s="10" t="e">
        <f>SUM(#REF!)</f>
        <v>#REF!</v>
      </c>
      <c r="AW8" s="28" t="e">
        <f>SUM(#REF!)</f>
        <v>#REF!</v>
      </c>
      <c r="AX8" s="54"/>
      <c r="AY8" s="54"/>
      <c r="AZ8" s="54"/>
      <c r="BA8" s="54"/>
    </row>
    <row r="9" spans="1:53" x14ac:dyDescent="0.25">
      <c r="A9" s="18" t="s">
        <v>44</v>
      </c>
      <c r="B9" s="2">
        <v>1063695.2322375546</v>
      </c>
      <c r="C9" s="2">
        <v>964266.08323667862</v>
      </c>
      <c r="D9" s="2">
        <v>1089079.6137716335</v>
      </c>
      <c r="E9" s="2">
        <v>1123258.882882999</v>
      </c>
      <c r="F9" s="2">
        <v>1165211.7943966719</v>
      </c>
      <c r="G9" s="2">
        <v>1171271.3820918056</v>
      </c>
      <c r="H9" s="2">
        <v>1031650.295661971</v>
      </c>
      <c r="I9" s="2">
        <v>1060483.7505875966</v>
      </c>
      <c r="J9" s="2">
        <v>1108530.191473773</v>
      </c>
      <c r="K9" s="2">
        <v>1094190.8310696706</v>
      </c>
      <c r="L9" s="2">
        <v>1118206.5643780448</v>
      </c>
      <c r="M9" s="36">
        <v>1094454.3782116007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36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36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19">
        <v>0</v>
      </c>
    </row>
    <row r="10" spans="1:53" x14ac:dyDescent="0.25">
      <c r="A10" s="18" t="s">
        <v>45</v>
      </c>
      <c r="B10" s="2">
        <v>401642.80999678443</v>
      </c>
      <c r="C10" s="2">
        <v>426725.67086158012</v>
      </c>
      <c r="D10" s="2">
        <v>468188.39995778026</v>
      </c>
      <c r="E10" s="2">
        <v>442858.51091780094</v>
      </c>
      <c r="F10" s="2">
        <v>356558.66785467416</v>
      </c>
      <c r="G10" s="2">
        <v>239641.3326657557</v>
      </c>
      <c r="H10" s="2">
        <v>415663.40913807508</v>
      </c>
      <c r="I10" s="2">
        <v>448503.15472644952</v>
      </c>
      <c r="J10" s="2">
        <v>440353.22517353011</v>
      </c>
      <c r="K10" s="2">
        <v>447458.03552374971</v>
      </c>
      <c r="L10" s="2">
        <v>447419.03107503656</v>
      </c>
      <c r="M10" s="36">
        <v>453740.75210878346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36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36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19">
        <v>0</v>
      </c>
    </row>
    <row r="11" spans="1:53" x14ac:dyDescent="0.25">
      <c r="A11" s="20" t="s">
        <v>1</v>
      </c>
      <c r="B11" s="11">
        <f>(B12+B15+B16)</f>
        <v>747263.95683968777</v>
      </c>
      <c r="C11" s="11">
        <f t="shared" ref="C11:M11" si="3">(C12+C15+C16)</f>
        <v>733451.48025988846</v>
      </c>
      <c r="D11" s="11">
        <f t="shared" si="3"/>
        <v>944055.85460461397</v>
      </c>
      <c r="E11" s="11">
        <f t="shared" si="3"/>
        <v>922674.56218055554</v>
      </c>
      <c r="F11" s="11">
        <f t="shared" si="3"/>
        <v>860440.732284075</v>
      </c>
      <c r="G11" s="11">
        <f t="shared" si="3"/>
        <v>760307.53888898785</v>
      </c>
      <c r="H11" s="11">
        <f t="shared" si="3"/>
        <v>862413.56163964246</v>
      </c>
      <c r="I11" s="11">
        <f t="shared" si="3"/>
        <v>911484.29249502555</v>
      </c>
      <c r="J11" s="11">
        <f t="shared" si="3"/>
        <v>917311.77815488924</v>
      </c>
      <c r="K11" s="11">
        <f t="shared" si="3"/>
        <v>897531.18517022941</v>
      </c>
      <c r="L11" s="11">
        <f t="shared" si="3"/>
        <v>909378.79070417595</v>
      </c>
      <c r="M11" s="37">
        <f t="shared" si="3"/>
        <v>954593.26677822939</v>
      </c>
      <c r="N11" s="12">
        <f>(N12+N15+N16)</f>
        <v>40486.387123999993</v>
      </c>
      <c r="O11" s="12">
        <f>(O12+O15+O16)</f>
        <v>17054.963043</v>
      </c>
      <c r="P11" s="12">
        <f t="shared" ref="P11:AK11" si="4">(P12+P15+P16)</f>
        <v>67913.726068999997</v>
      </c>
      <c r="Q11" s="12">
        <f t="shared" si="4"/>
        <v>73048.707470999987</v>
      </c>
      <c r="R11" s="12">
        <f t="shared" si="4"/>
        <v>48922.523946000001</v>
      </c>
      <c r="S11" s="12">
        <f t="shared" si="4"/>
        <v>9533.9185040000011</v>
      </c>
      <c r="T11" s="12">
        <f t="shared" si="4"/>
        <v>40874.938200000004</v>
      </c>
      <c r="U11" s="12">
        <f t="shared" si="4"/>
        <v>48802.615966000005</v>
      </c>
      <c r="V11" s="12">
        <f t="shared" si="4"/>
        <v>37773.235748000006</v>
      </c>
      <c r="W11" s="12">
        <f t="shared" si="4"/>
        <v>13898.457974000001</v>
      </c>
      <c r="X11" s="12">
        <f t="shared" si="4"/>
        <v>13445.259257</v>
      </c>
      <c r="Y11" s="42">
        <f t="shared" si="4"/>
        <v>70651.209480999998</v>
      </c>
      <c r="Z11" s="12">
        <f t="shared" si="4"/>
        <v>2134.3181730000001</v>
      </c>
      <c r="AA11" s="12">
        <f t="shared" si="4"/>
        <v>3973.1415310000002</v>
      </c>
      <c r="AB11" s="12">
        <f t="shared" si="4"/>
        <v>3676.2525029999997</v>
      </c>
      <c r="AC11" s="12">
        <f t="shared" si="4"/>
        <v>2732.3465400000005</v>
      </c>
      <c r="AD11" s="12">
        <f t="shared" si="4"/>
        <v>60893.311874999999</v>
      </c>
      <c r="AE11" s="12">
        <f t="shared" si="4"/>
        <v>6487.2295939999995</v>
      </c>
      <c r="AF11" s="12">
        <f t="shared" si="4"/>
        <v>7470.0931200000005</v>
      </c>
      <c r="AG11" s="12">
        <f t="shared" si="4"/>
        <v>11049.471240000001</v>
      </c>
      <c r="AH11" s="12">
        <f t="shared" si="4"/>
        <v>5615.9458799999993</v>
      </c>
      <c r="AI11" s="12">
        <f t="shared" si="4"/>
        <v>6496.5164400000012</v>
      </c>
      <c r="AJ11" s="12">
        <f t="shared" si="4"/>
        <v>5187.4648939999997</v>
      </c>
      <c r="AK11" s="42">
        <f t="shared" si="4"/>
        <v>6083.5881400000007</v>
      </c>
      <c r="AL11" s="12">
        <f>(AL12+AL15+AL16)</f>
        <v>785616.02579068777</v>
      </c>
      <c r="AM11" s="12">
        <f t="shared" ref="AM11:AW11" si="5">(AM12+AM15+AM16)</f>
        <v>746533.30177188851</v>
      </c>
      <c r="AN11" s="12">
        <f t="shared" si="5"/>
        <v>1008293.328170614</v>
      </c>
      <c r="AO11" s="12">
        <f t="shared" si="5"/>
        <v>992990.9231115554</v>
      </c>
      <c r="AP11" s="12">
        <f t="shared" si="5"/>
        <v>848469.94435507501</v>
      </c>
      <c r="AQ11" s="12">
        <f t="shared" si="5"/>
        <v>763354.22779898776</v>
      </c>
      <c r="AR11" s="12">
        <f t="shared" si="5"/>
        <v>895818.40671964234</v>
      </c>
      <c r="AS11" s="12">
        <f t="shared" si="5"/>
        <v>949237.43722102558</v>
      </c>
      <c r="AT11" s="12">
        <f t="shared" si="5"/>
        <v>949469.0680228892</v>
      </c>
      <c r="AU11" s="12">
        <f t="shared" si="5"/>
        <v>904933.12670422927</v>
      </c>
      <c r="AV11" s="12">
        <f t="shared" si="5"/>
        <v>917636.58506717591</v>
      </c>
      <c r="AW11" s="21">
        <f t="shared" si="5"/>
        <v>1019160.8881192293</v>
      </c>
    </row>
    <row r="12" spans="1:53" x14ac:dyDescent="0.25">
      <c r="A12" s="44" t="s">
        <v>18</v>
      </c>
      <c r="B12" s="45">
        <f>(B13+B14)</f>
        <v>728675.1235063544</v>
      </c>
      <c r="C12" s="45">
        <f t="shared" ref="C12:AW12" si="6">(C13+C14)</f>
        <v>714862.64692655508</v>
      </c>
      <c r="D12" s="45">
        <f t="shared" si="6"/>
        <v>925467.0212712806</v>
      </c>
      <c r="E12" s="45">
        <f t="shared" si="6"/>
        <v>904085.72884722217</v>
      </c>
      <c r="F12" s="45">
        <f t="shared" si="6"/>
        <v>841851.89895074163</v>
      </c>
      <c r="G12" s="45">
        <f t="shared" si="6"/>
        <v>741718.70555565448</v>
      </c>
      <c r="H12" s="45">
        <f t="shared" si="6"/>
        <v>843824.72830630909</v>
      </c>
      <c r="I12" s="45">
        <f t="shared" si="6"/>
        <v>892895.45916169218</v>
      </c>
      <c r="J12" s="45">
        <f t="shared" si="6"/>
        <v>898722.94482155587</v>
      </c>
      <c r="K12" s="45">
        <f t="shared" si="6"/>
        <v>878942.35183689604</v>
      </c>
      <c r="L12" s="45">
        <f t="shared" si="6"/>
        <v>890789.95737084257</v>
      </c>
      <c r="M12" s="46">
        <f t="shared" si="6"/>
        <v>936004.43344489601</v>
      </c>
      <c r="N12" s="45">
        <f t="shared" si="6"/>
        <v>29719.511816999999</v>
      </c>
      <c r="O12" s="45">
        <f t="shared" si="6"/>
        <v>7805.8936970000004</v>
      </c>
      <c r="P12" s="45">
        <f t="shared" si="6"/>
        <v>57688.0864</v>
      </c>
      <c r="Q12" s="45">
        <f t="shared" si="6"/>
        <v>63722.733190999999</v>
      </c>
      <c r="R12" s="45">
        <f t="shared" si="6"/>
        <v>35187.18795</v>
      </c>
      <c r="S12" s="45">
        <f t="shared" si="6"/>
        <v>1133.5727420000001</v>
      </c>
      <c r="T12" s="45">
        <f t="shared" si="6"/>
        <v>27190.939261</v>
      </c>
      <c r="U12" s="45">
        <f t="shared" si="6"/>
        <v>35194.969750000004</v>
      </c>
      <c r="V12" s="45">
        <f t="shared" si="6"/>
        <v>28745.795262</v>
      </c>
      <c r="W12" s="45">
        <f t="shared" si="6"/>
        <v>1811.914301</v>
      </c>
      <c r="X12" s="45">
        <f t="shared" si="6"/>
        <v>1949.4440709999999</v>
      </c>
      <c r="Y12" s="46">
        <f t="shared" si="6"/>
        <v>58404.781302000003</v>
      </c>
      <c r="Z12" s="45">
        <f t="shared" si="6"/>
        <v>0</v>
      </c>
      <c r="AA12" s="45">
        <f t="shared" si="6"/>
        <v>1.29125</v>
      </c>
      <c r="AB12" s="45">
        <f t="shared" si="6"/>
        <v>0</v>
      </c>
      <c r="AC12" s="45">
        <f t="shared" si="6"/>
        <v>24.184000000000001</v>
      </c>
      <c r="AD12" s="45">
        <f t="shared" si="6"/>
        <v>55001.724999999999</v>
      </c>
      <c r="AE12" s="45">
        <f t="shared" si="6"/>
        <v>1.2629999999999999</v>
      </c>
      <c r="AF12" s="45">
        <f t="shared" si="6"/>
        <v>0.57650000000000001</v>
      </c>
      <c r="AG12" s="45">
        <f t="shared" si="6"/>
        <v>0</v>
      </c>
      <c r="AH12" s="45">
        <f t="shared" si="6"/>
        <v>0.47199999999999998</v>
      </c>
      <c r="AI12" s="45">
        <f t="shared" si="6"/>
        <v>1.4332</v>
      </c>
      <c r="AJ12" s="45">
        <f t="shared" si="6"/>
        <v>0</v>
      </c>
      <c r="AK12" s="46">
        <f t="shared" si="6"/>
        <v>1.0155000000000001</v>
      </c>
      <c r="AL12" s="45">
        <f>(AL13+AL14)</f>
        <v>758394.63532335439</v>
      </c>
      <c r="AM12" s="45">
        <f t="shared" si="6"/>
        <v>722667.24937355518</v>
      </c>
      <c r="AN12" s="45">
        <f t="shared" si="6"/>
        <v>983155.10767128062</v>
      </c>
      <c r="AO12" s="45">
        <f t="shared" si="6"/>
        <v>967784.27803822211</v>
      </c>
      <c r="AP12" s="45">
        <f t="shared" si="6"/>
        <v>822037.3619007417</v>
      </c>
      <c r="AQ12" s="45">
        <f t="shared" si="6"/>
        <v>742851.01529765443</v>
      </c>
      <c r="AR12" s="45">
        <f t="shared" si="6"/>
        <v>871015.09106730903</v>
      </c>
      <c r="AS12" s="45">
        <f t="shared" si="6"/>
        <v>928090.42891169223</v>
      </c>
      <c r="AT12" s="45">
        <f t="shared" si="6"/>
        <v>927468.26808355586</v>
      </c>
      <c r="AU12" s="45">
        <f t="shared" si="6"/>
        <v>880752.83293789602</v>
      </c>
      <c r="AV12" s="45">
        <f t="shared" si="6"/>
        <v>892739.40144184255</v>
      </c>
      <c r="AW12" s="47">
        <f t="shared" si="6"/>
        <v>994408.19924689608</v>
      </c>
    </row>
    <row r="13" spans="1:53" x14ac:dyDescent="0.25">
      <c r="A13" s="13" t="s">
        <v>14</v>
      </c>
      <c r="B13" s="2">
        <v>376024.69151350763</v>
      </c>
      <c r="C13" s="2">
        <v>405491.41351860814</v>
      </c>
      <c r="D13" s="2">
        <v>429872.35609796084</v>
      </c>
      <c r="E13" s="2">
        <v>414191.0362091327</v>
      </c>
      <c r="F13" s="2">
        <v>340787.21979035909</v>
      </c>
      <c r="G13" s="2">
        <v>214820.68305808897</v>
      </c>
      <c r="H13" s="2">
        <v>385970.26016637613</v>
      </c>
      <c r="I13" s="2">
        <v>404790.44392021076</v>
      </c>
      <c r="J13" s="2">
        <v>401401.59089743055</v>
      </c>
      <c r="K13" s="2">
        <v>407548.32430877013</v>
      </c>
      <c r="L13" s="2">
        <v>405657.40631936991</v>
      </c>
      <c r="M13" s="36">
        <v>424843.57420018525</v>
      </c>
      <c r="N13" s="2">
        <v>2625.5118170000001</v>
      </c>
      <c r="O13" s="2">
        <v>7805.8936970000004</v>
      </c>
      <c r="P13" s="2">
        <v>26994.646400000001</v>
      </c>
      <c r="Q13" s="2">
        <v>30922.733190999999</v>
      </c>
      <c r="R13" s="2">
        <v>2186.27495</v>
      </c>
      <c r="S13" s="2">
        <v>1133.5727420000001</v>
      </c>
      <c r="T13" s="2">
        <v>27190.929261000001</v>
      </c>
      <c r="U13" s="2">
        <v>2186.8696500000001</v>
      </c>
      <c r="V13" s="2">
        <v>28745.794762000001</v>
      </c>
      <c r="W13" s="2">
        <v>1811.914301</v>
      </c>
      <c r="X13" s="2">
        <v>1924.401071</v>
      </c>
      <c r="Y13" s="36">
        <v>30365.341302000001</v>
      </c>
      <c r="Z13" s="2">
        <v>0</v>
      </c>
      <c r="AA13" s="2">
        <v>1.29125</v>
      </c>
      <c r="AB13" s="2">
        <v>0</v>
      </c>
      <c r="AC13" s="2">
        <v>24.184000000000001</v>
      </c>
      <c r="AD13" s="2">
        <v>1.7250000000000001</v>
      </c>
      <c r="AE13" s="2">
        <v>0</v>
      </c>
      <c r="AF13" s="2">
        <v>0.45500000000000002</v>
      </c>
      <c r="AG13" s="2">
        <v>0</v>
      </c>
      <c r="AH13" s="2">
        <v>0.47199999999999998</v>
      </c>
      <c r="AI13" s="2">
        <v>1.4332</v>
      </c>
      <c r="AJ13" s="2">
        <v>0</v>
      </c>
      <c r="AK13" s="36">
        <v>0.93049999999999999</v>
      </c>
      <c r="AL13" s="2">
        <f t="shared" ref="AL13:AW16" si="7">(B13+N13-Z13)</f>
        <v>378650.20333050762</v>
      </c>
      <c r="AM13" s="2">
        <f t="shared" si="7"/>
        <v>413296.01596560812</v>
      </c>
      <c r="AN13" s="2">
        <f t="shared" si="7"/>
        <v>456867.00249796087</v>
      </c>
      <c r="AO13" s="2">
        <f t="shared" si="7"/>
        <v>445089.5854001327</v>
      </c>
      <c r="AP13" s="2">
        <f t="shared" si="7"/>
        <v>342971.7697403591</v>
      </c>
      <c r="AQ13" s="2">
        <f t="shared" si="7"/>
        <v>215954.25580008895</v>
      </c>
      <c r="AR13" s="2">
        <f t="shared" si="7"/>
        <v>413160.73442737613</v>
      </c>
      <c r="AS13" s="2">
        <f t="shared" si="7"/>
        <v>406977.31357021077</v>
      </c>
      <c r="AT13" s="2">
        <f t="shared" si="7"/>
        <v>430146.91365943052</v>
      </c>
      <c r="AU13" s="2">
        <f t="shared" si="7"/>
        <v>409358.80540977011</v>
      </c>
      <c r="AV13" s="2">
        <f t="shared" si="7"/>
        <v>407581.80739036988</v>
      </c>
      <c r="AW13" s="19">
        <f t="shared" si="7"/>
        <v>455207.98500218522</v>
      </c>
    </row>
    <row r="14" spans="1:53" x14ac:dyDescent="0.25">
      <c r="A14" s="13" t="s">
        <v>15</v>
      </c>
      <c r="B14" s="3">
        <v>352650.43199284677</v>
      </c>
      <c r="C14" s="3">
        <v>309371.233407947</v>
      </c>
      <c r="D14" s="3">
        <v>495594.66517331975</v>
      </c>
      <c r="E14" s="3">
        <v>489894.69263808941</v>
      </c>
      <c r="F14" s="3">
        <v>501064.67916038254</v>
      </c>
      <c r="G14" s="3">
        <v>526898.02249756549</v>
      </c>
      <c r="H14" s="3">
        <v>457854.4681399329</v>
      </c>
      <c r="I14" s="3">
        <v>488105.01524148142</v>
      </c>
      <c r="J14" s="3">
        <v>497321.35392412532</v>
      </c>
      <c r="K14" s="3">
        <v>471394.02752812597</v>
      </c>
      <c r="L14" s="3">
        <v>485132.55105147266</v>
      </c>
      <c r="M14" s="38">
        <v>511160.85924471082</v>
      </c>
      <c r="N14" s="3">
        <v>27094</v>
      </c>
      <c r="O14" s="3">
        <v>0</v>
      </c>
      <c r="P14" s="3">
        <v>30693.439999999999</v>
      </c>
      <c r="Q14" s="3">
        <v>32800</v>
      </c>
      <c r="R14" s="3">
        <v>33000.913</v>
      </c>
      <c r="S14" s="3">
        <v>0</v>
      </c>
      <c r="T14" s="3">
        <v>0.01</v>
      </c>
      <c r="U14" s="3">
        <v>33008.100100000003</v>
      </c>
      <c r="V14" s="3">
        <v>5.0000000000000001E-4</v>
      </c>
      <c r="W14" s="3">
        <v>0</v>
      </c>
      <c r="X14" s="3">
        <v>25.042999999999999</v>
      </c>
      <c r="Y14" s="38">
        <v>28039.439999999999</v>
      </c>
      <c r="Z14" s="3">
        <v>0</v>
      </c>
      <c r="AA14" s="3">
        <v>0</v>
      </c>
      <c r="AB14" s="3">
        <v>0</v>
      </c>
      <c r="AC14" s="3">
        <v>0</v>
      </c>
      <c r="AD14" s="3">
        <v>55000</v>
      </c>
      <c r="AE14" s="3">
        <v>1.2629999999999999</v>
      </c>
      <c r="AF14" s="3">
        <v>0.1215</v>
      </c>
      <c r="AG14" s="3">
        <v>0</v>
      </c>
      <c r="AH14" s="3">
        <v>0</v>
      </c>
      <c r="AI14" s="3">
        <v>0</v>
      </c>
      <c r="AJ14" s="3">
        <v>0</v>
      </c>
      <c r="AK14" s="38">
        <v>8.5000000000000006E-2</v>
      </c>
      <c r="AL14" s="3">
        <f t="shared" si="7"/>
        <v>379744.43199284677</v>
      </c>
      <c r="AM14" s="3">
        <f t="shared" si="7"/>
        <v>309371.233407947</v>
      </c>
      <c r="AN14" s="3">
        <f t="shared" si="7"/>
        <v>526288.10517331969</v>
      </c>
      <c r="AO14" s="3">
        <f t="shared" si="7"/>
        <v>522694.69263808941</v>
      </c>
      <c r="AP14" s="3">
        <f t="shared" si="7"/>
        <v>479065.59216038254</v>
      </c>
      <c r="AQ14" s="3">
        <f t="shared" si="7"/>
        <v>526896.75949756545</v>
      </c>
      <c r="AR14" s="3">
        <f t="shared" si="7"/>
        <v>457854.3566399329</v>
      </c>
      <c r="AS14" s="3">
        <f t="shared" si="7"/>
        <v>521113.1153414814</v>
      </c>
      <c r="AT14" s="3">
        <f t="shared" si="7"/>
        <v>497321.35442412534</v>
      </c>
      <c r="AU14" s="3">
        <f t="shared" si="7"/>
        <v>471394.02752812597</v>
      </c>
      <c r="AV14" s="3">
        <f t="shared" si="7"/>
        <v>485157.59405147267</v>
      </c>
      <c r="AW14" s="17">
        <f t="shared" si="7"/>
        <v>539200.21424471086</v>
      </c>
    </row>
    <row r="15" spans="1:53" x14ac:dyDescent="0.25">
      <c r="A15" s="13" t="s">
        <v>2</v>
      </c>
      <c r="B15" s="3">
        <v>18588.833333333332</v>
      </c>
      <c r="C15" s="3">
        <v>18588.833333333332</v>
      </c>
      <c r="D15" s="3">
        <v>18588.833333333332</v>
      </c>
      <c r="E15" s="3">
        <v>18588.833333333332</v>
      </c>
      <c r="F15" s="3">
        <v>18588.833333333332</v>
      </c>
      <c r="G15" s="3">
        <v>18588.833333333332</v>
      </c>
      <c r="H15" s="3">
        <v>18588.833333333332</v>
      </c>
      <c r="I15" s="3">
        <v>18588.833333333332</v>
      </c>
      <c r="J15" s="3">
        <v>18588.833333333332</v>
      </c>
      <c r="K15" s="3">
        <v>18588.833333333332</v>
      </c>
      <c r="L15" s="3">
        <v>18588.833333333332</v>
      </c>
      <c r="M15" s="38">
        <v>18588.833333333332</v>
      </c>
      <c r="N15" s="3">
        <v>7115.7442110000002</v>
      </c>
      <c r="O15" s="3">
        <v>6022.2762419999999</v>
      </c>
      <c r="P15" s="3">
        <v>6279.4638709999999</v>
      </c>
      <c r="Q15" s="3">
        <v>5859.6006319999997</v>
      </c>
      <c r="R15" s="3">
        <v>9153.9499369999994</v>
      </c>
      <c r="S15" s="3">
        <v>4767.2598690000004</v>
      </c>
      <c r="T15" s="3">
        <v>9676.6359240000002</v>
      </c>
      <c r="U15" s="3">
        <v>9422.4910849999997</v>
      </c>
      <c r="V15" s="3">
        <v>5369.2257659999996</v>
      </c>
      <c r="W15" s="3">
        <v>8024.7597340000002</v>
      </c>
      <c r="X15" s="3">
        <v>7679.4896520000002</v>
      </c>
      <c r="Y15" s="38">
        <v>9650.6622530000004</v>
      </c>
      <c r="Z15" s="3">
        <v>2104.3081999999999</v>
      </c>
      <c r="AA15" s="3">
        <v>3922.4292799999998</v>
      </c>
      <c r="AB15" s="3">
        <v>3652.2286099999997</v>
      </c>
      <c r="AC15" s="3">
        <v>2656.99908</v>
      </c>
      <c r="AD15" s="3">
        <v>5835.7609599999996</v>
      </c>
      <c r="AE15" s="3">
        <v>6438.1531199999999</v>
      </c>
      <c r="AF15" s="3">
        <v>6535.7276200000006</v>
      </c>
      <c r="AG15" s="3">
        <v>10914.67324</v>
      </c>
      <c r="AH15" s="3">
        <v>5567.2847299999994</v>
      </c>
      <c r="AI15" s="3">
        <v>6411.0430000000006</v>
      </c>
      <c r="AJ15" s="3">
        <v>5130.5752400000001</v>
      </c>
      <c r="AK15" s="38">
        <v>6045.9912000000004</v>
      </c>
      <c r="AL15" s="3">
        <f t="shared" si="7"/>
        <v>23600.269344333334</v>
      </c>
      <c r="AM15" s="3">
        <f t="shared" si="7"/>
        <v>20688.680295333332</v>
      </c>
      <c r="AN15" s="3">
        <f t="shared" si="7"/>
        <v>21216.068594333334</v>
      </c>
      <c r="AO15" s="3">
        <f t="shared" si="7"/>
        <v>21791.434885333329</v>
      </c>
      <c r="AP15" s="3">
        <f t="shared" si="7"/>
        <v>21907.022310333334</v>
      </c>
      <c r="AQ15" s="3">
        <f t="shared" si="7"/>
        <v>16917.940082333334</v>
      </c>
      <c r="AR15" s="3">
        <f t="shared" si="7"/>
        <v>21729.741637333329</v>
      </c>
      <c r="AS15" s="3">
        <f t="shared" si="7"/>
        <v>17096.65117833333</v>
      </c>
      <c r="AT15" s="3">
        <f t="shared" si="7"/>
        <v>18390.774369333332</v>
      </c>
      <c r="AU15" s="3">
        <f t="shared" si="7"/>
        <v>20202.55006733333</v>
      </c>
      <c r="AV15" s="3">
        <f t="shared" si="7"/>
        <v>21137.747745333334</v>
      </c>
      <c r="AW15" s="17">
        <f t="shared" si="7"/>
        <v>22193.50438633333</v>
      </c>
    </row>
    <row r="16" spans="1:53" x14ac:dyDescent="0.25">
      <c r="A16" s="13" t="s">
        <v>49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36">
        <v>0</v>
      </c>
      <c r="N16" s="2">
        <v>3651.1310960000001</v>
      </c>
      <c r="O16" s="2">
        <v>3226.7931039999999</v>
      </c>
      <c r="P16" s="2">
        <v>3946.1757980000002</v>
      </c>
      <c r="Q16" s="2">
        <v>3466.3736479999998</v>
      </c>
      <c r="R16" s="2">
        <v>4581.3860590000004</v>
      </c>
      <c r="S16" s="2">
        <v>3633.0858929999999</v>
      </c>
      <c r="T16" s="2">
        <v>4007.3630149999999</v>
      </c>
      <c r="U16" s="2">
        <v>4185.1551310000004</v>
      </c>
      <c r="V16" s="2">
        <v>3658.2147199999999</v>
      </c>
      <c r="W16" s="2">
        <v>4061.7839389999999</v>
      </c>
      <c r="X16" s="2">
        <v>3816.3255340000001</v>
      </c>
      <c r="Y16" s="36">
        <v>2595.765926</v>
      </c>
      <c r="Z16" s="2">
        <v>30.009972999999999</v>
      </c>
      <c r="AA16" s="2">
        <v>49.421000999999997</v>
      </c>
      <c r="AB16" s="2">
        <v>24.023893000000001</v>
      </c>
      <c r="AC16" s="2">
        <v>51.163460000000001</v>
      </c>
      <c r="AD16" s="2">
        <v>55.825915000000002</v>
      </c>
      <c r="AE16" s="2">
        <v>47.813473999999999</v>
      </c>
      <c r="AF16" s="2">
        <v>933.78899999999999</v>
      </c>
      <c r="AG16" s="2">
        <v>134.798</v>
      </c>
      <c r="AH16" s="2">
        <v>48.189149999999998</v>
      </c>
      <c r="AI16" s="2">
        <v>84.040239999999997</v>
      </c>
      <c r="AJ16" s="2">
        <v>56.889654</v>
      </c>
      <c r="AK16" s="36">
        <v>36.581440000000001</v>
      </c>
      <c r="AL16" s="2">
        <f t="shared" si="7"/>
        <v>3621.1211229999999</v>
      </c>
      <c r="AM16" s="2">
        <f t="shared" si="7"/>
        <v>3177.3721029999997</v>
      </c>
      <c r="AN16" s="2">
        <f t="shared" si="7"/>
        <v>3922.1519050000002</v>
      </c>
      <c r="AO16" s="2">
        <f t="shared" si="7"/>
        <v>3415.2101879999996</v>
      </c>
      <c r="AP16" s="2">
        <f t="shared" si="7"/>
        <v>4525.560144</v>
      </c>
      <c r="AQ16" s="2">
        <f t="shared" si="7"/>
        <v>3585.2724189999999</v>
      </c>
      <c r="AR16" s="2">
        <f t="shared" si="7"/>
        <v>3073.5740150000001</v>
      </c>
      <c r="AS16" s="2">
        <f t="shared" si="7"/>
        <v>4050.3571310000007</v>
      </c>
      <c r="AT16" s="2">
        <f t="shared" si="7"/>
        <v>3610.0255699999998</v>
      </c>
      <c r="AU16" s="2">
        <f t="shared" si="7"/>
        <v>3977.7436990000001</v>
      </c>
      <c r="AV16" s="2">
        <f t="shared" si="7"/>
        <v>3759.43588</v>
      </c>
      <c r="AW16" s="19">
        <f t="shared" si="7"/>
        <v>2559.1844860000001</v>
      </c>
    </row>
    <row r="17" spans="1:56" x14ac:dyDescent="0.25">
      <c r="A17" s="20" t="s">
        <v>3</v>
      </c>
      <c r="B17" s="11">
        <f t="shared" ref="B17:AK17" si="8">B18</f>
        <v>136005.61255292146</v>
      </c>
      <c r="C17" s="11">
        <f t="shared" si="8"/>
        <v>89673.744541201697</v>
      </c>
      <c r="D17" s="11">
        <f t="shared" si="8"/>
        <v>218736.37687299369</v>
      </c>
      <c r="E17" s="11">
        <f t="shared" si="8"/>
        <v>207218.40968489501</v>
      </c>
      <c r="F17" s="11">
        <f t="shared" si="8"/>
        <v>192571.45141053476</v>
      </c>
      <c r="G17" s="11">
        <f t="shared" si="8"/>
        <v>144267.58901654981</v>
      </c>
      <c r="H17" s="11">
        <f t="shared" si="8"/>
        <v>179772.48787168469</v>
      </c>
      <c r="I17" s="11">
        <f t="shared" si="8"/>
        <v>185022.47291574776</v>
      </c>
      <c r="J17" s="11">
        <f t="shared" si="8"/>
        <v>192863.45057869979</v>
      </c>
      <c r="K17" s="11">
        <f t="shared" si="8"/>
        <v>154348.56029830209</v>
      </c>
      <c r="L17" s="11">
        <f t="shared" si="8"/>
        <v>210203.40118137657</v>
      </c>
      <c r="M17" s="37">
        <f t="shared" si="8"/>
        <v>195497.44307509257</v>
      </c>
      <c r="N17" s="12">
        <f>N18</f>
        <v>110072.89551999999</v>
      </c>
      <c r="O17" s="12">
        <f t="shared" si="8"/>
        <v>177247.75555100001</v>
      </c>
      <c r="P17" s="12">
        <f t="shared" si="8"/>
        <v>107165.6332</v>
      </c>
      <c r="Q17" s="12">
        <f t="shared" si="8"/>
        <v>80057.390623999978</v>
      </c>
      <c r="R17" s="12">
        <f t="shared" si="8"/>
        <v>140186.89308900002</v>
      </c>
      <c r="S17" s="12">
        <f t="shared" si="8"/>
        <v>68654.792455000017</v>
      </c>
      <c r="T17" s="12">
        <f t="shared" si="8"/>
        <v>156285.185738</v>
      </c>
      <c r="U17" s="12">
        <f t="shared" si="8"/>
        <v>151037.81090400004</v>
      </c>
      <c r="V17" s="12">
        <f t="shared" si="8"/>
        <v>118398.44766000001</v>
      </c>
      <c r="W17" s="12">
        <f t="shared" si="8"/>
        <v>120629.16048000002</v>
      </c>
      <c r="X17" s="12">
        <f t="shared" si="8"/>
        <v>107909.41119799999</v>
      </c>
      <c r="Y17" s="42">
        <f t="shared" si="8"/>
        <v>54056.935637999995</v>
      </c>
      <c r="Z17" s="12">
        <f t="shared" si="8"/>
        <v>0.374</v>
      </c>
      <c r="AA17" s="12">
        <f t="shared" si="8"/>
        <v>0</v>
      </c>
      <c r="AB17" s="12">
        <f t="shared" si="8"/>
        <v>76249.405000000013</v>
      </c>
      <c r="AC17" s="12">
        <f t="shared" si="8"/>
        <v>64336.677000000003</v>
      </c>
      <c r="AD17" s="12">
        <f t="shared" si="8"/>
        <v>89926.112999999998</v>
      </c>
      <c r="AE17" s="12">
        <f t="shared" si="8"/>
        <v>9430.67</v>
      </c>
      <c r="AF17" s="12">
        <f t="shared" si="8"/>
        <v>60436.709000000003</v>
      </c>
      <c r="AG17" s="12">
        <f t="shared" si="8"/>
        <v>128631.33899999999</v>
      </c>
      <c r="AH17" s="12">
        <f t="shared" si="8"/>
        <v>49686.704000000005</v>
      </c>
      <c r="AI17" s="12">
        <f t="shared" si="8"/>
        <v>83525.054000000004</v>
      </c>
      <c r="AJ17" s="12">
        <f t="shared" si="8"/>
        <v>121201.85400000001</v>
      </c>
      <c r="AK17" s="42">
        <f t="shared" si="8"/>
        <v>50222.692999999999</v>
      </c>
      <c r="AL17" s="12">
        <f>AL18</f>
        <v>246078.13407292144</v>
      </c>
      <c r="AM17" s="12">
        <f>AM18</f>
        <v>266921.50009220169</v>
      </c>
      <c r="AN17" s="12">
        <f>AN18</f>
        <v>249652.60507299367</v>
      </c>
      <c r="AO17" s="12">
        <f>AO18</f>
        <v>222939.12330889501</v>
      </c>
      <c r="AP17" s="12">
        <f t="shared" ref="AP17:AW17" si="9">AP18</f>
        <v>242832.2314995348</v>
      </c>
      <c r="AQ17" s="12">
        <f t="shared" si="9"/>
        <v>203491.71147154982</v>
      </c>
      <c r="AR17" s="12">
        <f t="shared" si="9"/>
        <v>275620.96460968466</v>
      </c>
      <c r="AS17" s="12">
        <f t="shared" si="9"/>
        <v>207428.94481974782</v>
      </c>
      <c r="AT17" s="12">
        <f t="shared" si="9"/>
        <v>261575.19423869977</v>
      </c>
      <c r="AU17" s="12">
        <f t="shared" si="9"/>
        <v>191452.66677830211</v>
      </c>
      <c r="AV17" s="12">
        <f t="shared" si="9"/>
        <v>196910.95837937656</v>
      </c>
      <c r="AW17" s="21">
        <f t="shared" si="9"/>
        <v>199331.68571309256</v>
      </c>
    </row>
    <row r="18" spans="1:56" x14ac:dyDescent="0.25">
      <c r="A18" s="13" t="s">
        <v>19</v>
      </c>
      <c r="B18" s="2">
        <v>136005.61255292146</v>
      </c>
      <c r="C18" s="2">
        <v>89673.744541201697</v>
      </c>
      <c r="D18" s="2">
        <v>218736.37687299369</v>
      </c>
      <c r="E18" s="2">
        <v>207218.40968489501</v>
      </c>
      <c r="F18" s="2">
        <v>192571.45141053476</v>
      </c>
      <c r="G18" s="2">
        <v>144267.58901654981</v>
      </c>
      <c r="H18" s="2">
        <v>179772.48787168469</v>
      </c>
      <c r="I18" s="2">
        <v>185022.47291574776</v>
      </c>
      <c r="J18" s="2">
        <v>192863.45057869979</v>
      </c>
      <c r="K18" s="2">
        <v>154348.56029830209</v>
      </c>
      <c r="L18" s="2">
        <v>210203.40118137657</v>
      </c>
      <c r="M18" s="36">
        <v>195497.44307509257</v>
      </c>
      <c r="N18" s="2">
        <v>110072.89551999999</v>
      </c>
      <c r="O18" s="2">
        <v>177247.75555100001</v>
      </c>
      <c r="P18" s="2">
        <v>107165.6332</v>
      </c>
      <c r="Q18" s="2">
        <v>80057.390623999978</v>
      </c>
      <c r="R18" s="2">
        <v>140186.89308900002</v>
      </c>
      <c r="S18" s="2">
        <v>68654.792455000017</v>
      </c>
      <c r="T18" s="2">
        <v>156285.185738</v>
      </c>
      <c r="U18" s="2">
        <v>151037.81090400004</v>
      </c>
      <c r="V18" s="2">
        <v>118398.44766000001</v>
      </c>
      <c r="W18" s="2">
        <v>120629.16048000002</v>
      </c>
      <c r="X18" s="2">
        <v>107909.41119799999</v>
      </c>
      <c r="Y18" s="36">
        <v>54056.935637999995</v>
      </c>
      <c r="Z18" s="2">
        <v>0.374</v>
      </c>
      <c r="AA18" s="2">
        <v>0</v>
      </c>
      <c r="AB18" s="2">
        <v>76249.405000000013</v>
      </c>
      <c r="AC18" s="2">
        <v>64336.677000000003</v>
      </c>
      <c r="AD18" s="2">
        <v>89926.112999999998</v>
      </c>
      <c r="AE18" s="2">
        <v>9430.67</v>
      </c>
      <c r="AF18" s="2">
        <v>60436.709000000003</v>
      </c>
      <c r="AG18" s="2">
        <v>128631.33899999999</v>
      </c>
      <c r="AH18" s="2">
        <v>49686.704000000005</v>
      </c>
      <c r="AI18" s="2">
        <v>83525.054000000004</v>
      </c>
      <c r="AJ18" s="2">
        <v>121201.85400000001</v>
      </c>
      <c r="AK18" s="36">
        <v>50222.692999999999</v>
      </c>
      <c r="AL18" s="2">
        <f t="shared" ref="AL18:AW19" si="10">(B18+N18-Z18)</f>
        <v>246078.13407292144</v>
      </c>
      <c r="AM18" s="2">
        <f t="shared" si="10"/>
        <v>266921.50009220169</v>
      </c>
      <c r="AN18" s="2">
        <f t="shared" si="10"/>
        <v>249652.60507299367</v>
      </c>
      <c r="AO18" s="2">
        <f t="shared" si="10"/>
        <v>222939.12330889501</v>
      </c>
      <c r="AP18" s="2">
        <f t="shared" si="10"/>
        <v>242832.2314995348</v>
      </c>
      <c r="AQ18" s="2">
        <f t="shared" si="10"/>
        <v>203491.71147154982</v>
      </c>
      <c r="AR18" s="2">
        <f t="shared" si="10"/>
        <v>275620.96460968466</v>
      </c>
      <c r="AS18" s="2">
        <f t="shared" si="10"/>
        <v>207428.94481974782</v>
      </c>
      <c r="AT18" s="2">
        <f t="shared" si="10"/>
        <v>261575.19423869977</v>
      </c>
      <c r="AU18" s="2">
        <f t="shared" si="10"/>
        <v>191452.66677830211</v>
      </c>
      <c r="AV18" s="2">
        <f t="shared" si="10"/>
        <v>196910.95837937656</v>
      </c>
      <c r="AW18" s="19">
        <f t="shared" si="10"/>
        <v>199331.68571309256</v>
      </c>
    </row>
    <row r="19" spans="1:56" x14ac:dyDescent="0.25">
      <c r="A19" s="13" t="s">
        <v>46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17">
        <v>0</v>
      </c>
      <c r="N19" s="3">
        <v>17023.614941</v>
      </c>
      <c r="O19" s="3">
        <v>20305.464309999996</v>
      </c>
      <c r="P19" s="3">
        <v>21759.543913999998</v>
      </c>
      <c r="Q19" s="3">
        <v>18059.358592999997</v>
      </c>
      <c r="R19" s="3">
        <v>24133.415569999997</v>
      </c>
      <c r="S19" s="3">
        <v>14592.200827999997</v>
      </c>
      <c r="T19" s="3">
        <v>24213.553418000003</v>
      </c>
      <c r="U19" s="3">
        <v>18284.773240999999</v>
      </c>
      <c r="V19" s="3">
        <v>8109.0249000000013</v>
      </c>
      <c r="W19" s="3">
        <v>19005.462898999998</v>
      </c>
      <c r="X19" s="3">
        <v>5595.4683329999998</v>
      </c>
      <c r="Y19" s="38">
        <v>24978.895333999997</v>
      </c>
      <c r="Z19" s="3">
        <v>23005.694938000001</v>
      </c>
      <c r="AA19" s="3">
        <v>20930.224751999998</v>
      </c>
      <c r="AB19" s="3">
        <v>20663.179</v>
      </c>
      <c r="AC19" s="3">
        <v>12178.842066000001</v>
      </c>
      <c r="AD19" s="3">
        <v>43458.36131</v>
      </c>
      <c r="AE19" s="3">
        <v>38241.914680000002</v>
      </c>
      <c r="AF19" s="3">
        <v>29924.097670000003</v>
      </c>
      <c r="AG19" s="3">
        <v>8186.9165300000004</v>
      </c>
      <c r="AH19" s="3">
        <v>5689.6357179999995</v>
      </c>
      <c r="AI19" s="3">
        <v>9729.4579609999982</v>
      </c>
      <c r="AJ19" s="3">
        <v>6820.8521000000001</v>
      </c>
      <c r="AK19" s="17">
        <v>67369.645407999997</v>
      </c>
      <c r="AL19" s="3">
        <f t="shared" si="10"/>
        <v>-5982.0799970000007</v>
      </c>
      <c r="AM19" s="3">
        <f t="shared" si="10"/>
        <v>-624.76044200000251</v>
      </c>
      <c r="AN19" s="3">
        <f t="shared" si="10"/>
        <v>1096.364913999998</v>
      </c>
      <c r="AO19" s="3">
        <f t="shared" si="10"/>
        <v>5880.5165269999961</v>
      </c>
      <c r="AP19" s="3">
        <f t="shared" si="10"/>
        <v>-19324.945740000003</v>
      </c>
      <c r="AQ19" s="3">
        <f t="shared" si="10"/>
        <v>-23649.713852000004</v>
      </c>
      <c r="AR19" s="3">
        <f t="shared" si="10"/>
        <v>-5710.5442519999997</v>
      </c>
      <c r="AS19" s="3">
        <f t="shared" si="10"/>
        <v>10097.856710999999</v>
      </c>
      <c r="AT19" s="3">
        <f t="shared" si="10"/>
        <v>2419.3891820000017</v>
      </c>
      <c r="AU19" s="3">
        <f t="shared" si="10"/>
        <v>9276.004938</v>
      </c>
      <c r="AV19" s="3">
        <f t="shared" si="10"/>
        <v>-1225.3837670000003</v>
      </c>
      <c r="AW19" s="17">
        <f t="shared" si="10"/>
        <v>-42390.750073999996</v>
      </c>
    </row>
    <row r="20" spans="1:56" x14ac:dyDescent="0.25">
      <c r="A20" s="20" t="s">
        <v>51</v>
      </c>
      <c r="B20" s="11">
        <f>(B21+B36+B50)</f>
        <v>1296578.7142816763</v>
      </c>
      <c r="C20" s="11">
        <f t="shared" ref="C20:M20" si="11">(C21+C36+C50)</f>
        <v>1298836.1705210507</v>
      </c>
      <c r="D20" s="11">
        <f t="shared" si="11"/>
        <v>1348375.7120800202</v>
      </c>
      <c r="E20" s="11">
        <f t="shared" si="11"/>
        <v>1315816.291953434</v>
      </c>
      <c r="F20" s="11">
        <f t="shared" si="11"/>
        <v>1423093.9195265451</v>
      </c>
      <c r="G20" s="11">
        <f t="shared" si="11"/>
        <v>1319097.7437349739</v>
      </c>
      <c r="H20" s="11">
        <f t="shared" si="11"/>
        <v>1324880.262230013</v>
      </c>
      <c r="I20" s="11">
        <f t="shared" si="11"/>
        <v>1355631.9305061803</v>
      </c>
      <c r="J20" s="11">
        <f t="shared" si="11"/>
        <v>1345578.4138100273</v>
      </c>
      <c r="K20" s="11">
        <f t="shared" si="11"/>
        <v>1376047.8467780924</v>
      </c>
      <c r="L20" s="11">
        <f t="shared" si="11"/>
        <v>1364790.4263603624</v>
      </c>
      <c r="M20" s="50">
        <f t="shared" si="11"/>
        <v>1323494.9334498304</v>
      </c>
      <c r="N20" s="12">
        <f t="shared" ref="N20:Y20" si="12">(N21+N36+N50)</f>
        <v>671892.65830100002</v>
      </c>
      <c r="O20" s="12">
        <f t="shared" si="12"/>
        <v>712294.4453960096</v>
      </c>
      <c r="P20" s="12">
        <f t="shared" si="12"/>
        <v>711489.28581099992</v>
      </c>
      <c r="Q20" s="12">
        <f t="shared" si="12"/>
        <v>711774.78521299991</v>
      </c>
      <c r="R20" s="12">
        <f t="shared" si="12"/>
        <v>759785.25373200001</v>
      </c>
      <c r="S20" s="12">
        <f t="shared" si="12"/>
        <v>699241.32111399889</v>
      </c>
      <c r="T20" s="12">
        <f t="shared" si="12"/>
        <v>748417.71756413986</v>
      </c>
      <c r="U20" s="12">
        <f t="shared" si="12"/>
        <v>770210.90347843105</v>
      </c>
      <c r="V20" s="12">
        <f t="shared" si="12"/>
        <v>666602.78012409399</v>
      </c>
      <c r="W20" s="12">
        <f t="shared" si="12"/>
        <v>740540.0068719869</v>
      </c>
      <c r="X20" s="12">
        <f t="shared" si="12"/>
        <v>725214.15204593295</v>
      </c>
      <c r="Y20" s="42">
        <f t="shared" si="12"/>
        <v>602772.29869698803</v>
      </c>
      <c r="Z20" s="12">
        <f t="shared" ref="Z20:AK20" si="13">(Z21+Z36+Z50)</f>
        <v>259486.35982600003</v>
      </c>
      <c r="AA20" s="12">
        <f t="shared" si="13"/>
        <v>301089.63287199999</v>
      </c>
      <c r="AB20" s="12">
        <f t="shared" si="13"/>
        <v>359521.35474086</v>
      </c>
      <c r="AC20" s="12">
        <f t="shared" si="13"/>
        <v>273282.72671100002</v>
      </c>
      <c r="AD20" s="12">
        <f t="shared" si="13"/>
        <v>374708.70056699996</v>
      </c>
      <c r="AE20" s="12">
        <f t="shared" si="13"/>
        <v>299834.19062499999</v>
      </c>
      <c r="AF20" s="12">
        <f t="shared" si="13"/>
        <v>278287.023697</v>
      </c>
      <c r="AG20" s="12">
        <f t="shared" si="13"/>
        <v>277824.82829199999</v>
      </c>
      <c r="AH20" s="12">
        <f t="shared" si="13"/>
        <v>274066.87371799996</v>
      </c>
      <c r="AI20" s="12">
        <f t="shared" si="13"/>
        <v>289639.59669000003</v>
      </c>
      <c r="AJ20" s="12">
        <f t="shared" si="13"/>
        <v>314261.85095600004</v>
      </c>
      <c r="AK20" s="21">
        <f t="shared" si="13"/>
        <v>337777.81879699999</v>
      </c>
      <c r="AL20" s="12">
        <f>(AL21+AL36+AL50)</f>
        <v>1708985.0127566764</v>
      </c>
      <c r="AM20" s="12">
        <f t="shared" ref="AM20:AU20" si="14">(AM21+AM36+AM50)</f>
        <v>1710040.98304506</v>
      </c>
      <c r="AN20" s="12">
        <f t="shared" si="14"/>
        <v>1700343.6431501599</v>
      </c>
      <c r="AO20" s="12">
        <f t="shared" si="14"/>
        <v>1754308.3504554341</v>
      </c>
      <c r="AP20" s="12">
        <f t="shared" si="14"/>
        <v>1808170.4726915448</v>
      </c>
      <c r="AQ20" s="12">
        <f t="shared" si="14"/>
        <v>1718504.8742239727</v>
      </c>
      <c r="AR20" s="12">
        <f t="shared" si="14"/>
        <v>1795010.9560971525</v>
      </c>
      <c r="AS20" s="12">
        <f t="shared" si="14"/>
        <v>1848018.0056926114</v>
      </c>
      <c r="AT20" s="12">
        <f t="shared" si="14"/>
        <v>1738114.3202161214</v>
      </c>
      <c r="AU20" s="12">
        <f t="shared" si="14"/>
        <v>1826948.2569600793</v>
      </c>
      <c r="AV20" s="12">
        <f>(AV21+AV36+AV50)</f>
        <v>1775742.7274502956</v>
      </c>
      <c r="AW20" s="21">
        <f>(AW21+AW36+AW50)</f>
        <v>1588489.4133498187</v>
      </c>
      <c r="BB20" s="43"/>
    </row>
    <row r="21" spans="1:56" ht="15.6" x14ac:dyDescent="0.25">
      <c r="A21" s="48" t="s">
        <v>63</v>
      </c>
      <c r="B21" s="45">
        <f>B22+B25+B26</f>
        <v>542562.67335878557</v>
      </c>
      <c r="C21" s="45">
        <f t="shared" ref="C21:M21" si="15">C22+C25+C26</f>
        <v>631945.34168158995</v>
      </c>
      <c r="D21" s="45">
        <f t="shared" si="15"/>
        <v>632237.96465453564</v>
      </c>
      <c r="E21" s="45">
        <f t="shared" si="15"/>
        <v>606796.90887554397</v>
      </c>
      <c r="F21" s="45">
        <f t="shared" si="15"/>
        <v>645379.11905512284</v>
      </c>
      <c r="G21" s="45">
        <f t="shared" si="15"/>
        <v>581037.08458324859</v>
      </c>
      <c r="H21" s="45">
        <f t="shared" si="15"/>
        <v>602533.35416396009</v>
      </c>
      <c r="I21" s="45">
        <f t="shared" si="15"/>
        <v>654417.95956086926</v>
      </c>
      <c r="J21" s="45">
        <f t="shared" si="15"/>
        <v>605869.81236451189</v>
      </c>
      <c r="K21" s="45">
        <f t="shared" si="15"/>
        <v>648838.91560936649</v>
      </c>
      <c r="L21" s="45">
        <f t="shared" si="15"/>
        <v>633840.97022945469</v>
      </c>
      <c r="M21" s="46">
        <f t="shared" si="15"/>
        <v>655217.26109521755</v>
      </c>
      <c r="N21" s="45">
        <f>N22+SUM(N25:N26)+N27+SUM(N32:N34)+N35+N51</f>
        <v>488870.18907600001</v>
      </c>
      <c r="O21" s="45">
        <f t="shared" ref="O21:Y21" si="16">O22+SUM(O25:O26)+O27+SUM(O32:O34)+O35+O51</f>
        <v>556161.90332000004</v>
      </c>
      <c r="P21" s="45">
        <f t="shared" si="16"/>
        <v>557060.20329699991</v>
      </c>
      <c r="Q21" s="45">
        <f t="shared" si="16"/>
        <v>560311.71429699997</v>
      </c>
      <c r="R21" s="45">
        <f t="shared" si="16"/>
        <v>602533.68769799999</v>
      </c>
      <c r="S21" s="45">
        <f t="shared" si="16"/>
        <v>564927.91049899999</v>
      </c>
      <c r="T21" s="45">
        <f t="shared" si="16"/>
        <v>590465.69571499992</v>
      </c>
      <c r="U21" s="45">
        <f t="shared" si="16"/>
        <v>609710.56809000007</v>
      </c>
      <c r="V21" s="45">
        <f t="shared" si="16"/>
        <v>520133.05130700005</v>
      </c>
      <c r="W21" s="45">
        <f t="shared" si="16"/>
        <v>569205.46912699996</v>
      </c>
      <c r="X21" s="45">
        <f t="shared" si="16"/>
        <v>567799.60175200005</v>
      </c>
      <c r="Y21" s="46">
        <f t="shared" si="16"/>
        <v>471901.53518599994</v>
      </c>
      <c r="Z21" s="45">
        <f t="shared" ref="Z21:AK21" si="17">Z22+SUM(Z25:Z26)+Z27+SUM(Z32:Z34)+Z35+Z51</f>
        <v>122111.41710700002</v>
      </c>
      <c r="AA21" s="45">
        <f t="shared" si="17"/>
        <v>122372.83214199998</v>
      </c>
      <c r="AB21" s="45">
        <f t="shared" si="17"/>
        <v>107908.17489485999</v>
      </c>
      <c r="AC21" s="45">
        <f t="shared" si="17"/>
        <v>111438.89215900001</v>
      </c>
      <c r="AD21" s="45">
        <f t="shared" si="17"/>
        <v>133663.47081999999</v>
      </c>
      <c r="AE21" s="45">
        <f t="shared" si="17"/>
        <v>109797.84024</v>
      </c>
      <c r="AF21" s="45">
        <f t="shared" si="17"/>
        <v>129096.155466</v>
      </c>
      <c r="AG21" s="45">
        <f t="shared" si="17"/>
        <v>125464.23462399999</v>
      </c>
      <c r="AH21" s="45">
        <f t="shared" si="17"/>
        <v>122103.89664199998</v>
      </c>
      <c r="AI21" s="45">
        <f t="shared" si="17"/>
        <v>137730.65979800001</v>
      </c>
      <c r="AJ21" s="45">
        <f t="shared" si="17"/>
        <v>127274.76697500001</v>
      </c>
      <c r="AK21" s="47">
        <f t="shared" si="17"/>
        <v>148612.40435</v>
      </c>
      <c r="AL21" s="45">
        <f t="shared" ref="AL21:AW21" si="18">(B21+N21-Z21)</f>
        <v>909321.44532778556</v>
      </c>
      <c r="AM21" s="45">
        <f t="shared" si="18"/>
        <v>1065734.4128595898</v>
      </c>
      <c r="AN21" s="45">
        <f t="shared" si="18"/>
        <v>1081389.9930566754</v>
      </c>
      <c r="AO21" s="45">
        <f t="shared" si="18"/>
        <v>1055669.7310135439</v>
      </c>
      <c r="AP21" s="45">
        <f t="shared" si="18"/>
        <v>1114249.3359331228</v>
      </c>
      <c r="AQ21" s="45">
        <f t="shared" si="18"/>
        <v>1036167.1548422484</v>
      </c>
      <c r="AR21" s="45">
        <f t="shared" si="18"/>
        <v>1063902.8944129599</v>
      </c>
      <c r="AS21" s="45">
        <f t="shared" si="18"/>
        <v>1138664.2930268694</v>
      </c>
      <c r="AT21" s="45">
        <f t="shared" si="18"/>
        <v>1003898.9670295119</v>
      </c>
      <c r="AU21" s="45">
        <f t="shared" si="18"/>
        <v>1080313.7249383666</v>
      </c>
      <c r="AV21" s="45">
        <f t="shared" si="18"/>
        <v>1074365.8050064547</v>
      </c>
      <c r="AW21" s="47">
        <f t="shared" si="18"/>
        <v>978506.39193121763</v>
      </c>
      <c r="BD21" s="43"/>
    </row>
    <row r="22" spans="1:56" x14ac:dyDescent="0.25">
      <c r="A22" s="22" t="s">
        <v>20</v>
      </c>
      <c r="B22" s="2">
        <f t="shared" ref="B22:AW22" si="19">(B23+B24)</f>
        <v>144188.83094627666</v>
      </c>
      <c r="C22" s="2">
        <f t="shared" si="19"/>
        <v>170351.65639929578</v>
      </c>
      <c r="D22" s="2">
        <f t="shared" si="19"/>
        <v>186084.38643216458</v>
      </c>
      <c r="E22" s="2">
        <f t="shared" si="19"/>
        <v>166506.16129940632</v>
      </c>
      <c r="F22" s="2">
        <f t="shared" si="19"/>
        <v>177360.36961710086</v>
      </c>
      <c r="G22" s="2">
        <f t="shared" si="19"/>
        <v>146082.2134996489</v>
      </c>
      <c r="H22" s="2">
        <f t="shared" si="19"/>
        <v>148207.58358351668</v>
      </c>
      <c r="I22" s="2">
        <f t="shared" si="19"/>
        <v>158046.43532209942</v>
      </c>
      <c r="J22" s="2">
        <f t="shared" si="19"/>
        <v>144580.04759135071</v>
      </c>
      <c r="K22" s="2">
        <f t="shared" si="19"/>
        <v>173164.6864326772</v>
      </c>
      <c r="L22" s="2">
        <f t="shared" si="19"/>
        <v>155709.244691978</v>
      </c>
      <c r="M22" s="36">
        <f t="shared" si="19"/>
        <v>155707.8872036933</v>
      </c>
      <c r="N22" s="2">
        <f t="shared" si="19"/>
        <v>75742.743883000017</v>
      </c>
      <c r="O22" s="2">
        <f t="shared" si="19"/>
        <v>84707.867168999976</v>
      </c>
      <c r="P22" s="2">
        <f t="shared" si="19"/>
        <v>85822.214345999993</v>
      </c>
      <c r="Q22" s="2">
        <f t="shared" si="19"/>
        <v>90658.840141000022</v>
      </c>
      <c r="R22" s="2">
        <f t="shared" si="19"/>
        <v>77615.790576999978</v>
      </c>
      <c r="S22" s="2">
        <f t="shared" si="19"/>
        <v>68273.033150000017</v>
      </c>
      <c r="T22" s="2">
        <f t="shared" si="19"/>
        <v>93794.337688999978</v>
      </c>
      <c r="U22" s="2">
        <f t="shared" si="19"/>
        <v>69596.660430999997</v>
      </c>
      <c r="V22" s="2">
        <f t="shared" si="19"/>
        <v>74497.430338999984</v>
      </c>
      <c r="W22" s="2">
        <f t="shared" si="19"/>
        <v>75630.070119999989</v>
      </c>
      <c r="X22" s="2">
        <f t="shared" si="19"/>
        <v>65403.30402499999</v>
      </c>
      <c r="Y22" s="36">
        <f t="shared" si="19"/>
        <v>65078.054008999992</v>
      </c>
      <c r="Z22" s="2">
        <f t="shared" si="19"/>
        <v>8316.2947050000002</v>
      </c>
      <c r="AA22" s="2">
        <f t="shared" si="19"/>
        <v>7415.5805479999999</v>
      </c>
      <c r="AB22" s="2">
        <f t="shared" si="19"/>
        <v>8954.6639880000002</v>
      </c>
      <c r="AC22" s="2">
        <f t="shared" si="19"/>
        <v>3984.9913470000001</v>
      </c>
      <c r="AD22" s="2">
        <f t="shared" si="19"/>
        <v>9591.4000059999998</v>
      </c>
      <c r="AE22" s="2">
        <f t="shared" si="19"/>
        <v>7556.9415920000001</v>
      </c>
      <c r="AF22" s="2">
        <f t="shared" si="19"/>
        <v>11824.821526</v>
      </c>
      <c r="AG22" s="2">
        <f t="shared" si="19"/>
        <v>10587.372465</v>
      </c>
      <c r="AH22" s="2">
        <f t="shared" si="19"/>
        <v>17717.336493999999</v>
      </c>
      <c r="AI22" s="2">
        <f t="shared" si="19"/>
        <v>13499.775152</v>
      </c>
      <c r="AJ22" s="2">
        <f t="shared" si="19"/>
        <v>18127.565060000001</v>
      </c>
      <c r="AK22" s="36">
        <f t="shared" si="19"/>
        <v>15584.588555000002</v>
      </c>
      <c r="AL22" s="2">
        <f>(AL23+AL24)</f>
        <v>211615.28012427667</v>
      </c>
      <c r="AM22" s="2">
        <f t="shared" si="19"/>
        <v>247643.94302029576</v>
      </c>
      <c r="AN22" s="2">
        <f t="shared" si="19"/>
        <v>262951.93679016456</v>
      </c>
      <c r="AO22" s="2">
        <f t="shared" si="19"/>
        <v>253180.01009340631</v>
      </c>
      <c r="AP22" s="2">
        <f t="shared" si="19"/>
        <v>245384.76018810083</v>
      </c>
      <c r="AQ22" s="2">
        <f t="shared" si="19"/>
        <v>206798.30505764892</v>
      </c>
      <c r="AR22" s="2">
        <f t="shared" si="19"/>
        <v>230177.09974651667</v>
      </c>
      <c r="AS22" s="2">
        <f t="shared" si="19"/>
        <v>217055.72328809943</v>
      </c>
      <c r="AT22" s="2">
        <f t="shared" si="19"/>
        <v>201360.14143635071</v>
      </c>
      <c r="AU22" s="2">
        <f t="shared" si="19"/>
        <v>235294.98140067718</v>
      </c>
      <c r="AV22" s="2">
        <f t="shared" si="19"/>
        <v>202984.983656978</v>
      </c>
      <c r="AW22" s="19">
        <f t="shared" si="19"/>
        <v>205201.35265769329</v>
      </c>
    </row>
    <row r="23" spans="1:56" x14ac:dyDescent="0.25">
      <c r="A23" s="23" t="s">
        <v>21</v>
      </c>
      <c r="B23" s="2">
        <v>82630.830946276663</v>
      </c>
      <c r="C23" s="2">
        <v>119071.65639929578</v>
      </c>
      <c r="D23" s="2">
        <v>127831.38643216457</v>
      </c>
      <c r="E23" s="2">
        <v>118376.1612994063</v>
      </c>
      <c r="F23" s="2">
        <v>125283.36961710086</v>
      </c>
      <c r="G23" s="2">
        <v>94894.213499648904</v>
      </c>
      <c r="H23" s="2">
        <v>99004.58358351668</v>
      </c>
      <c r="I23" s="2">
        <v>104848.43532209942</v>
      </c>
      <c r="J23" s="2">
        <v>104593.04759135071</v>
      </c>
      <c r="K23" s="2">
        <v>122456.6864326772</v>
      </c>
      <c r="L23" s="2">
        <v>112028.244691978</v>
      </c>
      <c r="M23" s="36">
        <v>105106.8872036933</v>
      </c>
      <c r="N23" s="2">
        <v>46125.003754000019</v>
      </c>
      <c r="O23" s="2">
        <v>53368.511594999982</v>
      </c>
      <c r="P23" s="2">
        <v>38495.058029999993</v>
      </c>
      <c r="Q23" s="2">
        <v>46237.831086000006</v>
      </c>
      <c r="R23" s="2">
        <v>34443.263014999997</v>
      </c>
      <c r="S23" s="2">
        <v>26655.011791000008</v>
      </c>
      <c r="T23" s="2">
        <v>33885.088446999995</v>
      </c>
      <c r="U23" s="2">
        <v>25421.600478</v>
      </c>
      <c r="V23" s="2">
        <v>24869.529187</v>
      </c>
      <c r="W23" s="2">
        <v>19193.064274000004</v>
      </c>
      <c r="X23" s="2">
        <v>26732.436638000003</v>
      </c>
      <c r="Y23" s="36">
        <v>31562.333335000003</v>
      </c>
      <c r="Z23" s="2">
        <v>5368.902000000001</v>
      </c>
      <c r="AA23" s="2">
        <v>4944.0950000000003</v>
      </c>
      <c r="AB23" s="2">
        <v>7127.06</v>
      </c>
      <c r="AC23" s="2">
        <v>2766.9259999999999</v>
      </c>
      <c r="AD23" s="2">
        <v>7262.893</v>
      </c>
      <c r="AE23" s="2">
        <v>3366.5940000000001</v>
      </c>
      <c r="AF23" s="2">
        <v>7650.8590080000004</v>
      </c>
      <c r="AG23" s="2">
        <v>6355.799</v>
      </c>
      <c r="AH23" s="2">
        <v>14697.418999999998</v>
      </c>
      <c r="AI23" s="2">
        <v>11393.624065</v>
      </c>
      <c r="AJ23" s="2">
        <v>17020.050999999999</v>
      </c>
      <c r="AK23" s="36">
        <v>15056.490956000001</v>
      </c>
      <c r="AL23" s="2">
        <f t="shared" ref="AL23:AW26" si="20">(B23+N23-Z23)</f>
        <v>123386.93270027668</v>
      </c>
      <c r="AM23" s="2">
        <f t="shared" si="20"/>
        <v>167496.07299429577</v>
      </c>
      <c r="AN23" s="2">
        <f t="shared" si="20"/>
        <v>159199.38446216457</v>
      </c>
      <c r="AO23" s="2">
        <f t="shared" si="20"/>
        <v>161847.0663854063</v>
      </c>
      <c r="AP23" s="2">
        <f t="shared" si="20"/>
        <v>152463.73963210086</v>
      </c>
      <c r="AQ23" s="2">
        <f t="shared" si="20"/>
        <v>118182.63129064892</v>
      </c>
      <c r="AR23" s="2">
        <f t="shared" si="20"/>
        <v>125238.81302251667</v>
      </c>
      <c r="AS23" s="2">
        <f t="shared" si="20"/>
        <v>123914.23680009943</v>
      </c>
      <c r="AT23" s="2">
        <f t="shared" si="20"/>
        <v>114765.15777835072</v>
      </c>
      <c r="AU23" s="2">
        <f t="shared" si="20"/>
        <v>130256.12664167721</v>
      </c>
      <c r="AV23" s="2">
        <f t="shared" si="20"/>
        <v>121740.63032997801</v>
      </c>
      <c r="AW23" s="19">
        <f t="shared" si="20"/>
        <v>121612.72958269331</v>
      </c>
    </row>
    <row r="24" spans="1:56" x14ac:dyDescent="0.25">
      <c r="A24" s="24" t="s">
        <v>22</v>
      </c>
      <c r="B24" s="2">
        <v>61558</v>
      </c>
      <c r="C24" s="2">
        <v>51280</v>
      </c>
      <c r="D24" s="2">
        <v>58253</v>
      </c>
      <c r="E24" s="2">
        <v>48130</v>
      </c>
      <c r="F24" s="2">
        <v>52077</v>
      </c>
      <c r="G24" s="2">
        <v>51188</v>
      </c>
      <c r="H24" s="2">
        <v>49203</v>
      </c>
      <c r="I24" s="2">
        <v>53198</v>
      </c>
      <c r="J24" s="2">
        <v>39987</v>
      </c>
      <c r="K24" s="2">
        <v>50708</v>
      </c>
      <c r="L24" s="2">
        <v>43681</v>
      </c>
      <c r="M24" s="36">
        <v>50601</v>
      </c>
      <c r="N24" s="2">
        <v>29617.740128999998</v>
      </c>
      <c r="O24" s="2">
        <v>31339.35557399999</v>
      </c>
      <c r="P24" s="2">
        <v>47327.156315999993</v>
      </c>
      <c r="Q24" s="2">
        <v>44421.009055000017</v>
      </c>
      <c r="R24" s="2">
        <v>43172.527561999981</v>
      </c>
      <c r="S24" s="2">
        <v>41618.021359000006</v>
      </c>
      <c r="T24" s="2">
        <v>59909.249241999983</v>
      </c>
      <c r="U24" s="2">
        <v>44175.059952999996</v>
      </c>
      <c r="V24" s="2">
        <v>49627.901151999984</v>
      </c>
      <c r="W24" s="2">
        <v>56437.005845999993</v>
      </c>
      <c r="X24" s="2">
        <v>38670.867386999991</v>
      </c>
      <c r="Y24" s="36">
        <v>33515.720673999989</v>
      </c>
      <c r="Z24" s="2">
        <v>2947.3927050000002</v>
      </c>
      <c r="AA24" s="2">
        <v>2471.4855479999997</v>
      </c>
      <c r="AB24" s="2">
        <v>1827.6039880000001</v>
      </c>
      <c r="AC24" s="2">
        <v>1218.065347</v>
      </c>
      <c r="AD24" s="2">
        <v>2328.5070059999998</v>
      </c>
      <c r="AE24" s="2">
        <v>4190.3475920000001</v>
      </c>
      <c r="AF24" s="2">
        <v>4173.9625180000003</v>
      </c>
      <c r="AG24" s="2">
        <v>4231.5734650000004</v>
      </c>
      <c r="AH24" s="2">
        <v>3019.9174940000003</v>
      </c>
      <c r="AI24" s="2">
        <v>2106.1510870000002</v>
      </c>
      <c r="AJ24" s="2">
        <v>1107.51406</v>
      </c>
      <c r="AK24" s="36">
        <v>528.09759899999995</v>
      </c>
      <c r="AL24" s="2">
        <f t="shared" si="20"/>
        <v>88228.347423999992</v>
      </c>
      <c r="AM24" s="2">
        <f t="shared" si="20"/>
        <v>80147.87002599999</v>
      </c>
      <c r="AN24" s="2">
        <f t="shared" si="20"/>
        <v>103752.55232799999</v>
      </c>
      <c r="AO24" s="2">
        <f t="shared" si="20"/>
        <v>91332.943708000021</v>
      </c>
      <c r="AP24" s="2">
        <f t="shared" si="20"/>
        <v>92921.020555999974</v>
      </c>
      <c r="AQ24" s="2">
        <f t="shared" si="20"/>
        <v>88615.673767</v>
      </c>
      <c r="AR24" s="2">
        <f t="shared" si="20"/>
        <v>104938.28672399999</v>
      </c>
      <c r="AS24" s="2">
        <f t="shared" si="20"/>
        <v>93141.486487999995</v>
      </c>
      <c r="AT24" s="2">
        <f t="shared" si="20"/>
        <v>86594.983657999983</v>
      </c>
      <c r="AU24" s="2">
        <f t="shared" si="20"/>
        <v>105038.85475899998</v>
      </c>
      <c r="AV24" s="2">
        <f t="shared" si="20"/>
        <v>81244.35332699999</v>
      </c>
      <c r="AW24" s="19">
        <f t="shared" si="20"/>
        <v>83588.623074999981</v>
      </c>
    </row>
    <row r="25" spans="1:56" x14ac:dyDescent="0.25">
      <c r="A25" s="23" t="s">
        <v>4</v>
      </c>
      <c r="B25" s="2">
        <v>184336.95543710844</v>
      </c>
      <c r="C25" s="2">
        <v>226676.31858669964</v>
      </c>
      <c r="D25" s="2">
        <v>222691.4445827351</v>
      </c>
      <c r="E25" s="2">
        <v>219548.14224771451</v>
      </c>
      <c r="F25" s="2">
        <v>237641.63517371507</v>
      </c>
      <c r="G25" s="2">
        <v>212556.34949389831</v>
      </c>
      <c r="H25" s="2">
        <v>224032.39374762145</v>
      </c>
      <c r="I25" s="2">
        <v>247673.57767167411</v>
      </c>
      <c r="J25" s="2">
        <v>226776.01836307216</v>
      </c>
      <c r="K25" s="2">
        <v>246238.62124679747</v>
      </c>
      <c r="L25" s="2">
        <v>249339.21996637672</v>
      </c>
      <c r="M25" s="36">
        <v>257925.86312586121</v>
      </c>
      <c r="N25" s="2">
        <v>86122.316412</v>
      </c>
      <c r="O25" s="2">
        <v>89494.980923999989</v>
      </c>
      <c r="P25" s="2">
        <v>72383.373829999997</v>
      </c>
      <c r="Q25" s="2">
        <v>89308.972183999998</v>
      </c>
      <c r="R25" s="2">
        <v>76347.433985999989</v>
      </c>
      <c r="S25" s="2">
        <v>73825.117077000017</v>
      </c>
      <c r="T25" s="2">
        <v>72002.08030300001</v>
      </c>
      <c r="U25" s="2">
        <v>90192.349898999993</v>
      </c>
      <c r="V25" s="2">
        <v>82180.062617000003</v>
      </c>
      <c r="W25" s="2">
        <v>93879.216338000013</v>
      </c>
      <c r="X25" s="2">
        <v>99243.170128999991</v>
      </c>
      <c r="Y25" s="36">
        <v>65447.784878999999</v>
      </c>
      <c r="Z25" s="2">
        <v>17632.958731000002</v>
      </c>
      <c r="AA25" s="2">
        <v>14148.311769</v>
      </c>
      <c r="AB25" s="2">
        <v>18012.765433</v>
      </c>
      <c r="AC25" s="2">
        <v>16998.850534000001</v>
      </c>
      <c r="AD25" s="2">
        <v>21566.484190999996</v>
      </c>
      <c r="AE25" s="2">
        <v>13706.394637000001</v>
      </c>
      <c r="AF25" s="2">
        <v>12769.921130999999</v>
      </c>
      <c r="AG25" s="2">
        <v>16280.324778000002</v>
      </c>
      <c r="AH25" s="2">
        <v>20939.472385999998</v>
      </c>
      <c r="AI25" s="2">
        <v>41089.316422000004</v>
      </c>
      <c r="AJ25" s="2">
        <v>28154.368044000003</v>
      </c>
      <c r="AK25" s="36">
        <v>33108.823190000003</v>
      </c>
      <c r="AL25" s="2">
        <f t="shared" si="20"/>
        <v>252826.31311810846</v>
      </c>
      <c r="AM25" s="2">
        <f t="shared" si="20"/>
        <v>302022.98774169962</v>
      </c>
      <c r="AN25" s="2">
        <f t="shared" si="20"/>
        <v>277062.05297973513</v>
      </c>
      <c r="AO25" s="2">
        <f t="shared" si="20"/>
        <v>291858.2638977145</v>
      </c>
      <c r="AP25" s="2">
        <f t="shared" si="20"/>
        <v>292422.58496871509</v>
      </c>
      <c r="AQ25" s="2">
        <f t="shared" si="20"/>
        <v>272675.07193389832</v>
      </c>
      <c r="AR25" s="2">
        <f t="shared" si="20"/>
        <v>283264.55291962146</v>
      </c>
      <c r="AS25" s="2">
        <f t="shared" si="20"/>
        <v>321585.60279267409</v>
      </c>
      <c r="AT25" s="2">
        <f t="shared" si="20"/>
        <v>288016.60859407217</v>
      </c>
      <c r="AU25" s="2">
        <f t="shared" si="20"/>
        <v>299028.52116279746</v>
      </c>
      <c r="AV25" s="2">
        <f t="shared" si="20"/>
        <v>320428.0220513767</v>
      </c>
      <c r="AW25" s="19">
        <f t="shared" si="20"/>
        <v>290264.82481486117</v>
      </c>
    </row>
    <row r="26" spans="1:56" x14ac:dyDescent="0.25">
      <c r="A26" s="23" t="s">
        <v>5</v>
      </c>
      <c r="B26" s="2">
        <v>214036.88697540053</v>
      </c>
      <c r="C26" s="2">
        <v>234917.36669559451</v>
      </c>
      <c r="D26" s="2">
        <v>223462.13363963595</v>
      </c>
      <c r="E26" s="2">
        <v>220742.60532842317</v>
      </c>
      <c r="F26" s="2">
        <v>230377.1142643069</v>
      </c>
      <c r="G26" s="2">
        <v>222398.52158970144</v>
      </c>
      <c r="H26" s="2">
        <v>230293.37683282196</v>
      </c>
      <c r="I26" s="2">
        <v>248697.94656709564</v>
      </c>
      <c r="J26" s="2">
        <v>234513.74641008896</v>
      </c>
      <c r="K26" s="2">
        <v>229435.60792989182</v>
      </c>
      <c r="L26" s="2">
        <v>228792.50557109993</v>
      </c>
      <c r="M26" s="36">
        <v>241583.51076566297</v>
      </c>
      <c r="N26" s="2">
        <v>75639.443565000009</v>
      </c>
      <c r="O26" s="2">
        <v>65470.798171999995</v>
      </c>
      <c r="P26" s="2">
        <v>89439.95921999999</v>
      </c>
      <c r="Q26" s="2">
        <v>77906.505906000006</v>
      </c>
      <c r="R26" s="2">
        <v>94525.796418999991</v>
      </c>
      <c r="S26" s="2">
        <v>106513.27812500001</v>
      </c>
      <c r="T26" s="2">
        <v>92625.878678999972</v>
      </c>
      <c r="U26" s="2">
        <v>74902.919227999984</v>
      </c>
      <c r="V26" s="2">
        <v>87344.774183999994</v>
      </c>
      <c r="W26" s="2">
        <v>90732.076712999988</v>
      </c>
      <c r="X26" s="2">
        <v>125627.95268</v>
      </c>
      <c r="Y26" s="36">
        <v>71236.773753999994</v>
      </c>
      <c r="Z26" s="2">
        <v>13709.019654</v>
      </c>
      <c r="AA26" s="2">
        <v>6995.6329270000006</v>
      </c>
      <c r="AB26" s="2">
        <v>7009.1959750000005</v>
      </c>
      <c r="AC26" s="2">
        <v>6444.9477889999998</v>
      </c>
      <c r="AD26" s="2">
        <v>8367.1987059999992</v>
      </c>
      <c r="AE26" s="2">
        <v>9262.2533050000002</v>
      </c>
      <c r="AF26" s="2">
        <v>11539.343752999999</v>
      </c>
      <c r="AG26" s="2">
        <v>21271.759682</v>
      </c>
      <c r="AH26" s="2">
        <v>20341.798762999999</v>
      </c>
      <c r="AI26" s="2">
        <v>13263.179502999999</v>
      </c>
      <c r="AJ26" s="2">
        <v>13191.149205</v>
      </c>
      <c r="AK26" s="36">
        <v>19950.287575999999</v>
      </c>
      <c r="AL26" s="2">
        <f t="shared" si="20"/>
        <v>275967.31088640052</v>
      </c>
      <c r="AM26" s="2">
        <f t="shared" si="20"/>
        <v>293392.53194059449</v>
      </c>
      <c r="AN26" s="2">
        <f t="shared" si="20"/>
        <v>305892.89688463596</v>
      </c>
      <c r="AO26" s="2">
        <f t="shared" si="20"/>
        <v>292204.16344542318</v>
      </c>
      <c r="AP26" s="2">
        <f t="shared" si="20"/>
        <v>316535.71197730687</v>
      </c>
      <c r="AQ26" s="2">
        <f t="shared" si="20"/>
        <v>319649.54640970146</v>
      </c>
      <c r="AR26" s="2">
        <f t="shared" si="20"/>
        <v>311379.91175882192</v>
      </c>
      <c r="AS26" s="2">
        <f t="shared" si="20"/>
        <v>302329.10611309565</v>
      </c>
      <c r="AT26" s="2">
        <f t="shared" si="20"/>
        <v>301516.72183108894</v>
      </c>
      <c r="AU26" s="2">
        <f t="shared" si="20"/>
        <v>306904.50513989181</v>
      </c>
      <c r="AV26" s="2">
        <f t="shared" si="20"/>
        <v>341229.30904609989</v>
      </c>
      <c r="AW26" s="19">
        <f t="shared" si="20"/>
        <v>292869.99694366299</v>
      </c>
    </row>
    <row r="27" spans="1:56" x14ac:dyDescent="0.25">
      <c r="A27" s="48" t="s">
        <v>56</v>
      </c>
      <c r="B27" s="45">
        <f>SUM(B28:B31)</f>
        <v>142140.23740991368</v>
      </c>
      <c r="C27" s="45">
        <f t="shared" ref="C27:M27" si="21">SUM(C28:C31)</f>
        <v>142381.94404386848</v>
      </c>
      <c r="D27" s="45">
        <f t="shared" si="21"/>
        <v>141744.98967681144</v>
      </c>
      <c r="E27" s="45">
        <f t="shared" si="21"/>
        <v>47776.237611052726</v>
      </c>
      <c r="F27" s="45">
        <f t="shared" si="21"/>
        <v>155338.7973513435</v>
      </c>
      <c r="G27" s="45">
        <f t="shared" si="21"/>
        <v>155544.63116686349</v>
      </c>
      <c r="H27" s="45">
        <f>SUM(H28:H31)</f>
        <v>143596.03648860409</v>
      </c>
      <c r="I27" s="45">
        <f t="shared" si="21"/>
        <v>163712.0691263334</v>
      </c>
      <c r="J27" s="45">
        <f t="shared" si="21"/>
        <v>152728.89078366975</v>
      </c>
      <c r="K27" s="45">
        <f t="shared" si="21"/>
        <v>152537.1809149778</v>
      </c>
      <c r="L27" s="45">
        <f t="shared" si="21"/>
        <v>146844.62783343653</v>
      </c>
      <c r="M27" s="46">
        <f t="shared" si="21"/>
        <v>150912.39559312497</v>
      </c>
      <c r="N27" s="45">
        <f>SUM(N28:N31)</f>
        <v>94709.697491999992</v>
      </c>
      <c r="O27" s="45">
        <f t="shared" ref="O27:AW27" si="22">SUM(O28:O31)</f>
        <v>137339.74218499998</v>
      </c>
      <c r="P27" s="45">
        <f t="shared" si="22"/>
        <v>140916.43367199998</v>
      </c>
      <c r="Q27" s="45">
        <f t="shared" si="22"/>
        <v>141915.39347399998</v>
      </c>
      <c r="R27" s="45">
        <f t="shared" si="22"/>
        <v>153417.30210100001</v>
      </c>
      <c r="S27" s="45">
        <f t="shared" si="22"/>
        <v>115600.67373099999</v>
      </c>
      <c r="T27" s="45">
        <f t="shared" si="22"/>
        <v>124393.055787</v>
      </c>
      <c r="U27" s="45">
        <f t="shared" si="22"/>
        <v>149272.928656</v>
      </c>
      <c r="V27" s="45">
        <f t="shared" si="22"/>
        <v>98468.153043999991</v>
      </c>
      <c r="W27" s="45">
        <f t="shared" si="22"/>
        <v>119685.44203999999</v>
      </c>
      <c r="X27" s="45">
        <f t="shared" si="22"/>
        <v>115890.991331</v>
      </c>
      <c r="Y27" s="46">
        <f t="shared" si="22"/>
        <v>102443.83103200002</v>
      </c>
      <c r="Z27" s="45">
        <f t="shared" si="22"/>
        <v>36022.005248000001</v>
      </c>
      <c r="AA27" s="45">
        <f t="shared" si="22"/>
        <v>49825.375993000001</v>
      </c>
      <c r="AB27" s="45">
        <f t="shared" si="22"/>
        <v>23142.392649999998</v>
      </c>
      <c r="AC27" s="45">
        <f t="shared" si="22"/>
        <v>36873.156534000002</v>
      </c>
      <c r="AD27" s="45">
        <f t="shared" si="22"/>
        <v>31852.139485</v>
      </c>
      <c r="AE27" s="45">
        <f t="shared" si="22"/>
        <v>29702.772424000003</v>
      </c>
      <c r="AF27" s="45">
        <f t="shared" si="22"/>
        <v>32876.978414999998</v>
      </c>
      <c r="AG27" s="45">
        <f t="shared" si="22"/>
        <v>32508.501895000005</v>
      </c>
      <c r="AH27" s="45">
        <f t="shared" si="22"/>
        <v>26430.184066999998</v>
      </c>
      <c r="AI27" s="45">
        <f t="shared" si="22"/>
        <v>26414.406325999997</v>
      </c>
      <c r="AJ27" s="45">
        <f t="shared" si="22"/>
        <v>29365.931576999999</v>
      </c>
      <c r="AK27" s="46">
        <f t="shared" si="22"/>
        <v>40802.084027999997</v>
      </c>
      <c r="AL27" s="45">
        <f t="shared" si="22"/>
        <v>200827.92965391368</v>
      </c>
      <c r="AM27" s="45">
        <f t="shared" si="22"/>
        <v>229896.3102358685</v>
      </c>
      <c r="AN27" s="45">
        <f t="shared" si="22"/>
        <v>259519.03069881143</v>
      </c>
      <c r="AO27" s="45">
        <f t="shared" si="22"/>
        <v>152818.47455105273</v>
      </c>
      <c r="AP27" s="45">
        <f t="shared" si="22"/>
        <v>276903.95996734349</v>
      </c>
      <c r="AQ27" s="45">
        <f t="shared" si="22"/>
        <v>241442.53247386348</v>
      </c>
      <c r="AR27" s="45">
        <f t="shared" si="22"/>
        <v>235112.11386060406</v>
      </c>
      <c r="AS27" s="45">
        <f t="shared" si="22"/>
        <v>280476.49588733341</v>
      </c>
      <c r="AT27" s="45">
        <f t="shared" si="22"/>
        <v>224766.85976066973</v>
      </c>
      <c r="AU27" s="45">
        <f t="shared" si="22"/>
        <v>245808.21662897783</v>
      </c>
      <c r="AV27" s="45">
        <f t="shared" si="22"/>
        <v>233369.68758743652</v>
      </c>
      <c r="AW27" s="47">
        <f t="shared" si="22"/>
        <v>212554.142597125</v>
      </c>
    </row>
    <row r="28" spans="1:56" x14ac:dyDescent="0.25">
      <c r="A28" s="24" t="s">
        <v>57</v>
      </c>
      <c r="B28" s="3">
        <v>141704.23740991368</v>
      </c>
      <c r="C28" s="3">
        <v>134638.94404386848</v>
      </c>
      <c r="D28" s="3">
        <v>134316.98967681144</v>
      </c>
      <c r="E28" s="3">
        <v>39489.237611052726</v>
      </c>
      <c r="F28" s="3">
        <v>144717.7973513435</v>
      </c>
      <c r="G28" s="3">
        <v>147061.63116686349</v>
      </c>
      <c r="H28" s="3">
        <v>136650.03648860409</v>
      </c>
      <c r="I28" s="3">
        <v>153673.0691263334</v>
      </c>
      <c r="J28" s="3">
        <v>143414.89078366975</v>
      </c>
      <c r="K28" s="3">
        <v>142895.1809149778</v>
      </c>
      <c r="L28" s="3">
        <v>138674.62783343653</v>
      </c>
      <c r="M28" s="38">
        <v>146021.39559312497</v>
      </c>
      <c r="N28" s="3">
        <v>66782.856415999995</v>
      </c>
      <c r="O28" s="3">
        <v>106511.225722</v>
      </c>
      <c r="P28" s="3">
        <v>111759.679132</v>
      </c>
      <c r="Q28" s="3">
        <v>107502.623828</v>
      </c>
      <c r="R28" s="3">
        <v>113281.208791</v>
      </c>
      <c r="S28" s="3">
        <v>94327.999471000003</v>
      </c>
      <c r="T28" s="3">
        <v>98984.681660000002</v>
      </c>
      <c r="U28" s="3">
        <v>110075.02890999999</v>
      </c>
      <c r="V28" s="3">
        <v>72551.067572</v>
      </c>
      <c r="W28" s="3">
        <v>91467.372415000005</v>
      </c>
      <c r="X28" s="3">
        <v>83974.738026999999</v>
      </c>
      <c r="Y28" s="38">
        <v>58909.812456</v>
      </c>
      <c r="Z28" s="3">
        <v>24725.065707000002</v>
      </c>
      <c r="AA28" s="3">
        <v>29141.020400000001</v>
      </c>
      <c r="AB28" s="3">
        <v>16198.757533999998</v>
      </c>
      <c r="AC28" s="3">
        <v>23943.696041000003</v>
      </c>
      <c r="AD28" s="3">
        <v>22137.467906999998</v>
      </c>
      <c r="AE28" s="3">
        <v>21994.607295000002</v>
      </c>
      <c r="AF28" s="3">
        <v>22234.420362999997</v>
      </c>
      <c r="AG28" s="3">
        <v>20851.570932000002</v>
      </c>
      <c r="AH28" s="3">
        <v>11894.174675999999</v>
      </c>
      <c r="AI28" s="3">
        <v>16231.430232999999</v>
      </c>
      <c r="AJ28" s="3">
        <v>19635.243169000001</v>
      </c>
      <c r="AK28" s="38">
        <v>25759.348458999997</v>
      </c>
      <c r="AL28" s="3">
        <f t="shared" ref="AL28:AL48" si="23">(B28+N28-Z28)</f>
        <v>183762.02811891367</v>
      </c>
      <c r="AM28" s="3">
        <f t="shared" ref="AM28:AM48" si="24">(C28+O28-AA28)</f>
        <v>212009.14936586848</v>
      </c>
      <c r="AN28" s="3">
        <f t="shared" ref="AN28:AN48" si="25">(D28+P28-AB28)</f>
        <v>229877.91127481146</v>
      </c>
      <c r="AO28" s="3">
        <f t="shared" ref="AO28:AO48" si="26">(E28+Q28-AC28)</f>
        <v>123048.16539805273</v>
      </c>
      <c r="AP28" s="3">
        <f t="shared" ref="AP28:AP48" si="27">(F28+R28-AD28)</f>
        <v>235861.53823534353</v>
      </c>
      <c r="AQ28" s="3">
        <f t="shared" ref="AQ28:AQ48" si="28">(G28+S28-AE28)</f>
        <v>219395.02334286348</v>
      </c>
      <c r="AR28" s="3">
        <f t="shared" ref="AR28:AR48" si="29">(H28+T28-AF28)</f>
        <v>213400.29778560408</v>
      </c>
      <c r="AS28" s="3">
        <f t="shared" ref="AS28:AS48" si="30">(I28+U28-AG28)</f>
        <v>242896.52710433339</v>
      </c>
      <c r="AT28" s="3">
        <f t="shared" ref="AT28:AT48" si="31">(J28+V28-AH28)</f>
        <v>204071.78367966975</v>
      </c>
      <c r="AU28" s="3">
        <f t="shared" ref="AU28:AU48" si="32">(K28+W28-AI28)</f>
        <v>218131.1230969778</v>
      </c>
      <c r="AV28" s="3">
        <f t="shared" ref="AV28:AV48" si="33">(L28+X28-AJ28)</f>
        <v>203014.12269143653</v>
      </c>
      <c r="AW28" s="17">
        <f t="shared" ref="AW28:AW48" si="34">(M28+Y28-AK28)</f>
        <v>179171.85959012498</v>
      </c>
    </row>
    <row r="29" spans="1:56" x14ac:dyDescent="0.25">
      <c r="A29" s="24" t="s">
        <v>58</v>
      </c>
      <c r="B29" s="3">
        <v>436</v>
      </c>
      <c r="C29" s="3">
        <v>4487</v>
      </c>
      <c r="D29" s="3">
        <v>3572</v>
      </c>
      <c r="E29" s="3">
        <v>7315.0000000000009</v>
      </c>
      <c r="F29" s="3">
        <v>7473.0000000000009</v>
      </c>
      <c r="G29" s="3">
        <v>5127</v>
      </c>
      <c r="H29" s="3">
        <v>3902.9999999999995</v>
      </c>
      <c r="I29" s="3">
        <v>6731</v>
      </c>
      <c r="J29" s="3">
        <v>5639</v>
      </c>
      <c r="K29" s="3">
        <v>6619</v>
      </c>
      <c r="L29" s="3">
        <v>3832</v>
      </c>
      <c r="M29" s="38">
        <v>2419</v>
      </c>
      <c r="N29" s="3">
        <v>12014.084424999999</v>
      </c>
      <c r="O29" s="3">
        <v>16969.175188000001</v>
      </c>
      <c r="P29" s="3">
        <v>12876.703325</v>
      </c>
      <c r="Q29" s="3">
        <v>18195.842382999999</v>
      </c>
      <c r="R29" s="3">
        <v>23139.627337000002</v>
      </c>
      <c r="S29" s="3">
        <v>9001.7381179999993</v>
      </c>
      <c r="T29" s="3">
        <v>13490.947912</v>
      </c>
      <c r="U29" s="3">
        <v>19767.858033</v>
      </c>
      <c r="V29" s="3">
        <v>12520.703643999999</v>
      </c>
      <c r="W29" s="3">
        <v>15168.660184</v>
      </c>
      <c r="X29" s="3">
        <v>17434.874311</v>
      </c>
      <c r="Y29" s="38">
        <v>27534.191794999999</v>
      </c>
      <c r="Z29" s="3">
        <v>222.17948899999999</v>
      </c>
      <c r="AA29" s="3">
        <v>284.536767</v>
      </c>
      <c r="AB29" s="3">
        <v>658.11997999999994</v>
      </c>
      <c r="AC29" s="3">
        <v>141.29964200000001</v>
      </c>
      <c r="AD29" s="3">
        <v>110.65667000000001</v>
      </c>
      <c r="AE29" s="3">
        <v>418.01448599999998</v>
      </c>
      <c r="AF29" s="3">
        <v>261.56305099999997</v>
      </c>
      <c r="AG29" s="3">
        <v>447.18149699999998</v>
      </c>
      <c r="AH29" s="3">
        <v>303.57193000000001</v>
      </c>
      <c r="AI29" s="3">
        <v>297.24348400000002</v>
      </c>
      <c r="AJ29" s="3">
        <v>298.924421</v>
      </c>
      <c r="AK29" s="38">
        <v>313.36518999999998</v>
      </c>
      <c r="AL29" s="3">
        <f t="shared" si="23"/>
        <v>12227.904935999999</v>
      </c>
      <c r="AM29" s="3">
        <f t="shared" si="24"/>
        <v>21171.638421</v>
      </c>
      <c r="AN29" s="3">
        <f t="shared" si="25"/>
        <v>15790.583345000003</v>
      </c>
      <c r="AO29" s="3">
        <f t="shared" si="26"/>
        <v>25369.542740999997</v>
      </c>
      <c r="AP29" s="3">
        <f t="shared" si="27"/>
        <v>30501.970667000001</v>
      </c>
      <c r="AQ29" s="3">
        <f t="shared" si="28"/>
        <v>13710.723631999999</v>
      </c>
      <c r="AR29" s="3">
        <f t="shared" si="29"/>
        <v>17132.384860999999</v>
      </c>
      <c r="AS29" s="3">
        <f t="shared" si="30"/>
        <v>26051.676535999999</v>
      </c>
      <c r="AT29" s="3">
        <f t="shared" si="31"/>
        <v>17856.131714000003</v>
      </c>
      <c r="AU29" s="3">
        <f t="shared" si="32"/>
        <v>21490.416700000002</v>
      </c>
      <c r="AV29" s="3">
        <f t="shared" si="33"/>
        <v>20967.94989</v>
      </c>
      <c r="AW29" s="17">
        <f t="shared" si="34"/>
        <v>29639.826604999998</v>
      </c>
    </row>
    <row r="30" spans="1:56" x14ac:dyDescent="0.25">
      <c r="A30" s="24" t="s">
        <v>59</v>
      </c>
      <c r="B30" s="3">
        <v>0</v>
      </c>
      <c r="C30" s="3">
        <v>3256</v>
      </c>
      <c r="D30" s="3">
        <v>3856</v>
      </c>
      <c r="E30" s="3">
        <v>972</v>
      </c>
      <c r="F30" s="3">
        <v>3148</v>
      </c>
      <c r="G30" s="3">
        <v>3356</v>
      </c>
      <c r="H30" s="3">
        <v>3043</v>
      </c>
      <c r="I30" s="3">
        <v>3308</v>
      </c>
      <c r="J30" s="3">
        <v>3675</v>
      </c>
      <c r="K30" s="3">
        <v>3023</v>
      </c>
      <c r="L30" s="3">
        <v>4338</v>
      </c>
      <c r="M30" s="38">
        <v>2472</v>
      </c>
      <c r="N30" s="3">
        <v>10537.17748</v>
      </c>
      <c r="O30" s="3">
        <v>9829.1384190000008</v>
      </c>
      <c r="P30" s="3">
        <v>11176.146602000001</v>
      </c>
      <c r="Q30" s="3">
        <v>10308.199402</v>
      </c>
      <c r="R30" s="3">
        <v>11284.120617</v>
      </c>
      <c r="S30" s="3">
        <v>6157.2796939999998</v>
      </c>
      <c r="T30" s="3">
        <v>7036.1683899999998</v>
      </c>
      <c r="U30" s="3">
        <v>12008.854020000001</v>
      </c>
      <c r="V30" s="3">
        <v>8545.8101700000007</v>
      </c>
      <c r="W30" s="3">
        <v>5678.0864670000001</v>
      </c>
      <c r="X30" s="3">
        <v>6944.3164079999997</v>
      </c>
      <c r="Y30" s="38">
        <v>10397.808967000001</v>
      </c>
      <c r="Z30" s="3">
        <v>0</v>
      </c>
      <c r="AA30" s="3">
        <v>0</v>
      </c>
      <c r="AB30" s="3">
        <v>1.6519999999999999</v>
      </c>
      <c r="AC30" s="3">
        <v>48.906999999999996</v>
      </c>
      <c r="AD30" s="3">
        <v>0</v>
      </c>
      <c r="AE30" s="3">
        <v>53.505000000000003</v>
      </c>
      <c r="AF30" s="3">
        <v>19.2</v>
      </c>
      <c r="AG30" s="3">
        <v>95.462400000000002</v>
      </c>
      <c r="AH30" s="3">
        <v>57.075200000000002</v>
      </c>
      <c r="AI30" s="3">
        <v>57.824800000000003</v>
      </c>
      <c r="AJ30" s="3">
        <v>24.416049000000001</v>
      </c>
      <c r="AK30" s="38">
        <v>239.26509100000001</v>
      </c>
      <c r="AL30" s="3">
        <f t="shared" si="23"/>
        <v>10537.17748</v>
      </c>
      <c r="AM30" s="3">
        <f t="shared" si="24"/>
        <v>13085.138419000001</v>
      </c>
      <c r="AN30" s="3">
        <f t="shared" si="25"/>
        <v>15030.494602000001</v>
      </c>
      <c r="AO30" s="3">
        <f t="shared" si="26"/>
        <v>11231.292402000001</v>
      </c>
      <c r="AP30" s="3">
        <f t="shared" si="27"/>
        <v>14432.120617</v>
      </c>
      <c r="AQ30" s="3">
        <f t="shared" si="28"/>
        <v>9459.7746940000015</v>
      </c>
      <c r="AR30" s="3">
        <f t="shared" si="29"/>
        <v>10059.968389999998</v>
      </c>
      <c r="AS30" s="3">
        <f t="shared" si="30"/>
        <v>15221.39162</v>
      </c>
      <c r="AT30" s="3">
        <f t="shared" si="31"/>
        <v>12163.734970000001</v>
      </c>
      <c r="AU30" s="3">
        <f t="shared" si="32"/>
        <v>8643.2616670000007</v>
      </c>
      <c r="AV30" s="3">
        <f t="shared" si="33"/>
        <v>11257.900358999999</v>
      </c>
      <c r="AW30" s="17">
        <f t="shared" si="34"/>
        <v>12630.543876000002</v>
      </c>
    </row>
    <row r="31" spans="1:56" x14ac:dyDescent="0.25">
      <c r="A31" s="24" t="s">
        <v>60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8">
        <v>0</v>
      </c>
      <c r="N31" s="3">
        <v>5375.5791710000003</v>
      </c>
      <c r="O31" s="3">
        <v>4030.2028559999999</v>
      </c>
      <c r="P31" s="3">
        <v>5103.9046129999997</v>
      </c>
      <c r="Q31" s="3">
        <v>5908.7278610000003</v>
      </c>
      <c r="R31" s="3">
        <v>5712.3453559999998</v>
      </c>
      <c r="S31" s="3">
        <v>6113.6564479999997</v>
      </c>
      <c r="T31" s="3">
        <v>4881.2578249999997</v>
      </c>
      <c r="U31" s="3">
        <v>7421.1876929999999</v>
      </c>
      <c r="V31" s="3">
        <v>4850.5716579999998</v>
      </c>
      <c r="W31" s="3">
        <v>7371.3229739999997</v>
      </c>
      <c r="X31" s="3">
        <v>7537.0625849999997</v>
      </c>
      <c r="Y31" s="38">
        <v>5602.0178139999998</v>
      </c>
      <c r="Z31" s="3">
        <v>11074.760052000001</v>
      </c>
      <c r="AA31" s="3">
        <v>20399.818825999999</v>
      </c>
      <c r="AB31" s="3">
        <v>6283.8631359999999</v>
      </c>
      <c r="AC31" s="3">
        <v>12739.253850999999</v>
      </c>
      <c r="AD31" s="3">
        <v>9604.0149079999992</v>
      </c>
      <c r="AE31" s="3">
        <v>7236.6456429999998</v>
      </c>
      <c r="AF31" s="3">
        <v>10361.795001</v>
      </c>
      <c r="AG31" s="3">
        <v>11114.287066000001</v>
      </c>
      <c r="AH31" s="3">
        <v>14175.362261</v>
      </c>
      <c r="AI31" s="3">
        <v>9827.9078090000003</v>
      </c>
      <c r="AJ31" s="3">
        <v>9407.347937999999</v>
      </c>
      <c r="AK31" s="38">
        <v>14490.105288000001</v>
      </c>
      <c r="AL31" s="3">
        <f t="shared" si="23"/>
        <v>-5699.1808810000011</v>
      </c>
      <c r="AM31" s="3">
        <f t="shared" si="24"/>
        <v>-16369.615969999999</v>
      </c>
      <c r="AN31" s="3">
        <f t="shared" si="25"/>
        <v>-1179.9585230000002</v>
      </c>
      <c r="AO31" s="3">
        <f t="shared" si="26"/>
        <v>-6830.5259899999992</v>
      </c>
      <c r="AP31" s="3">
        <f t="shared" si="27"/>
        <v>-3891.6695519999994</v>
      </c>
      <c r="AQ31" s="3">
        <f t="shared" si="28"/>
        <v>-1122.9891950000001</v>
      </c>
      <c r="AR31" s="3">
        <f t="shared" si="29"/>
        <v>-5480.5371760000007</v>
      </c>
      <c r="AS31" s="3">
        <f t="shared" si="30"/>
        <v>-3693.0993730000009</v>
      </c>
      <c r="AT31" s="3">
        <f t="shared" si="31"/>
        <v>-9324.7906030000013</v>
      </c>
      <c r="AU31" s="3">
        <f t="shared" si="32"/>
        <v>-2456.5848350000006</v>
      </c>
      <c r="AV31" s="3">
        <f t="shared" si="33"/>
        <v>-1870.2853529999993</v>
      </c>
      <c r="AW31" s="17">
        <f t="shared" si="34"/>
        <v>-8888.0874739999999</v>
      </c>
    </row>
    <row r="32" spans="1:56" x14ac:dyDescent="0.25">
      <c r="A32" s="23" t="s">
        <v>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8">
        <v>0</v>
      </c>
      <c r="N32" s="3">
        <v>17603.168075000001</v>
      </c>
      <c r="O32" s="3">
        <v>19620.942953000002</v>
      </c>
      <c r="P32" s="3">
        <v>16460.264320999999</v>
      </c>
      <c r="Q32" s="3">
        <v>17326.836059000001</v>
      </c>
      <c r="R32" s="3">
        <v>17261.665039</v>
      </c>
      <c r="S32" s="3">
        <v>20305.565267000002</v>
      </c>
      <c r="T32" s="3">
        <v>18492.266474000004</v>
      </c>
      <c r="U32" s="3">
        <v>16606.734322</v>
      </c>
      <c r="V32" s="3">
        <v>14845.292691999999</v>
      </c>
      <c r="W32" s="3">
        <v>16336.182390000004</v>
      </c>
      <c r="X32" s="3">
        <v>17195.762313000003</v>
      </c>
      <c r="Y32" s="38">
        <v>12095.121536000001</v>
      </c>
      <c r="Z32" s="3">
        <v>535.06046400000002</v>
      </c>
      <c r="AA32" s="3">
        <v>938.34748100000002</v>
      </c>
      <c r="AB32" s="3">
        <v>1197.7407370000001</v>
      </c>
      <c r="AC32" s="3">
        <v>659.50523799999996</v>
      </c>
      <c r="AD32" s="3">
        <v>806.50640400000009</v>
      </c>
      <c r="AE32" s="3">
        <v>664.17494799999997</v>
      </c>
      <c r="AF32" s="3">
        <v>885.8164589999999</v>
      </c>
      <c r="AG32" s="3">
        <v>860.51305499999989</v>
      </c>
      <c r="AH32" s="3">
        <v>851.10569299999997</v>
      </c>
      <c r="AI32" s="3">
        <v>1183.1089179999999</v>
      </c>
      <c r="AJ32" s="3">
        <v>775.80155600000001</v>
      </c>
      <c r="AK32" s="38">
        <v>766.72009899999989</v>
      </c>
      <c r="AL32" s="3">
        <f t="shared" si="23"/>
        <v>17068.107611000003</v>
      </c>
      <c r="AM32" s="3">
        <f t="shared" si="24"/>
        <v>18682.595472000001</v>
      </c>
      <c r="AN32" s="3">
        <f t="shared" si="25"/>
        <v>15262.523583999999</v>
      </c>
      <c r="AO32" s="3">
        <f t="shared" si="26"/>
        <v>16667.330821</v>
      </c>
      <c r="AP32" s="3">
        <f t="shared" si="27"/>
        <v>16455.158635</v>
      </c>
      <c r="AQ32" s="3">
        <f t="shared" si="28"/>
        <v>19641.390319000002</v>
      </c>
      <c r="AR32" s="3">
        <f t="shared" si="29"/>
        <v>17606.450015000002</v>
      </c>
      <c r="AS32" s="3">
        <f t="shared" si="30"/>
        <v>15746.221267000001</v>
      </c>
      <c r="AT32" s="3">
        <f t="shared" si="31"/>
        <v>13994.186999</v>
      </c>
      <c r="AU32" s="3">
        <f t="shared" si="32"/>
        <v>15153.073472000004</v>
      </c>
      <c r="AV32" s="3">
        <f t="shared" si="33"/>
        <v>16419.960757000004</v>
      </c>
      <c r="AW32" s="17">
        <f t="shared" si="34"/>
        <v>11328.401437</v>
      </c>
    </row>
    <row r="33" spans="1:49" x14ac:dyDescent="0.25">
      <c r="A33" s="23" t="s">
        <v>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8">
        <v>0</v>
      </c>
      <c r="N33" s="3">
        <v>72609.442144000001</v>
      </c>
      <c r="O33" s="3">
        <v>95673.472894999999</v>
      </c>
      <c r="P33" s="3">
        <v>91460.444285999984</v>
      </c>
      <c r="Q33" s="3">
        <v>85032.711414999983</v>
      </c>
      <c r="R33" s="3">
        <v>108839.32110599999</v>
      </c>
      <c r="S33" s="3">
        <v>101638.12033199999</v>
      </c>
      <c r="T33" s="3">
        <v>111674.439828</v>
      </c>
      <c r="U33" s="3">
        <v>120182.78531600002</v>
      </c>
      <c r="V33" s="3">
        <v>87493.681133000006</v>
      </c>
      <c r="W33" s="3">
        <v>88085.242196000021</v>
      </c>
      <c r="X33" s="3">
        <v>74050.885966000002</v>
      </c>
      <c r="Y33" s="38">
        <v>92080.99510499998</v>
      </c>
      <c r="Z33" s="3">
        <v>903.08137299999987</v>
      </c>
      <c r="AA33" s="3">
        <v>2491.6736089999995</v>
      </c>
      <c r="AB33" s="3">
        <v>790.47844799999973</v>
      </c>
      <c r="AC33" s="3">
        <v>2011.3959160000004</v>
      </c>
      <c r="AD33" s="3">
        <v>2008.3580889999998</v>
      </c>
      <c r="AE33" s="3">
        <v>1698.6796549999999</v>
      </c>
      <c r="AF33" s="3">
        <v>6473.0437380000003</v>
      </c>
      <c r="AG33" s="3">
        <v>1295.0039539999998</v>
      </c>
      <c r="AH33" s="3">
        <v>539.755132</v>
      </c>
      <c r="AI33" s="3">
        <v>1243.5389669999997</v>
      </c>
      <c r="AJ33" s="3">
        <v>2097.810649</v>
      </c>
      <c r="AK33" s="38">
        <v>686.09219899999982</v>
      </c>
      <c r="AL33" s="3">
        <f t="shared" si="23"/>
        <v>71706.360771000007</v>
      </c>
      <c r="AM33" s="3">
        <f t="shared" si="24"/>
        <v>93181.799285999994</v>
      </c>
      <c r="AN33" s="3">
        <f t="shared" si="25"/>
        <v>90669.965837999989</v>
      </c>
      <c r="AO33" s="3">
        <f t="shared" si="26"/>
        <v>83021.315498999989</v>
      </c>
      <c r="AP33" s="3">
        <f t="shared" si="27"/>
        <v>106830.96301699999</v>
      </c>
      <c r="AQ33" s="3">
        <f t="shared" si="28"/>
        <v>99939.440676999991</v>
      </c>
      <c r="AR33" s="3">
        <f t="shared" si="29"/>
        <v>105201.39608999999</v>
      </c>
      <c r="AS33" s="3">
        <f t="shared" si="30"/>
        <v>118887.78136200002</v>
      </c>
      <c r="AT33" s="3">
        <f t="shared" si="31"/>
        <v>86953.926001</v>
      </c>
      <c r="AU33" s="3">
        <f t="shared" si="32"/>
        <v>86841.703229000021</v>
      </c>
      <c r="AV33" s="3">
        <f t="shared" si="33"/>
        <v>71953.075316999995</v>
      </c>
      <c r="AW33" s="17">
        <f t="shared" si="34"/>
        <v>91394.902905999974</v>
      </c>
    </row>
    <row r="34" spans="1:49" x14ac:dyDescent="0.25">
      <c r="A34" s="23" t="s">
        <v>7</v>
      </c>
      <c r="B34" s="3">
        <v>20492.666391540468</v>
      </c>
      <c r="C34" s="3">
        <v>19922.204538386086</v>
      </c>
      <c r="D34" s="3">
        <v>22330.821251704587</v>
      </c>
      <c r="E34" s="3">
        <v>19862.909220316276</v>
      </c>
      <c r="F34" s="3">
        <v>20221.748127945644</v>
      </c>
      <c r="G34" s="3">
        <v>21897.352029952872</v>
      </c>
      <c r="H34" s="3">
        <v>21610.076437235341</v>
      </c>
      <c r="I34" s="3">
        <v>21030.413586449435</v>
      </c>
      <c r="J34" s="3">
        <v>22313.441589511713</v>
      </c>
      <c r="K34" s="3">
        <v>23905.214179765066</v>
      </c>
      <c r="L34" s="3">
        <v>22414.652563458454</v>
      </c>
      <c r="M34" s="38">
        <v>20393.500083734059</v>
      </c>
      <c r="N34" s="3">
        <v>29764.970079999999</v>
      </c>
      <c r="O34" s="3">
        <v>30630.552140999993</v>
      </c>
      <c r="P34" s="3">
        <v>32279.534803000006</v>
      </c>
      <c r="Q34" s="3">
        <v>29868.787903999993</v>
      </c>
      <c r="R34" s="3">
        <v>36171.134229999996</v>
      </c>
      <c r="S34" s="3">
        <v>36603.500236</v>
      </c>
      <c r="T34" s="3">
        <v>35153.442237999996</v>
      </c>
      <c r="U34" s="3">
        <v>40228.696086999997</v>
      </c>
      <c r="V34" s="3">
        <v>28422.221834</v>
      </c>
      <c r="W34" s="3">
        <v>34478.855207000008</v>
      </c>
      <c r="X34" s="3">
        <v>36812.002982000005</v>
      </c>
      <c r="Y34" s="38">
        <v>24814.433041</v>
      </c>
      <c r="Z34" s="3">
        <v>9418.7099290000024</v>
      </c>
      <c r="AA34" s="3">
        <v>7713.0290789999999</v>
      </c>
      <c r="AB34" s="3">
        <v>10534.051936</v>
      </c>
      <c r="AC34" s="3">
        <v>9842.1671750000005</v>
      </c>
      <c r="AD34" s="3">
        <v>9990.4445169999981</v>
      </c>
      <c r="AE34" s="3">
        <v>8179.6483339999995</v>
      </c>
      <c r="AF34" s="3">
        <v>11256.123994</v>
      </c>
      <c r="AG34" s="3">
        <v>9680.6445299999996</v>
      </c>
      <c r="AH34" s="3">
        <v>9178.9008570000005</v>
      </c>
      <c r="AI34" s="3">
        <v>11423.447136000001</v>
      </c>
      <c r="AJ34" s="3">
        <v>10107.825945000001</v>
      </c>
      <c r="AK34" s="38">
        <v>10834.153598999999</v>
      </c>
      <c r="AL34" s="3">
        <f t="shared" si="23"/>
        <v>40838.926542540459</v>
      </c>
      <c r="AM34" s="3">
        <f t="shared" si="24"/>
        <v>42839.727600386075</v>
      </c>
      <c r="AN34" s="3">
        <f t="shared" si="25"/>
        <v>44076.304118704589</v>
      </c>
      <c r="AO34" s="3">
        <f t="shared" si="26"/>
        <v>39889.529949316267</v>
      </c>
      <c r="AP34" s="3">
        <f t="shared" si="27"/>
        <v>46402.43784094564</v>
      </c>
      <c r="AQ34" s="3">
        <f t="shared" si="28"/>
        <v>50321.20393195287</v>
      </c>
      <c r="AR34" s="3">
        <f t="shared" si="29"/>
        <v>45507.394681235332</v>
      </c>
      <c r="AS34" s="3">
        <f t="shared" si="30"/>
        <v>51578.465143449437</v>
      </c>
      <c r="AT34" s="3">
        <f t="shared" si="31"/>
        <v>41556.762566511708</v>
      </c>
      <c r="AU34" s="3">
        <f t="shared" si="32"/>
        <v>46960.622250765067</v>
      </c>
      <c r="AV34" s="3">
        <f t="shared" si="33"/>
        <v>49118.829600458455</v>
      </c>
      <c r="AW34" s="17">
        <f t="shared" si="34"/>
        <v>34373.779525734062</v>
      </c>
    </row>
    <row r="35" spans="1:49" x14ac:dyDescent="0.25">
      <c r="A35" s="24" t="s">
        <v>12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8">
        <v>0</v>
      </c>
      <c r="N35" s="3">
        <v>1550.5828999999997</v>
      </c>
      <c r="O35" s="3">
        <v>1031.7009620000001</v>
      </c>
      <c r="P35" s="3">
        <v>1257.3117049999998</v>
      </c>
      <c r="Q35" s="3">
        <v>1309.4677280000001</v>
      </c>
      <c r="R35" s="3">
        <v>1345.439795</v>
      </c>
      <c r="S35" s="3">
        <v>1681.3813469999998</v>
      </c>
      <c r="T35" s="3">
        <v>1586.2068710000003</v>
      </c>
      <c r="U35" s="3">
        <v>2550.2576010000007</v>
      </c>
      <c r="V35" s="3">
        <v>1277.7105179999999</v>
      </c>
      <c r="W35" s="3">
        <v>1559.871476</v>
      </c>
      <c r="X35" s="3">
        <v>1063.6528860000003</v>
      </c>
      <c r="Y35" s="38">
        <v>1383.5601439999998</v>
      </c>
      <c r="Z35" s="3">
        <v>969.59827999999993</v>
      </c>
      <c r="AA35" s="3">
        <v>415.70841999999999</v>
      </c>
      <c r="AB35" s="3">
        <v>598.67720800000006</v>
      </c>
      <c r="AC35" s="3">
        <v>577.18718999999999</v>
      </c>
      <c r="AD35" s="3">
        <v>1886.113713</v>
      </c>
      <c r="AE35" s="3">
        <v>2634.6422569999995</v>
      </c>
      <c r="AF35" s="3">
        <v>2065.9199010000002</v>
      </c>
      <c r="AG35" s="3">
        <v>845.60397399999999</v>
      </c>
      <c r="AH35" s="3">
        <v>1203.787734</v>
      </c>
      <c r="AI35" s="3">
        <v>1933.627598</v>
      </c>
      <c r="AJ35" s="3">
        <v>385.431016</v>
      </c>
      <c r="AK35" s="38">
        <v>836.41862600000002</v>
      </c>
      <c r="AL35" s="3">
        <f t="shared" si="23"/>
        <v>580.98461999999972</v>
      </c>
      <c r="AM35" s="3">
        <f t="shared" si="24"/>
        <v>615.99254200000018</v>
      </c>
      <c r="AN35" s="3">
        <f t="shared" si="25"/>
        <v>658.63449699999978</v>
      </c>
      <c r="AO35" s="3">
        <f t="shared" si="26"/>
        <v>732.28053800000009</v>
      </c>
      <c r="AP35" s="3">
        <f t="shared" si="27"/>
        <v>-540.67391799999996</v>
      </c>
      <c r="AQ35" s="3">
        <f t="shared" si="28"/>
        <v>-953.26090999999974</v>
      </c>
      <c r="AR35" s="3">
        <f t="shared" si="29"/>
        <v>-479.71302999999989</v>
      </c>
      <c r="AS35" s="3">
        <f t="shared" si="30"/>
        <v>1704.6536270000006</v>
      </c>
      <c r="AT35" s="3">
        <f t="shared" si="31"/>
        <v>73.922783999999865</v>
      </c>
      <c r="AU35" s="3">
        <f t="shared" si="32"/>
        <v>-373.756122</v>
      </c>
      <c r="AV35" s="3">
        <f t="shared" si="33"/>
        <v>678.22187000000031</v>
      </c>
      <c r="AW35" s="17">
        <f t="shared" si="34"/>
        <v>547.14151799999979</v>
      </c>
    </row>
    <row r="36" spans="1:49" ht="15.6" x14ac:dyDescent="0.25">
      <c r="A36" s="48" t="s">
        <v>64</v>
      </c>
      <c r="B36" s="45">
        <f t="shared" ref="B36:M36" si="35">B37+B41+B42+B45+B46+B47+B48</f>
        <v>675880.49348565086</v>
      </c>
      <c r="C36" s="45">
        <f t="shared" si="35"/>
        <v>592366.25847860822</v>
      </c>
      <c r="D36" s="45">
        <f t="shared" si="35"/>
        <v>640908.89064683579</v>
      </c>
      <c r="E36" s="45">
        <f t="shared" si="35"/>
        <v>629033.57460875355</v>
      </c>
      <c r="F36" s="45">
        <f t="shared" si="35"/>
        <v>684123.18453391327</v>
      </c>
      <c r="G36" s="45">
        <f t="shared" si="35"/>
        <v>654762.69227203785</v>
      </c>
      <c r="H36" s="45">
        <f t="shared" si="35"/>
        <v>664497.82783171104</v>
      </c>
      <c r="I36" s="45">
        <f t="shared" si="35"/>
        <v>649490.17029888986</v>
      </c>
      <c r="J36" s="45">
        <f t="shared" si="35"/>
        <v>674441.37298486964</v>
      </c>
      <c r="K36" s="45">
        <f t="shared" si="35"/>
        <v>645117.30631037813</v>
      </c>
      <c r="L36" s="45">
        <f t="shared" si="35"/>
        <v>658718.84724516363</v>
      </c>
      <c r="M36" s="46">
        <f t="shared" si="35"/>
        <v>593470.38130318793</v>
      </c>
      <c r="N36" s="45">
        <f t="shared" ref="N36:Y36" si="36">SUM(N37:N38)+SUM(N41:N42)+SUM(N45:N48)</f>
        <v>169942.71940999996</v>
      </c>
      <c r="O36" s="45">
        <f t="shared" si="36"/>
        <v>144518.62695200951</v>
      </c>
      <c r="P36" s="45">
        <f t="shared" si="36"/>
        <v>138121.59522999998</v>
      </c>
      <c r="Q36" s="45">
        <f t="shared" si="36"/>
        <v>139948.51043899998</v>
      </c>
      <c r="R36" s="45">
        <f t="shared" si="36"/>
        <v>142413.720202</v>
      </c>
      <c r="S36" s="45">
        <f t="shared" si="36"/>
        <v>120147.22409499895</v>
      </c>
      <c r="T36" s="45">
        <f t="shared" si="36"/>
        <v>137023.55510113994</v>
      </c>
      <c r="U36" s="45">
        <f t="shared" si="36"/>
        <v>140737.61228343099</v>
      </c>
      <c r="V36" s="45">
        <f t="shared" si="36"/>
        <v>132404.37603209401</v>
      </c>
      <c r="W36" s="45">
        <f t="shared" si="36"/>
        <v>159456.31697398698</v>
      </c>
      <c r="X36" s="45">
        <f t="shared" si="36"/>
        <v>144554.91301593295</v>
      </c>
      <c r="Y36" s="46">
        <f t="shared" si="36"/>
        <v>120087.201783988</v>
      </c>
      <c r="Z36" s="45">
        <f t="shared" ref="Z36:AK36" si="37">SUM(Z37:Z38)+SUM(Z41:Z42)+SUM(Z45:Z48)</f>
        <v>99575.453539000009</v>
      </c>
      <c r="AA36" s="45">
        <f t="shared" si="37"/>
        <v>112607.03719399999</v>
      </c>
      <c r="AB36" s="45">
        <f t="shared" si="37"/>
        <v>189223.57961900003</v>
      </c>
      <c r="AC36" s="45">
        <f t="shared" si="37"/>
        <v>118935.299442</v>
      </c>
      <c r="AD36" s="45">
        <f t="shared" si="37"/>
        <v>177651.739776</v>
      </c>
      <c r="AE36" s="45">
        <f t="shared" si="37"/>
        <v>139815.16513899999</v>
      </c>
      <c r="AF36" s="45">
        <f t="shared" si="37"/>
        <v>101824.45533200001</v>
      </c>
      <c r="AG36" s="45">
        <f t="shared" si="37"/>
        <v>122029.19021299999</v>
      </c>
      <c r="AH36" s="45">
        <f t="shared" si="37"/>
        <v>126030.45916100001</v>
      </c>
      <c r="AI36" s="45">
        <f t="shared" si="37"/>
        <v>106146.05963500001</v>
      </c>
      <c r="AJ36" s="45">
        <f t="shared" si="37"/>
        <v>128483.576978</v>
      </c>
      <c r="AK36" s="46">
        <f t="shared" si="37"/>
        <v>148316.514219</v>
      </c>
      <c r="AL36" s="45">
        <f t="shared" si="23"/>
        <v>746247.75935665087</v>
      </c>
      <c r="AM36" s="45">
        <f t="shared" si="24"/>
        <v>624277.84823661775</v>
      </c>
      <c r="AN36" s="45">
        <f t="shared" si="25"/>
        <v>589806.90625783568</v>
      </c>
      <c r="AO36" s="45">
        <f t="shared" si="26"/>
        <v>650046.78560575354</v>
      </c>
      <c r="AP36" s="45">
        <f t="shared" si="27"/>
        <v>648885.16495991324</v>
      </c>
      <c r="AQ36" s="45">
        <f t="shared" si="28"/>
        <v>635094.75122803682</v>
      </c>
      <c r="AR36" s="45">
        <f t="shared" si="29"/>
        <v>699696.92760085093</v>
      </c>
      <c r="AS36" s="45">
        <f t="shared" si="30"/>
        <v>668198.5923693208</v>
      </c>
      <c r="AT36" s="45">
        <f t="shared" si="31"/>
        <v>680815.28985596367</v>
      </c>
      <c r="AU36" s="45">
        <f t="shared" si="32"/>
        <v>698427.56364936498</v>
      </c>
      <c r="AV36" s="45">
        <f t="shared" si="33"/>
        <v>674790.18328309653</v>
      </c>
      <c r="AW36" s="47">
        <f t="shared" si="34"/>
        <v>565241.06886817596</v>
      </c>
    </row>
    <row r="37" spans="1:49" x14ac:dyDescent="0.25">
      <c r="A37" s="22" t="s">
        <v>16</v>
      </c>
      <c r="B37" s="2">
        <v>220587.02827899196</v>
      </c>
      <c r="C37" s="2">
        <v>188834.52380703672</v>
      </c>
      <c r="D37" s="2">
        <v>228585.42243700329</v>
      </c>
      <c r="E37" s="2">
        <v>223388.86695290264</v>
      </c>
      <c r="F37" s="2">
        <v>212094.48620776678</v>
      </c>
      <c r="G37" s="2">
        <v>192954.75711579717</v>
      </c>
      <c r="H37" s="2">
        <v>208468.40081222015</v>
      </c>
      <c r="I37" s="2">
        <v>200605.04707583605</v>
      </c>
      <c r="J37" s="2">
        <v>224680.253503427</v>
      </c>
      <c r="K37" s="2">
        <v>189757.80017119937</v>
      </c>
      <c r="L37" s="2">
        <v>206986.95737199817</v>
      </c>
      <c r="M37" s="36">
        <v>211994.45626582069</v>
      </c>
      <c r="N37" s="2">
        <v>10520.526</v>
      </c>
      <c r="O37" s="2">
        <v>8767.0879999999997</v>
      </c>
      <c r="P37" s="2">
        <v>13110.690999999997</v>
      </c>
      <c r="Q37" s="2">
        <v>4180.9070000000002</v>
      </c>
      <c r="R37" s="2">
        <v>6391.7139999999999</v>
      </c>
      <c r="S37" s="2">
        <v>7393.5109999999986</v>
      </c>
      <c r="T37" s="2">
        <v>4043.855</v>
      </c>
      <c r="U37" s="2">
        <v>10334.985000000001</v>
      </c>
      <c r="V37" s="2">
        <v>12653.415195</v>
      </c>
      <c r="W37" s="2">
        <v>7168.9790700099984</v>
      </c>
      <c r="X37" s="2">
        <v>5659.5510479700006</v>
      </c>
      <c r="Y37" s="36">
        <v>5696.51</v>
      </c>
      <c r="Z37" s="2">
        <v>19711.245000000003</v>
      </c>
      <c r="AA37" s="2">
        <v>42562.071999999993</v>
      </c>
      <c r="AB37" s="2">
        <v>67391.813000000009</v>
      </c>
      <c r="AC37" s="2">
        <v>31023.252000000004</v>
      </c>
      <c r="AD37" s="2">
        <v>56036.576999999997</v>
      </c>
      <c r="AE37" s="2">
        <v>49261.690999999999</v>
      </c>
      <c r="AF37" s="2">
        <v>25298.579999999998</v>
      </c>
      <c r="AG37" s="2">
        <v>16872.513999999999</v>
      </c>
      <c r="AH37" s="2">
        <v>23105.162999999997</v>
      </c>
      <c r="AI37" s="2">
        <v>8305.8870000000006</v>
      </c>
      <c r="AJ37" s="2">
        <v>19306.881000000001</v>
      </c>
      <c r="AK37" s="36">
        <v>31808.672999999999</v>
      </c>
      <c r="AL37" s="2">
        <f t="shared" si="23"/>
        <v>211396.30927899198</v>
      </c>
      <c r="AM37" s="2">
        <f t="shared" si="24"/>
        <v>155039.53980703672</v>
      </c>
      <c r="AN37" s="2">
        <f t="shared" si="25"/>
        <v>174304.30043700326</v>
      </c>
      <c r="AO37" s="2">
        <f t="shared" si="26"/>
        <v>196546.52195290264</v>
      </c>
      <c r="AP37" s="2">
        <f t="shared" si="27"/>
        <v>162449.6232077668</v>
      </c>
      <c r="AQ37" s="2">
        <f t="shared" si="28"/>
        <v>151086.57711579718</v>
      </c>
      <c r="AR37" s="2">
        <f t="shared" si="29"/>
        <v>187213.67581222017</v>
      </c>
      <c r="AS37" s="2">
        <f t="shared" si="30"/>
        <v>194067.51807583604</v>
      </c>
      <c r="AT37" s="2">
        <f t="shared" si="31"/>
        <v>214228.505698427</v>
      </c>
      <c r="AU37" s="2">
        <f t="shared" si="32"/>
        <v>188620.8922412094</v>
      </c>
      <c r="AV37" s="2">
        <f t="shared" si="33"/>
        <v>193339.62741996816</v>
      </c>
      <c r="AW37" s="19">
        <f t="shared" si="34"/>
        <v>185882.29326582068</v>
      </c>
    </row>
    <row r="38" spans="1:49" x14ac:dyDescent="0.25">
      <c r="A38" s="24" t="s">
        <v>35</v>
      </c>
      <c r="B38" s="2">
        <f>B39+B40</f>
        <v>178675.49290598356</v>
      </c>
      <c r="C38" s="2">
        <f t="shared" ref="C38:Y38" si="38">C39+C40</f>
        <v>152955.96428369981</v>
      </c>
      <c r="D38" s="2">
        <f t="shared" si="38"/>
        <v>185154.19217397273</v>
      </c>
      <c r="E38" s="2">
        <f t="shared" si="38"/>
        <v>180944.9822318512</v>
      </c>
      <c r="F38" s="2">
        <f t="shared" si="38"/>
        <v>171796.53382829114</v>
      </c>
      <c r="G38" s="2">
        <f t="shared" si="38"/>
        <v>156293.35326379575</v>
      </c>
      <c r="H38" s="2">
        <f t="shared" si="38"/>
        <v>168859.40465789833</v>
      </c>
      <c r="I38" s="2">
        <f t="shared" si="38"/>
        <v>162490.08813142724</v>
      </c>
      <c r="J38" s="2">
        <f t="shared" si="38"/>
        <v>181991.00533777592</v>
      </c>
      <c r="K38" s="2">
        <f t="shared" si="38"/>
        <v>153703.81813867152</v>
      </c>
      <c r="L38" s="2">
        <f t="shared" si="38"/>
        <v>167659.43547131857</v>
      </c>
      <c r="M38" s="36">
        <f t="shared" si="38"/>
        <v>171715.50957531479</v>
      </c>
      <c r="N38" s="2">
        <f>N39+N40</f>
        <v>13590.653317000004</v>
      </c>
      <c r="O38" s="2">
        <f t="shared" si="38"/>
        <v>12168.175941999998</v>
      </c>
      <c r="P38" s="2">
        <f t="shared" si="38"/>
        <v>12164.554638999998</v>
      </c>
      <c r="Q38" s="2">
        <f t="shared" si="38"/>
        <v>13660.176419999996</v>
      </c>
      <c r="R38" s="2">
        <f t="shared" si="38"/>
        <v>25717.027007000004</v>
      </c>
      <c r="S38" s="2">
        <f t="shared" si="38"/>
        <v>14573.077938000002</v>
      </c>
      <c r="T38" s="2">
        <f t="shared" si="38"/>
        <v>14331.922876140001</v>
      </c>
      <c r="U38" s="2">
        <f t="shared" si="38"/>
        <v>16391.477264430006</v>
      </c>
      <c r="V38" s="2">
        <f t="shared" si="38"/>
        <v>14140.992736</v>
      </c>
      <c r="W38" s="2">
        <f t="shared" si="38"/>
        <v>16718.105312000003</v>
      </c>
      <c r="X38" s="2">
        <f t="shared" si="38"/>
        <v>15111.280621999998</v>
      </c>
      <c r="Y38" s="36">
        <f t="shared" si="38"/>
        <v>13129.773985999989</v>
      </c>
      <c r="Z38" s="2">
        <f>Z39+Z40</f>
        <v>20355.111396</v>
      </c>
      <c r="AA38" s="2">
        <f t="shared" ref="AA38:AK38" si="39">AA39+AA40</f>
        <v>18648.758905999999</v>
      </c>
      <c r="AB38" s="2">
        <f t="shared" si="39"/>
        <v>24906.093330000003</v>
      </c>
      <c r="AC38" s="2">
        <f t="shared" si="39"/>
        <v>25396.619401999997</v>
      </c>
      <c r="AD38" s="2">
        <f t="shared" si="39"/>
        <v>26247.269388000001</v>
      </c>
      <c r="AE38" s="2">
        <f t="shared" si="39"/>
        <v>21539.446303000001</v>
      </c>
      <c r="AF38" s="2">
        <f t="shared" si="39"/>
        <v>25911.120003000004</v>
      </c>
      <c r="AG38" s="2">
        <f t="shared" si="39"/>
        <v>22182.536060999999</v>
      </c>
      <c r="AH38" s="2">
        <f t="shared" si="39"/>
        <v>20548.366076999999</v>
      </c>
      <c r="AI38" s="2">
        <f t="shared" si="39"/>
        <v>24575.351501000005</v>
      </c>
      <c r="AJ38" s="2">
        <f t="shared" si="39"/>
        <v>21334.031383999998</v>
      </c>
      <c r="AK38" s="36">
        <f t="shared" si="39"/>
        <v>23485.757484000002</v>
      </c>
      <c r="AL38" s="2">
        <f t="shared" si="23"/>
        <v>171911.03482698355</v>
      </c>
      <c r="AM38" s="2">
        <f t="shared" si="24"/>
        <v>146475.38131969981</v>
      </c>
      <c r="AN38" s="2">
        <f t="shared" si="25"/>
        <v>172412.65348297273</v>
      </c>
      <c r="AO38" s="2">
        <f t="shared" si="26"/>
        <v>169208.53924985119</v>
      </c>
      <c r="AP38" s="2">
        <f t="shared" si="27"/>
        <v>171266.29144729115</v>
      </c>
      <c r="AQ38" s="2">
        <f t="shared" si="28"/>
        <v>149326.98489879575</v>
      </c>
      <c r="AR38" s="2">
        <f t="shared" si="29"/>
        <v>157280.20753103832</v>
      </c>
      <c r="AS38" s="2">
        <f t="shared" si="30"/>
        <v>156699.02933485724</v>
      </c>
      <c r="AT38" s="2">
        <f t="shared" si="31"/>
        <v>175583.63199677592</v>
      </c>
      <c r="AU38" s="2">
        <f t="shared" si="32"/>
        <v>145846.57194967152</v>
      </c>
      <c r="AV38" s="2">
        <f t="shared" si="33"/>
        <v>161436.68470931856</v>
      </c>
      <c r="AW38" s="19">
        <f t="shared" si="34"/>
        <v>161359.52607731477</v>
      </c>
    </row>
    <row r="39" spans="1:49" x14ac:dyDescent="0.25">
      <c r="A39" s="24" t="s">
        <v>47</v>
      </c>
      <c r="B39" s="2">
        <v>178675.49290598356</v>
      </c>
      <c r="C39" s="2">
        <v>152955.96428369981</v>
      </c>
      <c r="D39" s="2">
        <v>185154.19217397273</v>
      </c>
      <c r="E39" s="2">
        <v>180944.9822318512</v>
      </c>
      <c r="F39" s="2">
        <v>171796.53382829114</v>
      </c>
      <c r="G39" s="2">
        <v>156293.35326379575</v>
      </c>
      <c r="H39" s="2">
        <v>168859.40465789833</v>
      </c>
      <c r="I39" s="2">
        <v>162490.08813142724</v>
      </c>
      <c r="J39" s="2">
        <v>181991.00533777592</v>
      </c>
      <c r="K39" s="2">
        <v>153703.81813867152</v>
      </c>
      <c r="L39" s="2">
        <v>167659.43547131857</v>
      </c>
      <c r="M39" s="36">
        <v>171715.50957531479</v>
      </c>
      <c r="N39" s="2">
        <v>7638.148468000004</v>
      </c>
      <c r="O39" s="2">
        <v>7167.348520999999</v>
      </c>
      <c r="P39" s="2">
        <v>7108.9189529999976</v>
      </c>
      <c r="Q39" s="2">
        <v>7525.5797639999964</v>
      </c>
      <c r="R39" s="2">
        <v>19946.717809000005</v>
      </c>
      <c r="S39" s="2">
        <v>8217.8541090000017</v>
      </c>
      <c r="T39" s="2">
        <v>8705.7710369999968</v>
      </c>
      <c r="U39" s="2">
        <v>10158.064633000005</v>
      </c>
      <c r="V39" s="2">
        <v>7911.3799759999984</v>
      </c>
      <c r="W39" s="2">
        <v>9637.358895000003</v>
      </c>
      <c r="X39" s="2">
        <v>9454.1620879999973</v>
      </c>
      <c r="Y39" s="36">
        <v>8777.1090149999927</v>
      </c>
      <c r="Z39" s="2">
        <v>12228.298002</v>
      </c>
      <c r="AA39" s="2">
        <v>11064.791432</v>
      </c>
      <c r="AB39" s="2">
        <v>15508.42129</v>
      </c>
      <c r="AC39" s="2">
        <v>16256.469626</v>
      </c>
      <c r="AD39" s="2">
        <v>16341.789548999999</v>
      </c>
      <c r="AE39" s="2">
        <v>14143.714403</v>
      </c>
      <c r="AF39" s="2">
        <v>17696.058295000003</v>
      </c>
      <c r="AG39" s="2">
        <v>13802.075636999998</v>
      </c>
      <c r="AH39" s="2">
        <v>12847.398223</v>
      </c>
      <c r="AI39" s="2">
        <v>15919.895065000001</v>
      </c>
      <c r="AJ39" s="2">
        <v>14703.631084999999</v>
      </c>
      <c r="AK39" s="36">
        <v>15142.066289999999</v>
      </c>
      <c r="AL39" s="2">
        <f t="shared" si="23"/>
        <v>174085.34337198356</v>
      </c>
      <c r="AM39" s="2">
        <f t="shared" si="24"/>
        <v>149058.52137269982</v>
      </c>
      <c r="AN39" s="2">
        <f t="shared" si="25"/>
        <v>176754.68983697271</v>
      </c>
      <c r="AO39" s="2">
        <f t="shared" si="26"/>
        <v>172214.09236985119</v>
      </c>
      <c r="AP39" s="2">
        <f t="shared" si="27"/>
        <v>175401.46208829113</v>
      </c>
      <c r="AQ39" s="2">
        <f t="shared" si="28"/>
        <v>150367.49296979577</v>
      </c>
      <c r="AR39" s="2">
        <f t="shared" si="29"/>
        <v>159869.11739989833</v>
      </c>
      <c r="AS39" s="2">
        <f t="shared" si="30"/>
        <v>158846.07712742724</v>
      </c>
      <c r="AT39" s="2">
        <f t="shared" si="31"/>
        <v>177054.98709077592</v>
      </c>
      <c r="AU39" s="2">
        <f t="shared" si="32"/>
        <v>147421.28196867154</v>
      </c>
      <c r="AV39" s="2">
        <f t="shared" si="33"/>
        <v>162409.96647431859</v>
      </c>
      <c r="AW39" s="19">
        <f t="shared" si="34"/>
        <v>165350.5523003148</v>
      </c>
    </row>
    <row r="40" spans="1:49" x14ac:dyDescent="0.25">
      <c r="A40" s="24" t="s">
        <v>48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8">
        <v>0</v>
      </c>
      <c r="N40" s="3">
        <v>5952.5048489999999</v>
      </c>
      <c r="O40" s="3">
        <v>5000.8274209999981</v>
      </c>
      <c r="P40" s="3">
        <v>5055.6356860000014</v>
      </c>
      <c r="Q40" s="3">
        <v>6134.5966560000006</v>
      </c>
      <c r="R40" s="3">
        <v>5770.309197999999</v>
      </c>
      <c r="S40" s="3">
        <v>6355.2238289999996</v>
      </c>
      <c r="T40" s="3">
        <v>5626.1518391400032</v>
      </c>
      <c r="U40" s="3">
        <v>6233.4126314300011</v>
      </c>
      <c r="V40" s="3">
        <v>6229.6127600000009</v>
      </c>
      <c r="W40" s="3">
        <v>7080.7464170000003</v>
      </c>
      <c r="X40" s="3">
        <v>5657.1185340000011</v>
      </c>
      <c r="Y40" s="38">
        <v>4352.6649709999965</v>
      </c>
      <c r="Z40" s="3">
        <v>8126.8133939999998</v>
      </c>
      <c r="AA40" s="3">
        <v>7583.9674739999991</v>
      </c>
      <c r="AB40" s="3">
        <v>9397.6720400000013</v>
      </c>
      <c r="AC40" s="3">
        <v>9140.1497759999984</v>
      </c>
      <c r="AD40" s="3">
        <v>9905.4798389999996</v>
      </c>
      <c r="AE40" s="3">
        <v>7395.7319000000007</v>
      </c>
      <c r="AF40" s="3">
        <v>8215.0617079999993</v>
      </c>
      <c r="AG40" s="3">
        <v>8380.460423999999</v>
      </c>
      <c r="AH40" s="3">
        <v>7700.9678540000004</v>
      </c>
      <c r="AI40" s="3">
        <v>8655.4564360000022</v>
      </c>
      <c r="AJ40" s="3">
        <v>6630.4002989999981</v>
      </c>
      <c r="AK40" s="38">
        <v>8343.6911940000009</v>
      </c>
      <c r="AL40" s="3">
        <f t="shared" si="23"/>
        <v>-2174.3085449999999</v>
      </c>
      <c r="AM40" s="3">
        <f t="shared" si="24"/>
        <v>-2583.140053000001</v>
      </c>
      <c r="AN40" s="3">
        <f t="shared" si="25"/>
        <v>-4342.0363539999998</v>
      </c>
      <c r="AO40" s="3">
        <f t="shared" si="26"/>
        <v>-3005.5531199999978</v>
      </c>
      <c r="AP40" s="3">
        <f t="shared" si="27"/>
        <v>-4135.1706410000006</v>
      </c>
      <c r="AQ40" s="3">
        <f t="shared" si="28"/>
        <v>-1040.5080710000011</v>
      </c>
      <c r="AR40" s="3">
        <f t="shared" si="29"/>
        <v>-2588.9098688599961</v>
      </c>
      <c r="AS40" s="3">
        <f t="shared" si="30"/>
        <v>-2147.0477925699979</v>
      </c>
      <c r="AT40" s="3">
        <f t="shared" si="31"/>
        <v>-1471.3550939999996</v>
      </c>
      <c r="AU40" s="3">
        <f t="shared" si="32"/>
        <v>-1574.7100190000019</v>
      </c>
      <c r="AV40" s="3">
        <f t="shared" si="33"/>
        <v>-973.28176499999699</v>
      </c>
      <c r="AW40" s="17">
        <f t="shared" si="34"/>
        <v>-3991.0262230000044</v>
      </c>
    </row>
    <row r="41" spans="1:49" x14ac:dyDescent="0.25">
      <c r="A41" s="23" t="s">
        <v>9</v>
      </c>
      <c r="B41" s="2">
        <v>317631.78273263568</v>
      </c>
      <c r="C41" s="2">
        <v>277849.67315534555</v>
      </c>
      <c r="D41" s="2">
        <v>270828.76452034368</v>
      </c>
      <c r="E41" s="2">
        <v>261973.09895345307</v>
      </c>
      <c r="F41" s="2">
        <v>322448.14631860954</v>
      </c>
      <c r="G41" s="2">
        <v>327143.94884721469</v>
      </c>
      <c r="H41" s="2">
        <v>311047.52801129688</v>
      </c>
      <c r="I41" s="2">
        <v>306183.547873253</v>
      </c>
      <c r="J41" s="2">
        <v>311632.09717181581</v>
      </c>
      <c r="K41" s="2">
        <v>308420.51270241378</v>
      </c>
      <c r="L41" s="2">
        <v>323167.46019030525</v>
      </c>
      <c r="M41" s="36">
        <v>269722.43952331302</v>
      </c>
      <c r="N41" s="2">
        <v>2170.2620000000002</v>
      </c>
      <c r="O41" s="2">
        <v>7354.0889200095999</v>
      </c>
      <c r="P41" s="2">
        <v>5358.6696100000008</v>
      </c>
      <c r="Q41" s="2">
        <v>11669.750610000001</v>
      </c>
      <c r="R41" s="2">
        <v>1664.4966099999999</v>
      </c>
      <c r="S41" s="2">
        <v>419.56735899899996</v>
      </c>
      <c r="T41" s="2">
        <v>1055.489</v>
      </c>
      <c r="U41" s="2">
        <v>2496.9739570010001</v>
      </c>
      <c r="V41" s="2">
        <v>934.87659500100006</v>
      </c>
      <c r="W41" s="2">
        <v>10383.732276997001</v>
      </c>
      <c r="X41" s="2">
        <v>272.58381199600001</v>
      </c>
      <c r="Y41" s="36">
        <v>151.41200000000001</v>
      </c>
      <c r="Z41" s="2">
        <v>34835.624059000002</v>
      </c>
      <c r="AA41" s="2">
        <v>23110.05041</v>
      </c>
      <c r="AB41" s="2">
        <v>45648.150694000004</v>
      </c>
      <c r="AC41" s="2">
        <v>42460.230566999999</v>
      </c>
      <c r="AD41" s="2">
        <v>67622.151492999998</v>
      </c>
      <c r="AE41" s="2">
        <v>39418.185385999997</v>
      </c>
      <c r="AF41" s="2">
        <v>30513.42784</v>
      </c>
      <c r="AG41" s="2">
        <v>47206.953589999997</v>
      </c>
      <c r="AH41" s="2">
        <v>45186.334446000001</v>
      </c>
      <c r="AI41" s="2">
        <v>29889.612995</v>
      </c>
      <c r="AJ41" s="2">
        <v>62567.480037000001</v>
      </c>
      <c r="AK41" s="36">
        <v>63995.464080999998</v>
      </c>
      <c r="AL41" s="2">
        <f t="shared" si="23"/>
        <v>284966.42067363567</v>
      </c>
      <c r="AM41" s="2">
        <f t="shared" si="24"/>
        <v>262093.71166535516</v>
      </c>
      <c r="AN41" s="2">
        <f t="shared" si="25"/>
        <v>230539.28343634366</v>
      </c>
      <c r="AO41" s="2">
        <f t="shared" si="26"/>
        <v>231182.61899645306</v>
      </c>
      <c r="AP41" s="2">
        <f t="shared" si="27"/>
        <v>256490.49143560953</v>
      </c>
      <c r="AQ41" s="2">
        <f t="shared" si="28"/>
        <v>288145.33082021365</v>
      </c>
      <c r="AR41" s="2">
        <f t="shared" si="29"/>
        <v>281589.58917129686</v>
      </c>
      <c r="AS41" s="2">
        <f t="shared" si="30"/>
        <v>261473.56824025401</v>
      </c>
      <c r="AT41" s="2">
        <f t="shared" si="31"/>
        <v>267380.63932081684</v>
      </c>
      <c r="AU41" s="2">
        <f t="shared" si="32"/>
        <v>288914.63198441081</v>
      </c>
      <c r="AV41" s="2">
        <f t="shared" si="33"/>
        <v>260872.56396530123</v>
      </c>
      <c r="AW41" s="19">
        <f t="shared" si="34"/>
        <v>205878.38744231302</v>
      </c>
    </row>
    <row r="42" spans="1:49" x14ac:dyDescent="0.25">
      <c r="A42" s="24" t="s">
        <v>50</v>
      </c>
      <c r="B42" s="3">
        <f>B43+B44</f>
        <v>37157.543197229592</v>
      </c>
      <c r="C42" s="3">
        <f t="shared" ref="C42:AK42" si="40">C43+C44</f>
        <v>26707.329822001124</v>
      </c>
      <c r="D42" s="3">
        <f t="shared" si="40"/>
        <v>33757.463189243535</v>
      </c>
      <c r="E42" s="3">
        <f t="shared" si="40"/>
        <v>36815.765473590138</v>
      </c>
      <c r="F42" s="3">
        <f t="shared" si="40"/>
        <v>46229.584910144913</v>
      </c>
      <c r="G42" s="3">
        <f t="shared" si="40"/>
        <v>35518.337415890841</v>
      </c>
      <c r="H42" s="3">
        <f t="shared" si="40"/>
        <v>43661.274637359085</v>
      </c>
      <c r="I42" s="3">
        <f t="shared" si="40"/>
        <v>42061.887619939487</v>
      </c>
      <c r="J42" s="3">
        <f t="shared" si="40"/>
        <v>39909.462214753774</v>
      </c>
      <c r="K42" s="3">
        <f t="shared" si="40"/>
        <v>43075.053946327011</v>
      </c>
      <c r="L42" s="3">
        <f t="shared" si="40"/>
        <v>38909.568809672644</v>
      </c>
      <c r="M42" s="38">
        <f>M43+M44</f>
        <v>41559.728763847852</v>
      </c>
      <c r="N42" s="3">
        <f t="shared" si="40"/>
        <v>53752.398218000009</v>
      </c>
      <c r="O42" s="3">
        <f t="shared" si="40"/>
        <v>52461.69297299999</v>
      </c>
      <c r="P42" s="3">
        <f t="shared" si="40"/>
        <v>39204.717592000001</v>
      </c>
      <c r="Q42" s="3">
        <f t="shared" si="40"/>
        <v>29883.206575000004</v>
      </c>
      <c r="R42" s="3">
        <f t="shared" si="40"/>
        <v>30255.040520999999</v>
      </c>
      <c r="S42" s="3">
        <f t="shared" si="40"/>
        <v>31117.990281000006</v>
      </c>
      <c r="T42" s="3">
        <f t="shared" si="40"/>
        <v>40846.491275999993</v>
      </c>
      <c r="U42" s="3">
        <f t="shared" si="40"/>
        <v>35339.805590000004</v>
      </c>
      <c r="V42" s="3">
        <f t="shared" si="40"/>
        <v>39606.93115299999</v>
      </c>
      <c r="W42" s="3">
        <f t="shared" si="40"/>
        <v>46521.658238000025</v>
      </c>
      <c r="X42" s="3">
        <f t="shared" si="40"/>
        <v>53051.376448999988</v>
      </c>
      <c r="Y42" s="38">
        <f t="shared" si="40"/>
        <v>25445.70335</v>
      </c>
      <c r="Z42" s="3">
        <f t="shared" si="40"/>
        <v>10237.638139999999</v>
      </c>
      <c r="AA42" s="3">
        <f t="shared" si="40"/>
        <v>10904.331807999999</v>
      </c>
      <c r="AB42" s="3">
        <f t="shared" si="40"/>
        <v>10288.779799</v>
      </c>
      <c r="AC42" s="3">
        <f t="shared" si="40"/>
        <v>9314.9817070000008</v>
      </c>
      <c r="AD42" s="3">
        <f t="shared" si="40"/>
        <v>11589.784781999999</v>
      </c>
      <c r="AE42" s="3">
        <f t="shared" si="40"/>
        <v>8682.4260360000007</v>
      </c>
      <c r="AF42" s="3">
        <f t="shared" si="40"/>
        <v>7931.8088860000007</v>
      </c>
      <c r="AG42" s="3">
        <f t="shared" si="40"/>
        <v>9085.5090390000005</v>
      </c>
      <c r="AH42" s="3">
        <f t="shared" si="40"/>
        <v>11715.857489999999</v>
      </c>
      <c r="AI42" s="3">
        <f t="shared" si="40"/>
        <v>13698.557477</v>
      </c>
      <c r="AJ42" s="3">
        <f t="shared" si="40"/>
        <v>11539.69037</v>
      </c>
      <c r="AK42" s="38">
        <f t="shared" si="40"/>
        <v>14699.656501000001</v>
      </c>
      <c r="AL42" s="3">
        <f t="shared" si="23"/>
        <v>80672.303275229613</v>
      </c>
      <c r="AM42" s="3">
        <f t="shared" si="24"/>
        <v>68264.690987001115</v>
      </c>
      <c r="AN42" s="3">
        <f t="shared" si="25"/>
        <v>62673.400982243547</v>
      </c>
      <c r="AO42" s="3">
        <f t="shared" si="26"/>
        <v>57383.990341590135</v>
      </c>
      <c r="AP42" s="3">
        <f t="shared" si="27"/>
        <v>64894.840649144913</v>
      </c>
      <c r="AQ42" s="3">
        <f t="shared" si="28"/>
        <v>57953.901660890842</v>
      </c>
      <c r="AR42" s="3">
        <f t="shared" si="29"/>
        <v>76575.95702735908</v>
      </c>
      <c r="AS42" s="3">
        <f t="shared" si="30"/>
        <v>68316.184170939494</v>
      </c>
      <c r="AT42" s="3">
        <f t="shared" si="31"/>
        <v>67800.535877753777</v>
      </c>
      <c r="AU42" s="3">
        <f t="shared" si="32"/>
        <v>75898.154707327049</v>
      </c>
      <c r="AV42" s="3">
        <f t="shared" si="33"/>
        <v>80421.254888672644</v>
      </c>
      <c r="AW42" s="17">
        <f t="shared" si="34"/>
        <v>52305.77561284785</v>
      </c>
    </row>
    <row r="43" spans="1:49" x14ac:dyDescent="0.25">
      <c r="A43" s="24" t="s">
        <v>52</v>
      </c>
      <c r="B43" s="3">
        <v>37157.543197229592</v>
      </c>
      <c r="C43" s="3">
        <v>26707.329822001124</v>
      </c>
      <c r="D43" s="3">
        <v>33757.463189243535</v>
      </c>
      <c r="E43" s="3">
        <v>36815.765473590138</v>
      </c>
      <c r="F43" s="3">
        <v>46229.584910144913</v>
      </c>
      <c r="G43" s="3">
        <v>35518.337415890841</v>
      </c>
      <c r="H43" s="3">
        <v>43661.274637359085</v>
      </c>
      <c r="I43" s="3">
        <v>42061.887619939487</v>
      </c>
      <c r="J43" s="3">
        <v>39909.462214753774</v>
      </c>
      <c r="K43" s="3">
        <v>43075.053946327011</v>
      </c>
      <c r="L43" s="3">
        <v>38909.568809672644</v>
      </c>
      <c r="M43" s="38">
        <v>41559.728763847852</v>
      </c>
      <c r="N43" s="3">
        <v>52497.644444000012</v>
      </c>
      <c r="O43" s="3">
        <v>51892.996342999992</v>
      </c>
      <c r="P43" s="3">
        <v>37822.741779000004</v>
      </c>
      <c r="Q43" s="3">
        <v>28618.688218000003</v>
      </c>
      <c r="R43" s="3">
        <v>28960.605786</v>
      </c>
      <c r="S43" s="3">
        <v>28726.439867000005</v>
      </c>
      <c r="T43" s="3">
        <v>38251.238696999993</v>
      </c>
      <c r="U43" s="3">
        <v>33550.970348000003</v>
      </c>
      <c r="V43" s="3">
        <v>35698.744032999988</v>
      </c>
      <c r="W43" s="3">
        <v>41034.93611900002</v>
      </c>
      <c r="X43" s="3">
        <v>48789.270833999988</v>
      </c>
      <c r="Y43" s="38">
        <v>24066.437357999999</v>
      </c>
      <c r="Z43" s="3">
        <v>5951.9397550000003</v>
      </c>
      <c r="AA43" s="3">
        <v>5931.7741040000001</v>
      </c>
      <c r="AB43" s="3">
        <v>6668.7049629999992</v>
      </c>
      <c r="AC43" s="3">
        <v>5468.4000110000006</v>
      </c>
      <c r="AD43" s="3">
        <v>7261.2654299999995</v>
      </c>
      <c r="AE43" s="3">
        <v>5623.5302580000007</v>
      </c>
      <c r="AF43" s="3">
        <v>3723.0705119999998</v>
      </c>
      <c r="AG43" s="3">
        <v>5576.5621579999997</v>
      </c>
      <c r="AH43" s="3">
        <v>6982.974416</v>
      </c>
      <c r="AI43" s="3">
        <v>8476.5961260000004</v>
      </c>
      <c r="AJ43" s="3">
        <v>7097.4099109999997</v>
      </c>
      <c r="AK43" s="38">
        <v>8402.3229910000009</v>
      </c>
      <c r="AL43" s="3">
        <f t="shared" si="23"/>
        <v>83703.247886229597</v>
      </c>
      <c r="AM43" s="3">
        <f t="shared" si="24"/>
        <v>72668.552061001115</v>
      </c>
      <c r="AN43" s="3">
        <f t="shared" si="25"/>
        <v>64911.50000524355</v>
      </c>
      <c r="AO43" s="3">
        <f t="shared" si="26"/>
        <v>59966.053680590143</v>
      </c>
      <c r="AP43" s="3">
        <f t="shared" si="27"/>
        <v>67928.925266144914</v>
      </c>
      <c r="AQ43" s="3">
        <f t="shared" si="28"/>
        <v>58621.24702489085</v>
      </c>
      <c r="AR43" s="3">
        <f t="shared" si="29"/>
        <v>78189.442822359066</v>
      </c>
      <c r="AS43" s="3">
        <f t="shared" si="30"/>
        <v>70036.295809939489</v>
      </c>
      <c r="AT43" s="3">
        <f t="shared" si="31"/>
        <v>68625.231831753757</v>
      </c>
      <c r="AU43" s="3">
        <f t="shared" si="32"/>
        <v>75633.393939327027</v>
      </c>
      <c r="AV43" s="3">
        <f t="shared" si="33"/>
        <v>80601.429732672637</v>
      </c>
      <c r="AW43" s="17">
        <f t="shared" si="34"/>
        <v>57223.843130847854</v>
      </c>
    </row>
    <row r="44" spans="1:49" x14ac:dyDescent="0.25">
      <c r="A44" s="24" t="s">
        <v>53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8">
        <v>0</v>
      </c>
      <c r="N44" s="3">
        <v>1254.7537739999996</v>
      </c>
      <c r="O44" s="3">
        <v>568.69663000000003</v>
      </c>
      <c r="P44" s="3">
        <v>1381.9758130000002</v>
      </c>
      <c r="Q44" s="3">
        <v>1264.5183569999997</v>
      </c>
      <c r="R44" s="3">
        <v>1294.4347349999998</v>
      </c>
      <c r="S44" s="3">
        <v>2391.5504139999998</v>
      </c>
      <c r="T44" s="3">
        <v>2595.252579</v>
      </c>
      <c r="U44" s="3">
        <v>1788.8352420000006</v>
      </c>
      <c r="V44" s="3">
        <v>3908.1871200000005</v>
      </c>
      <c r="W44" s="3">
        <v>5486.7221190000027</v>
      </c>
      <c r="X44" s="3">
        <v>4262.1056150000004</v>
      </c>
      <c r="Y44" s="38">
        <v>1379.2659920000003</v>
      </c>
      <c r="Z44" s="3">
        <v>4285.6983849999997</v>
      </c>
      <c r="AA44" s="3">
        <v>4972.5577039999998</v>
      </c>
      <c r="AB44" s="3">
        <v>3620.0748359999998</v>
      </c>
      <c r="AC44" s="3">
        <v>3846.5816960000002</v>
      </c>
      <c r="AD44" s="3">
        <v>4328.5193519999993</v>
      </c>
      <c r="AE44" s="3">
        <v>3058.8957780000001</v>
      </c>
      <c r="AF44" s="3">
        <v>4208.7383740000005</v>
      </c>
      <c r="AG44" s="3">
        <v>3508.9468809999998</v>
      </c>
      <c r="AH44" s="3">
        <v>4732.8830739999994</v>
      </c>
      <c r="AI44" s="3">
        <v>5221.9613509999999</v>
      </c>
      <c r="AJ44" s="3">
        <v>4442.2804589999996</v>
      </c>
      <c r="AK44" s="38">
        <v>6297.3335099999995</v>
      </c>
      <c r="AL44" s="3">
        <f t="shared" si="23"/>
        <v>-3030.9446109999999</v>
      </c>
      <c r="AM44" s="3">
        <f t="shared" si="24"/>
        <v>-4403.8610739999995</v>
      </c>
      <c r="AN44" s="3">
        <f t="shared" si="25"/>
        <v>-2238.0990229999998</v>
      </c>
      <c r="AO44" s="3">
        <f t="shared" si="26"/>
        <v>-2582.0633390000003</v>
      </c>
      <c r="AP44" s="3">
        <f t="shared" si="27"/>
        <v>-3034.0846169999995</v>
      </c>
      <c r="AQ44" s="3">
        <f t="shared" si="28"/>
        <v>-667.34536400000025</v>
      </c>
      <c r="AR44" s="3">
        <f t="shared" si="29"/>
        <v>-1613.4857950000005</v>
      </c>
      <c r="AS44" s="3">
        <f t="shared" si="30"/>
        <v>-1720.1116389999993</v>
      </c>
      <c r="AT44" s="3">
        <f t="shared" si="31"/>
        <v>-824.69595399999889</v>
      </c>
      <c r="AU44" s="3">
        <f t="shared" si="32"/>
        <v>264.76076800000283</v>
      </c>
      <c r="AV44" s="3">
        <f t="shared" si="33"/>
        <v>-180.17484399999921</v>
      </c>
      <c r="AW44" s="17">
        <f t="shared" si="34"/>
        <v>-4918.0675179999989</v>
      </c>
    </row>
    <row r="45" spans="1:49" x14ac:dyDescent="0.25">
      <c r="A45" s="29" t="s">
        <v>36</v>
      </c>
      <c r="B45" s="3">
        <v>26225.004263174775</v>
      </c>
      <c r="C45" s="3">
        <v>27984.639888192702</v>
      </c>
      <c r="D45" s="3">
        <v>30256.343390253889</v>
      </c>
      <c r="E45" s="3">
        <v>32656.71590046856</v>
      </c>
      <c r="F45" s="3">
        <v>27551.686063460027</v>
      </c>
      <c r="G45" s="3">
        <v>31715.17173945353</v>
      </c>
      <c r="H45" s="3">
        <v>31142.246899094436</v>
      </c>
      <c r="I45" s="3">
        <v>26453.652568204277</v>
      </c>
      <c r="J45" s="3">
        <v>27516.041270660753</v>
      </c>
      <c r="K45" s="3">
        <v>25914.633750264002</v>
      </c>
      <c r="L45" s="3">
        <v>23405.588091271053</v>
      </c>
      <c r="M45" s="38">
        <v>22602.276175502</v>
      </c>
      <c r="N45" s="3">
        <v>3238.9586720000002</v>
      </c>
      <c r="O45" s="3">
        <v>5193.5199910000001</v>
      </c>
      <c r="P45" s="3">
        <v>5126.280999999999</v>
      </c>
      <c r="Q45" s="3">
        <v>4607.4740000000002</v>
      </c>
      <c r="R45" s="3">
        <v>6616.8639999999996</v>
      </c>
      <c r="S45" s="3">
        <v>5541.5630000000001</v>
      </c>
      <c r="T45" s="3">
        <v>4876.5219999999999</v>
      </c>
      <c r="U45" s="3">
        <v>4334.0739999999996</v>
      </c>
      <c r="V45" s="3">
        <v>4723.6457700930005</v>
      </c>
      <c r="W45" s="3">
        <v>3651.5302769800001</v>
      </c>
      <c r="X45" s="3">
        <v>2888.118772967</v>
      </c>
      <c r="Y45" s="38">
        <v>2105.3079819879999</v>
      </c>
      <c r="Z45" s="3">
        <v>7178.7096629999996</v>
      </c>
      <c r="AA45" s="3">
        <v>8700.7137569999995</v>
      </c>
      <c r="AB45" s="3">
        <v>8876.796241</v>
      </c>
      <c r="AC45" s="3">
        <v>6098.2419380000001</v>
      </c>
      <c r="AD45" s="3">
        <v>8049.4235290000006</v>
      </c>
      <c r="AE45" s="3">
        <v>9915.2258599999986</v>
      </c>
      <c r="AF45" s="3">
        <v>6351.3202300000003</v>
      </c>
      <c r="AG45" s="3">
        <v>9252.6339339999995</v>
      </c>
      <c r="AH45" s="3">
        <v>9586.5512579999995</v>
      </c>
      <c r="AI45" s="3">
        <v>10755.315004</v>
      </c>
      <c r="AJ45" s="3">
        <v>7248.1014489999998</v>
      </c>
      <c r="AK45" s="38">
        <v>9782.9387189999998</v>
      </c>
      <c r="AL45" s="3">
        <f t="shared" si="23"/>
        <v>22285.253272174778</v>
      </c>
      <c r="AM45" s="3">
        <f t="shared" si="24"/>
        <v>24477.446122192705</v>
      </c>
      <c r="AN45" s="3">
        <f t="shared" si="25"/>
        <v>26505.828149253884</v>
      </c>
      <c r="AO45" s="3">
        <f t="shared" si="26"/>
        <v>31165.947962468563</v>
      </c>
      <c r="AP45" s="3">
        <f t="shared" si="27"/>
        <v>26119.126534460025</v>
      </c>
      <c r="AQ45" s="3">
        <f t="shared" si="28"/>
        <v>27341.508879453533</v>
      </c>
      <c r="AR45" s="3">
        <f t="shared" si="29"/>
        <v>29667.448669094436</v>
      </c>
      <c r="AS45" s="3">
        <f t="shared" si="30"/>
        <v>21535.09263420428</v>
      </c>
      <c r="AT45" s="3">
        <f t="shared" si="31"/>
        <v>22653.135782753754</v>
      </c>
      <c r="AU45" s="3">
        <f t="shared" si="32"/>
        <v>18810.849023244002</v>
      </c>
      <c r="AV45" s="3">
        <f t="shared" si="33"/>
        <v>19045.605415238053</v>
      </c>
      <c r="AW45" s="17">
        <f t="shared" si="34"/>
        <v>14924.645438490001</v>
      </c>
    </row>
    <row r="46" spans="1:49" x14ac:dyDescent="0.25">
      <c r="A46" s="23" t="s">
        <v>17</v>
      </c>
      <c r="B46" s="3">
        <v>74279.135013618841</v>
      </c>
      <c r="C46" s="3">
        <v>70990.091806032127</v>
      </c>
      <c r="D46" s="3">
        <v>77480.897109991376</v>
      </c>
      <c r="E46" s="3">
        <v>74199.127328339193</v>
      </c>
      <c r="F46" s="3">
        <v>75799.281033932013</v>
      </c>
      <c r="G46" s="3">
        <v>67430.477153681539</v>
      </c>
      <c r="H46" s="3">
        <v>70178.377471740489</v>
      </c>
      <c r="I46" s="3">
        <v>74186.03516165707</v>
      </c>
      <c r="J46" s="3">
        <v>70703.518824212326</v>
      </c>
      <c r="K46" s="3">
        <v>77949.305740174008</v>
      </c>
      <c r="L46" s="3">
        <v>66249.272781916676</v>
      </c>
      <c r="M46" s="38">
        <v>47591.48057470435</v>
      </c>
      <c r="N46" s="3">
        <v>76574.581202999951</v>
      </c>
      <c r="O46" s="3">
        <v>54986.50112599993</v>
      </c>
      <c r="P46" s="3">
        <v>58598.578388999988</v>
      </c>
      <c r="Q46" s="3">
        <v>58091.815833999965</v>
      </c>
      <c r="R46" s="3">
        <v>66201.227064000006</v>
      </c>
      <c r="S46" s="3">
        <v>58462.326516999943</v>
      </c>
      <c r="T46" s="3">
        <v>66340.005948999955</v>
      </c>
      <c r="U46" s="3">
        <v>63799.480471999981</v>
      </c>
      <c r="V46" s="3">
        <v>54060.020583000005</v>
      </c>
      <c r="W46" s="3">
        <v>69876.01579999995</v>
      </c>
      <c r="X46" s="3">
        <v>60958.873311999952</v>
      </c>
      <c r="Y46" s="38">
        <v>55668.171466000022</v>
      </c>
      <c r="Z46" s="3">
        <v>7161.0568990000011</v>
      </c>
      <c r="AA46" s="3">
        <v>8528.7533300000014</v>
      </c>
      <c r="AB46" s="3">
        <v>31810.888479000001</v>
      </c>
      <c r="AC46" s="3">
        <v>4415.6497280000003</v>
      </c>
      <c r="AD46" s="3">
        <v>7810.3115619999999</v>
      </c>
      <c r="AE46" s="3">
        <v>10936.906172000001</v>
      </c>
      <c r="AF46" s="3">
        <v>5515.5177140000005</v>
      </c>
      <c r="AG46" s="3">
        <v>17243.644769999999</v>
      </c>
      <c r="AH46" s="3">
        <v>15791.767209</v>
      </c>
      <c r="AI46" s="3">
        <v>18724.697680000001</v>
      </c>
      <c r="AJ46" s="3">
        <v>6071.6822489999995</v>
      </c>
      <c r="AK46" s="38">
        <v>4428.6950040000002</v>
      </c>
      <c r="AL46" s="3">
        <f t="shared" si="23"/>
        <v>143692.65931761879</v>
      </c>
      <c r="AM46" s="3">
        <f t="shared" si="24"/>
        <v>117447.83960203205</v>
      </c>
      <c r="AN46" s="3">
        <f t="shared" si="25"/>
        <v>104268.58701999138</v>
      </c>
      <c r="AO46" s="3">
        <f t="shared" si="26"/>
        <v>127875.29343433915</v>
      </c>
      <c r="AP46" s="3">
        <f t="shared" si="27"/>
        <v>134190.19653593205</v>
      </c>
      <c r="AQ46" s="3">
        <f t="shared" si="28"/>
        <v>114955.89749868149</v>
      </c>
      <c r="AR46" s="3">
        <f t="shared" si="29"/>
        <v>131002.86570674043</v>
      </c>
      <c r="AS46" s="3">
        <f t="shared" si="30"/>
        <v>120741.87086365705</v>
      </c>
      <c r="AT46" s="3">
        <f t="shared" si="31"/>
        <v>108971.77219821233</v>
      </c>
      <c r="AU46" s="3">
        <f t="shared" si="32"/>
        <v>129100.62386017396</v>
      </c>
      <c r="AV46" s="3">
        <f t="shared" si="33"/>
        <v>121136.46384491662</v>
      </c>
      <c r="AW46" s="17">
        <f t="shared" si="34"/>
        <v>98830.957036704378</v>
      </c>
    </row>
    <row r="47" spans="1:49" x14ac:dyDescent="0.25">
      <c r="A47" s="23" t="s">
        <v>10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36">
        <v>0</v>
      </c>
      <c r="N47" s="2">
        <v>1911.9769999999999</v>
      </c>
      <c r="O47" s="2">
        <v>2354.4589999999998</v>
      </c>
      <c r="P47" s="2">
        <v>2422.19</v>
      </c>
      <c r="Q47" s="2">
        <v>970.69399999999996</v>
      </c>
      <c r="R47" s="2">
        <v>1762.0840000000001</v>
      </c>
      <c r="S47" s="2">
        <v>1329.4090000000001</v>
      </c>
      <c r="T47" s="2">
        <v>1835.7049999999999</v>
      </c>
      <c r="U47" s="2">
        <v>2915.2820000000002</v>
      </c>
      <c r="V47" s="2">
        <v>1256.732</v>
      </c>
      <c r="W47" s="2">
        <v>800.34799999999996</v>
      </c>
      <c r="X47" s="2">
        <v>2958.723</v>
      </c>
      <c r="Y47" s="36">
        <v>3607.2719999999999</v>
      </c>
      <c r="Z47" s="2">
        <v>85.039102</v>
      </c>
      <c r="AA47" s="2">
        <v>152.32698300000001</v>
      </c>
      <c r="AB47" s="2">
        <v>301.05807599999997</v>
      </c>
      <c r="AC47" s="2">
        <v>226.32410000000002</v>
      </c>
      <c r="AD47" s="2">
        <v>293.66152199999999</v>
      </c>
      <c r="AE47" s="2">
        <v>61.014382000000005</v>
      </c>
      <c r="AF47" s="2">
        <v>302.52065899999997</v>
      </c>
      <c r="AG47" s="2">
        <v>185.398819</v>
      </c>
      <c r="AH47" s="2">
        <v>96.419680999999997</v>
      </c>
      <c r="AI47" s="2">
        <v>196.63797799999998</v>
      </c>
      <c r="AJ47" s="2">
        <v>412.73848900000002</v>
      </c>
      <c r="AK47" s="36">
        <v>115.32943</v>
      </c>
      <c r="AL47" s="2">
        <f t="shared" si="23"/>
        <v>1826.9378979999999</v>
      </c>
      <c r="AM47" s="2">
        <f t="shared" si="24"/>
        <v>2202.1320169999999</v>
      </c>
      <c r="AN47" s="2">
        <f t="shared" si="25"/>
        <v>2121.1319240000003</v>
      </c>
      <c r="AO47" s="2">
        <f t="shared" si="26"/>
        <v>744.36989999999992</v>
      </c>
      <c r="AP47" s="2">
        <f t="shared" si="27"/>
        <v>1468.422478</v>
      </c>
      <c r="AQ47" s="2">
        <f t="shared" si="28"/>
        <v>1268.394618</v>
      </c>
      <c r="AR47" s="2">
        <f t="shared" si="29"/>
        <v>1533.1843409999999</v>
      </c>
      <c r="AS47" s="2">
        <f t="shared" si="30"/>
        <v>2729.8831810000001</v>
      </c>
      <c r="AT47" s="2">
        <f t="shared" si="31"/>
        <v>1160.3123189999999</v>
      </c>
      <c r="AU47" s="2">
        <f t="shared" si="32"/>
        <v>603.71002199999998</v>
      </c>
      <c r="AV47" s="2">
        <f t="shared" si="33"/>
        <v>2545.9845110000001</v>
      </c>
      <c r="AW47" s="19">
        <f t="shared" si="34"/>
        <v>3491.9425700000002</v>
      </c>
    </row>
    <row r="48" spans="1:49" x14ac:dyDescent="0.25">
      <c r="A48" s="23" t="s">
        <v>13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36">
        <v>0</v>
      </c>
      <c r="N48" s="2">
        <v>8183.3630000000003</v>
      </c>
      <c r="O48" s="2">
        <v>1233.1010000000001</v>
      </c>
      <c r="P48" s="2">
        <v>2135.913</v>
      </c>
      <c r="Q48" s="2">
        <v>16884.486000000001</v>
      </c>
      <c r="R48" s="2">
        <v>3805.2669999999998</v>
      </c>
      <c r="S48" s="2">
        <v>1309.779</v>
      </c>
      <c r="T48" s="2">
        <v>3693.5639999999999</v>
      </c>
      <c r="U48" s="2">
        <v>5125.5339999999997</v>
      </c>
      <c r="V48" s="2">
        <v>5027.7620000000006</v>
      </c>
      <c r="W48" s="2">
        <v>4335.9480000000003</v>
      </c>
      <c r="X48" s="2">
        <v>3654.4059999999999</v>
      </c>
      <c r="Y48" s="36">
        <v>14283.050999999999</v>
      </c>
      <c r="Z48" s="2">
        <v>11.02928</v>
      </c>
      <c r="AA48" s="2">
        <v>0.03</v>
      </c>
      <c r="AB48" s="2">
        <v>0</v>
      </c>
      <c r="AC48" s="2">
        <v>0</v>
      </c>
      <c r="AD48" s="2">
        <v>2.5605000000000002</v>
      </c>
      <c r="AE48" s="2">
        <v>0.27</v>
      </c>
      <c r="AF48" s="2">
        <v>0.16</v>
      </c>
      <c r="AG48" s="2">
        <v>0</v>
      </c>
      <c r="AH48" s="2">
        <v>0</v>
      </c>
      <c r="AI48" s="2">
        <v>0</v>
      </c>
      <c r="AJ48" s="2">
        <v>2.972</v>
      </c>
      <c r="AK48" s="36">
        <v>0</v>
      </c>
      <c r="AL48" s="2">
        <f t="shared" si="23"/>
        <v>8172.3337200000005</v>
      </c>
      <c r="AM48" s="2">
        <f t="shared" si="24"/>
        <v>1233.0710000000001</v>
      </c>
      <c r="AN48" s="2">
        <f t="shared" si="25"/>
        <v>2135.913</v>
      </c>
      <c r="AO48" s="2">
        <f t="shared" si="26"/>
        <v>16884.486000000001</v>
      </c>
      <c r="AP48" s="2">
        <f t="shared" si="27"/>
        <v>3802.7064999999998</v>
      </c>
      <c r="AQ48" s="2">
        <f t="shared" si="28"/>
        <v>1309.509</v>
      </c>
      <c r="AR48" s="2">
        <f t="shared" si="29"/>
        <v>3693.404</v>
      </c>
      <c r="AS48" s="2">
        <f t="shared" si="30"/>
        <v>5125.5339999999997</v>
      </c>
      <c r="AT48" s="2">
        <f t="shared" si="31"/>
        <v>5027.7620000000006</v>
      </c>
      <c r="AU48" s="2">
        <f t="shared" si="32"/>
        <v>4335.9480000000003</v>
      </c>
      <c r="AV48" s="2">
        <f t="shared" si="33"/>
        <v>3651.4339999999997</v>
      </c>
      <c r="AW48" s="19">
        <f t="shared" si="34"/>
        <v>14283.050999999999</v>
      </c>
    </row>
    <row r="49" spans="1:49" x14ac:dyDescent="0.25">
      <c r="A49" s="44" t="s">
        <v>37</v>
      </c>
      <c r="B49" s="45">
        <f>B50+B51</f>
        <v>163501.60969831957</v>
      </c>
      <c r="C49" s="45">
        <f t="shared" ref="C49:AW49" si="41">C50+C51</f>
        <v>144782.623720873</v>
      </c>
      <c r="D49" s="45">
        <f t="shared" si="41"/>
        <v>147785.02629659956</v>
      </c>
      <c r="E49" s="45">
        <f t="shared" si="41"/>
        <v>144100.86539825736</v>
      </c>
      <c r="F49" s="45">
        <f t="shared" si="41"/>
        <v>170475.14628097092</v>
      </c>
      <c r="G49" s="45">
        <f t="shared" si="41"/>
        <v>163092.52305291977</v>
      </c>
      <c r="H49" s="45">
        <f t="shared" si="41"/>
        <v>141289.87650473934</v>
      </c>
      <c r="I49" s="45">
        <f t="shared" si="41"/>
        <v>137392.0424366013</v>
      </c>
      <c r="J49" s="45">
        <f t="shared" si="41"/>
        <v>160525.38427017268</v>
      </c>
      <c r="K49" s="45">
        <f t="shared" si="41"/>
        <v>161495.58472438977</v>
      </c>
      <c r="L49" s="45">
        <f t="shared" si="41"/>
        <v>148234.87394455395</v>
      </c>
      <c r="M49" s="46">
        <f t="shared" si="41"/>
        <v>157672.44367160278</v>
      </c>
      <c r="N49" s="45">
        <f t="shared" si="41"/>
        <v>48207.574339999992</v>
      </c>
      <c r="O49" s="45">
        <f t="shared" si="41"/>
        <v>43805.761043000013</v>
      </c>
      <c r="P49" s="45">
        <f t="shared" si="41"/>
        <v>43348.154397999984</v>
      </c>
      <c r="Q49" s="45">
        <f t="shared" si="41"/>
        <v>38498.759963000004</v>
      </c>
      <c r="R49" s="45">
        <f t="shared" si="41"/>
        <v>51847.650277000015</v>
      </c>
      <c r="S49" s="45">
        <f t="shared" si="41"/>
        <v>54653.427753999989</v>
      </c>
      <c r="T49" s="45">
        <f t="shared" si="41"/>
        <v>61672.454593999981</v>
      </c>
      <c r="U49" s="45">
        <f t="shared" si="41"/>
        <v>65939.959655000013</v>
      </c>
      <c r="V49" s="45">
        <f t="shared" si="41"/>
        <v>59669.077731000027</v>
      </c>
      <c r="W49" s="45">
        <f t="shared" si="41"/>
        <v>60696.733417999967</v>
      </c>
      <c r="X49" s="45">
        <f t="shared" si="41"/>
        <v>45371.516718000006</v>
      </c>
      <c r="Y49" s="46">
        <f t="shared" si="41"/>
        <v>48104.543413000029</v>
      </c>
      <c r="Z49" s="45">
        <f t="shared" si="41"/>
        <v>72404.177903000003</v>
      </c>
      <c r="AA49" s="45">
        <f t="shared" si="41"/>
        <v>98538.935851999995</v>
      </c>
      <c r="AB49" s="45">
        <f t="shared" si="41"/>
        <v>100057.80874686</v>
      </c>
      <c r="AC49" s="45">
        <f t="shared" si="41"/>
        <v>76955.225546000001</v>
      </c>
      <c r="AD49" s="45">
        <f t="shared" si="41"/>
        <v>110988.31568</v>
      </c>
      <c r="AE49" s="45">
        <f t="shared" si="41"/>
        <v>86613.518334000008</v>
      </c>
      <c r="AF49" s="45">
        <f t="shared" si="41"/>
        <v>86770.599447999994</v>
      </c>
      <c r="AG49" s="45">
        <f t="shared" si="41"/>
        <v>62465.913745999998</v>
      </c>
      <c r="AH49" s="45">
        <f t="shared" si="41"/>
        <v>50834.073430999997</v>
      </c>
      <c r="AI49" s="45">
        <f t="shared" si="41"/>
        <v>73443.137033000006</v>
      </c>
      <c r="AJ49" s="45">
        <f t="shared" si="41"/>
        <v>83572.390926000007</v>
      </c>
      <c r="AK49" s="46">
        <f t="shared" si="41"/>
        <v>66892.136706000019</v>
      </c>
      <c r="AL49" s="45">
        <f t="shared" si="41"/>
        <v>139305.00613531959</v>
      </c>
      <c r="AM49" s="45">
        <f t="shared" si="41"/>
        <v>90049.448911873013</v>
      </c>
      <c r="AN49" s="45">
        <f t="shared" si="41"/>
        <v>91075.37194773955</v>
      </c>
      <c r="AO49" s="45">
        <f t="shared" si="41"/>
        <v>105644.39981525738</v>
      </c>
      <c r="AP49" s="45">
        <f t="shared" si="41"/>
        <v>111334.48087797093</v>
      </c>
      <c r="AQ49" s="45">
        <f t="shared" si="41"/>
        <v>131132.43247291975</v>
      </c>
      <c r="AR49" s="45">
        <f t="shared" si="41"/>
        <v>116191.73165073936</v>
      </c>
      <c r="AS49" s="45">
        <f t="shared" si="41"/>
        <v>140866.08834560134</v>
      </c>
      <c r="AT49" s="45">
        <f t="shared" si="41"/>
        <v>169360.38857017271</v>
      </c>
      <c r="AU49" s="45">
        <f t="shared" si="41"/>
        <v>148749.18110938973</v>
      </c>
      <c r="AV49" s="45">
        <f t="shared" si="41"/>
        <v>110033.99973655396</v>
      </c>
      <c r="AW49" s="47">
        <f t="shared" si="41"/>
        <v>138884.8503786028</v>
      </c>
    </row>
    <row r="50" spans="1:49" x14ac:dyDescent="0.25">
      <c r="A50" s="16" t="s">
        <v>11</v>
      </c>
      <c r="B50" s="3">
        <v>78135.547437239977</v>
      </c>
      <c r="C50" s="3">
        <v>74524.570360852464</v>
      </c>
      <c r="D50" s="3">
        <v>75228.856778648857</v>
      </c>
      <c r="E50" s="3">
        <v>79985.808469136493</v>
      </c>
      <c r="F50" s="3">
        <v>93591.615937508846</v>
      </c>
      <c r="G50" s="3">
        <v>83297.966879687548</v>
      </c>
      <c r="H50" s="3">
        <v>57849.080234341833</v>
      </c>
      <c r="I50" s="3">
        <v>51723.800646421194</v>
      </c>
      <c r="J50" s="3">
        <v>65267.228460645856</v>
      </c>
      <c r="K50" s="3">
        <v>82091.624858347728</v>
      </c>
      <c r="L50" s="3">
        <v>72230.608885744208</v>
      </c>
      <c r="M50" s="38">
        <v>74807.291051425011</v>
      </c>
      <c r="N50" s="3">
        <v>13079.749814999999</v>
      </c>
      <c r="O50" s="3">
        <v>11613.915124000006</v>
      </c>
      <c r="P50" s="3">
        <v>16307.487284000003</v>
      </c>
      <c r="Q50" s="3">
        <v>11514.560476999999</v>
      </c>
      <c r="R50" s="3">
        <v>14837.845832000006</v>
      </c>
      <c r="S50" s="3">
        <v>14166.186520000005</v>
      </c>
      <c r="T50" s="3">
        <v>20928.466747999992</v>
      </c>
      <c r="U50" s="3">
        <v>19762.723105000012</v>
      </c>
      <c r="V50" s="3">
        <v>14065.352785000014</v>
      </c>
      <c r="W50" s="3">
        <v>11878.220771</v>
      </c>
      <c r="X50" s="3">
        <v>12859.637278000007</v>
      </c>
      <c r="Y50" s="38">
        <v>10783.561727000008</v>
      </c>
      <c r="Z50" s="3">
        <v>37799.489179999997</v>
      </c>
      <c r="AA50" s="3">
        <v>66109.763535999999</v>
      </c>
      <c r="AB50" s="3">
        <v>62389.600226999995</v>
      </c>
      <c r="AC50" s="3">
        <v>42908.535109999997</v>
      </c>
      <c r="AD50" s="3">
        <v>63393.48997100001</v>
      </c>
      <c r="AE50" s="3">
        <v>50221.185246000008</v>
      </c>
      <c r="AF50" s="3">
        <v>47366.412898999995</v>
      </c>
      <c r="AG50" s="3">
        <v>30331.403455000003</v>
      </c>
      <c r="AH50" s="3">
        <v>25932.517914999993</v>
      </c>
      <c r="AI50" s="3">
        <v>45762.877257</v>
      </c>
      <c r="AJ50" s="3">
        <v>58503.507003000006</v>
      </c>
      <c r="AK50" s="38">
        <v>40848.900228000013</v>
      </c>
      <c r="AL50" s="3">
        <f t="shared" ref="AL50:AW50" si="42">(B50+N50-Z50)</f>
        <v>53415.808072239983</v>
      </c>
      <c r="AM50" s="3">
        <f t="shared" si="42"/>
        <v>20028.721948852472</v>
      </c>
      <c r="AN50" s="3">
        <f t="shared" si="42"/>
        <v>29146.743835648864</v>
      </c>
      <c r="AO50" s="3">
        <f t="shared" si="42"/>
        <v>48591.833836136502</v>
      </c>
      <c r="AP50" s="3">
        <f t="shared" si="42"/>
        <v>45035.971798508843</v>
      </c>
      <c r="AQ50" s="3">
        <f t="shared" si="42"/>
        <v>47242.968153687543</v>
      </c>
      <c r="AR50" s="3">
        <f t="shared" si="42"/>
        <v>31411.134083341829</v>
      </c>
      <c r="AS50" s="3">
        <f t="shared" si="42"/>
        <v>41155.120296421199</v>
      </c>
      <c r="AT50" s="3">
        <f t="shared" si="42"/>
        <v>53400.063330645877</v>
      </c>
      <c r="AU50" s="3">
        <f t="shared" si="42"/>
        <v>48206.968372347721</v>
      </c>
      <c r="AV50" s="3">
        <f t="shared" si="42"/>
        <v>26586.739160744211</v>
      </c>
      <c r="AW50" s="17">
        <f t="shared" si="42"/>
        <v>44741.952550425005</v>
      </c>
    </row>
    <row r="51" spans="1:49" x14ac:dyDescent="0.25">
      <c r="A51" s="48" t="s">
        <v>55</v>
      </c>
      <c r="B51" s="45">
        <f>(B52+B53)</f>
        <v>85366.062261079613</v>
      </c>
      <c r="C51" s="45">
        <f t="shared" ref="C51:AW51" si="43">(C52+C53)</f>
        <v>70258.053360020538</v>
      </c>
      <c r="D51" s="45">
        <f t="shared" si="43"/>
        <v>72556.169517950708</v>
      </c>
      <c r="E51" s="45">
        <f t="shared" si="43"/>
        <v>64115.056929120874</v>
      </c>
      <c r="F51" s="45">
        <f t="shared" si="43"/>
        <v>76883.530343462073</v>
      </c>
      <c r="G51" s="45">
        <f t="shared" si="43"/>
        <v>79794.556173232224</v>
      </c>
      <c r="H51" s="45">
        <f t="shared" si="43"/>
        <v>83440.796270397521</v>
      </c>
      <c r="I51" s="45">
        <f t="shared" si="43"/>
        <v>85668.241790180124</v>
      </c>
      <c r="J51" s="45">
        <f t="shared" si="43"/>
        <v>95258.155809526826</v>
      </c>
      <c r="K51" s="45">
        <f t="shared" si="43"/>
        <v>79403.959866042045</v>
      </c>
      <c r="L51" s="45">
        <f t="shared" si="43"/>
        <v>76004.265058809746</v>
      </c>
      <c r="M51" s="46">
        <f t="shared" si="43"/>
        <v>82865.152620177774</v>
      </c>
      <c r="N51" s="45">
        <f t="shared" si="43"/>
        <v>35127.824524999996</v>
      </c>
      <c r="O51" s="45">
        <f t="shared" si="43"/>
        <v>32191.845919000007</v>
      </c>
      <c r="P51" s="45">
        <f t="shared" si="43"/>
        <v>27040.667113999982</v>
      </c>
      <c r="Q51" s="45">
        <f t="shared" si="43"/>
        <v>26984.199486000005</v>
      </c>
      <c r="R51" s="45">
        <f t="shared" si="43"/>
        <v>37009.804445000009</v>
      </c>
      <c r="S51" s="45">
        <f t="shared" si="43"/>
        <v>40487.241233999986</v>
      </c>
      <c r="T51" s="45">
        <f t="shared" si="43"/>
        <v>40743.987845999989</v>
      </c>
      <c r="U51" s="45">
        <f t="shared" si="43"/>
        <v>46177.236550000001</v>
      </c>
      <c r="V51" s="45">
        <f t="shared" si="43"/>
        <v>45603.724946000017</v>
      </c>
      <c r="W51" s="45">
        <f t="shared" si="43"/>
        <v>48818.512646999967</v>
      </c>
      <c r="X51" s="45">
        <f t="shared" si="43"/>
        <v>32511.879439999997</v>
      </c>
      <c r="Y51" s="46">
        <f t="shared" si="43"/>
        <v>37320.981686000021</v>
      </c>
      <c r="Z51" s="45">
        <f t="shared" si="43"/>
        <v>34604.688722999999</v>
      </c>
      <c r="AA51" s="45">
        <f t="shared" si="43"/>
        <v>32429.172315999996</v>
      </c>
      <c r="AB51" s="45">
        <f t="shared" si="43"/>
        <v>37668.208519860003</v>
      </c>
      <c r="AC51" s="45">
        <f t="shared" si="43"/>
        <v>34046.690436000004</v>
      </c>
      <c r="AD51" s="45">
        <f t="shared" si="43"/>
        <v>47594.825708999997</v>
      </c>
      <c r="AE51" s="45">
        <f t="shared" si="43"/>
        <v>36392.333087999999</v>
      </c>
      <c r="AF51" s="45">
        <f t="shared" si="43"/>
        <v>39404.186548999998</v>
      </c>
      <c r="AG51" s="45">
        <f t="shared" si="43"/>
        <v>32134.510290999995</v>
      </c>
      <c r="AH51" s="45">
        <f t="shared" si="43"/>
        <v>24901.555516</v>
      </c>
      <c r="AI51" s="45">
        <f t="shared" si="43"/>
        <v>27680.259776000003</v>
      </c>
      <c r="AJ51" s="45">
        <f t="shared" si="43"/>
        <v>25068.883923000001</v>
      </c>
      <c r="AK51" s="46">
        <f t="shared" si="43"/>
        <v>26043.236477999999</v>
      </c>
      <c r="AL51" s="45">
        <f t="shared" si="43"/>
        <v>85889.198063079617</v>
      </c>
      <c r="AM51" s="45">
        <f t="shared" si="43"/>
        <v>70020.726963020541</v>
      </c>
      <c r="AN51" s="45">
        <f t="shared" si="43"/>
        <v>61928.628112090686</v>
      </c>
      <c r="AO51" s="45">
        <f t="shared" si="43"/>
        <v>57052.565979120875</v>
      </c>
      <c r="AP51" s="45">
        <f t="shared" si="43"/>
        <v>66298.509079462092</v>
      </c>
      <c r="AQ51" s="45">
        <f t="shared" si="43"/>
        <v>83889.464319232211</v>
      </c>
      <c r="AR51" s="45">
        <f t="shared" si="43"/>
        <v>84780.597567397519</v>
      </c>
      <c r="AS51" s="45">
        <f t="shared" si="43"/>
        <v>99710.968049180126</v>
      </c>
      <c r="AT51" s="45">
        <f t="shared" si="43"/>
        <v>115960.32523952684</v>
      </c>
      <c r="AU51" s="45">
        <f t="shared" si="43"/>
        <v>100542.21273704201</v>
      </c>
      <c r="AV51" s="45">
        <f t="shared" si="43"/>
        <v>83447.260575809749</v>
      </c>
      <c r="AW51" s="47">
        <f t="shared" si="43"/>
        <v>94142.897828177782</v>
      </c>
    </row>
    <row r="52" spans="1:49" ht="14.4" customHeight="1" x14ac:dyDescent="0.25">
      <c r="A52" s="24" t="s">
        <v>61</v>
      </c>
      <c r="B52" s="3">
        <v>42683.031130539806</v>
      </c>
      <c r="C52" s="3">
        <v>35129.026680010269</v>
      </c>
      <c r="D52" s="3">
        <v>36278.084758975354</v>
      </c>
      <c r="E52" s="3">
        <v>32057.528464560437</v>
      </c>
      <c r="F52" s="3">
        <v>38441.765171731036</v>
      </c>
      <c r="G52" s="3">
        <v>39897.278086616112</v>
      </c>
      <c r="H52" s="3">
        <v>41720.39813519876</v>
      </c>
      <c r="I52" s="3">
        <v>42834.120895090062</v>
      </c>
      <c r="J52" s="3">
        <v>47629.077904763413</v>
      </c>
      <c r="K52" s="3">
        <v>39701.979933021023</v>
      </c>
      <c r="L52" s="3">
        <v>38002.132529404873</v>
      </c>
      <c r="M52" s="38">
        <v>41432.576310088887</v>
      </c>
      <c r="N52" s="3">
        <v>24608.753856999996</v>
      </c>
      <c r="O52" s="3">
        <v>24700.191900000005</v>
      </c>
      <c r="P52" s="3">
        <v>25539.15352699998</v>
      </c>
      <c r="Q52" s="3">
        <v>25457.778154000003</v>
      </c>
      <c r="R52" s="3">
        <v>30971.504064000008</v>
      </c>
      <c r="S52" s="3">
        <v>24573.399566999989</v>
      </c>
      <c r="T52" s="3">
        <v>26909.133601999991</v>
      </c>
      <c r="U52" s="3">
        <v>31423.443084000002</v>
      </c>
      <c r="V52" s="3">
        <v>31924.250261000016</v>
      </c>
      <c r="W52" s="3">
        <v>39520.965623999968</v>
      </c>
      <c r="X52" s="3">
        <v>30278.408127999999</v>
      </c>
      <c r="Y52" s="38">
        <v>27741.890530000022</v>
      </c>
      <c r="Z52" s="3">
        <v>34563.164032000001</v>
      </c>
      <c r="AA52" s="3">
        <v>32334.184955999997</v>
      </c>
      <c r="AB52" s="3">
        <v>37555.789567860003</v>
      </c>
      <c r="AC52" s="3">
        <v>32584.992761000001</v>
      </c>
      <c r="AD52" s="3">
        <v>36108.750480999995</v>
      </c>
      <c r="AE52" s="3">
        <v>25329.925966000003</v>
      </c>
      <c r="AF52" s="3">
        <v>29933.343868</v>
      </c>
      <c r="AG52" s="3">
        <v>31743.046391999997</v>
      </c>
      <c r="AH52" s="3">
        <v>24706.236412999999</v>
      </c>
      <c r="AI52" s="3">
        <v>27525.794602000002</v>
      </c>
      <c r="AJ52" s="3">
        <v>24987.600200000001</v>
      </c>
      <c r="AK52" s="38">
        <v>25573.702448</v>
      </c>
      <c r="AL52" s="3">
        <f t="shared" ref="AL52:AW53" si="44">(B52+N52-Z52)</f>
        <v>32728.620955539809</v>
      </c>
      <c r="AM52" s="3">
        <f t="shared" si="44"/>
        <v>27495.033624010277</v>
      </c>
      <c r="AN52" s="3">
        <f t="shared" si="44"/>
        <v>24261.448718115331</v>
      </c>
      <c r="AO52" s="3">
        <f t="shared" si="44"/>
        <v>24930.313857560439</v>
      </c>
      <c r="AP52" s="3">
        <f t="shared" si="44"/>
        <v>33304.518754731049</v>
      </c>
      <c r="AQ52" s="3">
        <f t="shared" si="44"/>
        <v>39140.751687616103</v>
      </c>
      <c r="AR52" s="3">
        <f t="shared" si="44"/>
        <v>38696.187869198751</v>
      </c>
      <c r="AS52" s="3">
        <f t="shared" si="44"/>
        <v>42514.517587090064</v>
      </c>
      <c r="AT52" s="3">
        <f t="shared" si="44"/>
        <v>54847.091752763437</v>
      </c>
      <c r="AU52" s="3">
        <f t="shared" si="44"/>
        <v>51697.150955020981</v>
      </c>
      <c r="AV52" s="3">
        <f t="shared" si="44"/>
        <v>43292.940457404868</v>
      </c>
      <c r="AW52" s="17">
        <f t="shared" si="44"/>
        <v>43600.76439208891</v>
      </c>
    </row>
    <row r="53" spans="1:49" ht="13.8" thickBot="1" x14ac:dyDescent="0.3">
      <c r="A53" s="30" t="s">
        <v>62</v>
      </c>
      <c r="B53" s="25">
        <v>42683.031130539806</v>
      </c>
      <c r="C53" s="25">
        <v>35129.026680010269</v>
      </c>
      <c r="D53" s="25">
        <v>36278.084758975354</v>
      </c>
      <c r="E53" s="25">
        <v>32057.528464560437</v>
      </c>
      <c r="F53" s="25">
        <v>38441.765171731036</v>
      </c>
      <c r="G53" s="25">
        <v>39897.278086616112</v>
      </c>
      <c r="H53" s="25">
        <v>41720.39813519876</v>
      </c>
      <c r="I53" s="25">
        <v>42834.120895090062</v>
      </c>
      <c r="J53" s="25">
        <v>47629.077904763413</v>
      </c>
      <c r="K53" s="25">
        <v>39701.979933021023</v>
      </c>
      <c r="L53" s="25">
        <v>38002.132529404873</v>
      </c>
      <c r="M53" s="39">
        <v>41432.576310088887</v>
      </c>
      <c r="N53" s="25">
        <v>10519.070668</v>
      </c>
      <c r="O53" s="25">
        <v>7491.6540189999996</v>
      </c>
      <c r="P53" s="25">
        <v>1501.5135869999999</v>
      </c>
      <c r="Q53" s="25">
        <v>1526.4213320000001</v>
      </c>
      <c r="R53" s="25">
        <v>6038.3003810000009</v>
      </c>
      <c r="S53" s="25">
        <v>15913.841666999999</v>
      </c>
      <c r="T53" s="25">
        <v>13834.854244</v>
      </c>
      <c r="U53" s="25">
        <v>14753.793466000001</v>
      </c>
      <c r="V53" s="25">
        <v>13679.474684999997</v>
      </c>
      <c r="W53" s="25">
        <v>9297.5470229999992</v>
      </c>
      <c r="X53" s="25">
        <v>2233.4713119999997</v>
      </c>
      <c r="Y53" s="39">
        <v>9579.0911559999986</v>
      </c>
      <c r="Z53" s="25">
        <v>41.524690999999997</v>
      </c>
      <c r="AA53" s="25">
        <v>94.98736000000001</v>
      </c>
      <c r="AB53" s="25">
        <v>112.418952</v>
      </c>
      <c r="AC53" s="25">
        <v>1461.6976750000001</v>
      </c>
      <c r="AD53" s="25">
        <v>11486.075228000002</v>
      </c>
      <c r="AE53" s="25">
        <v>11062.407122000001</v>
      </c>
      <c r="AF53" s="25">
        <v>9470.8426810000001</v>
      </c>
      <c r="AG53" s="25">
        <v>391.46389899999997</v>
      </c>
      <c r="AH53" s="25">
        <v>195.31910299999998</v>
      </c>
      <c r="AI53" s="25">
        <v>154.46517399999999</v>
      </c>
      <c r="AJ53" s="25">
        <v>81.283722999999981</v>
      </c>
      <c r="AK53" s="39">
        <v>469.53402999999992</v>
      </c>
      <c r="AL53" s="25">
        <f t="shared" si="44"/>
        <v>53160.577107539808</v>
      </c>
      <c r="AM53" s="25">
        <f t="shared" si="44"/>
        <v>42525.693339010271</v>
      </c>
      <c r="AN53" s="25">
        <f t="shared" si="44"/>
        <v>37667.179393975355</v>
      </c>
      <c r="AO53" s="25">
        <f t="shared" si="44"/>
        <v>32122.252121560439</v>
      </c>
      <c r="AP53" s="25">
        <f t="shared" si="44"/>
        <v>32993.990324731036</v>
      </c>
      <c r="AQ53" s="25">
        <f t="shared" si="44"/>
        <v>44748.712631616116</v>
      </c>
      <c r="AR53" s="25">
        <f t="shared" si="44"/>
        <v>46084.40969819876</v>
      </c>
      <c r="AS53" s="25">
        <f t="shared" si="44"/>
        <v>57196.450462090063</v>
      </c>
      <c r="AT53" s="25">
        <f t="shared" si="44"/>
        <v>61113.233486763405</v>
      </c>
      <c r="AU53" s="25">
        <f t="shared" si="44"/>
        <v>48845.061782021025</v>
      </c>
      <c r="AV53" s="25">
        <f t="shared" si="44"/>
        <v>40154.320118404874</v>
      </c>
      <c r="AW53" s="31">
        <f t="shared" si="44"/>
        <v>50542.13343608888</v>
      </c>
    </row>
  </sheetData>
  <printOptions horizontalCentered="1" verticalCentered="1"/>
  <pageMargins left="0.19685039370078741" right="0.19685039370078741" top="0.43307086614173229" bottom="0.39370078740157483" header="0.23622047244094491" footer="0.19685039370078741"/>
  <pageSetup scale="9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5D32-7ECC-4EF0-9B8E-8B75EA98A154}">
  <sheetPr>
    <outlinePr summaryBelow="0"/>
    <pageSetUpPr fitToPage="1"/>
  </sheetPr>
  <dimension ref="A1:BD57"/>
  <sheetViews>
    <sheetView zoomScaleNormal="100" workbookViewId="0">
      <pane xSplit="1" ySplit="1" topLeftCell="B31" activePane="bottomRight" state="frozen"/>
      <selection pane="topRight" activeCell="B1" sqref="B1"/>
      <selection pane="bottomLeft" activeCell="A6" sqref="A6"/>
      <selection pane="bottomRight" sqref="A1:A1048576"/>
    </sheetView>
  </sheetViews>
  <sheetFormatPr defaultColWidth="12.77734375" defaultRowHeight="13.2" x14ac:dyDescent="0.25"/>
  <cols>
    <col min="1" max="1" width="43.21875" style="1" customWidth="1"/>
    <col min="2" max="37" width="8.77734375" style="51" customWidth="1"/>
    <col min="38" max="38" width="8.77734375" style="52" bestFit="1" customWidth="1"/>
    <col min="39" max="49" width="8.77734375" style="52" customWidth="1"/>
    <col min="50" max="16384" width="12.77734375" style="51"/>
  </cols>
  <sheetData>
    <row r="1" spans="1:53" s="4" customFormat="1" ht="13.95" customHeight="1" thickBot="1" x14ac:dyDescent="0.3">
      <c r="A1" s="134" t="s">
        <v>0</v>
      </c>
      <c r="B1" s="26" t="s">
        <v>23</v>
      </c>
      <c r="C1" s="26" t="s">
        <v>24</v>
      </c>
      <c r="D1" s="26" t="s">
        <v>25</v>
      </c>
      <c r="E1" s="26" t="s">
        <v>26</v>
      </c>
      <c r="F1" s="26" t="s">
        <v>27</v>
      </c>
      <c r="G1" s="26" t="s">
        <v>28</v>
      </c>
      <c r="H1" s="26" t="s">
        <v>29</v>
      </c>
      <c r="I1" s="26" t="s">
        <v>30</v>
      </c>
      <c r="J1" s="26" t="s">
        <v>31</v>
      </c>
      <c r="K1" s="26" t="s">
        <v>32</v>
      </c>
      <c r="L1" s="26" t="s">
        <v>33</v>
      </c>
      <c r="M1" s="32" t="s">
        <v>34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32" t="s">
        <v>34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27</v>
      </c>
      <c r="AE1" s="26" t="s">
        <v>28</v>
      </c>
      <c r="AF1" s="26" t="s">
        <v>29</v>
      </c>
      <c r="AG1" s="26" t="s">
        <v>30</v>
      </c>
      <c r="AH1" s="26" t="s">
        <v>31</v>
      </c>
      <c r="AI1" s="26" t="s">
        <v>32</v>
      </c>
      <c r="AJ1" s="26" t="s">
        <v>33</v>
      </c>
      <c r="AK1" s="32" t="s">
        <v>34</v>
      </c>
      <c r="AL1" s="26" t="s">
        <v>23</v>
      </c>
      <c r="AM1" s="26" t="s">
        <v>24</v>
      </c>
      <c r="AN1" s="26" t="s">
        <v>25</v>
      </c>
      <c r="AO1" s="26" t="s">
        <v>26</v>
      </c>
      <c r="AP1" s="26" t="s">
        <v>27</v>
      </c>
      <c r="AQ1" s="26" t="s">
        <v>28</v>
      </c>
      <c r="AR1" s="26" t="s">
        <v>29</v>
      </c>
      <c r="AS1" s="26" t="s">
        <v>30</v>
      </c>
      <c r="AT1" s="26" t="s">
        <v>31</v>
      </c>
      <c r="AU1" s="26" t="s">
        <v>32</v>
      </c>
      <c r="AV1" s="26" t="s">
        <v>33</v>
      </c>
      <c r="AW1" s="27" t="s">
        <v>34</v>
      </c>
    </row>
    <row r="2" spans="1:53" s="4" customFormat="1" x14ac:dyDescent="0.25">
      <c r="A2" s="14" t="s">
        <v>38</v>
      </c>
      <c r="B2" s="6">
        <f t="shared" ref="B2:AK2" si="0">SUM(B3:B7)</f>
        <v>1685536.3806323018</v>
      </c>
      <c r="C2" s="6">
        <f t="shared" si="0"/>
        <v>1534665.497695002</v>
      </c>
      <c r="D2" s="6">
        <f t="shared" si="0"/>
        <v>1766109.5754209021</v>
      </c>
      <c r="E2" s="6">
        <f t="shared" si="0"/>
        <v>1818952.7667113617</v>
      </c>
      <c r="F2" s="6">
        <f t="shared" si="0"/>
        <v>1813301.6372406017</v>
      </c>
      <c r="G2" s="6">
        <f t="shared" si="0"/>
        <v>1793299.364788132</v>
      </c>
      <c r="H2" s="6">
        <f t="shared" si="0"/>
        <v>1706007.1846982017</v>
      </c>
      <c r="I2" s="6">
        <f t="shared" si="0"/>
        <v>1531897.434901502</v>
      </c>
      <c r="J2" s="6">
        <f t="shared" si="0"/>
        <v>1645504.4272850018</v>
      </c>
      <c r="K2" s="6">
        <f t="shared" si="0"/>
        <v>1822727.3597774019</v>
      </c>
      <c r="L2" s="6">
        <f t="shared" si="0"/>
        <v>1771800.4927186021</v>
      </c>
      <c r="M2" s="33">
        <f t="shared" si="0"/>
        <v>1775842.5658730818</v>
      </c>
      <c r="N2" s="8">
        <f>SUM(N3:N7)</f>
        <v>664129.20800999994</v>
      </c>
      <c r="O2" s="8">
        <f t="shared" si="0"/>
        <v>629785.18305799994</v>
      </c>
      <c r="P2" s="8">
        <f t="shared" si="0"/>
        <v>822523.99139119999</v>
      </c>
      <c r="Q2" s="8">
        <f t="shared" si="0"/>
        <v>505711.54358233995</v>
      </c>
      <c r="R2" s="8">
        <f t="shared" si="0"/>
        <v>670224.02301419002</v>
      </c>
      <c r="S2" s="8">
        <f t="shared" si="0"/>
        <v>743551.02798907005</v>
      </c>
      <c r="T2" s="8">
        <f>SUM(T3:T7)</f>
        <v>715482.13420060009</v>
      </c>
      <c r="U2" s="8">
        <f t="shared" si="0"/>
        <v>710661.30941700004</v>
      </c>
      <c r="V2" s="8">
        <f t="shared" si="0"/>
        <v>715051.67397999996</v>
      </c>
      <c r="W2" s="8">
        <f t="shared" si="0"/>
        <v>654104.36302100006</v>
      </c>
      <c r="X2" s="8">
        <f>SUM(X3:X7)</f>
        <v>402635.00956879999</v>
      </c>
      <c r="Y2" s="40">
        <f>SUM(Y3:Y7)</f>
        <v>525190.00421699998</v>
      </c>
      <c r="Z2" s="8">
        <f t="shared" si="0"/>
        <v>49622.6431619</v>
      </c>
      <c r="AA2" s="8">
        <f t="shared" si="0"/>
        <v>56720.832121599997</v>
      </c>
      <c r="AB2" s="8">
        <f t="shared" si="0"/>
        <v>348823.54889169999</v>
      </c>
      <c r="AC2" s="8">
        <f t="shared" si="0"/>
        <v>171126.36365829999</v>
      </c>
      <c r="AD2" s="8">
        <f t="shared" si="0"/>
        <v>493766.87075080001</v>
      </c>
      <c r="AE2" s="8">
        <f t="shared" si="0"/>
        <v>624531.16057179996</v>
      </c>
      <c r="AF2" s="8">
        <f>SUM(AF3:AF7)</f>
        <v>354812.1233024</v>
      </c>
      <c r="AG2" s="8">
        <f t="shared" si="0"/>
        <v>484936.29857509991</v>
      </c>
      <c r="AH2" s="8">
        <f t="shared" si="0"/>
        <v>395460.38301960001</v>
      </c>
      <c r="AI2" s="8">
        <f t="shared" si="0"/>
        <v>245978.55496800001</v>
      </c>
      <c r="AJ2" s="8">
        <f t="shared" si="0"/>
        <v>233655.42378700001</v>
      </c>
      <c r="AK2" s="40">
        <f t="shared" si="0"/>
        <v>321058.61246467999</v>
      </c>
      <c r="AL2" s="8">
        <f t="shared" ref="AL2:AW2" si="1">SUM(AL3:AL7)</f>
        <v>2300042.9454804016</v>
      </c>
      <c r="AM2" s="8">
        <f t="shared" si="1"/>
        <v>2107729.848631402</v>
      </c>
      <c r="AN2" s="8">
        <f t="shared" si="1"/>
        <v>2239810.0179204019</v>
      </c>
      <c r="AO2" s="8">
        <f t="shared" si="1"/>
        <v>2153537.9466354018</v>
      </c>
      <c r="AP2" s="8">
        <f t="shared" si="1"/>
        <v>1989758.7895039918</v>
      </c>
      <c r="AQ2" s="8">
        <f t="shared" si="1"/>
        <v>1912319.2322054019</v>
      </c>
      <c r="AR2" s="8">
        <f t="shared" si="1"/>
        <v>2066677.1955964018</v>
      </c>
      <c r="AS2" s="8">
        <f t="shared" si="1"/>
        <v>1757622.445743402</v>
      </c>
      <c r="AT2" s="8">
        <f t="shared" si="1"/>
        <v>1965095.718245402</v>
      </c>
      <c r="AU2" s="8">
        <f t="shared" si="1"/>
        <v>2230853.1678304016</v>
      </c>
      <c r="AV2" s="8">
        <f t="shared" si="1"/>
        <v>1940780.0785004017</v>
      </c>
      <c r="AW2" s="15">
        <f t="shared" si="1"/>
        <v>1979973.9576254019</v>
      </c>
    </row>
    <row r="3" spans="1:53" s="4" customFormat="1" x14ac:dyDescent="0.25">
      <c r="A3" s="16" t="s">
        <v>39</v>
      </c>
      <c r="B3" s="7">
        <v>509149</v>
      </c>
      <c r="C3" s="7">
        <v>564572</v>
      </c>
      <c r="D3" s="7">
        <v>576304</v>
      </c>
      <c r="E3" s="7">
        <v>568983</v>
      </c>
      <c r="F3" s="7">
        <v>548948</v>
      </c>
      <c r="G3" s="7">
        <v>575422</v>
      </c>
      <c r="H3" s="7">
        <v>557067</v>
      </c>
      <c r="I3" s="7">
        <v>539677</v>
      </c>
      <c r="J3" s="7">
        <v>582922</v>
      </c>
      <c r="K3" s="7">
        <v>614743</v>
      </c>
      <c r="L3" s="7">
        <v>606596</v>
      </c>
      <c r="M3" s="34">
        <v>563094</v>
      </c>
      <c r="N3" s="7">
        <v>289987.887651</v>
      </c>
      <c r="O3" s="7">
        <v>225308.08904699999</v>
      </c>
      <c r="P3" s="7">
        <v>333481.88463099999</v>
      </c>
      <c r="Q3" s="7">
        <v>172743.281965</v>
      </c>
      <c r="R3" s="7">
        <v>162215.620444</v>
      </c>
      <c r="S3" s="7">
        <v>338224.58942099998</v>
      </c>
      <c r="T3" s="7">
        <v>207513.74947000001</v>
      </c>
      <c r="U3" s="7">
        <v>178608.04427000001</v>
      </c>
      <c r="V3" s="7">
        <v>290951.031166</v>
      </c>
      <c r="W3" s="7">
        <v>358925.17979000002</v>
      </c>
      <c r="X3" s="7">
        <v>49727.480489000001</v>
      </c>
      <c r="Y3" s="34">
        <v>147372.225695</v>
      </c>
      <c r="Z3" s="7">
        <v>0</v>
      </c>
      <c r="AA3" s="7">
        <v>2721.4630000000002</v>
      </c>
      <c r="AB3" s="7">
        <v>282226.85499999998</v>
      </c>
      <c r="AC3" s="7">
        <v>105052.29</v>
      </c>
      <c r="AD3" s="7">
        <v>428603.44750000001</v>
      </c>
      <c r="AE3" s="7">
        <v>553332.59499999997</v>
      </c>
      <c r="AF3" s="7">
        <v>292453.67300000001</v>
      </c>
      <c r="AG3" s="7">
        <v>425061.26299999998</v>
      </c>
      <c r="AH3" s="7">
        <v>346857.08899999998</v>
      </c>
      <c r="AI3" s="7">
        <v>187316.03700000001</v>
      </c>
      <c r="AJ3" s="7">
        <v>163359.712</v>
      </c>
      <c r="AK3" s="34">
        <v>243330.37299999999</v>
      </c>
      <c r="AL3" s="3">
        <f t="shared" ref="AL3:AW7" si="2">(B3+N3-Z3)</f>
        <v>799136.88765099994</v>
      </c>
      <c r="AM3" s="3">
        <f t="shared" si="2"/>
        <v>787158.62604700006</v>
      </c>
      <c r="AN3" s="3">
        <f t="shared" si="2"/>
        <v>627559.02963100001</v>
      </c>
      <c r="AO3" s="3">
        <f t="shared" si="2"/>
        <v>636673.99196499994</v>
      </c>
      <c r="AP3" s="3">
        <f t="shared" si="2"/>
        <v>282560.17294399999</v>
      </c>
      <c r="AQ3" s="3">
        <f t="shared" si="2"/>
        <v>360313.99442100001</v>
      </c>
      <c r="AR3" s="3">
        <f t="shared" si="2"/>
        <v>472127.07647000003</v>
      </c>
      <c r="AS3" s="3">
        <f t="shared" si="2"/>
        <v>293223.78126999998</v>
      </c>
      <c r="AT3" s="3">
        <f t="shared" si="2"/>
        <v>527015.94216600014</v>
      </c>
      <c r="AU3" s="3">
        <f t="shared" si="2"/>
        <v>786352.14278999995</v>
      </c>
      <c r="AV3" s="3">
        <f t="shared" si="2"/>
        <v>492963.76848899998</v>
      </c>
      <c r="AW3" s="17">
        <f t="shared" si="2"/>
        <v>467135.85269500001</v>
      </c>
    </row>
    <row r="4" spans="1:53" s="4" customFormat="1" x14ac:dyDescent="0.25">
      <c r="A4" s="16" t="s">
        <v>40</v>
      </c>
      <c r="B4" s="7">
        <v>363571</v>
      </c>
      <c r="C4" s="7">
        <v>347814</v>
      </c>
      <c r="D4" s="7">
        <v>405517</v>
      </c>
      <c r="E4" s="7">
        <v>394129</v>
      </c>
      <c r="F4" s="7">
        <v>399539</v>
      </c>
      <c r="G4" s="7">
        <v>391806</v>
      </c>
      <c r="H4" s="7">
        <v>380254</v>
      </c>
      <c r="I4" s="7">
        <v>382884</v>
      </c>
      <c r="J4" s="7">
        <v>365029</v>
      </c>
      <c r="K4" s="7">
        <v>373476</v>
      </c>
      <c r="L4" s="7">
        <v>392682</v>
      </c>
      <c r="M4" s="34">
        <v>371852</v>
      </c>
      <c r="N4" s="7">
        <v>38212.527887999997</v>
      </c>
      <c r="O4" s="7">
        <v>54406.081099000003</v>
      </c>
      <c r="P4" s="7">
        <v>48781.652342000001</v>
      </c>
      <c r="Q4" s="7">
        <v>25804.177428999999</v>
      </c>
      <c r="R4" s="7">
        <v>69730.649946589998</v>
      </c>
      <c r="S4" s="7">
        <v>43759.599747</v>
      </c>
      <c r="T4" s="7">
        <v>50605.397865999999</v>
      </c>
      <c r="U4" s="7">
        <v>49505.181495999997</v>
      </c>
      <c r="V4" s="7">
        <v>46996.7595</v>
      </c>
      <c r="W4" s="7">
        <v>62189.482397</v>
      </c>
      <c r="X4" s="7">
        <v>19464.528085999998</v>
      </c>
      <c r="Y4" s="34">
        <v>110698.616692</v>
      </c>
      <c r="Z4" s="7">
        <v>769.63927000000001</v>
      </c>
      <c r="AA4" s="7">
        <v>901.37123999999994</v>
      </c>
      <c r="AB4" s="7">
        <v>774.16134999999997</v>
      </c>
      <c r="AC4" s="7">
        <v>869.38873000000001</v>
      </c>
      <c r="AD4" s="7">
        <v>891.47973000000002</v>
      </c>
      <c r="AE4" s="7">
        <v>1179.7996000000001</v>
      </c>
      <c r="AF4" s="7">
        <v>699.98262999999997</v>
      </c>
      <c r="AG4" s="7">
        <v>940.19109000000003</v>
      </c>
      <c r="AH4" s="7">
        <v>1296.90462</v>
      </c>
      <c r="AI4" s="7">
        <v>1231.8810599999999</v>
      </c>
      <c r="AJ4" s="7">
        <v>1351.59184</v>
      </c>
      <c r="AK4" s="34">
        <v>1212.81098</v>
      </c>
      <c r="AL4" s="3">
        <f t="shared" si="2"/>
        <v>401013.88861800003</v>
      </c>
      <c r="AM4" s="3">
        <f t="shared" si="2"/>
        <v>401318.709859</v>
      </c>
      <c r="AN4" s="3">
        <f t="shared" si="2"/>
        <v>453524.49099199998</v>
      </c>
      <c r="AO4" s="3">
        <f t="shared" si="2"/>
        <v>419063.78869899997</v>
      </c>
      <c r="AP4" s="3">
        <f t="shared" si="2"/>
        <v>468378.17021658999</v>
      </c>
      <c r="AQ4" s="3">
        <f t="shared" si="2"/>
        <v>434385.800147</v>
      </c>
      <c r="AR4" s="3">
        <f t="shared" si="2"/>
        <v>430159.41523600003</v>
      </c>
      <c r="AS4" s="3">
        <f t="shared" si="2"/>
        <v>431448.990406</v>
      </c>
      <c r="AT4" s="3">
        <f t="shared" si="2"/>
        <v>410728.85488</v>
      </c>
      <c r="AU4" s="3">
        <f t="shared" si="2"/>
        <v>434433.60133700003</v>
      </c>
      <c r="AV4" s="3">
        <f t="shared" si="2"/>
        <v>410794.936246</v>
      </c>
      <c r="AW4" s="17">
        <f t="shared" si="2"/>
        <v>481337.805712</v>
      </c>
    </row>
    <row r="5" spans="1:53" s="4" customFormat="1" x14ac:dyDescent="0.25">
      <c r="A5" s="16" t="s">
        <v>41</v>
      </c>
      <c r="B5" s="7">
        <v>55237</v>
      </c>
      <c r="C5" s="7">
        <v>42980</v>
      </c>
      <c r="D5" s="7">
        <v>48074</v>
      </c>
      <c r="E5" s="7">
        <v>41105</v>
      </c>
      <c r="F5" s="7">
        <v>43167</v>
      </c>
      <c r="G5" s="7">
        <v>35847</v>
      </c>
      <c r="H5" s="7">
        <v>37334</v>
      </c>
      <c r="I5" s="7">
        <v>32953</v>
      </c>
      <c r="J5" s="7">
        <v>33743</v>
      </c>
      <c r="K5" s="7">
        <v>35700</v>
      </c>
      <c r="L5" s="7">
        <v>38786</v>
      </c>
      <c r="M5" s="34">
        <v>39297</v>
      </c>
      <c r="N5" s="7">
        <v>82903.348733999999</v>
      </c>
      <c r="O5" s="7">
        <v>113078.05224800001</v>
      </c>
      <c r="P5" s="7">
        <v>99665.021819999994</v>
      </c>
      <c r="Q5" s="7">
        <v>100297.656562</v>
      </c>
      <c r="R5" s="7">
        <v>176505.36186599999</v>
      </c>
      <c r="S5" s="7">
        <v>76082.913159999996</v>
      </c>
      <c r="T5" s="7">
        <v>189107.35541300001</v>
      </c>
      <c r="U5" s="7">
        <v>112179.86259</v>
      </c>
      <c r="V5" s="7">
        <v>83319.350722000003</v>
      </c>
      <c r="W5" s="7">
        <v>83151.105226</v>
      </c>
      <c r="X5" s="7">
        <v>166985.482288</v>
      </c>
      <c r="Y5" s="34">
        <v>104525.589741</v>
      </c>
      <c r="Z5" s="7">
        <v>22</v>
      </c>
      <c r="AA5" s="7">
        <v>42</v>
      </c>
      <c r="AB5" s="7">
        <v>22</v>
      </c>
      <c r="AC5" s="7">
        <v>64</v>
      </c>
      <c r="AD5" s="7">
        <v>20</v>
      </c>
      <c r="AE5" s="7">
        <v>42</v>
      </c>
      <c r="AF5" s="7">
        <v>22</v>
      </c>
      <c r="AG5" s="7">
        <v>64</v>
      </c>
      <c r="AH5" s="7">
        <v>270.83</v>
      </c>
      <c r="AI5" s="7">
        <v>292.56</v>
      </c>
      <c r="AJ5" s="7">
        <v>44</v>
      </c>
      <c r="AK5" s="34">
        <v>215.35499999999999</v>
      </c>
      <c r="AL5" s="3">
        <f t="shared" si="2"/>
        <v>138118.348734</v>
      </c>
      <c r="AM5" s="3">
        <f t="shared" si="2"/>
        <v>156016.05224799999</v>
      </c>
      <c r="AN5" s="3">
        <f t="shared" si="2"/>
        <v>147717.02181999999</v>
      </c>
      <c r="AO5" s="3">
        <f t="shared" si="2"/>
        <v>141338.65656199999</v>
      </c>
      <c r="AP5" s="3">
        <f t="shared" si="2"/>
        <v>219652.36186599999</v>
      </c>
      <c r="AQ5" s="3">
        <f t="shared" si="2"/>
        <v>111887.91316</v>
      </c>
      <c r="AR5" s="3">
        <f t="shared" si="2"/>
        <v>226419.35541300001</v>
      </c>
      <c r="AS5" s="3">
        <f t="shared" si="2"/>
        <v>145068.86259</v>
      </c>
      <c r="AT5" s="3">
        <f t="shared" si="2"/>
        <v>116791.520722</v>
      </c>
      <c r="AU5" s="3">
        <f t="shared" si="2"/>
        <v>118558.545226</v>
      </c>
      <c r="AV5" s="3">
        <f t="shared" si="2"/>
        <v>205727.482288</v>
      </c>
      <c r="AW5" s="17">
        <f t="shared" si="2"/>
        <v>143607.23474099999</v>
      </c>
    </row>
    <row r="6" spans="1:53" s="4" customFormat="1" x14ac:dyDescent="0.25">
      <c r="A6" s="16" t="s">
        <v>42</v>
      </c>
      <c r="B6" s="7">
        <v>757579.38063230191</v>
      </c>
      <c r="C6" s="7">
        <v>579299.49769500201</v>
      </c>
      <c r="D6" s="7">
        <v>736214.57542090211</v>
      </c>
      <c r="E6" s="7">
        <v>814735.76671136182</v>
      </c>
      <c r="F6" s="7">
        <v>821647.63724060182</v>
      </c>
      <c r="G6" s="7">
        <v>790224.36478813202</v>
      </c>
      <c r="H6" s="7">
        <v>731352.18469820183</v>
      </c>
      <c r="I6" s="7">
        <v>576383.43490150187</v>
      </c>
      <c r="J6" s="7">
        <v>663810.42728500185</v>
      </c>
      <c r="K6" s="7">
        <v>798808.3597774019</v>
      </c>
      <c r="L6" s="7">
        <v>733736.49271860195</v>
      </c>
      <c r="M6" s="34">
        <v>801599.56587308191</v>
      </c>
      <c r="N6" s="7">
        <v>250782.94673699999</v>
      </c>
      <c r="O6" s="7">
        <v>234071.483664</v>
      </c>
      <c r="P6" s="7">
        <v>336999.38359819999</v>
      </c>
      <c r="Q6" s="7">
        <v>203438.58362634</v>
      </c>
      <c r="R6" s="7">
        <v>260205.5987576</v>
      </c>
      <c r="S6" s="7">
        <v>284270.12666106998</v>
      </c>
      <c r="T6" s="7">
        <v>266752.49845160003</v>
      </c>
      <c r="U6" s="7">
        <v>368132.86306100001</v>
      </c>
      <c r="V6" s="7">
        <v>292048.660592</v>
      </c>
      <c r="W6" s="7">
        <v>145319.23860800001</v>
      </c>
      <c r="X6" s="7">
        <v>164304.0347058</v>
      </c>
      <c r="Y6" s="34">
        <v>161197.759089</v>
      </c>
      <c r="Z6" s="7">
        <v>48828.9888919</v>
      </c>
      <c r="AA6" s="7">
        <v>53052.992881600003</v>
      </c>
      <c r="AB6" s="7">
        <v>65797.510541700001</v>
      </c>
      <c r="AC6" s="7">
        <v>65111.241860299997</v>
      </c>
      <c r="AD6" s="7">
        <v>64229.117520799999</v>
      </c>
      <c r="AE6" s="7">
        <v>69972.712971800007</v>
      </c>
      <c r="AF6" s="7">
        <v>61627.174672399997</v>
      </c>
      <c r="AG6" s="7">
        <v>58865.559485099999</v>
      </c>
      <c r="AH6" s="7">
        <v>47028.979399600001</v>
      </c>
      <c r="AI6" s="7">
        <v>57132.119908000001</v>
      </c>
      <c r="AJ6" s="7">
        <v>68893.008946999995</v>
      </c>
      <c r="AK6" s="34">
        <v>76296.006484679994</v>
      </c>
      <c r="AL6" s="3">
        <f t="shared" si="2"/>
        <v>959533.33847740188</v>
      </c>
      <c r="AM6" s="3">
        <f t="shared" si="2"/>
        <v>760317.9884774019</v>
      </c>
      <c r="AN6" s="3">
        <f t="shared" si="2"/>
        <v>1007416.4484774021</v>
      </c>
      <c r="AO6" s="3">
        <f t="shared" si="2"/>
        <v>953063.1084774019</v>
      </c>
      <c r="AP6" s="3">
        <f t="shared" si="2"/>
        <v>1017624.1184774019</v>
      </c>
      <c r="AQ6" s="3">
        <f t="shared" si="2"/>
        <v>1004521.7784774019</v>
      </c>
      <c r="AR6" s="3">
        <f t="shared" si="2"/>
        <v>936477.5084774018</v>
      </c>
      <c r="AS6" s="3">
        <f t="shared" si="2"/>
        <v>885650.7384774019</v>
      </c>
      <c r="AT6" s="3">
        <f t="shared" si="2"/>
        <v>908830.1084774019</v>
      </c>
      <c r="AU6" s="3">
        <f t="shared" si="2"/>
        <v>886995.47847740189</v>
      </c>
      <c r="AV6" s="3">
        <f t="shared" si="2"/>
        <v>829147.51847740193</v>
      </c>
      <c r="AW6" s="17">
        <f t="shared" si="2"/>
        <v>886501.31847740186</v>
      </c>
    </row>
    <row r="7" spans="1:53" s="4" customFormat="1" x14ac:dyDescent="0.25">
      <c r="A7" s="16" t="s">
        <v>43</v>
      </c>
      <c r="B7" s="7">
        <v>0</v>
      </c>
      <c r="C7" s="7">
        <v>0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34">
        <v>0</v>
      </c>
      <c r="N7" s="7">
        <v>2242.4969999999998</v>
      </c>
      <c r="O7" s="7">
        <v>2921.4769999999999</v>
      </c>
      <c r="P7" s="7">
        <v>3596.049</v>
      </c>
      <c r="Q7" s="7">
        <v>3427.8440000000001</v>
      </c>
      <c r="R7" s="7">
        <v>1566.7919999999999</v>
      </c>
      <c r="S7" s="7">
        <v>1213.799</v>
      </c>
      <c r="T7" s="7">
        <v>1503.133</v>
      </c>
      <c r="U7" s="7">
        <v>2235.3580000000002</v>
      </c>
      <c r="V7" s="7">
        <v>1735.8720000000001</v>
      </c>
      <c r="W7" s="7">
        <v>4519.357</v>
      </c>
      <c r="X7" s="7">
        <v>2153.4839999999999</v>
      </c>
      <c r="Y7" s="34">
        <v>1395.8130000000001</v>
      </c>
      <c r="Z7" s="7">
        <v>2.0150000000000001</v>
      </c>
      <c r="AA7" s="7">
        <v>3.0049999999999999</v>
      </c>
      <c r="AB7" s="7">
        <v>3.0219999999999998</v>
      </c>
      <c r="AC7" s="7">
        <v>29.443068</v>
      </c>
      <c r="AD7" s="7">
        <v>22.826000000000001</v>
      </c>
      <c r="AE7" s="7">
        <v>4.0529999999999999</v>
      </c>
      <c r="AF7" s="7">
        <v>9.2929999999999993</v>
      </c>
      <c r="AG7" s="7">
        <v>5.2850000000000001</v>
      </c>
      <c r="AH7" s="7">
        <v>6.58</v>
      </c>
      <c r="AI7" s="7">
        <v>5.9569999999999999</v>
      </c>
      <c r="AJ7" s="7">
        <v>7.1109999999999998</v>
      </c>
      <c r="AK7" s="34">
        <v>4.0670000000000002</v>
      </c>
      <c r="AL7" s="3">
        <f t="shared" si="2"/>
        <v>2240.482</v>
      </c>
      <c r="AM7" s="3">
        <f t="shared" si="2"/>
        <v>2918.4719999999998</v>
      </c>
      <c r="AN7" s="3">
        <f t="shared" si="2"/>
        <v>3593.027</v>
      </c>
      <c r="AO7" s="3">
        <f t="shared" si="2"/>
        <v>3398.400932</v>
      </c>
      <c r="AP7" s="3">
        <f t="shared" si="2"/>
        <v>1543.9659999999999</v>
      </c>
      <c r="AQ7" s="3">
        <f t="shared" si="2"/>
        <v>1209.7459999999999</v>
      </c>
      <c r="AR7" s="3">
        <f t="shared" si="2"/>
        <v>1493.8400000000001</v>
      </c>
      <c r="AS7" s="3">
        <f t="shared" si="2"/>
        <v>2230.0730000000003</v>
      </c>
      <c r="AT7" s="3">
        <f t="shared" si="2"/>
        <v>1729.2920000000001</v>
      </c>
      <c r="AU7" s="3">
        <f t="shared" si="2"/>
        <v>4513.3999999999996</v>
      </c>
      <c r="AV7" s="3">
        <f t="shared" si="2"/>
        <v>2146.373</v>
      </c>
      <c r="AW7" s="17">
        <f t="shared" si="2"/>
        <v>1391.7460000000001</v>
      </c>
    </row>
    <row r="8" spans="1:53" s="4" customFormat="1" ht="15.6" x14ac:dyDescent="0.25">
      <c r="A8" s="49" t="s">
        <v>54</v>
      </c>
      <c r="B8" s="9">
        <f t="shared" ref="B8:M8" si="3">SUM(B9:B10)</f>
        <v>1559857.32297287</v>
      </c>
      <c r="C8" s="9">
        <f t="shared" si="3"/>
        <v>1251264.32297287</v>
      </c>
      <c r="D8" s="9">
        <f t="shared" si="3"/>
        <v>1674473.32297287</v>
      </c>
      <c r="E8" s="9">
        <f t="shared" si="3"/>
        <v>1623921.32297287</v>
      </c>
      <c r="F8" s="9">
        <f t="shared" si="3"/>
        <v>1698936.32297287</v>
      </c>
      <c r="G8" s="9">
        <f t="shared" si="3"/>
        <v>1658460.32297287</v>
      </c>
      <c r="H8" s="9">
        <f t="shared" si="3"/>
        <v>1543522.32297287</v>
      </c>
      <c r="I8" s="9">
        <f t="shared" si="3"/>
        <v>1503898.32297287</v>
      </c>
      <c r="J8" s="9">
        <f t="shared" si="3"/>
        <v>1547425.32297287</v>
      </c>
      <c r="K8" s="9">
        <f t="shared" si="3"/>
        <v>1481504.32297287</v>
      </c>
      <c r="L8" s="9">
        <f t="shared" si="3"/>
        <v>1422682.32297287</v>
      </c>
      <c r="M8" s="35">
        <f t="shared" si="3"/>
        <v>1501308.32297287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41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41">
        <v>0</v>
      </c>
      <c r="AL8" s="10">
        <v>2232942.2344225054</v>
      </c>
      <c r="AM8" s="10">
        <v>1957667.3293564895</v>
      </c>
      <c r="AN8" s="10">
        <v>2726204.63597896</v>
      </c>
      <c r="AO8" s="10">
        <v>2525344.4350777087</v>
      </c>
      <c r="AP8" s="10">
        <v>2551451.450890955</v>
      </c>
      <c r="AQ8" s="10">
        <v>2433976.9297329383</v>
      </c>
      <c r="AR8" s="10">
        <v>2549963.7407143479</v>
      </c>
      <c r="AS8" s="10">
        <v>2624003.1426411853</v>
      </c>
      <c r="AT8" s="10">
        <v>2412857.5556210899</v>
      </c>
      <c r="AU8" s="10">
        <v>2322811.1422239579</v>
      </c>
      <c r="AV8" s="10">
        <v>2109632.1663368698</v>
      </c>
      <c r="AW8" s="28">
        <v>2072064.8592836347</v>
      </c>
      <c r="AX8" s="54"/>
      <c r="AY8" s="54"/>
      <c r="AZ8" s="54"/>
      <c r="BA8" s="54"/>
    </row>
    <row r="9" spans="1:53" s="4" customFormat="1" x14ac:dyDescent="0.25">
      <c r="A9" s="18" t="s">
        <v>44</v>
      </c>
      <c r="B9" s="3">
        <v>1351455.4063062</v>
      </c>
      <c r="C9" s="3">
        <v>1070870.4063062</v>
      </c>
      <c r="D9" s="3">
        <v>1418896.4063062</v>
      </c>
      <c r="E9" s="3">
        <v>1342342.4063062</v>
      </c>
      <c r="F9" s="3">
        <v>1433273.4063062</v>
      </c>
      <c r="G9" s="3">
        <v>1414819.4063062</v>
      </c>
      <c r="H9" s="3">
        <v>1318982.4063062</v>
      </c>
      <c r="I9" s="3">
        <v>1247395.4063062</v>
      </c>
      <c r="J9" s="3">
        <v>1280042.4063062</v>
      </c>
      <c r="K9" s="3">
        <v>1249289.4063062</v>
      </c>
      <c r="L9" s="3">
        <v>1167813.4063062</v>
      </c>
      <c r="M9" s="38">
        <v>1248593.4063062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8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8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17">
        <v>0</v>
      </c>
    </row>
    <row r="10" spans="1:53" s="4" customFormat="1" x14ac:dyDescent="0.25">
      <c r="A10" s="18" t="s">
        <v>45</v>
      </c>
      <c r="B10" s="3">
        <v>208401.91666667</v>
      </c>
      <c r="C10" s="3">
        <v>180393.91666667</v>
      </c>
      <c r="D10" s="3">
        <v>255576.91666667</v>
      </c>
      <c r="E10" s="3">
        <v>281578.91666667</v>
      </c>
      <c r="F10" s="3">
        <v>265662.91666667</v>
      </c>
      <c r="G10" s="3">
        <v>243640.91666667</v>
      </c>
      <c r="H10" s="3">
        <v>224539.91666667</v>
      </c>
      <c r="I10" s="3">
        <v>256502.91666667</v>
      </c>
      <c r="J10" s="3">
        <v>267382.91666667</v>
      </c>
      <c r="K10" s="3">
        <v>232214.91666667</v>
      </c>
      <c r="L10" s="3">
        <v>254868.91666667</v>
      </c>
      <c r="M10" s="38">
        <v>252714.91666667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8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8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17">
        <v>0</v>
      </c>
    </row>
    <row r="11" spans="1:53" s="4" customFormat="1" x14ac:dyDescent="0.25">
      <c r="A11" s="20" t="s">
        <v>1</v>
      </c>
      <c r="B11" s="11">
        <f t="shared" ref="B11:AW11" si="4">(B12+B15+B16)</f>
        <v>740987.13001042337</v>
      </c>
      <c r="C11" s="11">
        <f t="shared" si="4"/>
        <v>541722.13001042337</v>
      </c>
      <c r="D11" s="11">
        <f t="shared" si="4"/>
        <v>791207.13001042337</v>
      </c>
      <c r="E11" s="11">
        <f t="shared" si="4"/>
        <v>791493.13001042337</v>
      </c>
      <c r="F11" s="11">
        <f t="shared" si="4"/>
        <v>843494.13001042337</v>
      </c>
      <c r="G11" s="11">
        <f t="shared" si="4"/>
        <v>716923.13001042337</v>
      </c>
      <c r="H11" s="11">
        <f t="shared" si="4"/>
        <v>634267.13001042337</v>
      </c>
      <c r="I11" s="11">
        <f t="shared" si="4"/>
        <v>692072.13001042337</v>
      </c>
      <c r="J11" s="11">
        <f t="shared" si="4"/>
        <v>718624.13001042337</v>
      </c>
      <c r="K11" s="11">
        <f t="shared" si="4"/>
        <v>764064.13001042337</v>
      </c>
      <c r="L11" s="11">
        <f t="shared" si="4"/>
        <v>733376.13001042337</v>
      </c>
      <c r="M11" s="37">
        <f t="shared" si="4"/>
        <v>785365.13001042337</v>
      </c>
      <c r="N11" s="12">
        <f t="shared" si="4"/>
        <v>79470.665137999997</v>
      </c>
      <c r="O11" s="12">
        <f t="shared" si="4"/>
        <v>54239.286658999998</v>
      </c>
      <c r="P11" s="12">
        <f t="shared" si="4"/>
        <v>52047.569059360008</v>
      </c>
      <c r="Q11" s="12">
        <f t="shared" si="4"/>
        <v>40230.147571000001</v>
      </c>
      <c r="R11" s="12">
        <f t="shared" si="4"/>
        <v>73496.017030110001</v>
      </c>
      <c r="S11" s="12">
        <f t="shared" si="4"/>
        <v>50229.547174660001</v>
      </c>
      <c r="T11" s="12">
        <f>(T12+T15+T16)</f>
        <v>15337.30122239</v>
      </c>
      <c r="U11" s="12">
        <f t="shared" si="4"/>
        <v>86460.596624199999</v>
      </c>
      <c r="V11" s="12">
        <f t="shared" si="4"/>
        <v>45280.569720560001</v>
      </c>
      <c r="W11" s="12">
        <f t="shared" si="4"/>
        <v>53725.929345959994</v>
      </c>
      <c r="X11" s="12">
        <f t="shared" si="4"/>
        <v>36602.285294959998</v>
      </c>
      <c r="Y11" s="42">
        <f t="shared" si="4"/>
        <v>67667.13283943999</v>
      </c>
      <c r="Z11" s="12">
        <f t="shared" si="4"/>
        <v>4296.4870969999993</v>
      </c>
      <c r="AA11" s="12">
        <f t="shared" si="4"/>
        <v>3965.5392120000001</v>
      </c>
      <c r="AB11" s="12">
        <f t="shared" si="4"/>
        <v>6301.3613013000004</v>
      </c>
      <c r="AC11" s="12">
        <f t="shared" si="4"/>
        <v>4720.8727912000004</v>
      </c>
      <c r="AD11" s="12">
        <f t="shared" si="4"/>
        <v>3679.5475070000002</v>
      </c>
      <c r="AE11" s="12">
        <f t="shared" si="4"/>
        <v>4426.5301310000004</v>
      </c>
      <c r="AF11" s="12">
        <f>(AF12+AF15+AF16)</f>
        <v>4122.9963870000001</v>
      </c>
      <c r="AG11" s="12">
        <f t="shared" si="4"/>
        <v>7262.6000800000002</v>
      </c>
      <c r="AH11" s="12">
        <f t="shared" si="4"/>
        <v>3554.344302</v>
      </c>
      <c r="AI11" s="12">
        <f t="shared" si="4"/>
        <v>4031.4209270000001</v>
      </c>
      <c r="AJ11" s="12">
        <f t="shared" si="4"/>
        <v>4220.4016680000004</v>
      </c>
      <c r="AK11" s="42">
        <f t="shared" si="4"/>
        <v>8334.1080660000007</v>
      </c>
      <c r="AL11" s="12">
        <f t="shared" si="4"/>
        <v>816161.30805142329</v>
      </c>
      <c r="AM11" s="12">
        <f t="shared" si="4"/>
        <v>591995.87745742325</v>
      </c>
      <c r="AN11" s="12">
        <f t="shared" si="4"/>
        <v>836953.33776848332</v>
      </c>
      <c r="AO11" s="12">
        <f t="shared" si="4"/>
        <v>827002.40479022323</v>
      </c>
      <c r="AP11" s="12">
        <f t="shared" si="4"/>
        <v>913310.59953353344</v>
      </c>
      <c r="AQ11" s="12">
        <f t="shared" si="4"/>
        <v>762726.14705408318</v>
      </c>
      <c r="AR11" s="12">
        <f t="shared" si="4"/>
        <v>645481.4348458132</v>
      </c>
      <c r="AS11" s="12">
        <f t="shared" si="4"/>
        <v>771270.12655462336</v>
      </c>
      <c r="AT11" s="12">
        <f t="shared" si="4"/>
        <v>760350.35542898334</v>
      </c>
      <c r="AU11" s="12">
        <f t="shared" si="4"/>
        <v>813758.63842938328</v>
      </c>
      <c r="AV11" s="12">
        <f t="shared" si="4"/>
        <v>765758.01363738335</v>
      </c>
      <c r="AW11" s="21">
        <f t="shared" si="4"/>
        <v>844698.15478386334</v>
      </c>
    </row>
    <row r="12" spans="1:53" s="4" customFormat="1" x14ac:dyDescent="0.25">
      <c r="A12" s="44" t="s">
        <v>18</v>
      </c>
      <c r="B12" s="45">
        <f t="shared" ref="B12:AW12" si="5">(B13+B14)</f>
        <v>720773.29667708999</v>
      </c>
      <c r="C12" s="45">
        <f t="shared" si="5"/>
        <v>521508.29667708999</v>
      </c>
      <c r="D12" s="45">
        <f t="shared" si="5"/>
        <v>770993.29667708999</v>
      </c>
      <c r="E12" s="45">
        <f t="shared" si="5"/>
        <v>771279.29667708999</v>
      </c>
      <c r="F12" s="45">
        <f t="shared" si="5"/>
        <v>823280.29667708999</v>
      </c>
      <c r="G12" s="45">
        <f t="shared" si="5"/>
        <v>696709.29667708999</v>
      </c>
      <c r="H12" s="45">
        <f t="shared" si="5"/>
        <v>614053.29667708999</v>
      </c>
      <c r="I12" s="45">
        <f t="shared" si="5"/>
        <v>671858.29667708999</v>
      </c>
      <c r="J12" s="45">
        <f t="shared" si="5"/>
        <v>698410.29667708999</v>
      </c>
      <c r="K12" s="45">
        <f t="shared" si="5"/>
        <v>743850.29667708999</v>
      </c>
      <c r="L12" s="45">
        <f t="shared" si="5"/>
        <v>713162.29667708999</v>
      </c>
      <c r="M12" s="46">
        <f t="shared" si="5"/>
        <v>765151.29667708999</v>
      </c>
      <c r="N12" s="45">
        <f t="shared" si="5"/>
        <v>67294.670146999997</v>
      </c>
      <c r="O12" s="45">
        <f t="shared" si="5"/>
        <v>39703.415932999997</v>
      </c>
      <c r="P12" s="45">
        <f t="shared" si="5"/>
        <v>38948.340745000001</v>
      </c>
      <c r="Q12" s="45">
        <f t="shared" si="5"/>
        <v>30489.598217999999</v>
      </c>
      <c r="R12" s="45">
        <f t="shared" si="5"/>
        <v>63275.204517999999</v>
      </c>
      <c r="S12" s="45">
        <f t="shared" si="5"/>
        <v>38365.709180999998</v>
      </c>
      <c r="T12" s="45">
        <f>(T13+T14)</f>
        <v>1302.8744569999999</v>
      </c>
      <c r="U12" s="45">
        <f t="shared" si="5"/>
        <v>72918.886297999998</v>
      </c>
      <c r="V12" s="45">
        <f t="shared" si="5"/>
        <v>32443.794457</v>
      </c>
      <c r="W12" s="45">
        <f t="shared" si="5"/>
        <v>39583.777805999998</v>
      </c>
      <c r="X12" s="45">
        <f t="shared" si="5"/>
        <v>26499.043054000002</v>
      </c>
      <c r="Y12" s="46">
        <f t="shared" si="5"/>
        <v>54995.043523</v>
      </c>
      <c r="Z12" s="45">
        <f t="shared" si="5"/>
        <v>363.26400000000001</v>
      </c>
      <c r="AA12" s="45">
        <f t="shared" si="5"/>
        <v>57.747</v>
      </c>
      <c r="AB12" s="45">
        <f t="shared" si="5"/>
        <v>166.95750000000001</v>
      </c>
      <c r="AC12" s="45">
        <f t="shared" si="5"/>
        <v>87.352000000000004</v>
      </c>
      <c r="AD12" s="45">
        <f t="shared" si="5"/>
        <v>77.472089999999994</v>
      </c>
      <c r="AE12" s="45">
        <f t="shared" si="5"/>
        <v>13.312999999999999</v>
      </c>
      <c r="AF12" s="45">
        <f>(AF13+AF14)</f>
        <v>21.076000000000001</v>
      </c>
      <c r="AG12" s="45">
        <f t="shared" si="5"/>
        <v>11.744999999999999</v>
      </c>
      <c r="AH12" s="45">
        <f t="shared" si="5"/>
        <v>63.67</v>
      </c>
      <c r="AI12" s="45">
        <f t="shared" si="5"/>
        <v>41.469000000000001</v>
      </c>
      <c r="AJ12" s="45">
        <f t="shared" si="5"/>
        <v>35.256999999999998</v>
      </c>
      <c r="AK12" s="46">
        <f t="shared" si="5"/>
        <v>23.117999999999999</v>
      </c>
      <c r="AL12" s="45">
        <f t="shared" si="5"/>
        <v>787704.70282408991</v>
      </c>
      <c r="AM12" s="45">
        <f t="shared" si="5"/>
        <v>561153.96561008994</v>
      </c>
      <c r="AN12" s="45">
        <f t="shared" si="5"/>
        <v>809774.67992208991</v>
      </c>
      <c r="AO12" s="45">
        <f t="shared" si="5"/>
        <v>801681.54289508995</v>
      </c>
      <c r="AP12" s="45">
        <f t="shared" si="5"/>
        <v>886478.02910509007</v>
      </c>
      <c r="AQ12" s="45">
        <f t="shared" si="5"/>
        <v>735061.69285808993</v>
      </c>
      <c r="AR12" s="45">
        <f t="shared" si="5"/>
        <v>615335.09513408993</v>
      </c>
      <c r="AS12" s="45">
        <f t="shared" si="5"/>
        <v>744765.43797509</v>
      </c>
      <c r="AT12" s="45">
        <f t="shared" si="5"/>
        <v>730790.42113409005</v>
      </c>
      <c r="AU12" s="45">
        <f t="shared" si="5"/>
        <v>783392.60548308992</v>
      </c>
      <c r="AV12" s="45">
        <f t="shared" si="5"/>
        <v>739626.08273109002</v>
      </c>
      <c r="AW12" s="47">
        <f t="shared" si="5"/>
        <v>820123.22220008995</v>
      </c>
    </row>
    <row r="13" spans="1:53" s="4" customFormat="1" x14ac:dyDescent="0.25">
      <c r="A13" s="13" t="s">
        <v>14</v>
      </c>
      <c r="B13" s="3">
        <v>196757.16666667</v>
      </c>
      <c r="C13" s="3">
        <v>182245.16666667</v>
      </c>
      <c r="D13" s="3">
        <v>246948.16666667</v>
      </c>
      <c r="E13" s="3">
        <v>253517.16666667</v>
      </c>
      <c r="F13" s="3">
        <v>252767.16666667</v>
      </c>
      <c r="G13" s="3">
        <v>227701.16666667</v>
      </c>
      <c r="H13" s="3">
        <v>215693.16666667</v>
      </c>
      <c r="I13" s="3">
        <v>238843.16666667</v>
      </c>
      <c r="J13" s="3">
        <v>246861.16666667</v>
      </c>
      <c r="K13" s="3">
        <v>218633.16666667</v>
      </c>
      <c r="L13" s="3">
        <v>227919.16666667</v>
      </c>
      <c r="M13" s="38">
        <v>238809.16666667</v>
      </c>
      <c r="N13" s="3">
        <v>40091.659847000003</v>
      </c>
      <c r="O13" s="3">
        <v>31705.785932999999</v>
      </c>
      <c r="P13" s="3">
        <v>33448.340745000001</v>
      </c>
      <c r="Q13" s="3">
        <v>1192.067918</v>
      </c>
      <c r="R13" s="3">
        <v>33294.584318000001</v>
      </c>
      <c r="S13" s="3">
        <v>7232.9691810000004</v>
      </c>
      <c r="T13" s="3">
        <v>1302.8744569999999</v>
      </c>
      <c r="U13" s="3">
        <v>40535.056078000001</v>
      </c>
      <c r="V13" s="3">
        <v>32443.794457</v>
      </c>
      <c r="W13" s="3">
        <v>17652.238595999999</v>
      </c>
      <c r="X13" s="3">
        <v>2499.132834</v>
      </c>
      <c r="Y13" s="38">
        <v>33752.073522999999</v>
      </c>
      <c r="Z13" s="3">
        <v>363.26400000000001</v>
      </c>
      <c r="AA13" s="3">
        <v>57.744</v>
      </c>
      <c r="AB13" s="3">
        <v>166.95750000000001</v>
      </c>
      <c r="AC13" s="3">
        <v>87.352000000000004</v>
      </c>
      <c r="AD13" s="3">
        <v>77.472089999999994</v>
      </c>
      <c r="AE13" s="3">
        <v>13.113</v>
      </c>
      <c r="AF13" s="3">
        <v>21.076000000000001</v>
      </c>
      <c r="AG13" s="3">
        <v>11.744999999999999</v>
      </c>
      <c r="AH13" s="3">
        <v>63.67</v>
      </c>
      <c r="AI13" s="3">
        <v>41.469000000000001</v>
      </c>
      <c r="AJ13" s="3">
        <v>35.256999999999998</v>
      </c>
      <c r="AK13" s="38">
        <v>23.117999999999999</v>
      </c>
      <c r="AL13" s="3">
        <f t="shared" ref="AL13:AW16" si="6">(B13+N13-Z13)</f>
        <v>236485.56251367001</v>
      </c>
      <c r="AM13" s="3">
        <f t="shared" si="6"/>
        <v>213893.20859967</v>
      </c>
      <c r="AN13" s="3">
        <f t="shared" si="6"/>
        <v>280229.54991166998</v>
      </c>
      <c r="AO13" s="3">
        <f t="shared" si="6"/>
        <v>254621.88258466998</v>
      </c>
      <c r="AP13" s="3">
        <f t="shared" si="6"/>
        <v>285984.27889467002</v>
      </c>
      <c r="AQ13" s="3">
        <f t="shared" si="6"/>
        <v>234921.02284766998</v>
      </c>
      <c r="AR13" s="3">
        <f t="shared" si="6"/>
        <v>216974.96512367</v>
      </c>
      <c r="AS13" s="3">
        <f t="shared" si="6"/>
        <v>279366.47774467</v>
      </c>
      <c r="AT13" s="3">
        <f t="shared" si="6"/>
        <v>279241.29112367</v>
      </c>
      <c r="AU13" s="3">
        <f t="shared" si="6"/>
        <v>236243.93626267</v>
      </c>
      <c r="AV13" s="3">
        <f t="shared" si="6"/>
        <v>230383.04250066998</v>
      </c>
      <c r="AW13" s="17">
        <f t="shared" si="6"/>
        <v>272538.12218966999</v>
      </c>
    </row>
    <row r="14" spans="1:53" s="4" customFormat="1" x14ac:dyDescent="0.25">
      <c r="A14" s="13" t="s">
        <v>15</v>
      </c>
      <c r="B14" s="3">
        <v>524016.13001041999</v>
      </c>
      <c r="C14" s="3">
        <v>339263.13001041999</v>
      </c>
      <c r="D14" s="3">
        <v>524045.13001041999</v>
      </c>
      <c r="E14" s="3">
        <v>517762.13001041999</v>
      </c>
      <c r="F14" s="3">
        <v>570513.13001041999</v>
      </c>
      <c r="G14" s="3">
        <v>469008.13001041999</v>
      </c>
      <c r="H14" s="3">
        <v>398360.13001041999</v>
      </c>
      <c r="I14" s="3">
        <v>433015.13001041999</v>
      </c>
      <c r="J14" s="3">
        <v>451549.13001041999</v>
      </c>
      <c r="K14" s="3">
        <v>525217.13001041999</v>
      </c>
      <c r="L14" s="3">
        <v>485243.13001041999</v>
      </c>
      <c r="M14" s="34">
        <v>526342.13001041999</v>
      </c>
      <c r="N14" s="3">
        <v>27203.010300000002</v>
      </c>
      <c r="O14" s="3">
        <v>7997.63</v>
      </c>
      <c r="P14" s="3">
        <v>5500</v>
      </c>
      <c r="Q14" s="3">
        <v>29297.530299999999</v>
      </c>
      <c r="R14" s="3">
        <v>29980.620200000001</v>
      </c>
      <c r="S14" s="3">
        <v>31132.74</v>
      </c>
      <c r="T14" s="3">
        <v>0</v>
      </c>
      <c r="U14" s="3">
        <v>32383.83022</v>
      </c>
      <c r="V14" s="3">
        <v>0</v>
      </c>
      <c r="W14" s="3">
        <v>21931.539209999999</v>
      </c>
      <c r="X14" s="3">
        <v>23999.910220000002</v>
      </c>
      <c r="Y14" s="38">
        <v>21242.97</v>
      </c>
      <c r="Z14" s="3">
        <v>0</v>
      </c>
      <c r="AA14" s="3">
        <v>3.0000000000000001E-3</v>
      </c>
      <c r="AB14" s="3">
        <v>0</v>
      </c>
      <c r="AC14" s="3">
        <v>0</v>
      </c>
      <c r="AD14" s="3">
        <v>0</v>
      </c>
      <c r="AE14" s="3">
        <v>0.2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8">
        <v>0</v>
      </c>
      <c r="AL14" s="3">
        <f t="shared" si="6"/>
        <v>551219.14031041996</v>
      </c>
      <c r="AM14" s="3">
        <f t="shared" si="6"/>
        <v>347260.75701041997</v>
      </c>
      <c r="AN14" s="3">
        <f t="shared" si="6"/>
        <v>529545.13001041999</v>
      </c>
      <c r="AO14" s="3">
        <f t="shared" si="6"/>
        <v>547059.66031041997</v>
      </c>
      <c r="AP14" s="3">
        <f t="shared" si="6"/>
        <v>600493.75021042</v>
      </c>
      <c r="AQ14" s="3">
        <f t="shared" si="6"/>
        <v>500140.67001041997</v>
      </c>
      <c r="AR14" s="3">
        <f t="shared" si="6"/>
        <v>398360.13001041999</v>
      </c>
      <c r="AS14" s="3">
        <f t="shared" si="6"/>
        <v>465398.96023041999</v>
      </c>
      <c r="AT14" s="3">
        <f t="shared" si="6"/>
        <v>451549.13001041999</v>
      </c>
      <c r="AU14" s="3">
        <f t="shared" si="6"/>
        <v>547148.66922041995</v>
      </c>
      <c r="AV14" s="3">
        <f t="shared" si="6"/>
        <v>509243.04023042001</v>
      </c>
      <c r="AW14" s="17">
        <f t="shared" si="6"/>
        <v>547585.10001041996</v>
      </c>
    </row>
    <row r="15" spans="1:53" s="4" customFormat="1" x14ac:dyDescent="0.25">
      <c r="A15" s="13" t="s">
        <v>2</v>
      </c>
      <c r="B15" s="3">
        <v>20213.833333333332</v>
      </c>
      <c r="C15" s="3">
        <v>20213.833333333332</v>
      </c>
      <c r="D15" s="3">
        <v>20213.833333333332</v>
      </c>
      <c r="E15" s="3">
        <v>20213.833333333332</v>
      </c>
      <c r="F15" s="3">
        <v>20213.833333333332</v>
      </c>
      <c r="G15" s="3">
        <v>20213.833333333332</v>
      </c>
      <c r="H15" s="3">
        <v>20213.833333333332</v>
      </c>
      <c r="I15" s="3">
        <v>20213.833333333332</v>
      </c>
      <c r="J15" s="3">
        <v>20213.833333333332</v>
      </c>
      <c r="K15" s="3">
        <v>20213.833333333332</v>
      </c>
      <c r="L15" s="3">
        <v>20213.833333333332</v>
      </c>
      <c r="M15" s="34">
        <v>20213.833333333332</v>
      </c>
      <c r="N15" s="3">
        <v>8657.7686190000004</v>
      </c>
      <c r="O15" s="3">
        <v>10327.563830999999</v>
      </c>
      <c r="P15" s="3">
        <v>7596.4598898000004</v>
      </c>
      <c r="Q15" s="3">
        <v>5109.9361989999998</v>
      </c>
      <c r="R15" s="3">
        <v>6056.9791910000004</v>
      </c>
      <c r="S15" s="3">
        <v>6728.8548577000001</v>
      </c>
      <c r="T15" s="3">
        <v>8555.6338586000002</v>
      </c>
      <c r="U15" s="3">
        <v>8710.4800520000008</v>
      </c>
      <c r="V15" s="3">
        <v>7628.9916199999998</v>
      </c>
      <c r="W15" s="3">
        <v>9389.229147</v>
      </c>
      <c r="X15" s="3">
        <v>5472.0632079999996</v>
      </c>
      <c r="Y15" s="38">
        <v>7911.5786109999999</v>
      </c>
      <c r="Z15" s="3">
        <v>3903.1458699999998</v>
      </c>
      <c r="AA15" s="3">
        <v>3872.8634200000001</v>
      </c>
      <c r="AB15" s="3">
        <v>6097.26224</v>
      </c>
      <c r="AC15" s="3">
        <v>4601.2397000000001</v>
      </c>
      <c r="AD15" s="3">
        <v>3598.2530270000002</v>
      </c>
      <c r="AE15" s="3">
        <v>4358.9772069999999</v>
      </c>
      <c r="AF15" s="3">
        <v>4039.5394000000001</v>
      </c>
      <c r="AG15" s="3">
        <v>7249.1904000000004</v>
      </c>
      <c r="AH15" s="3">
        <v>3476.0027</v>
      </c>
      <c r="AI15" s="3">
        <v>3952.8334</v>
      </c>
      <c r="AJ15" s="3">
        <v>4139.5146000000004</v>
      </c>
      <c r="AK15" s="38">
        <v>8288.5548400000007</v>
      </c>
      <c r="AL15" s="3">
        <f t="shared" si="6"/>
        <v>24968.45608233333</v>
      </c>
      <c r="AM15" s="3">
        <f t="shared" si="6"/>
        <v>26668.53374433333</v>
      </c>
      <c r="AN15" s="3">
        <f t="shared" si="6"/>
        <v>21713.030983133332</v>
      </c>
      <c r="AO15" s="3">
        <f t="shared" si="6"/>
        <v>20722.529832333334</v>
      </c>
      <c r="AP15" s="3">
        <f t="shared" si="6"/>
        <v>22672.559497333335</v>
      </c>
      <c r="AQ15" s="3">
        <f t="shared" si="6"/>
        <v>22583.710984033332</v>
      </c>
      <c r="AR15" s="3">
        <f t="shared" si="6"/>
        <v>24729.927791933333</v>
      </c>
      <c r="AS15" s="3">
        <f t="shared" si="6"/>
        <v>21675.122985333335</v>
      </c>
      <c r="AT15" s="3">
        <f t="shared" si="6"/>
        <v>24366.822253333332</v>
      </c>
      <c r="AU15" s="3">
        <f t="shared" si="6"/>
        <v>25650.229080333334</v>
      </c>
      <c r="AV15" s="3">
        <f t="shared" si="6"/>
        <v>21546.381941333333</v>
      </c>
      <c r="AW15" s="17">
        <f t="shared" si="6"/>
        <v>19836.857104333332</v>
      </c>
    </row>
    <row r="16" spans="1:53" s="4" customFormat="1" x14ac:dyDescent="0.25">
      <c r="A16" s="13" t="s">
        <v>49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8">
        <v>0</v>
      </c>
      <c r="N16" s="3">
        <v>3518.2263720000001</v>
      </c>
      <c r="O16" s="3">
        <v>4208.3068949999997</v>
      </c>
      <c r="P16" s="3">
        <v>5502.7684245600003</v>
      </c>
      <c r="Q16" s="3">
        <v>4630.6131539999997</v>
      </c>
      <c r="R16" s="3">
        <v>4163.8333211099998</v>
      </c>
      <c r="S16" s="3">
        <v>5134.9831359600003</v>
      </c>
      <c r="T16" s="3">
        <v>5478.7929067900004</v>
      </c>
      <c r="U16" s="3">
        <v>4831.2302742000002</v>
      </c>
      <c r="V16" s="3">
        <v>5207.7836435600002</v>
      </c>
      <c r="W16" s="3">
        <v>4752.9223929600003</v>
      </c>
      <c r="X16" s="3">
        <v>4631.1790329599999</v>
      </c>
      <c r="Y16" s="38">
        <v>4760.5107054399996</v>
      </c>
      <c r="Z16" s="3">
        <v>30.077227000000001</v>
      </c>
      <c r="AA16" s="3">
        <v>34.928792000000001</v>
      </c>
      <c r="AB16" s="3">
        <v>37.141561299999999</v>
      </c>
      <c r="AC16" s="3">
        <v>32.281091199999999</v>
      </c>
      <c r="AD16" s="3">
        <v>3.82239</v>
      </c>
      <c r="AE16" s="3">
        <v>54.239924000000002</v>
      </c>
      <c r="AF16" s="3">
        <v>62.380986999999998</v>
      </c>
      <c r="AG16" s="3">
        <v>1.6646799999999999</v>
      </c>
      <c r="AH16" s="3">
        <v>14.671602</v>
      </c>
      <c r="AI16" s="3">
        <v>37.118527</v>
      </c>
      <c r="AJ16" s="3">
        <v>45.630068000000001</v>
      </c>
      <c r="AK16" s="38">
        <v>22.435226</v>
      </c>
      <c r="AL16" s="3">
        <f t="shared" si="6"/>
        <v>3488.1491449999999</v>
      </c>
      <c r="AM16" s="3">
        <f t="shared" si="6"/>
        <v>4173.378103</v>
      </c>
      <c r="AN16" s="3">
        <f t="shared" si="6"/>
        <v>5465.6268632600004</v>
      </c>
      <c r="AO16" s="3">
        <f t="shared" si="6"/>
        <v>4598.3320627999992</v>
      </c>
      <c r="AP16" s="3">
        <f t="shared" si="6"/>
        <v>4160.0109311099995</v>
      </c>
      <c r="AQ16" s="3">
        <f t="shared" si="6"/>
        <v>5080.7432119599998</v>
      </c>
      <c r="AR16" s="3">
        <f t="shared" si="6"/>
        <v>5416.4119197900009</v>
      </c>
      <c r="AS16" s="3">
        <f t="shared" si="6"/>
        <v>4829.5655942000003</v>
      </c>
      <c r="AT16" s="3">
        <f t="shared" si="6"/>
        <v>5193.1120415599999</v>
      </c>
      <c r="AU16" s="3">
        <f t="shared" si="6"/>
        <v>4715.8038659600006</v>
      </c>
      <c r="AV16" s="3">
        <f t="shared" si="6"/>
        <v>4585.5489649599995</v>
      </c>
      <c r="AW16" s="17">
        <f t="shared" si="6"/>
        <v>4738.07547944</v>
      </c>
    </row>
    <row r="17" spans="1:56" s="4" customFormat="1" x14ac:dyDescent="0.25">
      <c r="A17" s="20" t="s">
        <v>3</v>
      </c>
      <c r="B17" s="11">
        <f>B18+B19</f>
        <v>408587</v>
      </c>
      <c r="C17" s="11">
        <f>C18+C19</f>
        <v>314428</v>
      </c>
      <c r="D17" s="11">
        <f>D18+D19</f>
        <v>404416</v>
      </c>
      <c r="E17" s="11">
        <f>E18+E19</f>
        <v>438688</v>
      </c>
      <c r="F17" s="11">
        <f t="shared" ref="F17:Y17" si="7">F18+F19</f>
        <v>449004</v>
      </c>
      <c r="G17" s="11">
        <f t="shared" si="7"/>
        <v>371887</v>
      </c>
      <c r="H17" s="11">
        <f t="shared" si="7"/>
        <v>323872</v>
      </c>
      <c r="I17" s="11">
        <f t="shared" si="7"/>
        <v>304353</v>
      </c>
      <c r="J17" s="11">
        <f t="shared" si="7"/>
        <v>355159.09929078014</v>
      </c>
      <c r="K17" s="11">
        <f t="shared" si="7"/>
        <v>377354</v>
      </c>
      <c r="L17" s="11">
        <f t="shared" si="7"/>
        <v>366991</v>
      </c>
      <c r="M17" s="11">
        <f t="shared" si="7"/>
        <v>403193.00799999991</v>
      </c>
      <c r="N17" s="11">
        <f>N18+N19</f>
        <v>324973.32324900001</v>
      </c>
      <c r="O17" s="11">
        <f t="shared" si="7"/>
        <v>200717.26882589998</v>
      </c>
      <c r="P17" s="11">
        <f t="shared" si="7"/>
        <v>325077.02258495998</v>
      </c>
      <c r="Q17" s="11">
        <f t="shared" si="7"/>
        <v>313167.53321015998</v>
      </c>
      <c r="R17" s="11">
        <f t="shared" si="7"/>
        <v>329792.00041819998</v>
      </c>
      <c r="S17" s="11">
        <f t="shared" si="7"/>
        <v>375389.21433592995</v>
      </c>
      <c r="T17" s="11">
        <f t="shared" si="7"/>
        <v>375418.20320846001</v>
      </c>
      <c r="U17" s="11">
        <f t="shared" si="7"/>
        <v>434485.40536559996</v>
      </c>
      <c r="V17" s="11">
        <f t="shared" si="7"/>
        <v>469652.86361715</v>
      </c>
      <c r="W17" s="11">
        <f t="shared" si="7"/>
        <v>352625.22764241998</v>
      </c>
      <c r="X17" s="11">
        <f t="shared" si="7"/>
        <v>444428.51216755999</v>
      </c>
      <c r="Y17" s="11">
        <f t="shared" si="7"/>
        <v>400136.06977256003</v>
      </c>
      <c r="Z17" s="11">
        <f>Z18+Z19</f>
        <v>190477.05734699999</v>
      </c>
      <c r="AA17" s="11">
        <f t="shared" ref="AA17:AK17" si="8">AA18+AA19</f>
        <v>128416.57486499999</v>
      </c>
      <c r="AB17" s="11">
        <f t="shared" si="8"/>
        <v>241909.25377100002</v>
      </c>
      <c r="AC17" s="11">
        <f t="shared" si="8"/>
        <v>178210.930364</v>
      </c>
      <c r="AD17" s="11">
        <f t="shared" si="8"/>
        <v>249827.54079</v>
      </c>
      <c r="AE17" s="11">
        <f t="shared" si="8"/>
        <v>194389.91558279999</v>
      </c>
      <c r="AF17" s="11">
        <f t="shared" si="8"/>
        <v>198449.58799999999</v>
      </c>
      <c r="AG17" s="11">
        <f t="shared" si="8"/>
        <v>88173.542443999992</v>
      </c>
      <c r="AH17" s="11">
        <f t="shared" si="8"/>
        <v>164901.12343800001</v>
      </c>
      <c r="AI17" s="11">
        <f t="shared" si="8"/>
        <v>145750.98447619998</v>
      </c>
      <c r="AJ17" s="11">
        <f t="shared" si="8"/>
        <v>238078.55900000001</v>
      </c>
      <c r="AK17" s="11">
        <f t="shared" si="8"/>
        <v>247692.212783</v>
      </c>
      <c r="AL17" s="11">
        <f>AL18+AL19</f>
        <v>543083.26590200001</v>
      </c>
      <c r="AM17" s="11">
        <f t="shared" ref="AM17:AW17" si="9">AM18+AM19</f>
        <v>386728.69396089995</v>
      </c>
      <c r="AN17" s="11">
        <f t="shared" si="9"/>
        <v>487583.76881395996</v>
      </c>
      <c r="AO17" s="11">
        <f t="shared" si="9"/>
        <v>573644.60284616007</v>
      </c>
      <c r="AP17" s="11">
        <f t="shared" si="9"/>
        <v>528968.45962819993</v>
      </c>
      <c r="AQ17" s="11">
        <f t="shared" si="9"/>
        <v>552886.2987531299</v>
      </c>
      <c r="AR17" s="11">
        <f t="shared" si="9"/>
        <v>500840.61520846002</v>
      </c>
      <c r="AS17" s="11">
        <f t="shared" si="9"/>
        <v>650664.86292159988</v>
      </c>
      <c r="AT17" s="11">
        <f t="shared" si="9"/>
        <v>659910.83946993004</v>
      </c>
      <c r="AU17" s="11">
        <f t="shared" si="9"/>
        <v>584228.24316621991</v>
      </c>
      <c r="AV17" s="11">
        <f t="shared" si="9"/>
        <v>573340.95316756004</v>
      </c>
      <c r="AW17" s="11">
        <f t="shared" si="9"/>
        <v>555636.86498955998</v>
      </c>
    </row>
    <row r="18" spans="1:56" s="4" customFormat="1" x14ac:dyDescent="0.25">
      <c r="A18" s="13" t="s">
        <v>19</v>
      </c>
      <c r="B18" s="3">
        <v>232374</v>
      </c>
      <c r="C18" s="3">
        <v>165244</v>
      </c>
      <c r="D18" s="3">
        <v>213917</v>
      </c>
      <c r="E18" s="3">
        <v>240731</v>
      </c>
      <c r="F18" s="3">
        <v>252356</v>
      </c>
      <c r="G18" s="3">
        <v>192211</v>
      </c>
      <c r="H18" s="3">
        <v>135794</v>
      </c>
      <c r="I18" s="3">
        <v>111159</v>
      </c>
      <c r="J18" s="3">
        <v>174495</v>
      </c>
      <c r="K18" s="3">
        <v>224765</v>
      </c>
      <c r="L18" s="3">
        <v>199415</v>
      </c>
      <c r="M18" s="38">
        <v>217198.008</v>
      </c>
      <c r="N18" s="3">
        <v>320968.885152</v>
      </c>
      <c r="O18" s="3">
        <v>193128.19998599999</v>
      </c>
      <c r="P18" s="3">
        <v>311301.93189010001</v>
      </c>
      <c r="Q18" s="3">
        <v>293614.82243452</v>
      </c>
      <c r="R18" s="3">
        <v>317351.30011239997</v>
      </c>
      <c r="S18" s="3">
        <v>369576.76476892998</v>
      </c>
      <c r="T18" s="3">
        <v>372817.63957946002</v>
      </c>
      <c r="U18" s="3">
        <v>431773.38284859998</v>
      </c>
      <c r="V18" s="3">
        <v>465971.09581343998</v>
      </c>
      <c r="W18" s="3">
        <v>344206.80936661997</v>
      </c>
      <c r="X18" s="3">
        <v>425465.99402755999</v>
      </c>
      <c r="Y18" s="38">
        <v>393978.38489962002</v>
      </c>
      <c r="Z18" s="3">
        <v>189725.693</v>
      </c>
      <c r="AA18" s="3">
        <v>127595.05899999999</v>
      </c>
      <c r="AB18" s="3">
        <v>239371.68087000001</v>
      </c>
      <c r="AC18" s="3">
        <v>162442.022</v>
      </c>
      <c r="AD18" s="3">
        <v>208703.770862</v>
      </c>
      <c r="AE18" s="3">
        <v>185941.52486579999</v>
      </c>
      <c r="AF18" s="3">
        <v>179140.34599999999</v>
      </c>
      <c r="AG18" s="3">
        <v>81174.221999999994</v>
      </c>
      <c r="AH18" s="3">
        <v>157996.81917500001</v>
      </c>
      <c r="AI18" s="3">
        <v>142155.98199999999</v>
      </c>
      <c r="AJ18" s="3">
        <v>231168.663</v>
      </c>
      <c r="AK18" s="38">
        <v>208579.39199999999</v>
      </c>
      <c r="AL18" s="3">
        <f t="shared" ref="AL18:AW19" si="10">(B18+N18-Z18)</f>
        <v>363617.19215200003</v>
      </c>
      <c r="AM18" s="3">
        <f t="shared" si="10"/>
        <v>230777.14098599995</v>
      </c>
      <c r="AN18" s="3">
        <f t="shared" si="10"/>
        <v>285847.25102009997</v>
      </c>
      <c r="AO18" s="3">
        <f t="shared" si="10"/>
        <v>371903.80043452</v>
      </c>
      <c r="AP18" s="3">
        <f t="shared" si="10"/>
        <v>361003.52925039997</v>
      </c>
      <c r="AQ18" s="3">
        <f t="shared" si="10"/>
        <v>375846.23990312993</v>
      </c>
      <c r="AR18" s="3">
        <f t="shared" si="10"/>
        <v>329471.29357946001</v>
      </c>
      <c r="AS18" s="3">
        <f t="shared" si="10"/>
        <v>461758.16084859992</v>
      </c>
      <c r="AT18" s="3">
        <f t="shared" si="10"/>
        <v>482469.27663843991</v>
      </c>
      <c r="AU18" s="3">
        <f t="shared" si="10"/>
        <v>426815.82736661995</v>
      </c>
      <c r="AV18" s="3">
        <f t="shared" si="10"/>
        <v>393712.33102755999</v>
      </c>
      <c r="AW18" s="17">
        <f>(M18+Y18-AK18)</f>
        <v>402597.00089962</v>
      </c>
    </row>
    <row r="19" spans="1:56" s="4" customFormat="1" x14ac:dyDescent="0.25">
      <c r="A19" s="13" t="s">
        <v>46</v>
      </c>
      <c r="B19" s="3">
        <v>176213</v>
      </c>
      <c r="C19" s="3">
        <v>149184</v>
      </c>
      <c r="D19" s="3">
        <v>190499</v>
      </c>
      <c r="E19" s="3">
        <v>197957</v>
      </c>
      <c r="F19" s="3">
        <v>196648</v>
      </c>
      <c r="G19" s="3">
        <v>179676</v>
      </c>
      <c r="H19" s="3">
        <v>188078</v>
      </c>
      <c r="I19" s="3">
        <v>193194</v>
      </c>
      <c r="J19" s="3">
        <v>180664.09929078014</v>
      </c>
      <c r="K19" s="3">
        <v>152589</v>
      </c>
      <c r="L19" s="3">
        <v>167576</v>
      </c>
      <c r="M19" s="17">
        <v>185994.99999999994</v>
      </c>
      <c r="N19" s="3">
        <v>4004.4380970000002</v>
      </c>
      <c r="O19" s="3">
        <v>7589.0688399000001</v>
      </c>
      <c r="P19" s="3">
        <v>13775.09069486</v>
      </c>
      <c r="Q19" s="3">
        <v>19552.71077564</v>
      </c>
      <c r="R19" s="3">
        <v>12440.700305799999</v>
      </c>
      <c r="S19" s="3">
        <v>5812.4495669999997</v>
      </c>
      <c r="T19" s="3">
        <v>2600.5636290000002</v>
      </c>
      <c r="U19" s="3">
        <v>2712.0225169999999</v>
      </c>
      <c r="V19" s="3">
        <v>3681.76780371</v>
      </c>
      <c r="W19" s="3">
        <v>8418.4182758000006</v>
      </c>
      <c r="X19" s="3">
        <v>18962.51814</v>
      </c>
      <c r="Y19" s="38">
        <v>6157.6848729399999</v>
      </c>
      <c r="Z19" s="3">
        <v>751.36434699999995</v>
      </c>
      <c r="AA19" s="3">
        <v>821.51586499999996</v>
      </c>
      <c r="AB19" s="3">
        <v>2537.572901</v>
      </c>
      <c r="AC19" s="3">
        <v>15768.908364000001</v>
      </c>
      <c r="AD19" s="3">
        <v>41123.769928000002</v>
      </c>
      <c r="AE19" s="3">
        <v>8448.3907170000002</v>
      </c>
      <c r="AF19" s="3">
        <v>19309.241999999998</v>
      </c>
      <c r="AG19" s="3">
        <v>6999.320444</v>
      </c>
      <c r="AH19" s="3">
        <v>6904.304263</v>
      </c>
      <c r="AI19" s="3">
        <v>3595.0024761999998</v>
      </c>
      <c r="AJ19" s="3">
        <v>6909.8959999999997</v>
      </c>
      <c r="AK19" s="17">
        <v>39112.820783000003</v>
      </c>
      <c r="AL19" s="3">
        <f t="shared" si="10"/>
        <v>179466.07375000001</v>
      </c>
      <c r="AM19" s="3">
        <f t="shared" si="10"/>
        <v>155951.5529749</v>
      </c>
      <c r="AN19" s="3">
        <f t="shared" si="10"/>
        <v>201736.51779386</v>
      </c>
      <c r="AO19" s="3">
        <f t="shared" si="10"/>
        <v>201740.80241164</v>
      </c>
      <c r="AP19" s="3">
        <f t="shared" si="10"/>
        <v>167964.93037780002</v>
      </c>
      <c r="AQ19" s="3">
        <f t="shared" si="10"/>
        <v>177040.05885</v>
      </c>
      <c r="AR19" s="3">
        <f t="shared" si="10"/>
        <v>171369.32162900001</v>
      </c>
      <c r="AS19" s="3">
        <f t="shared" si="10"/>
        <v>188906.70207299999</v>
      </c>
      <c r="AT19" s="3">
        <f t="shared" si="10"/>
        <v>177441.56283149016</v>
      </c>
      <c r="AU19" s="3">
        <f t="shared" si="10"/>
        <v>157412.41579960001</v>
      </c>
      <c r="AV19" s="3">
        <f t="shared" si="10"/>
        <v>179628.62213999999</v>
      </c>
      <c r="AW19" s="17">
        <f t="shared" si="10"/>
        <v>153039.86408993995</v>
      </c>
    </row>
    <row r="20" spans="1:56" s="4" customFormat="1" x14ac:dyDescent="0.25">
      <c r="A20" s="20" t="s">
        <v>51</v>
      </c>
      <c r="B20" s="11">
        <f>(B21+B36+B50)</f>
        <v>1433197.437144469</v>
      </c>
      <c r="C20" s="11">
        <f>(C21+C36+C50)</f>
        <v>1197682.437144469</v>
      </c>
      <c r="D20" s="11">
        <f t="shared" ref="D20:AK20" si="11">(D21+D36+D50)</f>
        <v>1597167.437144469</v>
      </c>
      <c r="E20" s="11">
        <f t="shared" si="11"/>
        <v>1437386.437144469</v>
      </c>
      <c r="F20" s="11">
        <f t="shared" si="11"/>
        <v>1593870.437144466</v>
      </c>
      <c r="G20" s="11">
        <f t="shared" si="11"/>
        <v>1561715.437144469</v>
      </c>
      <c r="H20" s="11">
        <f t="shared" si="11"/>
        <v>1556278.437144469</v>
      </c>
      <c r="I20" s="11">
        <f t="shared" si="11"/>
        <v>1593653.437144466</v>
      </c>
      <c r="J20" s="11">
        <f t="shared" si="11"/>
        <v>1551792.437144466</v>
      </c>
      <c r="K20" s="11">
        <f t="shared" si="11"/>
        <v>1472883.372144466</v>
      </c>
      <c r="L20" s="11">
        <f t="shared" si="11"/>
        <v>1438797.7321444661</v>
      </c>
      <c r="M20" s="50">
        <f t="shared" si="11"/>
        <v>1446780.8739385391</v>
      </c>
      <c r="N20" s="12">
        <f t="shared" si="11"/>
        <v>796334.04064561997</v>
      </c>
      <c r="O20" s="12">
        <f t="shared" si="11"/>
        <v>783438.2073011602</v>
      </c>
      <c r="P20" s="12">
        <f t="shared" si="11"/>
        <v>1086173.2901308301</v>
      </c>
      <c r="Q20" s="12">
        <f t="shared" si="11"/>
        <v>1062044.7838629098</v>
      </c>
      <c r="R20" s="12">
        <f t="shared" si="11"/>
        <v>1008495.01130188</v>
      </c>
      <c r="S20" s="12">
        <f t="shared" si="11"/>
        <v>943545.62115928007</v>
      </c>
      <c r="T20" s="12">
        <f t="shared" si="11"/>
        <v>1062962.5574097799</v>
      </c>
      <c r="U20" s="12">
        <f t="shared" si="11"/>
        <v>1038134.4888716299</v>
      </c>
      <c r="V20" s="12">
        <f t="shared" si="11"/>
        <v>990420.30241514998</v>
      </c>
      <c r="W20" s="12">
        <f t="shared" si="11"/>
        <v>974230.07041427982</v>
      </c>
      <c r="X20" s="12">
        <f t="shared" si="11"/>
        <v>1043294.23307101</v>
      </c>
      <c r="Y20" s="42">
        <f t="shared" si="11"/>
        <v>925457.20160395012</v>
      </c>
      <c r="Z20" s="12">
        <f t="shared" si="11"/>
        <v>261623.40336467998</v>
      </c>
      <c r="AA20" s="12">
        <f t="shared" si="11"/>
        <v>260506.55108618003</v>
      </c>
      <c r="AB20" s="12">
        <f t="shared" si="11"/>
        <v>280990.77669029002</v>
      </c>
      <c r="AC20" s="12">
        <f t="shared" si="11"/>
        <v>278693.58033451001</v>
      </c>
      <c r="AD20" s="12">
        <f t="shared" si="11"/>
        <v>313810.49920601002</v>
      </c>
      <c r="AE20" s="12">
        <f t="shared" si="11"/>
        <v>318150.49576790002</v>
      </c>
      <c r="AF20" s="12">
        <f t="shared" si="11"/>
        <v>338793.82100492995</v>
      </c>
      <c r="AG20" s="12">
        <f t="shared" si="11"/>
        <v>312878.10663058999</v>
      </c>
      <c r="AH20" s="12">
        <f t="shared" si="11"/>
        <v>386071.17934025999</v>
      </c>
      <c r="AI20" s="12">
        <f t="shared" si="11"/>
        <v>380631.50382009003</v>
      </c>
      <c r="AJ20" s="12">
        <f t="shared" si="11"/>
        <v>432005.34852460003</v>
      </c>
      <c r="AK20" s="21">
        <f t="shared" si="11"/>
        <v>543003.49449971004</v>
      </c>
      <c r="AL20" s="12">
        <f>(AL21+AL36+AL50)</f>
        <v>1967908.0744254093</v>
      </c>
      <c r="AM20" s="12">
        <f t="shared" ref="AM20:AU20" si="12">(AM21+AM36+AM50)</f>
        <v>1720614.0933594492</v>
      </c>
      <c r="AN20" s="12">
        <f t="shared" si="12"/>
        <v>2402349.9505850091</v>
      </c>
      <c r="AO20" s="12">
        <f t="shared" si="12"/>
        <v>2220737.640672869</v>
      </c>
      <c r="AP20" s="12">
        <f t="shared" si="12"/>
        <v>2288554.9492403357</v>
      </c>
      <c r="AQ20" s="12">
        <f t="shared" si="12"/>
        <v>2187110.5625358489</v>
      </c>
      <c r="AR20" s="12">
        <f t="shared" si="12"/>
        <v>2280447.1735493187</v>
      </c>
      <c r="AS20" s="12">
        <f t="shared" si="12"/>
        <v>2318909.8193855057</v>
      </c>
      <c r="AT20" s="12">
        <f t="shared" si="12"/>
        <v>2156141.5602193563</v>
      </c>
      <c r="AU20" s="12">
        <f t="shared" si="12"/>
        <v>2066481.9387386558</v>
      </c>
      <c r="AV20" s="12">
        <f>(AV21+AV36+AV50)</f>
        <v>2050086.6166908762</v>
      </c>
      <c r="AW20" s="21">
        <f>(AW21+AW36+AW50)</f>
        <v>1829234.5810427791</v>
      </c>
      <c r="AX20" s="53"/>
      <c r="BB20" s="43"/>
    </row>
    <row r="21" spans="1:56" s="4" customFormat="1" ht="15.6" x14ac:dyDescent="0.25">
      <c r="A21" s="48" t="s">
        <v>63</v>
      </c>
      <c r="B21" s="45">
        <f t="shared" ref="B21:M21" si="13">B22+B25+B26+B35</f>
        <v>577522.99087446905</v>
      </c>
      <c r="C21" s="45">
        <f t="shared" si="13"/>
        <v>510094.99087446905</v>
      </c>
      <c r="D21" s="45">
        <f t="shared" si="13"/>
        <v>659360.99087446905</v>
      </c>
      <c r="E21" s="45">
        <f t="shared" si="13"/>
        <v>576468.99087446905</v>
      </c>
      <c r="F21" s="45">
        <f t="shared" si="13"/>
        <v>673347.99087446602</v>
      </c>
      <c r="G21" s="45">
        <f t="shared" si="13"/>
        <v>629730.99087446905</v>
      </c>
      <c r="H21" s="45">
        <f t="shared" si="13"/>
        <v>644542.99087446905</v>
      </c>
      <c r="I21" s="45">
        <f t="shared" si="13"/>
        <v>701663.99087446602</v>
      </c>
      <c r="J21" s="45">
        <f t="shared" si="13"/>
        <v>701797.99087446602</v>
      </c>
      <c r="K21" s="45">
        <f t="shared" si="13"/>
        <v>677874.99087446602</v>
      </c>
      <c r="L21" s="45">
        <f t="shared" si="13"/>
        <v>673421.99087446602</v>
      </c>
      <c r="M21" s="47">
        <f t="shared" si="13"/>
        <v>653349.42766853911</v>
      </c>
      <c r="N21" s="45">
        <f>N22+SUM(N25:N26)+N27+SUM(N32:N34)+N35+N51</f>
        <v>680880.44745817001</v>
      </c>
      <c r="O21" s="45">
        <f t="shared" ref="O21:Y21" si="14">O22+SUM(O25:O26)+O27+SUM(O32:O34)+O35+O51</f>
        <v>632545.16624820011</v>
      </c>
      <c r="P21" s="45">
        <f t="shared" si="14"/>
        <v>943734.78190465004</v>
      </c>
      <c r="Q21" s="45">
        <f t="shared" si="14"/>
        <v>912872.54733952985</v>
      </c>
      <c r="R21" s="45">
        <f t="shared" si="14"/>
        <v>842853.73568786995</v>
      </c>
      <c r="S21" s="45">
        <f t="shared" si="14"/>
        <v>773017.08562820009</v>
      </c>
      <c r="T21" s="45">
        <f>T22+SUM(T25:T26)+T27+SUM(T32:T34)+T35+T51</f>
        <v>922934.99972695007</v>
      </c>
      <c r="U21" s="45">
        <f t="shared" si="14"/>
        <v>868344.06513646001</v>
      </c>
      <c r="V21" s="45">
        <f t="shared" si="14"/>
        <v>849453.05205715005</v>
      </c>
      <c r="W21" s="45">
        <f t="shared" si="14"/>
        <v>818448.48802082986</v>
      </c>
      <c r="X21" s="45">
        <f t="shared" si="14"/>
        <v>867658.59011265996</v>
      </c>
      <c r="Y21" s="46">
        <f t="shared" si="14"/>
        <v>748288.30721131014</v>
      </c>
      <c r="Z21" s="45">
        <f t="shared" ref="Z21:AK21" si="15">Z22+SUM(Z25:Z26)+Z27+SUM(Z32:Z34)+Z35+Z51</f>
        <v>71332.706924899991</v>
      </c>
      <c r="AA21" s="45">
        <f t="shared" si="15"/>
        <v>75008.165122630002</v>
      </c>
      <c r="AB21" s="45">
        <f t="shared" si="15"/>
        <v>93717.139855009998</v>
      </c>
      <c r="AC21" s="45">
        <f t="shared" si="15"/>
        <v>92691.62933286</v>
      </c>
      <c r="AD21" s="45">
        <f t="shared" si="15"/>
        <v>99495.231923070009</v>
      </c>
      <c r="AE21" s="45">
        <f t="shared" si="15"/>
        <v>90553.383291770006</v>
      </c>
      <c r="AF21" s="45">
        <f t="shared" si="15"/>
        <v>123620.13057657001</v>
      </c>
      <c r="AG21" s="45">
        <f t="shared" si="15"/>
        <v>129537.28736389001</v>
      </c>
      <c r="AH21" s="45">
        <f t="shared" si="15"/>
        <v>159790.14325391999</v>
      </c>
      <c r="AI21" s="45">
        <f t="shared" si="15"/>
        <v>183862.81762565</v>
      </c>
      <c r="AJ21" s="45">
        <f t="shared" si="15"/>
        <v>181035.29226369999</v>
      </c>
      <c r="AK21" s="47">
        <f t="shared" si="15"/>
        <v>280491.55798111</v>
      </c>
      <c r="AL21" s="45">
        <f t="shared" ref="AL21:AW21" si="16">(B21+N21-Z21)</f>
        <v>1187070.7314077392</v>
      </c>
      <c r="AM21" s="45">
        <f t="shared" si="16"/>
        <v>1067631.9920000392</v>
      </c>
      <c r="AN21" s="45">
        <f t="shared" si="16"/>
        <v>1509378.6329241092</v>
      </c>
      <c r="AO21" s="45">
        <f t="shared" si="16"/>
        <v>1396649.908881139</v>
      </c>
      <c r="AP21" s="45">
        <f t="shared" si="16"/>
        <v>1416706.494639266</v>
      </c>
      <c r="AQ21" s="45">
        <f t="shared" si="16"/>
        <v>1312194.6932108991</v>
      </c>
      <c r="AR21" s="45">
        <f t="shared" si="16"/>
        <v>1443857.860024849</v>
      </c>
      <c r="AS21" s="45">
        <f t="shared" si="16"/>
        <v>1440470.768647036</v>
      </c>
      <c r="AT21" s="45">
        <f t="shared" si="16"/>
        <v>1391460.8996776962</v>
      </c>
      <c r="AU21" s="45">
        <f t="shared" si="16"/>
        <v>1312460.6612696459</v>
      </c>
      <c r="AV21" s="45">
        <f t="shared" si="16"/>
        <v>1360045.2887234262</v>
      </c>
      <c r="AW21" s="47">
        <f t="shared" si="16"/>
        <v>1121146.1768987393</v>
      </c>
      <c r="BD21" s="43"/>
    </row>
    <row r="22" spans="1:56" s="4" customFormat="1" x14ac:dyDescent="0.25">
      <c r="A22" s="22" t="s">
        <v>20</v>
      </c>
      <c r="B22" s="3">
        <f t="shared" ref="B22:AW22" si="17">(B23+B24)</f>
        <v>108843.46526613898</v>
      </c>
      <c r="C22" s="3">
        <f t="shared" si="17"/>
        <v>107522.46526613898</v>
      </c>
      <c r="D22" s="3">
        <f t="shared" si="17"/>
        <v>133649.46526613898</v>
      </c>
      <c r="E22" s="3">
        <f t="shared" si="17"/>
        <v>124243.46526613898</v>
      </c>
      <c r="F22" s="3">
        <f t="shared" si="17"/>
        <v>159708.46526613599</v>
      </c>
      <c r="G22" s="3">
        <f t="shared" si="17"/>
        <v>115622.46526613898</v>
      </c>
      <c r="H22" s="3">
        <f t="shared" si="17"/>
        <v>127189.46526613898</v>
      </c>
      <c r="I22" s="3">
        <f t="shared" si="17"/>
        <v>165903.46526613599</v>
      </c>
      <c r="J22" s="3">
        <f t="shared" si="17"/>
        <v>170502.46526613599</v>
      </c>
      <c r="K22" s="3">
        <f t="shared" si="17"/>
        <v>172357.46526613599</v>
      </c>
      <c r="L22" s="3">
        <f t="shared" si="17"/>
        <v>156954.46526613599</v>
      </c>
      <c r="M22" s="38">
        <f t="shared" si="17"/>
        <v>126685.46526613898</v>
      </c>
      <c r="N22" s="3">
        <f t="shared" si="17"/>
        <v>66299.700412509992</v>
      </c>
      <c r="O22" s="3">
        <f t="shared" si="17"/>
        <v>68860.625908920003</v>
      </c>
      <c r="P22" s="3">
        <f t="shared" si="17"/>
        <v>101938.12143179</v>
      </c>
      <c r="Q22" s="3">
        <f t="shared" si="17"/>
        <v>100487.71300423</v>
      </c>
      <c r="R22" s="3">
        <f t="shared" si="17"/>
        <v>109869.16726191</v>
      </c>
      <c r="S22" s="3">
        <f t="shared" si="17"/>
        <v>103747.85057192</v>
      </c>
      <c r="T22" s="3">
        <f>(T23+T24)</f>
        <v>93561.266085819996</v>
      </c>
      <c r="U22" s="3">
        <f t="shared" si="17"/>
        <v>108778.19616545</v>
      </c>
      <c r="V22" s="3">
        <f t="shared" si="17"/>
        <v>93546.866500670003</v>
      </c>
      <c r="W22" s="3">
        <f t="shared" si="17"/>
        <v>100183.35339973</v>
      </c>
      <c r="X22" s="3">
        <f t="shared" si="17"/>
        <v>113177.06378743</v>
      </c>
      <c r="Y22" s="38">
        <f t="shared" si="17"/>
        <v>77595.466559990004</v>
      </c>
      <c r="Z22" s="3">
        <f t="shared" si="17"/>
        <v>177.61219899999998</v>
      </c>
      <c r="AA22" s="3">
        <f t="shared" si="17"/>
        <v>423.91465600000004</v>
      </c>
      <c r="AB22" s="3">
        <f t="shared" si="17"/>
        <v>589.09794499999998</v>
      </c>
      <c r="AC22" s="3">
        <f t="shared" si="17"/>
        <v>1261.701759</v>
      </c>
      <c r="AD22" s="3">
        <f t="shared" si="17"/>
        <v>2428.2990869999999</v>
      </c>
      <c r="AE22" s="3">
        <f t="shared" si="17"/>
        <v>2742.5944167999996</v>
      </c>
      <c r="AF22" s="3">
        <f>(AF23+AF24)</f>
        <v>2793.3888477</v>
      </c>
      <c r="AG22" s="3">
        <f t="shared" si="17"/>
        <v>5291.5282889999999</v>
      </c>
      <c r="AH22" s="3">
        <f t="shared" si="17"/>
        <v>17231.571287000002</v>
      </c>
      <c r="AI22" s="3">
        <f t="shared" si="17"/>
        <v>17875.1812837</v>
      </c>
      <c r="AJ22" s="3">
        <f t="shared" si="17"/>
        <v>14323.845364000001</v>
      </c>
      <c r="AK22" s="17">
        <f t="shared" si="17"/>
        <v>26152.802712699999</v>
      </c>
      <c r="AL22" s="3">
        <f t="shared" si="17"/>
        <v>174965.55347964898</v>
      </c>
      <c r="AM22" s="3">
        <f t="shared" si="17"/>
        <v>175959.17651905899</v>
      </c>
      <c r="AN22" s="3">
        <f t="shared" si="17"/>
        <v>234998.48875292897</v>
      </c>
      <c r="AO22" s="3">
        <f t="shared" si="17"/>
        <v>223469.47651136899</v>
      </c>
      <c r="AP22" s="3">
        <f t="shared" si="17"/>
        <v>267149.33344104601</v>
      </c>
      <c r="AQ22" s="3">
        <f t="shared" si="17"/>
        <v>216627.72142125899</v>
      </c>
      <c r="AR22" s="3">
        <f t="shared" si="17"/>
        <v>217957.34250425897</v>
      </c>
      <c r="AS22" s="3">
        <f t="shared" si="17"/>
        <v>269390.13314258598</v>
      </c>
      <c r="AT22" s="3">
        <f t="shared" si="17"/>
        <v>246817.76047980605</v>
      </c>
      <c r="AU22" s="3">
        <f t="shared" si="17"/>
        <v>254665.63738216599</v>
      </c>
      <c r="AV22" s="3">
        <f t="shared" si="17"/>
        <v>255807.68368956598</v>
      </c>
      <c r="AW22" s="17">
        <f t="shared" si="17"/>
        <v>178128.12911342899</v>
      </c>
    </row>
    <row r="23" spans="1:56" s="4" customFormat="1" x14ac:dyDescent="0.25">
      <c r="A23" s="23" t="s">
        <v>21</v>
      </c>
      <c r="B23" s="3">
        <v>78351.565556382993</v>
      </c>
      <c r="C23" s="3">
        <v>72738.565556382993</v>
      </c>
      <c r="D23" s="3">
        <v>90547.565556382993</v>
      </c>
      <c r="E23" s="3">
        <v>88626.565556382993</v>
      </c>
      <c r="F23" s="3">
        <v>115119.56555638</v>
      </c>
      <c r="G23" s="3">
        <v>80569.565556382993</v>
      </c>
      <c r="H23" s="3">
        <v>82655.565556382993</v>
      </c>
      <c r="I23" s="3">
        <v>112087.56555638</v>
      </c>
      <c r="J23" s="3">
        <v>119513.56555638</v>
      </c>
      <c r="K23" s="3">
        <v>102137.56555638</v>
      </c>
      <c r="L23" s="3">
        <v>106444.56555638</v>
      </c>
      <c r="M23" s="38">
        <v>75282.565556382993</v>
      </c>
      <c r="N23" s="3">
        <v>32727.712344399999</v>
      </c>
      <c r="O23" s="3">
        <v>30444.430741209999</v>
      </c>
      <c r="P23" s="3">
        <v>49277.090698</v>
      </c>
      <c r="Q23" s="3">
        <v>49323.18209178</v>
      </c>
      <c r="R23" s="3">
        <v>57213.914827000001</v>
      </c>
      <c r="S23" s="3">
        <v>52584.125246210002</v>
      </c>
      <c r="T23" s="3">
        <v>51492.88570716</v>
      </c>
      <c r="U23" s="3">
        <v>65755.955438100005</v>
      </c>
      <c r="V23" s="3">
        <v>55108.197931160001</v>
      </c>
      <c r="W23" s="3">
        <v>45242.775795230002</v>
      </c>
      <c r="X23" s="3">
        <v>61630.901127199999</v>
      </c>
      <c r="Y23" s="38">
        <v>44149.197403530001</v>
      </c>
      <c r="Z23" s="3">
        <v>70.634389999999996</v>
      </c>
      <c r="AA23" s="3">
        <v>80.119322999999994</v>
      </c>
      <c r="AB23" s="3">
        <v>97.043629999999993</v>
      </c>
      <c r="AC23" s="3">
        <v>700.16592000000003</v>
      </c>
      <c r="AD23" s="3">
        <v>2113.6266599999999</v>
      </c>
      <c r="AE23" s="3">
        <v>2225.4072689999998</v>
      </c>
      <c r="AF23" s="3">
        <v>2197.3826909999998</v>
      </c>
      <c r="AG23" s="3">
        <v>5027.5367930000002</v>
      </c>
      <c r="AH23" s="3">
        <v>16659.486667000001</v>
      </c>
      <c r="AI23" s="3">
        <v>17527.267152</v>
      </c>
      <c r="AJ23" s="3">
        <v>13877.78693</v>
      </c>
      <c r="AK23" s="38">
        <v>25539.764668</v>
      </c>
      <c r="AL23" s="3">
        <f t="shared" ref="AL23:AW26" si="18">(B23+N23-Z23)</f>
        <v>111008.64351078299</v>
      </c>
      <c r="AM23" s="3">
        <f t="shared" si="18"/>
        <v>103102.87697459299</v>
      </c>
      <c r="AN23" s="3">
        <f t="shared" si="18"/>
        <v>139727.61262438298</v>
      </c>
      <c r="AO23" s="3">
        <f t="shared" si="18"/>
        <v>137249.581728163</v>
      </c>
      <c r="AP23" s="3">
        <f t="shared" si="18"/>
        <v>170219.85372337999</v>
      </c>
      <c r="AQ23" s="3">
        <f t="shared" si="18"/>
        <v>130928.28353359298</v>
      </c>
      <c r="AR23" s="3">
        <f t="shared" si="18"/>
        <v>131951.06857254298</v>
      </c>
      <c r="AS23" s="3">
        <f t="shared" si="18"/>
        <v>172815.98420147999</v>
      </c>
      <c r="AT23" s="3">
        <f>(J23+V23-AH23)</f>
        <v>157962.27682054002</v>
      </c>
      <c r="AU23" s="3">
        <f>(K23+W23-AI23)</f>
        <v>129853.07419961</v>
      </c>
      <c r="AV23" s="3">
        <f>(L23+X23-AJ23)</f>
        <v>154197.67975357999</v>
      </c>
      <c r="AW23" s="17">
        <f>(M23+Y23-AK23)</f>
        <v>93891.998291912998</v>
      </c>
    </row>
    <row r="24" spans="1:56" s="4" customFormat="1" x14ac:dyDescent="0.25">
      <c r="A24" s="24" t="s">
        <v>22</v>
      </c>
      <c r="B24" s="3">
        <v>30491.899709755999</v>
      </c>
      <c r="C24" s="3">
        <v>34783.899709755999</v>
      </c>
      <c r="D24" s="3">
        <v>43101.899709755999</v>
      </c>
      <c r="E24" s="3">
        <v>35616.899709755999</v>
      </c>
      <c r="F24" s="3">
        <v>44588.899709755999</v>
      </c>
      <c r="G24" s="3">
        <v>35052.899709755999</v>
      </c>
      <c r="H24" s="3">
        <v>44533.899709755999</v>
      </c>
      <c r="I24" s="3">
        <v>53815.899709755999</v>
      </c>
      <c r="J24" s="3">
        <v>50988.899709755999</v>
      </c>
      <c r="K24" s="3">
        <v>70219.899709756006</v>
      </c>
      <c r="L24" s="3">
        <v>50509.899709755999</v>
      </c>
      <c r="M24" s="38">
        <v>51402.899709755999</v>
      </c>
      <c r="N24" s="3">
        <v>33571.988068109997</v>
      </c>
      <c r="O24" s="3">
        <v>38416.195167710001</v>
      </c>
      <c r="P24" s="3">
        <v>52661.030733790001</v>
      </c>
      <c r="Q24" s="3">
        <v>51164.530912449998</v>
      </c>
      <c r="R24" s="3">
        <v>52655.252434909999</v>
      </c>
      <c r="S24" s="3">
        <v>51163.725325710002</v>
      </c>
      <c r="T24" s="3">
        <v>42068.380378659996</v>
      </c>
      <c r="U24" s="3">
        <v>43022.240727349999</v>
      </c>
      <c r="V24" s="3">
        <v>38438.668569510002</v>
      </c>
      <c r="W24" s="3">
        <v>54940.577604500002</v>
      </c>
      <c r="X24" s="3">
        <v>51546.162660230002</v>
      </c>
      <c r="Y24" s="38">
        <v>33446.269156460003</v>
      </c>
      <c r="Z24" s="3">
        <v>106.97780899999999</v>
      </c>
      <c r="AA24" s="3">
        <v>343.79533300000003</v>
      </c>
      <c r="AB24" s="3">
        <v>492.05431499999997</v>
      </c>
      <c r="AC24" s="3">
        <v>561.53583900000001</v>
      </c>
      <c r="AD24" s="3">
        <v>314.67242700000003</v>
      </c>
      <c r="AE24" s="3">
        <v>517.18714780000005</v>
      </c>
      <c r="AF24" s="3">
        <v>596.00615670000002</v>
      </c>
      <c r="AG24" s="3">
        <v>263.99149599999998</v>
      </c>
      <c r="AH24" s="3">
        <v>572.08461999999997</v>
      </c>
      <c r="AI24" s="3">
        <v>347.91413169999998</v>
      </c>
      <c r="AJ24" s="3">
        <v>446.05843399999998</v>
      </c>
      <c r="AK24" s="38">
        <v>613.0380447</v>
      </c>
      <c r="AL24" s="3">
        <f t="shared" si="18"/>
        <v>63956.909968865992</v>
      </c>
      <c r="AM24" s="3">
        <f t="shared" si="18"/>
        <v>72856.299544466005</v>
      </c>
      <c r="AN24" s="3">
        <f t="shared" si="18"/>
        <v>95270.876128546006</v>
      </c>
      <c r="AO24" s="3">
        <f t="shared" si="18"/>
        <v>86219.894783205993</v>
      </c>
      <c r="AP24" s="3">
        <f t="shared" si="18"/>
        <v>96929.479717666007</v>
      </c>
      <c r="AQ24" s="3">
        <f t="shared" si="18"/>
        <v>85699.437887666005</v>
      </c>
      <c r="AR24" s="3">
        <f t="shared" si="18"/>
        <v>86006.273931716001</v>
      </c>
      <c r="AS24" s="3">
        <f t="shared" si="18"/>
        <v>96574.148941105988</v>
      </c>
      <c r="AT24" s="3">
        <f t="shared" si="18"/>
        <v>88855.483659266014</v>
      </c>
      <c r="AU24" s="3">
        <f t="shared" si="18"/>
        <v>124812.56318255601</v>
      </c>
      <c r="AV24" s="3">
        <f t="shared" si="18"/>
        <v>101610.00393598599</v>
      </c>
      <c r="AW24" s="17">
        <f t="shared" si="18"/>
        <v>84236.130821515995</v>
      </c>
    </row>
    <row r="25" spans="1:56" s="4" customFormat="1" x14ac:dyDescent="0.25">
      <c r="A25" s="23" t="s">
        <v>4</v>
      </c>
      <c r="B25" s="3">
        <v>197810</v>
      </c>
      <c r="C25" s="3">
        <v>175366</v>
      </c>
      <c r="D25" s="3">
        <v>265345</v>
      </c>
      <c r="E25" s="3">
        <v>190397</v>
      </c>
      <c r="F25" s="3">
        <v>222018</v>
      </c>
      <c r="G25" s="3">
        <v>263530</v>
      </c>
      <c r="H25" s="3">
        <v>245593</v>
      </c>
      <c r="I25" s="3">
        <v>263932</v>
      </c>
      <c r="J25" s="3">
        <v>269594</v>
      </c>
      <c r="K25" s="3">
        <v>258770</v>
      </c>
      <c r="L25" s="3">
        <v>285652</v>
      </c>
      <c r="M25" s="38">
        <v>276051.22291200003</v>
      </c>
      <c r="N25" s="3">
        <v>124554.0818132</v>
      </c>
      <c r="O25" s="3">
        <v>126117.87813005999</v>
      </c>
      <c r="P25" s="3">
        <v>168974.63831554999</v>
      </c>
      <c r="Q25" s="3">
        <v>162612.54357464999</v>
      </c>
      <c r="R25" s="3">
        <v>175141.46574360001</v>
      </c>
      <c r="S25" s="3">
        <v>116299.42370702</v>
      </c>
      <c r="T25" s="3">
        <v>177814.38966022999</v>
      </c>
      <c r="U25" s="3">
        <v>147695.63914345999</v>
      </c>
      <c r="V25" s="3">
        <v>122001.53044345</v>
      </c>
      <c r="W25" s="3">
        <v>141961.87388599999</v>
      </c>
      <c r="X25" s="3">
        <v>145770.22202774999</v>
      </c>
      <c r="Y25" s="38">
        <v>123268.3260863</v>
      </c>
      <c r="Z25" s="3">
        <v>5546.1234960000002</v>
      </c>
      <c r="AA25" s="3">
        <v>7482.3400203000001</v>
      </c>
      <c r="AB25" s="3">
        <v>7496.4372659999999</v>
      </c>
      <c r="AC25" s="3">
        <v>7186.7235490000003</v>
      </c>
      <c r="AD25" s="3">
        <v>9949.0983192999993</v>
      </c>
      <c r="AE25" s="3">
        <v>7208.1414690000001</v>
      </c>
      <c r="AF25" s="3">
        <v>12350.084611800001</v>
      </c>
      <c r="AG25" s="3">
        <v>14434.986247999999</v>
      </c>
      <c r="AH25" s="3">
        <v>36610.461864600002</v>
      </c>
      <c r="AI25" s="3">
        <v>44862.412912</v>
      </c>
      <c r="AJ25" s="3">
        <v>66996.638139999995</v>
      </c>
      <c r="AK25" s="38">
        <v>142905.59422900001</v>
      </c>
      <c r="AL25" s="3">
        <f t="shared" si="18"/>
        <v>316817.95831720001</v>
      </c>
      <c r="AM25" s="3">
        <f t="shared" si="18"/>
        <v>294001.53810975997</v>
      </c>
      <c r="AN25" s="3">
        <f t="shared" si="18"/>
        <v>426823.20104954997</v>
      </c>
      <c r="AO25" s="3">
        <f t="shared" si="18"/>
        <v>345822.82002564997</v>
      </c>
      <c r="AP25" s="3">
        <f t="shared" si="18"/>
        <v>387210.36742430006</v>
      </c>
      <c r="AQ25" s="3">
        <f t="shared" si="18"/>
        <v>372621.28223801998</v>
      </c>
      <c r="AR25" s="3">
        <f t="shared" si="18"/>
        <v>411057.30504843005</v>
      </c>
      <c r="AS25" s="3">
        <f t="shared" si="18"/>
        <v>397192.65289545996</v>
      </c>
      <c r="AT25" s="3">
        <f t="shared" si="18"/>
        <v>354985.06857884995</v>
      </c>
      <c r="AU25" s="3">
        <f t="shared" si="18"/>
        <v>355869.46097400005</v>
      </c>
      <c r="AV25" s="3">
        <f t="shared" si="18"/>
        <v>364425.58388774999</v>
      </c>
      <c r="AW25" s="17">
        <f t="shared" si="18"/>
        <v>256413.95476930003</v>
      </c>
    </row>
    <row r="26" spans="1:56" s="4" customFormat="1" x14ac:dyDescent="0.25">
      <c r="A26" s="23" t="s">
        <v>5</v>
      </c>
      <c r="B26" s="3">
        <v>270869.52560832998</v>
      </c>
      <c r="C26" s="3">
        <v>227206.52560833</v>
      </c>
      <c r="D26" s="3">
        <v>260366.52560833</v>
      </c>
      <c r="E26" s="3">
        <v>261828.52560833</v>
      </c>
      <c r="F26" s="3">
        <v>291621.52560832998</v>
      </c>
      <c r="G26" s="3">
        <v>250578.52560833</v>
      </c>
      <c r="H26" s="3">
        <v>271760.52560832998</v>
      </c>
      <c r="I26" s="3">
        <v>271828.52560832998</v>
      </c>
      <c r="J26" s="3">
        <v>261701.52560833</v>
      </c>
      <c r="K26" s="3">
        <v>246747.52560833</v>
      </c>
      <c r="L26" s="3">
        <v>230815.52560833</v>
      </c>
      <c r="M26" s="38">
        <v>250612.73949040001</v>
      </c>
      <c r="N26" s="3">
        <v>79836.892706109997</v>
      </c>
      <c r="O26" s="3">
        <v>83922.70706103</v>
      </c>
      <c r="P26" s="3">
        <v>143444.15788039999</v>
      </c>
      <c r="Q26" s="3">
        <v>160428.79785177999</v>
      </c>
      <c r="R26" s="3">
        <v>91289.265529080003</v>
      </c>
      <c r="S26" s="3">
        <v>122580.68414822999</v>
      </c>
      <c r="T26" s="3">
        <v>133157.87387076</v>
      </c>
      <c r="U26" s="3">
        <v>124723.52761783999</v>
      </c>
      <c r="V26" s="3">
        <v>195286.47647811999</v>
      </c>
      <c r="W26" s="3">
        <v>122162.46858489999</v>
      </c>
      <c r="X26" s="3">
        <v>121144.85958788999</v>
      </c>
      <c r="Y26" s="38">
        <v>107453.71142550001</v>
      </c>
      <c r="Z26" s="3">
        <v>3572.8079819</v>
      </c>
      <c r="AA26" s="3">
        <v>9839.0815714</v>
      </c>
      <c r="AB26" s="3">
        <v>6056.5202632</v>
      </c>
      <c r="AC26" s="3">
        <v>5582.4105608</v>
      </c>
      <c r="AD26" s="3">
        <v>11687.808749</v>
      </c>
      <c r="AE26" s="3">
        <v>10819.714386899999</v>
      </c>
      <c r="AF26" s="3">
        <v>16725.793614999999</v>
      </c>
      <c r="AG26" s="3">
        <v>12401.868030219999</v>
      </c>
      <c r="AH26" s="3">
        <v>20861.1320744</v>
      </c>
      <c r="AI26" s="3">
        <v>15198.66372721</v>
      </c>
      <c r="AJ26" s="3">
        <v>6541.1374990100003</v>
      </c>
      <c r="AK26" s="38">
        <v>9087.3543778999992</v>
      </c>
      <c r="AL26" s="3">
        <f t="shared" si="18"/>
        <v>347133.61033253995</v>
      </c>
      <c r="AM26" s="3">
        <f t="shared" si="18"/>
        <v>301290.15109796001</v>
      </c>
      <c r="AN26" s="3">
        <f t="shared" si="18"/>
        <v>397754.16322553001</v>
      </c>
      <c r="AO26" s="3">
        <f t="shared" si="18"/>
        <v>416674.91289931</v>
      </c>
      <c r="AP26" s="3">
        <f t="shared" si="18"/>
        <v>371222.98238840996</v>
      </c>
      <c r="AQ26" s="3">
        <f t="shared" si="18"/>
        <v>362339.49536965997</v>
      </c>
      <c r="AR26" s="3">
        <f t="shared" si="18"/>
        <v>388192.60586409003</v>
      </c>
      <c r="AS26" s="3">
        <f t="shared" si="18"/>
        <v>384150.18519594998</v>
      </c>
      <c r="AT26" s="3">
        <f t="shared" si="18"/>
        <v>436126.87001204997</v>
      </c>
      <c r="AU26" s="3">
        <f t="shared" si="18"/>
        <v>353711.33046601998</v>
      </c>
      <c r="AV26" s="3">
        <f t="shared" si="18"/>
        <v>345419.24769721</v>
      </c>
      <c r="AW26" s="17">
        <f t="shared" si="18"/>
        <v>348979.09653799998</v>
      </c>
    </row>
    <row r="27" spans="1:56" s="4" customFormat="1" x14ac:dyDescent="0.25">
      <c r="A27" s="48" t="s">
        <v>56</v>
      </c>
      <c r="B27" s="45">
        <f t="shared" ref="B27:AK27" si="19">SUM(B28:B31)</f>
        <v>263430.79341667</v>
      </c>
      <c r="C27" s="45">
        <f t="shared" si="19"/>
        <v>212282.92341667</v>
      </c>
      <c r="D27" s="45">
        <f t="shared" si="19"/>
        <v>283513.42341667</v>
      </c>
      <c r="E27" s="45">
        <f t="shared" si="19"/>
        <v>261200.12341666999</v>
      </c>
      <c r="F27" s="45">
        <f t="shared" si="19"/>
        <v>269741.42341667</v>
      </c>
      <c r="G27" s="45">
        <f t="shared" si="19"/>
        <v>268625.95341666997</v>
      </c>
      <c r="H27" s="45">
        <f t="shared" si="19"/>
        <v>265615.45341666997</v>
      </c>
      <c r="I27" s="45">
        <f t="shared" si="19"/>
        <v>268078.92341667</v>
      </c>
      <c r="J27" s="45">
        <f t="shared" si="19"/>
        <v>255053.95341667</v>
      </c>
      <c r="K27" s="45">
        <f t="shared" si="19"/>
        <v>241235.32341667</v>
      </c>
      <c r="L27" s="45">
        <f t="shared" si="19"/>
        <v>241480.24341667001</v>
      </c>
      <c r="M27" s="46">
        <f t="shared" si="19"/>
        <v>234268.57841667</v>
      </c>
      <c r="N27" s="45">
        <f t="shared" si="19"/>
        <v>178912.39650590002</v>
      </c>
      <c r="O27" s="45">
        <f t="shared" si="19"/>
        <v>150993.82134140001</v>
      </c>
      <c r="P27" s="45">
        <f t="shared" si="19"/>
        <v>230113.68394213001</v>
      </c>
      <c r="Q27" s="45">
        <f t="shared" si="19"/>
        <v>213406.27384271999</v>
      </c>
      <c r="R27" s="45">
        <f t="shared" si="19"/>
        <v>207643.14610448998</v>
      </c>
      <c r="S27" s="45">
        <f t="shared" si="19"/>
        <v>200567.16100531002</v>
      </c>
      <c r="T27" s="45">
        <f>SUM(T28:T31)</f>
        <v>218714.06127398001</v>
      </c>
      <c r="U27" s="45">
        <f t="shared" si="19"/>
        <v>216126.69193644999</v>
      </c>
      <c r="V27" s="45">
        <f t="shared" si="19"/>
        <v>204395.53659268</v>
      </c>
      <c r="W27" s="45">
        <f t="shared" si="19"/>
        <v>219933.99911813001</v>
      </c>
      <c r="X27" s="45">
        <f t="shared" si="19"/>
        <v>246617.58399750001</v>
      </c>
      <c r="Y27" s="46">
        <f t="shared" si="19"/>
        <v>204321.67071162999</v>
      </c>
      <c r="Z27" s="45">
        <f t="shared" si="19"/>
        <v>39622.050675699997</v>
      </c>
      <c r="AA27" s="45">
        <f t="shared" si="19"/>
        <v>30572.1243368</v>
      </c>
      <c r="AB27" s="45">
        <f t="shared" si="19"/>
        <v>45633.620666300005</v>
      </c>
      <c r="AC27" s="45">
        <f t="shared" si="19"/>
        <v>48391.167008749995</v>
      </c>
      <c r="AD27" s="45">
        <f t="shared" si="19"/>
        <v>48578.526727589997</v>
      </c>
      <c r="AE27" s="45">
        <f t="shared" si="19"/>
        <v>37420.537058000002</v>
      </c>
      <c r="AF27" s="45">
        <f>SUM(AF28:AF31)</f>
        <v>56479.934074999997</v>
      </c>
      <c r="AG27" s="45">
        <f t="shared" si="19"/>
        <v>59282.876053000007</v>
      </c>
      <c r="AH27" s="45">
        <f t="shared" si="19"/>
        <v>57304.935730600002</v>
      </c>
      <c r="AI27" s="45">
        <f t="shared" si="19"/>
        <v>76533.859203</v>
      </c>
      <c r="AJ27" s="45">
        <f t="shared" si="19"/>
        <v>63902.385280499991</v>
      </c>
      <c r="AK27" s="46">
        <f t="shared" si="19"/>
        <v>66915.370074299994</v>
      </c>
      <c r="AL27" s="45">
        <f t="shared" ref="AL27:AW27" si="20">SUM(AL28:AL31)</f>
        <v>402721.13924687007</v>
      </c>
      <c r="AM27" s="45">
        <f t="shared" si="20"/>
        <v>332704.62042126991</v>
      </c>
      <c r="AN27" s="45">
        <f t="shared" si="20"/>
        <v>467993.48669250001</v>
      </c>
      <c r="AO27" s="45">
        <f t="shared" si="20"/>
        <v>426215.23025063996</v>
      </c>
      <c r="AP27" s="45">
        <f t="shared" si="20"/>
        <v>428806.04279356997</v>
      </c>
      <c r="AQ27" s="45">
        <f t="shared" si="20"/>
        <v>431772.57736398</v>
      </c>
      <c r="AR27" s="45">
        <f t="shared" si="20"/>
        <v>427849.58061565005</v>
      </c>
      <c r="AS27" s="45">
        <f t="shared" si="20"/>
        <v>424922.73930012004</v>
      </c>
      <c r="AT27" s="45">
        <f t="shared" si="20"/>
        <v>402144.55427874997</v>
      </c>
      <c r="AU27" s="45">
        <f t="shared" si="20"/>
        <v>384635.46333179995</v>
      </c>
      <c r="AV27" s="45">
        <f t="shared" si="20"/>
        <v>424195.44213366997</v>
      </c>
      <c r="AW27" s="47">
        <f t="shared" si="20"/>
        <v>371674.87905400002</v>
      </c>
    </row>
    <row r="28" spans="1:56" s="4" customFormat="1" x14ac:dyDescent="0.25">
      <c r="A28" s="24" t="s">
        <v>57</v>
      </c>
      <c r="B28" s="3">
        <v>258477.79341667</v>
      </c>
      <c r="C28" s="3">
        <v>207167.92341667</v>
      </c>
      <c r="D28" s="3">
        <v>278391.42341667</v>
      </c>
      <c r="E28" s="3">
        <v>254039.12341666999</v>
      </c>
      <c r="F28" s="3">
        <v>263405.42341667</v>
      </c>
      <c r="G28" s="3">
        <v>261114.95341667</v>
      </c>
      <c r="H28" s="3">
        <v>258269.45341667</v>
      </c>
      <c r="I28" s="3">
        <v>260845.92341667</v>
      </c>
      <c r="J28" s="3">
        <v>249035.95341667</v>
      </c>
      <c r="K28" s="3">
        <v>236973.32341667</v>
      </c>
      <c r="L28" s="3">
        <v>232738.24341667001</v>
      </c>
      <c r="M28" s="38">
        <v>225750.73341667</v>
      </c>
      <c r="N28" s="3">
        <v>121349.79911026001</v>
      </c>
      <c r="O28" s="3">
        <v>106430.72866348</v>
      </c>
      <c r="P28" s="3">
        <v>175339.45744237001</v>
      </c>
      <c r="Q28" s="3">
        <v>162207.62284838999</v>
      </c>
      <c r="R28" s="3">
        <v>158094.42308171999</v>
      </c>
      <c r="S28" s="3">
        <v>150145.59288709</v>
      </c>
      <c r="T28" s="3">
        <v>163089.58798641001</v>
      </c>
      <c r="U28" s="3">
        <v>151523.43566349</v>
      </c>
      <c r="V28" s="3">
        <v>153632.41798296999</v>
      </c>
      <c r="W28" s="3">
        <v>159538.71890121</v>
      </c>
      <c r="X28" s="3">
        <v>180155.51086203</v>
      </c>
      <c r="Y28" s="38">
        <v>152570.55064268</v>
      </c>
      <c r="Z28" s="3">
        <v>28899.627975700001</v>
      </c>
      <c r="AA28" s="3">
        <v>21872.2580528</v>
      </c>
      <c r="AB28" s="3">
        <v>34910.274199300002</v>
      </c>
      <c r="AC28" s="3">
        <v>38596.396587199997</v>
      </c>
      <c r="AD28" s="3">
        <v>37309.86689759</v>
      </c>
      <c r="AE28" s="3">
        <v>30958.469222</v>
      </c>
      <c r="AF28" s="3">
        <v>45137.146965</v>
      </c>
      <c r="AG28" s="3">
        <v>47384.677596000001</v>
      </c>
      <c r="AH28" s="3">
        <v>44722.520328600003</v>
      </c>
      <c r="AI28" s="3">
        <v>57310.503794999997</v>
      </c>
      <c r="AJ28" s="3">
        <v>46240.375627599999</v>
      </c>
      <c r="AK28" s="38">
        <v>54058.655611299997</v>
      </c>
      <c r="AL28" s="3">
        <f t="shared" ref="AL28:AW48" si="21">(B28+N28-Z28)</f>
        <v>350927.96455123002</v>
      </c>
      <c r="AM28" s="3">
        <f t="shared" si="21"/>
        <v>291726.39402734995</v>
      </c>
      <c r="AN28" s="3">
        <f t="shared" si="21"/>
        <v>418820.60665974003</v>
      </c>
      <c r="AO28" s="3">
        <f t="shared" si="21"/>
        <v>377650.34967785998</v>
      </c>
      <c r="AP28" s="3">
        <f t="shared" si="21"/>
        <v>384189.97960079997</v>
      </c>
      <c r="AQ28" s="3">
        <f t="shared" si="21"/>
        <v>380302.07708176004</v>
      </c>
      <c r="AR28" s="3">
        <f t="shared" si="21"/>
        <v>376221.89443807997</v>
      </c>
      <c r="AS28" s="3">
        <f t="shared" si="21"/>
        <v>364984.68148416001</v>
      </c>
      <c r="AT28" s="3">
        <f t="shared" si="21"/>
        <v>357945.85107103997</v>
      </c>
      <c r="AU28" s="3">
        <f t="shared" si="21"/>
        <v>339201.53852287994</v>
      </c>
      <c r="AV28" s="3">
        <f t="shared" si="21"/>
        <v>366653.37865109998</v>
      </c>
      <c r="AW28" s="17">
        <f t="shared" si="21"/>
        <v>324262.62844805</v>
      </c>
    </row>
    <row r="29" spans="1:56" s="4" customFormat="1" x14ac:dyDescent="0.25">
      <c r="A29" s="24" t="s">
        <v>58</v>
      </c>
      <c r="B29" s="3">
        <v>3000</v>
      </c>
      <c r="C29" s="3">
        <v>3180</v>
      </c>
      <c r="D29" s="3">
        <v>2968</v>
      </c>
      <c r="E29" s="3">
        <v>3982</v>
      </c>
      <c r="F29" s="3">
        <v>4336</v>
      </c>
      <c r="G29" s="3">
        <v>3661</v>
      </c>
      <c r="H29" s="3">
        <v>4813</v>
      </c>
      <c r="I29" s="3">
        <v>4458</v>
      </c>
      <c r="J29" s="3">
        <v>3105</v>
      </c>
      <c r="K29" s="3">
        <v>2388</v>
      </c>
      <c r="L29" s="3">
        <v>4485</v>
      </c>
      <c r="M29" s="38">
        <v>4297.09</v>
      </c>
      <c r="N29" s="3">
        <v>25767.259944040001</v>
      </c>
      <c r="O29" s="3">
        <v>21874.758766120001</v>
      </c>
      <c r="P29" s="3">
        <v>21096.311833659998</v>
      </c>
      <c r="Q29" s="3">
        <v>16061.238027109999</v>
      </c>
      <c r="R29" s="3">
        <v>22503.34793837</v>
      </c>
      <c r="S29" s="3">
        <v>23317.19088822</v>
      </c>
      <c r="T29" s="3">
        <v>23483.43155877</v>
      </c>
      <c r="U29" s="3">
        <v>21713.70818288</v>
      </c>
      <c r="V29" s="3">
        <v>22930.542264510001</v>
      </c>
      <c r="W29" s="3">
        <v>26894.140894020002</v>
      </c>
      <c r="X29" s="3">
        <v>20714.38794443</v>
      </c>
      <c r="Y29" s="38">
        <v>22270.100980259998</v>
      </c>
      <c r="Z29" s="3">
        <v>47.085259999999998</v>
      </c>
      <c r="AA29" s="3">
        <v>123.238764</v>
      </c>
      <c r="AB29" s="3">
        <v>104.83048599999999</v>
      </c>
      <c r="AC29" s="3">
        <v>156.28885700000001</v>
      </c>
      <c r="AD29" s="3">
        <v>186.27131</v>
      </c>
      <c r="AE29" s="3">
        <v>163.508354</v>
      </c>
      <c r="AF29" s="3">
        <v>144.430656</v>
      </c>
      <c r="AG29" s="3">
        <v>120.08002</v>
      </c>
      <c r="AH29" s="3">
        <v>15.730014000000001</v>
      </c>
      <c r="AI29" s="3">
        <v>30.119720000000001</v>
      </c>
      <c r="AJ29" s="3">
        <v>117.584592</v>
      </c>
      <c r="AK29" s="38">
        <v>53.246022000000004</v>
      </c>
      <c r="AL29" s="3">
        <f t="shared" si="21"/>
        <v>28720.174684040001</v>
      </c>
      <c r="AM29" s="3">
        <f t="shared" si="21"/>
        <v>24931.52000212</v>
      </c>
      <c r="AN29" s="3">
        <f t="shared" si="21"/>
        <v>23959.481347659999</v>
      </c>
      <c r="AO29" s="3">
        <f t="shared" si="21"/>
        <v>19886.949170109998</v>
      </c>
      <c r="AP29" s="3">
        <f t="shared" si="21"/>
        <v>26653.07662837</v>
      </c>
      <c r="AQ29" s="3">
        <f t="shared" si="21"/>
        <v>26814.682534219999</v>
      </c>
      <c r="AR29" s="3">
        <f t="shared" si="21"/>
        <v>28152.00090277</v>
      </c>
      <c r="AS29" s="3">
        <f t="shared" si="21"/>
        <v>26051.628162879999</v>
      </c>
      <c r="AT29" s="3">
        <f t="shared" si="21"/>
        <v>26019.81225051</v>
      </c>
      <c r="AU29" s="3">
        <f t="shared" si="21"/>
        <v>29252.021174020003</v>
      </c>
      <c r="AV29" s="3">
        <f t="shared" si="21"/>
        <v>25081.803352430001</v>
      </c>
      <c r="AW29" s="17">
        <f t="shared" si="21"/>
        <v>26513.944958259999</v>
      </c>
    </row>
    <row r="30" spans="1:56" s="4" customFormat="1" x14ac:dyDescent="0.25">
      <c r="A30" s="24" t="s">
        <v>59</v>
      </c>
      <c r="B30" s="3">
        <v>1953</v>
      </c>
      <c r="C30" s="3">
        <v>1935</v>
      </c>
      <c r="D30" s="3">
        <v>2154</v>
      </c>
      <c r="E30" s="3">
        <v>3179</v>
      </c>
      <c r="F30" s="3">
        <v>2000</v>
      </c>
      <c r="G30" s="3">
        <v>3850</v>
      </c>
      <c r="H30" s="3">
        <v>2533</v>
      </c>
      <c r="I30" s="3">
        <v>2775</v>
      </c>
      <c r="J30" s="3">
        <v>2913</v>
      </c>
      <c r="K30" s="3">
        <v>1874</v>
      </c>
      <c r="L30" s="3">
        <v>4257</v>
      </c>
      <c r="M30" s="38">
        <v>4220.7550000000001</v>
      </c>
      <c r="N30" s="3">
        <v>10176.340656</v>
      </c>
      <c r="O30" s="3">
        <v>6785.3097699999998</v>
      </c>
      <c r="P30" s="3">
        <v>10758.413839999999</v>
      </c>
      <c r="Q30" s="3">
        <v>10726.045760000001</v>
      </c>
      <c r="R30" s="3">
        <v>6816.2635110000001</v>
      </c>
      <c r="S30" s="3">
        <v>10426.328694399999</v>
      </c>
      <c r="T30" s="3">
        <v>12303.298219</v>
      </c>
      <c r="U30" s="3">
        <v>12185.907999999999</v>
      </c>
      <c r="V30" s="3">
        <v>10079.673650000001</v>
      </c>
      <c r="W30" s="3">
        <v>12854.911176</v>
      </c>
      <c r="X30" s="3">
        <v>12870.712143000001</v>
      </c>
      <c r="Y30" s="38">
        <v>11731.876</v>
      </c>
      <c r="Z30" s="3">
        <v>0</v>
      </c>
      <c r="AA30" s="3">
        <v>1.8055460000000001</v>
      </c>
      <c r="AB30" s="3">
        <v>5.270143</v>
      </c>
      <c r="AC30" s="3">
        <v>0</v>
      </c>
      <c r="AD30" s="3">
        <v>427.21199999999999</v>
      </c>
      <c r="AE30" s="3">
        <v>0</v>
      </c>
      <c r="AF30" s="3">
        <v>34.71</v>
      </c>
      <c r="AG30" s="3">
        <v>134.262</v>
      </c>
      <c r="AH30" s="3">
        <v>36.725149999999999</v>
      </c>
      <c r="AI30" s="3">
        <v>140.677696</v>
      </c>
      <c r="AJ30" s="3">
        <v>404.92433599999998</v>
      </c>
      <c r="AK30" s="38">
        <v>275.89738</v>
      </c>
      <c r="AL30" s="3">
        <f t="shared" si="21"/>
        <v>12129.340656</v>
      </c>
      <c r="AM30" s="3">
        <f t="shared" si="21"/>
        <v>8718.5042240000002</v>
      </c>
      <c r="AN30" s="3">
        <f t="shared" si="21"/>
        <v>12907.143697</v>
      </c>
      <c r="AO30" s="3">
        <f t="shared" si="21"/>
        <v>13905.045760000001</v>
      </c>
      <c r="AP30" s="3">
        <f t="shared" si="21"/>
        <v>8389.0515110000015</v>
      </c>
      <c r="AQ30" s="3">
        <f t="shared" si="21"/>
        <v>14276.328694399999</v>
      </c>
      <c r="AR30" s="3">
        <f t="shared" si="21"/>
        <v>14801.588219000001</v>
      </c>
      <c r="AS30" s="3">
        <f t="shared" si="21"/>
        <v>14826.645999999999</v>
      </c>
      <c r="AT30" s="3">
        <f t="shared" si="21"/>
        <v>12955.9485</v>
      </c>
      <c r="AU30" s="3">
        <f t="shared" si="21"/>
        <v>14588.233479999999</v>
      </c>
      <c r="AV30" s="3">
        <f t="shared" si="21"/>
        <v>16722.787807000001</v>
      </c>
      <c r="AW30" s="17">
        <f t="shared" si="21"/>
        <v>15676.733620000001</v>
      </c>
    </row>
    <row r="31" spans="1:56" s="4" customFormat="1" x14ac:dyDescent="0.25">
      <c r="A31" s="24" t="s">
        <v>60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8">
        <v>0</v>
      </c>
      <c r="N31" s="3">
        <v>21618.9967956</v>
      </c>
      <c r="O31" s="3">
        <v>15903.024141800001</v>
      </c>
      <c r="P31" s="3">
        <v>22919.5008261</v>
      </c>
      <c r="Q31" s="3">
        <v>24411.367207219999</v>
      </c>
      <c r="R31" s="3">
        <v>20229.111573400001</v>
      </c>
      <c r="S31" s="3">
        <v>16678.048535599999</v>
      </c>
      <c r="T31" s="3">
        <v>19837.743509799999</v>
      </c>
      <c r="U31" s="3">
        <v>30703.64009008</v>
      </c>
      <c r="V31" s="3">
        <v>17752.902695199999</v>
      </c>
      <c r="W31" s="3">
        <v>20646.228146900001</v>
      </c>
      <c r="X31" s="3">
        <v>32876.973048040003</v>
      </c>
      <c r="Y31" s="38">
        <v>17749.143088690002</v>
      </c>
      <c r="Z31" s="3">
        <v>10675.337439999999</v>
      </c>
      <c r="AA31" s="3">
        <v>8574.8219740000004</v>
      </c>
      <c r="AB31" s="3">
        <v>10613.245838000001</v>
      </c>
      <c r="AC31" s="3">
        <v>9638.4815645500003</v>
      </c>
      <c r="AD31" s="3">
        <v>10655.176520000001</v>
      </c>
      <c r="AE31" s="3">
        <v>6298.5594819999997</v>
      </c>
      <c r="AF31" s="3">
        <v>11163.646454</v>
      </c>
      <c r="AG31" s="3">
        <v>11643.856437</v>
      </c>
      <c r="AH31" s="3">
        <v>12529.960238</v>
      </c>
      <c r="AI31" s="3">
        <v>19052.557991999998</v>
      </c>
      <c r="AJ31" s="3">
        <v>17139.500724900001</v>
      </c>
      <c r="AK31" s="38">
        <v>12527.571061000001</v>
      </c>
      <c r="AL31" s="3">
        <f t="shared" si="21"/>
        <v>10943.659355600001</v>
      </c>
      <c r="AM31" s="3">
        <f t="shared" si="21"/>
        <v>7328.2021678000001</v>
      </c>
      <c r="AN31" s="3">
        <f t="shared" si="21"/>
        <v>12306.2549881</v>
      </c>
      <c r="AO31" s="3">
        <f t="shared" si="21"/>
        <v>14772.885642669999</v>
      </c>
      <c r="AP31" s="3">
        <f t="shared" si="21"/>
        <v>9573.9350534000005</v>
      </c>
      <c r="AQ31" s="3">
        <f t="shared" si="21"/>
        <v>10379.489053599998</v>
      </c>
      <c r="AR31" s="3">
        <f t="shared" si="21"/>
        <v>8674.097055799999</v>
      </c>
      <c r="AS31" s="3">
        <f t="shared" si="21"/>
        <v>19059.783653079998</v>
      </c>
      <c r="AT31" s="3">
        <f t="shared" si="21"/>
        <v>5222.9424571999989</v>
      </c>
      <c r="AU31" s="3">
        <f t="shared" si="21"/>
        <v>1593.6701549000027</v>
      </c>
      <c r="AV31" s="3">
        <f t="shared" si="21"/>
        <v>15737.472323140002</v>
      </c>
      <c r="AW31" s="17">
        <f t="shared" si="21"/>
        <v>5221.5720276900011</v>
      </c>
    </row>
    <row r="32" spans="1:56" s="4" customFormat="1" x14ac:dyDescent="0.25">
      <c r="A32" s="23" t="s">
        <v>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8">
        <v>0</v>
      </c>
      <c r="N32" s="3">
        <v>29349.861584999999</v>
      </c>
      <c r="O32" s="3">
        <v>22662.758999000001</v>
      </c>
      <c r="P32" s="3">
        <v>38005.832236000002</v>
      </c>
      <c r="Q32" s="3">
        <v>34508.931525</v>
      </c>
      <c r="R32" s="3">
        <v>26389.718241999999</v>
      </c>
      <c r="S32" s="3">
        <v>33070.828389000002</v>
      </c>
      <c r="T32" s="3">
        <v>34805.239737999997</v>
      </c>
      <c r="U32" s="3">
        <v>35634.393492800002</v>
      </c>
      <c r="V32" s="3">
        <v>28126.202238000002</v>
      </c>
      <c r="W32" s="3">
        <v>39955.526515999998</v>
      </c>
      <c r="X32" s="3">
        <v>41184.891807</v>
      </c>
      <c r="Y32" s="38">
        <v>45170.525076999998</v>
      </c>
      <c r="Z32" s="3">
        <v>278.87032699999997</v>
      </c>
      <c r="AA32" s="3">
        <v>619.10500000000002</v>
      </c>
      <c r="AB32" s="3">
        <v>573.36218299999996</v>
      </c>
      <c r="AC32" s="3">
        <v>853.29319980000002</v>
      </c>
      <c r="AD32" s="3">
        <v>625.26922760000002</v>
      </c>
      <c r="AE32" s="3">
        <v>391.9899064</v>
      </c>
      <c r="AF32" s="3">
        <v>570.00901260000001</v>
      </c>
      <c r="AG32" s="3">
        <v>428.57423419999998</v>
      </c>
      <c r="AH32" s="3">
        <v>732.67027540000004</v>
      </c>
      <c r="AI32" s="3">
        <v>570.59212760000003</v>
      </c>
      <c r="AJ32" s="3">
        <v>541.69523819999995</v>
      </c>
      <c r="AK32" s="38">
        <v>3548.197498</v>
      </c>
      <c r="AL32" s="3">
        <f t="shared" si="21"/>
        <v>29070.991257999998</v>
      </c>
      <c r="AM32" s="3">
        <f t="shared" si="21"/>
        <v>22043.653999000002</v>
      </c>
      <c r="AN32" s="3">
        <f t="shared" si="21"/>
        <v>37432.470053000005</v>
      </c>
      <c r="AO32" s="3">
        <f t="shared" si="21"/>
        <v>33655.638325200001</v>
      </c>
      <c r="AP32" s="3">
        <f t="shared" si="21"/>
        <v>25764.449014399997</v>
      </c>
      <c r="AQ32" s="3">
        <f t="shared" si="21"/>
        <v>32678.838482600004</v>
      </c>
      <c r="AR32" s="3">
        <f t="shared" si="21"/>
        <v>34235.230725399997</v>
      </c>
      <c r="AS32" s="3">
        <f t="shared" si="21"/>
        <v>35205.8192586</v>
      </c>
      <c r="AT32" s="3">
        <f t="shared" si="21"/>
        <v>27393.531962600002</v>
      </c>
      <c r="AU32" s="3">
        <f t="shared" si="21"/>
        <v>39384.934388399997</v>
      </c>
      <c r="AV32" s="3">
        <f t="shared" si="21"/>
        <v>40643.196568799998</v>
      </c>
      <c r="AW32" s="17">
        <f t="shared" si="21"/>
        <v>41622.327578999997</v>
      </c>
    </row>
    <row r="33" spans="1:50" s="4" customFormat="1" x14ac:dyDescent="0.25">
      <c r="A33" s="23" t="s">
        <v>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8">
        <v>0</v>
      </c>
      <c r="N33" s="3">
        <v>139216.0122239</v>
      </c>
      <c r="O33" s="3">
        <v>112983.75604795</v>
      </c>
      <c r="P33" s="3">
        <v>169973.62507929001</v>
      </c>
      <c r="Q33" s="3">
        <v>169403.39238563</v>
      </c>
      <c r="R33" s="3">
        <v>153882.40257025001</v>
      </c>
      <c r="S33" s="3">
        <v>127233.1659811</v>
      </c>
      <c r="T33" s="3">
        <v>178374.16841104001</v>
      </c>
      <c r="U33" s="3">
        <v>162923.46246271001</v>
      </c>
      <c r="V33" s="3">
        <v>136766.00234491</v>
      </c>
      <c r="W33" s="3">
        <v>124800.07086839</v>
      </c>
      <c r="X33" s="3">
        <v>129629.01629653</v>
      </c>
      <c r="Y33" s="38">
        <v>109787.98756682999</v>
      </c>
      <c r="Z33" s="3">
        <v>1434.433344</v>
      </c>
      <c r="AA33" s="3">
        <v>848.76859330000002</v>
      </c>
      <c r="AB33" s="3">
        <v>1377.7342325</v>
      </c>
      <c r="AC33" s="3">
        <v>1333.07017193</v>
      </c>
      <c r="AD33" s="3">
        <v>991.73474290000001</v>
      </c>
      <c r="AE33" s="3">
        <v>1141.6671124</v>
      </c>
      <c r="AF33" s="3">
        <v>1330.8769987000001</v>
      </c>
      <c r="AG33" s="3">
        <v>831.05629899999997</v>
      </c>
      <c r="AH33" s="3">
        <v>779.87534600000004</v>
      </c>
      <c r="AI33" s="3">
        <v>1565.0991558000001</v>
      </c>
      <c r="AJ33" s="3">
        <v>2168.9302066999999</v>
      </c>
      <c r="AK33" s="38">
        <v>952.79204700000003</v>
      </c>
      <c r="AL33" s="3">
        <f t="shared" si="21"/>
        <v>137781.57887990001</v>
      </c>
      <c r="AM33" s="3">
        <f t="shared" si="21"/>
        <v>112134.98745464999</v>
      </c>
      <c r="AN33" s="3">
        <f t="shared" si="21"/>
        <v>168595.89084679002</v>
      </c>
      <c r="AO33" s="3">
        <f t="shared" si="21"/>
        <v>168070.32221369998</v>
      </c>
      <c r="AP33" s="3">
        <f t="shared" si="21"/>
        <v>152890.66782735</v>
      </c>
      <c r="AQ33" s="3">
        <f t="shared" si="21"/>
        <v>126091.4988687</v>
      </c>
      <c r="AR33" s="3">
        <f t="shared" si="21"/>
        <v>177043.29141234001</v>
      </c>
      <c r="AS33" s="3">
        <f t="shared" si="21"/>
        <v>162092.40616371002</v>
      </c>
      <c r="AT33" s="3">
        <f t="shared" si="21"/>
        <v>135986.12699891001</v>
      </c>
      <c r="AU33" s="3">
        <f t="shared" si="21"/>
        <v>123234.97171259001</v>
      </c>
      <c r="AV33" s="3">
        <f t="shared" si="21"/>
        <v>127460.08608983</v>
      </c>
      <c r="AW33" s="17">
        <f t="shared" si="21"/>
        <v>108835.19551983</v>
      </c>
    </row>
    <row r="34" spans="1:50" s="4" customFormat="1" x14ac:dyDescent="0.25">
      <c r="A34" s="23" t="s">
        <v>7</v>
      </c>
      <c r="B34" s="3">
        <v>14777.32213425</v>
      </c>
      <c r="C34" s="3">
        <v>14478.32213425</v>
      </c>
      <c r="D34" s="3">
        <v>17225.32213425</v>
      </c>
      <c r="E34" s="3">
        <v>16725.32213425</v>
      </c>
      <c r="F34" s="3">
        <v>17110.32213425</v>
      </c>
      <c r="G34" s="3">
        <v>15499.32213425</v>
      </c>
      <c r="H34" s="3">
        <v>16177.32213425</v>
      </c>
      <c r="I34" s="3">
        <v>17630.32213425</v>
      </c>
      <c r="J34" s="3">
        <v>16198.32213425</v>
      </c>
      <c r="K34" s="3">
        <v>16158.32213425</v>
      </c>
      <c r="L34" s="3">
        <v>15681.32213425</v>
      </c>
      <c r="M34" s="38">
        <v>15721.32213425</v>
      </c>
      <c r="N34" s="3">
        <v>39986.115973779997</v>
      </c>
      <c r="O34" s="3">
        <v>40786.457822709999</v>
      </c>
      <c r="P34" s="3">
        <v>47046.580299169997</v>
      </c>
      <c r="Q34" s="3">
        <v>45487.082195900002</v>
      </c>
      <c r="R34" s="3">
        <v>48809.311508500003</v>
      </c>
      <c r="S34" s="3">
        <v>42351.715466889997</v>
      </c>
      <c r="T34" s="3">
        <v>54144.54460383</v>
      </c>
      <c r="U34" s="3">
        <v>43366.166056829999</v>
      </c>
      <c r="V34" s="3">
        <v>42711.510741780003</v>
      </c>
      <c r="W34" s="3">
        <v>43738.673803589998</v>
      </c>
      <c r="X34" s="3">
        <v>42046.657985079997</v>
      </c>
      <c r="Y34" s="38">
        <v>51578.471462610003</v>
      </c>
      <c r="Z34" s="3">
        <v>3168.6410093999998</v>
      </c>
      <c r="AA34" s="3">
        <v>4272.0411939899996</v>
      </c>
      <c r="AB34" s="3">
        <v>5256.0770630999996</v>
      </c>
      <c r="AC34" s="3">
        <v>4278.10363874</v>
      </c>
      <c r="AD34" s="3">
        <v>2620.8357508300001</v>
      </c>
      <c r="AE34" s="3">
        <v>3991.76627267</v>
      </c>
      <c r="AF34" s="3">
        <v>4223.4410319999997</v>
      </c>
      <c r="AG34" s="3">
        <v>3657.1027241000002</v>
      </c>
      <c r="AH34" s="3">
        <v>5548.7333779999999</v>
      </c>
      <c r="AI34" s="3">
        <v>4646.3834391</v>
      </c>
      <c r="AJ34" s="3">
        <v>3970.2463050000001</v>
      </c>
      <c r="AK34" s="38">
        <v>4963.8875608300004</v>
      </c>
      <c r="AL34" s="3">
        <f t="shared" si="21"/>
        <v>51594.797098629992</v>
      </c>
      <c r="AM34" s="3">
        <f t="shared" si="21"/>
        <v>50992.738762970002</v>
      </c>
      <c r="AN34" s="3">
        <f t="shared" si="21"/>
        <v>59015.825370319995</v>
      </c>
      <c r="AO34" s="3">
        <f t="shared" si="21"/>
        <v>57934.300691410004</v>
      </c>
      <c r="AP34" s="3">
        <f t="shared" si="21"/>
        <v>63298.797891920003</v>
      </c>
      <c r="AQ34" s="3">
        <f t="shared" si="21"/>
        <v>53859.271328469993</v>
      </c>
      <c r="AR34" s="3">
        <f t="shared" si="21"/>
        <v>66098.425706080001</v>
      </c>
      <c r="AS34" s="3">
        <f t="shared" si="21"/>
        <v>57339.385466980006</v>
      </c>
      <c r="AT34" s="3">
        <f t="shared" si="21"/>
        <v>53361.099498030009</v>
      </c>
      <c r="AU34" s="3">
        <f t="shared" si="21"/>
        <v>55250.612498739996</v>
      </c>
      <c r="AV34" s="3">
        <f t="shared" si="21"/>
        <v>53757.733814329993</v>
      </c>
      <c r="AW34" s="17">
        <f t="shared" si="21"/>
        <v>62335.906036030006</v>
      </c>
    </row>
    <row r="35" spans="1:50" s="4" customFormat="1" x14ac:dyDescent="0.25">
      <c r="A35" s="24" t="s">
        <v>12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8">
        <v>0</v>
      </c>
      <c r="N35" s="3">
        <v>2887.4628572000001</v>
      </c>
      <c r="O35" s="3">
        <v>2506.5408280000001</v>
      </c>
      <c r="P35" s="3">
        <v>3385.5861336299999</v>
      </c>
      <c r="Q35" s="3">
        <v>3125.4251417</v>
      </c>
      <c r="R35" s="3">
        <v>2448.2667569999999</v>
      </c>
      <c r="S35" s="3">
        <v>2380.7962389999998</v>
      </c>
      <c r="T35" s="3">
        <v>2803.1211090000002</v>
      </c>
      <c r="U35" s="3">
        <v>2782.481151</v>
      </c>
      <c r="V35" s="3">
        <v>3155.8346099999999</v>
      </c>
      <c r="W35" s="3">
        <v>2936.1964760000001</v>
      </c>
      <c r="X35" s="3">
        <v>3347.8551640000001</v>
      </c>
      <c r="Y35" s="38">
        <v>2565.6743889999998</v>
      </c>
      <c r="Z35" s="3">
        <v>75.719868000000005</v>
      </c>
      <c r="AA35" s="3">
        <v>66.006054000000006</v>
      </c>
      <c r="AB35" s="3">
        <v>15.82123</v>
      </c>
      <c r="AC35" s="3">
        <v>31.020212000000001</v>
      </c>
      <c r="AD35" s="3">
        <v>1.7721290000000001</v>
      </c>
      <c r="AE35" s="3">
        <v>7.933287</v>
      </c>
      <c r="AF35" s="3">
        <v>17.059294999999999</v>
      </c>
      <c r="AG35" s="3">
        <v>7.7321960000000001</v>
      </c>
      <c r="AH35" s="3">
        <v>19.690360999999999</v>
      </c>
      <c r="AI35" s="3">
        <v>35.182107999999999</v>
      </c>
      <c r="AJ35" s="3">
        <v>59.992367999999999</v>
      </c>
      <c r="AK35" s="38">
        <v>14.973122999999999</v>
      </c>
      <c r="AL35" s="3">
        <f t="shared" si="21"/>
        <v>2811.7429892</v>
      </c>
      <c r="AM35" s="3">
        <f t="shared" si="21"/>
        <v>2440.5347740000002</v>
      </c>
      <c r="AN35" s="3">
        <f t="shared" si="21"/>
        <v>3369.7649036299999</v>
      </c>
      <c r="AO35" s="3">
        <f t="shared" si="21"/>
        <v>3094.4049297000001</v>
      </c>
      <c r="AP35" s="3">
        <f t="shared" si="21"/>
        <v>2446.4946279999999</v>
      </c>
      <c r="AQ35" s="3">
        <f t="shared" si="21"/>
        <v>2372.862952</v>
      </c>
      <c r="AR35" s="3">
        <f t="shared" si="21"/>
        <v>2786.0618140000001</v>
      </c>
      <c r="AS35" s="3">
        <f t="shared" si="21"/>
        <v>2774.748955</v>
      </c>
      <c r="AT35" s="3">
        <f t="shared" si="21"/>
        <v>3136.1442489999999</v>
      </c>
      <c r="AU35" s="3">
        <f t="shared" si="21"/>
        <v>2901.0143680000001</v>
      </c>
      <c r="AV35" s="3">
        <f t="shared" si="21"/>
        <v>3287.8627959999999</v>
      </c>
      <c r="AW35" s="17">
        <f t="shared" si="21"/>
        <v>2550.7012659999996</v>
      </c>
    </row>
    <row r="36" spans="1:50" s="4" customFormat="1" ht="15.6" x14ac:dyDescent="0.25">
      <c r="A36" s="48" t="s">
        <v>64</v>
      </c>
      <c r="B36" s="45">
        <f t="shared" ref="B36:M36" si="22">B37+B41+B42+B45+B46+B47+B48</f>
        <v>784971.44626999996</v>
      </c>
      <c r="C36" s="45">
        <f t="shared" si="22"/>
        <v>628681.44626999996</v>
      </c>
      <c r="D36" s="45">
        <f t="shared" si="22"/>
        <v>868058.44626999996</v>
      </c>
      <c r="E36" s="45">
        <f t="shared" si="22"/>
        <v>783112.44626999996</v>
      </c>
      <c r="F36" s="45">
        <f t="shared" si="22"/>
        <v>846433.44626999996</v>
      </c>
      <c r="G36" s="45">
        <f t="shared" si="22"/>
        <v>855352.44626999996</v>
      </c>
      <c r="H36" s="45">
        <f t="shared" si="22"/>
        <v>837030.44626999996</v>
      </c>
      <c r="I36" s="45">
        <f t="shared" si="22"/>
        <v>804449.44626999996</v>
      </c>
      <c r="J36" s="45">
        <f t="shared" si="22"/>
        <v>770548.44626999996</v>
      </c>
      <c r="K36" s="45">
        <f>K37+K41+K42+K45+K46+K47+K48</f>
        <v>708055.38127000001</v>
      </c>
      <c r="L36" s="45">
        <f>L37+L41+L42+L45+L46+L47+L48</f>
        <v>687143.74127</v>
      </c>
      <c r="M36" s="46">
        <f t="shared" si="22"/>
        <v>720881.44626999996</v>
      </c>
      <c r="N36" s="45">
        <f t="shared" ref="N36:AK36" si="23">SUM(N37:N38)+SUM(N41:N42)+SUM(N45:N48)</f>
        <v>101781.87475427</v>
      </c>
      <c r="O36" s="45">
        <f t="shared" si="23"/>
        <v>137114.87321124002</v>
      </c>
      <c r="P36" s="45">
        <f>SUM(P37:P38)+SUM(P41:P42)+SUM(P45:P48)</f>
        <v>130178.74505425</v>
      </c>
      <c r="Q36" s="45">
        <f t="shared" si="23"/>
        <v>137567.28056985998</v>
      </c>
      <c r="R36" s="45">
        <f>SUM(R37:R38)+SUM(R41:R42)+SUM(R45:R48)</f>
        <v>150638.30240284</v>
      </c>
      <c r="S36" s="45">
        <f t="shared" si="23"/>
        <v>160428.30752837998</v>
      </c>
      <c r="T36" s="45">
        <f>SUM(T37:T38)+SUM(T41:T42)+SUM(T45:T48)</f>
        <v>130631.20753557001</v>
      </c>
      <c r="U36" s="45">
        <f t="shared" si="23"/>
        <v>155981.38425355</v>
      </c>
      <c r="V36" s="45">
        <f t="shared" si="23"/>
        <v>126848.90704436999</v>
      </c>
      <c r="W36" s="45">
        <f t="shared" si="23"/>
        <v>136364.64272474</v>
      </c>
      <c r="X36" s="45">
        <f t="shared" si="23"/>
        <v>154405.41883934999</v>
      </c>
      <c r="Y36" s="46">
        <f t="shared" si="23"/>
        <v>162992.13910308</v>
      </c>
      <c r="Z36" s="45">
        <f>SUM(Z37:Z38)+SUM(Z41:Z42)+SUM(Z45:Z48)</f>
        <v>141731.77838258</v>
      </c>
      <c r="AA36" s="45">
        <f t="shared" si="23"/>
        <v>137773.32368495001</v>
      </c>
      <c r="AB36" s="45">
        <f t="shared" si="23"/>
        <v>135950.27547758</v>
      </c>
      <c r="AC36" s="45">
        <f t="shared" si="23"/>
        <v>133247.98927312001</v>
      </c>
      <c r="AD36" s="45">
        <f t="shared" si="23"/>
        <v>145971.90715222</v>
      </c>
      <c r="AE36" s="45">
        <f t="shared" si="23"/>
        <v>160129.52069803001</v>
      </c>
      <c r="AF36" s="45">
        <f>SUM(AF37:AF38)+SUM(AF41:AF42)+SUM(AF45:AF48)</f>
        <v>163435.90530685999</v>
      </c>
      <c r="AG36" s="45">
        <f t="shared" si="23"/>
        <v>141233.35682414999</v>
      </c>
      <c r="AH36" s="45">
        <f t="shared" si="23"/>
        <v>160213.79744394001</v>
      </c>
      <c r="AI36" s="45">
        <f t="shared" si="23"/>
        <v>144934.06775935</v>
      </c>
      <c r="AJ36" s="45">
        <f t="shared" si="23"/>
        <v>168778.58893526002</v>
      </c>
      <c r="AK36" s="46">
        <f t="shared" si="23"/>
        <v>201970.28323533002</v>
      </c>
      <c r="AL36" s="45">
        <f t="shared" si="21"/>
        <v>745021.54264168988</v>
      </c>
      <c r="AM36" s="45">
        <f t="shared" si="21"/>
        <v>628022.99579628999</v>
      </c>
      <c r="AN36" s="45">
        <f t="shared" si="21"/>
        <v>862286.91584666993</v>
      </c>
      <c r="AO36" s="45">
        <f t="shared" si="21"/>
        <v>787431.73756674002</v>
      </c>
      <c r="AP36" s="45">
        <f t="shared" si="21"/>
        <v>851099.84152061993</v>
      </c>
      <c r="AQ36" s="45">
        <f t="shared" si="21"/>
        <v>855651.2331003499</v>
      </c>
      <c r="AR36" s="45">
        <f t="shared" si="21"/>
        <v>804225.74849870999</v>
      </c>
      <c r="AS36" s="45">
        <f t="shared" si="21"/>
        <v>819197.47369939997</v>
      </c>
      <c r="AT36" s="45">
        <f t="shared" si="21"/>
        <v>737183.55587042985</v>
      </c>
      <c r="AU36" s="45">
        <f t="shared" si="21"/>
        <v>699485.95623538992</v>
      </c>
      <c r="AV36" s="45">
        <f t="shared" si="21"/>
        <v>672770.57117409003</v>
      </c>
      <c r="AW36" s="47">
        <f t="shared" si="21"/>
        <v>681903.30213774997</v>
      </c>
    </row>
    <row r="37" spans="1:50" s="4" customFormat="1" x14ac:dyDescent="0.25">
      <c r="A37" s="22" t="s">
        <v>16</v>
      </c>
      <c r="B37" s="3">
        <v>255675.4835</v>
      </c>
      <c r="C37" s="3">
        <v>189925.4835</v>
      </c>
      <c r="D37" s="3">
        <v>250408.4835</v>
      </c>
      <c r="E37" s="3">
        <v>257902.4835</v>
      </c>
      <c r="F37" s="3">
        <v>274313.48349999997</v>
      </c>
      <c r="G37" s="3">
        <v>270629.48349999997</v>
      </c>
      <c r="H37" s="3">
        <v>264869.48349999997</v>
      </c>
      <c r="I37" s="3">
        <v>256430.4835</v>
      </c>
      <c r="J37" s="3">
        <v>260406.4835</v>
      </c>
      <c r="K37" s="3">
        <v>230558.4835</v>
      </c>
      <c r="L37" s="3">
        <v>210349.4835</v>
      </c>
      <c r="M37" s="38">
        <v>249482.4835</v>
      </c>
      <c r="N37" s="3">
        <v>9384.4957300000005</v>
      </c>
      <c r="O37" s="3">
        <v>21001.873933120001</v>
      </c>
      <c r="P37" s="3">
        <v>12249.763971999999</v>
      </c>
      <c r="Q37" s="3">
        <v>32137.320223160001</v>
      </c>
      <c r="R37" s="3">
        <v>22955.267089000001</v>
      </c>
      <c r="S37" s="3">
        <v>20978.622671000001</v>
      </c>
      <c r="T37" s="3">
        <v>9924.3493369999997</v>
      </c>
      <c r="U37" s="3">
        <v>5743.5948494999993</v>
      </c>
      <c r="V37" s="3">
        <v>10936.369228</v>
      </c>
      <c r="W37" s="3">
        <v>10381.177029</v>
      </c>
      <c r="X37" s="3">
        <v>9769.5749849999993</v>
      </c>
      <c r="Y37" s="38">
        <v>8402.2047280000006</v>
      </c>
      <c r="Z37" s="3">
        <v>34905.468004000002</v>
      </c>
      <c r="AA37" s="3">
        <v>24019.969716</v>
      </c>
      <c r="AB37" s="3">
        <v>15520.790365000001</v>
      </c>
      <c r="AC37" s="3">
        <v>13217.47314</v>
      </c>
      <c r="AD37" s="3">
        <v>17918.494080999997</v>
      </c>
      <c r="AE37" s="3">
        <v>30540.864863999999</v>
      </c>
      <c r="AF37" s="3">
        <v>29832.501421000001</v>
      </c>
      <c r="AG37" s="3">
        <v>22331.691466</v>
      </c>
      <c r="AH37" s="3">
        <v>22142.778829999999</v>
      </c>
      <c r="AI37" s="3">
        <v>22934.390958</v>
      </c>
      <c r="AJ37" s="3">
        <v>28899.822956</v>
      </c>
      <c r="AK37" s="38">
        <v>78670.86284799999</v>
      </c>
      <c r="AL37" s="3">
        <f t="shared" si="21"/>
        <v>230154.511226</v>
      </c>
      <c r="AM37" s="3">
        <f t="shared" si="21"/>
        <v>186907.38771712</v>
      </c>
      <c r="AN37" s="3">
        <f t="shared" si="21"/>
        <v>247137.45710700002</v>
      </c>
      <c r="AO37" s="3">
        <f t="shared" si="21"/>
        <v>276822.33058315999</v>
      </c>
      <c r="AP37" s="3">
        <f t="shared" si="21"/>
        <v>279350.25650799996</v>
      </c>
      <c r="AQ37" s="3">
        <f t="shared" si="21"/>
        <v>261067.24130699999</v>
      </c>
      <c r="AR37" s="3">
        <f t="shared" si="21"/>
        <v>244961.33141599997</v>
      </c>
      <c r="AS37" s="3">
        <f t="shared" si="21"/>
        <v>239842.38688350003</v>
      </c>
      <c r="AT37" s="3">
        <f t="shared" si="21"/>
        <v>249200.07389800003</v>
      </c>
      <c r="AU37" s="3">
        <f t="shared" si="21"/>
        <v>218005.26957100001</v>
      </c>
      <c r="AV37" s="3">
        <f t="shared" si="21"/>
        <v>191219.235529</v>
      </c>
      <c r="AW37" s="17">
        <f t="shared" si="21"/>
        <v>179213.82538000002</v>
      </c>
    </row>
    <row r="38" spans="1:50" s="4" customFormat="1" x14ac:dyDescent="0.25">
      <c r="A38" s="24" t="s">
        <v>35</v>
      </c>
      <c r="B38" s="3">
        <f t="shared" ref="B38:AK38" si="24">B39+B40</f>
        <v>207171.46913499999</v>
      </c>
      <c r="C38" s="3">
        <f t="shared" si="24"/>
        <v>153913.96913499999</v>
      </c>
      <c r="D38" s="3">
        <f t="shared" si="24"/>
        <v>202014.199135</v>
      </c>
      <c r="E38" s="3">
        <f t="shared" si="24"/>
        <v>208975.33913499999</v>
      </c>
      <c r="F38" s="3">
        <f t="shared" si="24"/>
        <v>222267.789135</v>
      </c>
      <c r="G38" s="3">
        <f t="shared" si="24"/>
        <v>219283.789135</v>
      </c>
      <c r="H38" s="3">
        <f t="shared" si="24"/>
        <v>214618.789135</v>
      </c>
      <c r="I38" s="3">
        <f t="shared" si="24"/>
        <v>207782.789135</v>
      </c>
      <c r="J38" s="3">
        <f t="shared" si="24"/>
        <v>211003.57913500001</v>
      </c>
      <c r="K38" s="3">
        <f t="shared" si="24"/>
        <v>186826.699135</v>
      </c>
      <c r="L38" s="3">
        <f t="shared" si="24"/>
        <v>170457.40913499999</v>
      </c>
      <c r="M38" s="38">
        <f t="shared" si="24"/>
        <v>202155.139135</v>
      </c>
      <c r="N38" s="3">
        <f t="shared" si="24"/>
        <v>13616.4692822</v>
      </c>
      <c r="O38" s="3">
        <f t="shared" si="24"/>
        <v>15373.594259009998</v>
      </c>
      <c r="P38" s="3">
        <f t="shared" si="24"/>
        <v>18949.876075069998</v>
      </c>
      <c r="Q38" s="3">
        <f t="shared" si="24"/>
        <v>15950.812895749999</v>
      </c>
      <c r="R38" s="3">
        <f>R39+R40</f>
        <v>16462.238881329999</v>
      </c>
      <c r="S38" s="3">
        <f t="shared" si="24"/>
        <v>15734.79586333</v>
      </c>
      <c r="T38" s="3">
        <f>T39+T40</f>
        <v>19213.15185858</v>
      </c>
      <c r="U38" s="3">
        <f t="shared" si="24"/>
        <v>17134.94247387</v>
      </c>
      <c r="V38" s="3">
        <f t="shared" si="24"/>
        <v>17017.757702390001</v>
      </c>
      <c r="W38" s="3">
        <f t="shared" si="24"/>
        <v>15628.142357680001</v>
      </c>
      <c r="X38" s="3">
        <f t="shared" si="24"/>
        <v>17407.34176607</v>
      </c>
      <c r="Y38" s="38">
        <f t="shared" si="24"/>
        <v>14670.17886466</v>
      </c>
      <c r="Z38" s="3">
        <f t="shared" si="24"/>
        <v>36026.218797380003</v>
      </c>
      <c r="AA38" s="3">
        <f t="shared" si="24"/>
        <v>31996.358665250002</v>
      </c>
      <c r="AB38" s="3">
        <f t="shared" si="24"/>
        <v>36131.152386080001</v>
      </c>
      <c r="AC38" s="3">
        <f t="shared" si="24"/>
        <v>31397.734418729997</v>
      </c>
      <c r="AD38" s="3">
        <f t="shared" si="24"/>
        <v>30966.770165120004</v>
      </c>
      <c r="AE38" s="3">
        <f t="shared" si="24"/>
        <v>34080.00473103</v>
      </c>
      <c r="AF38" s="3">
        <f>AF39+AF40</f>
        <v>36386.828292549995</v>
      </c>
      <c r="AG38" s="3">
        <f t="shared" si="24"/>
        <v>33282.179579650001</v>
      </c>
      <c r="AH38" s="3">
        <f t="shared" si="24"/>
        <v>33133.30769288</v>
      </c>
      <c r="AI38" s="3">
        <f t="shared" si="24"/>
        <v>34067.157101550001</v>
      </c>
      <c r="AJ38" s="3">
        <f t="shared" si="24"/>
        <v>35534.389906359997</v>
      </c>
      <c r="AK38" s="38">
        <f t="shared" si="24"/>
        <v>37497.428744179997</v>
      </c>
      <c r="AL38" s="3">
        <f t="shared" si="21"/>
        <v>184761.71961982001</v>
      </c>
      <c r="AM38" s="3">
        <f t="shared" si="21"/>
        <v>137291.20472875997</v>
      </c>
      <c r="AN38" s="3">
        <f t="shared" si="21"/>
        <v>184832.92282399</v>
      </c>
      <c r="AO38" s="3">
        <f t="shared" si="21"/>
        <v>193528.41761201998</v>
      </c>
      <c r="AP38" s="3">
        <f t="shared" si="21"/>
        <v>207763.25785121002</v>
      </c>
      <c r="AQ38" s="3">
        <f t="shared" si="21"/>
        <v>200938.58026729999</v>
      </c>
      <c r="AR38" s="3">
        <f t="shared" si="21"/>
        <v>197445.11270103001</v>
      </c>
      <c r="AS38" s="3">
        <f t="shared" si="21"/>
        <v>191635.55202922001</v>
      </c>
      <c r="AT38" s="3">
        <f t="shared" si="21"/>
        <v>194888.02914450999</v>
      </c>
      <c r="AU38" s="3">
        <f t="shared" si="21"/>
        <v>168387.68439113002</v>
      </c>
      <c r="AV38" s="3">
        <f t="shared" si="21"/>
        <v>152330.36099471</v>
      </c>
      <c r="AW38" s="17">
        <f t="shared" si="21"/>
        <v>179327.88925548003</v>
      </c>
      <c r="AX38" s="53"/>
    </row>
    <row r="39" spans="1:50" s="4" customFormat="1" x14ac:dyDescent="0.25">
      <c r="A39" s="24" t="s">
        <v>47</v>
      </c>
      <c r="B39" s="3">
        <v>207171.46913499999</v>
      </c>
      <c r="C39" s="3">
        <v>153913.96913499999</v>
      </c>
      <c r="D39" s="3">
        <v>202014.199135</v>
      </c>
      <c r="E39" s="3">
        <v>208975.33913499999</v>
      </c>
      <c r="F39" s="3">
        <v>222267.789135</v>
      </c>
      <c r="G39" s="3">
        <v>219283.789135</v>
      </c>
      <c r="H39" s="3">
        <v>214618.789135</v>
      </c>
      <c r="I39" s="3">
        <v>207782.789135</v>
      </c>
      <c r="J39" s="3">
        <v>211003.57913500001</v>
      </c>
      <c r="K39" s="3">
        <v>186826.699135</v>
      </c>
      <c r="L39" s="3">
        <v>170457.40913499999</v>
      </c>
      <c r="M39" s="38">
        <v>202155.139135</v>
      </c>
      <c r="N39" s="3">
        <v>8591.8770561599995</v>
      </c>
      <c r="O39" s="3">
        <v>9688.8413735199993</v>
      </c>
      <c r="P39" s="3">
        <v>11810.61000078</v>
      </c>
      <c r="Q39" s="3">
        <v>9955.3083136299992</v>
      </c>
      <c r="R39" s="3">
        <v>10391.535573589999</v>
      </c>
      <c r="S39" s="3">
        <v>9873.5303062300009</v>
      </c>
      <c r="T39" s="3">
        <v>11866.65222636</v>
      </c>
      <c r="U39" s="3">
        <v>10461.362989499999</v>
      </c>
      <c r="V39" s="3">
        <v>9927.9262990200004</v>
      </c>
      <c r="W39" s="3">
        <v>9582.7638329199999</v>
      </c>
      <c r="X39" s="3">
        <v>10241.12674768</v>
      </c>
      <c r="Y39" s="38">
        <v>9479.1175585000001</v>
      </c>
      <c r="Z39" s="3">
        <v>17408.150378760001</v>
      </c>
      <c r="AA39" s="3">
        <v>18781.193437599999</v>
      </c>
      <c r="AB39" s="3">
        <v>23853.805114800001</v>
      </c>
      <c r="AC39" s="3">
        <v>19452.685249599999</v>
      </c>
      <c r="AD39" s="3">
        <v>19869.585919820001</v>
      </c>
      <c r="AE39" s="3">
        <v>18645.454822</v>
      </c>
      <c r="AF39" s="3">
        <v>21867.245559999999</v>
      </c>
      <c r="AG39" s="3">
        <v>21201.982884159999</v>
      </c>
      <c r="AH39" s="3">
        <v>20120.067899500002</v>
      </c>
      <c r="AI39" s="3">
        <v>20726.072633920001</v>
      </c>
      <c r="AJ39" s="3">
        <v>24082.272827000001</v>
      </c>
      <c r="AK39" s="38">
        <v>23727.427337000001</v>
      </c>
      <c r="AL39" s="3">
        <f t="shared" si="21"/>
        <v>198355.19581239999</v>
      </c>
      <c r="AM39" s="3">
        <f t="shared" si="21"/>
        <v>144821.61707092001</v>
      </c>
      <c r="AN39" s="3">
        <f t="shared" si="21"/>
        <v>189971.00402098001</v>
      </c>
      <c r="AO39" s="3">
        <f t="shared" si="21"/>
        <v>199477.96219902998</v>
      </c>
      <c r="AP39" s="3">
        <f t="shared" si="21"/>
        <v>212789.73878876999</v>
      </c>
      <c r="AQ39" s="3">
        <f t="shared" si="21"/>
        <v>210511.86461923001</v>
      </c>
      <c r="AR39" s="3">
        <f t="shared" si="21"/>
        <v>204618.19580135998</v>
      </c>
      <c r="AS39" s="3">
        <f t="shared" si="21"/>
        <v>197042.16924033998</v>
      </c>
      <c r="AT39" s="3">
        <f t="shared" si="21"/>
        <v>200811.43753452002</v>
      </c>
      <c r="AU39" s="3">
        <f t="shared" si="21"/>
        <v>175683.390334</v>
      </c>
      <c r="AV39" s="3">
        <f t="shared" si="21"/>
        <v>156616.26305568</v>
      </c>
      <c r="AW39" s="17">
        <f t="shared" si="21"/>
        <v>187906.82935650001</v>
      </c>
    </row>
    <row r="40" spans="1:50" s="4" customFormat="1" x14ac:dyDescent="0.25">
      <c r="A40" s="24" t="s">
        <v>48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8">
        <v>0</v>
      </c>
      <c r="N40" s="3">
        <v>5024.5922260400002</v>
      </c>
      <c r="O40" s="3">
        <v>5684.7528854900002</v>
      </c>
      <c r="P40" s="3">
        <v>7139.2660742899998</v>
      </c>
      <c r="Q40" s="3">
        <v>5995.5045821200001</v>
      </c>
      <c r="R40" s="3">
        <v>6070.7033077400001</v>
      </c>
      <c r="S40" s="3">
        <v>5861.2655570999996</v>
      </c>
      <c r="T40" s="3">
        <v>7346.4996322200004</v>
      </c>
      <c r="U40" s="3">
        <v>6673.5794843699996</v>
      </c>
      <c r="V40" s="3">
        <v>7089.8314033699999</v>
      </c>
      <c r="W40" s="3">
        <v>6045.3785247599999</v>
      </c>
      <c r="X40" s="3">
        <v>7166.2150183900003</v>
      </c>
      <c r="Y40" s="38">
        <v>5191.0613061599997</v>
      </c>
      <c r="Z40" s="3">
        <v>18618.068418620001</v>
      </c>
      <c r="AA40" s="3">
        <v>13215.165227650001</v>
      </c>
      <c r="AB40" s="3">
        <v>12277.347271279999</v>
      </c>
      <c r="AC40" s="3">
        <v>11945.049169129999</v>
      </c>
      <c r="AD40" s="3">
        <v>11097.184245300001</v>
      </c>
      <c r="AE40" s="3">
        <v>15434.54990903</v>
      </c>
      <c r="AF40" s="3">
        <v>14519.582732549999</v>
      </c>
      <c r="AG40" s="3">
        <v>12080.19669549</v>
      </c>
      <c r="AH40" s="3">
        <v>13013.23979338</v>
      </c>
      <c r="AI40" s="3">
        <v>13341.08446763</v>
      </c>
      <c r="AJ40" s="3">
        <v>11452.117079359999</v>
      </c>
      <c r="AK40" s="38">
        <v>13770.00140718</v>
      </c>
      <c r="AL40" s="3">
        <f t="shared" si="21"/>
        <v>-13593.476192580001</v>
      </c>
      <c r="AM40" s="3">
        <f t="shared" si="21"/>
        <v>-7530.4123421600007</v>
      </c>
      <c r="AN40" s="3">
        <f t="shared" si="21"/>
        <v>-5138.0811969899996</v>
      </c>
      <c r="AO40" s="3">
        <f t="shared" si="21"/>
        <v>-5949.5445870099993</v>
      </c>
      <c r="AP40" s="3">
        <f t="shared" si="21"/>
        <v>-5026.4809375600007</v>
      </c>
      <c r="AQ40" s="3">
        <f t="shared" si="21"/>
        <v>-9573.2843519300004</v>
      </c>
      <c r="AR40" s="3">
        <f t="shared" si="21"/>
        <v>-7173.0831003299991</v>
      </c>
      <c r="AS40" s="3">
        <f t="shared" si="21"/>
        <v>-5406.6172111200003</v>
      </c>
      <c r="AT40" s="3">
        <f t="shared" si="21"/>
        <v>-5923.4083900100004</v>
      </c>
      <c r="AU40" s="3">
        <f t="shared" si="21"/>
        <v>-7295.7059428700004</v>
      </c>
      <c r="AV40" s="3">
        <f t="shared" si="21"/>
        <v>-4285.9020609699992</v>
      </c>
      <c r="AW40" s="17">
        <f t="shared" si="21"/>
        <v>-8578.9401010199999</v>
      </c>
    </row>
    <row r="41" spans="1:50" s="4" customFormat="1" x14ac:dyDescent="0.25">
      <c r="A41" s="23" t="s">
        <v>9</v>
      </c>
      <c r="B41" s="2">
        <v>351694.62699999998</v>
      </c>
      <c r="C41" s="2">
        <v>294602.62699999998</v>
      </c>
      <c r="D41" s="2">
        <v>431094.62699999998</v>
      </c>
      <c r="E41" s="2">
        <v>340612.62699999998</v>
      </c>
      <c r="F41" s="2">
        <v>382141.62699999998</v>
      </c>
      <c r="G41" s="2">
        <v>395276.62699999998</v>
      </c>
      <c r="H41" s="2">
        <v>397639.62699999998</v>
      </c>
      <c r="I41" s="2">
        <v>368139.62699999998</v>
      </c>
      <c r="J41" s="2">
        <v>322538.62699999998</v>
      </c>
      <c r="K41" s="2">
        <v>280622.62699999998</v>
      </c>
      <c r="L41" s="2">
        <v>288518.62699999998</v>
      </c>
      <c r="M41" s="36">
        <v>309303.62699999998</v>
      </c>
      <c r="N41" s="2">
        <v>1079.4901259999999</v>
      </c>
      <c r="O41" s="2">
        <v>3077.292383</v>
      </c>
      <c r="P41" s="2">
        <v>1444.313463</v>
      </c>
      <c r="Q41" s="2">
        <v>59.941775</v>
      </c>
      <c r="R41" s="2">
        <v>53.898128999999997</v>
      </c>
      <c r="S41" s="2">
        <v>4995.9871110000004</v>
      </c>
      <c r="T41" s="2">
        <v>30.509198999999999</v>
      </c>
      <c r="U41" s="2">
        <v>3.3601230000000002</v>
      </c>
      <c r="V41" s="2">
        <v>24.748937999999999</v>
      </c>
      <c r="W41" s="2">
        <v>42.979788999999997</v>
      </c>
      <c r="X41" s="2">
        <v>40.211928</v>
      </c>
      <c r="Y41" s="36">
        <v>11.722473000000001</v>
      </c>
      <c r="Z41" s="2">
        <v>33646.646126</v>
      </c>
      <c r="AA41" s="2">
        <v>46410.993881000002</v>
      </c>
      <c r="AB41" s="2">
        <v>35002.681162000001</v>
      </c>
      <c r="AC41" s="2">
        <v>47630.686241889998</v>
      </c>
      <c r="AD41" s="2">
        <v>55032.767420999997</v>
      </c>
      <c r="AE41" s="2">
        <v>52926.167862000002</v>
      </c>
      <c r="AF41" s="2">
        <v>58790.825106800003</v>
      </c>
      <c r="AG41" s="2">
        <v>44453.834414999998</v>
      </c>
      <c r="AH41" s="2">
        <v>62867.976640000001</v>
      </c>
      <c r="AI41" s="2">
        <v>41552.667361</v>
      </c>
      <c r="AJ41" s="2">
        <v>55612.751052</v>
      </c>
      <c r="AK41" s="36">
        <v>45616.417160999998</v>
      </c>
      <c r="AL41" s="2">
        <f t="shared" si="21"/>
        <v>319127.47100000002</v>
      </c>
      <c r="AM41" s="2">
        <f t="shared" si="21"/>
        <v>251268.925502</v>
      </c>
      <c r="AN41" s="2">
        <f t="shared" si="21"/>
        <v>397536.25930099998</v>
      </c>
      <c r="AO41" s="2">
        <f t="shared" si="21"/>
        <v>293041.88253310998</v>
      </c>
      <c r="AP41" s="2">
        <f t="shared" si="21"/>
        <v>327162.75770799996</v>
      </c>
      <c r="AQ41" s="2">
        <f t="shared" si="21"/>
        <v>347346.44624899997</v>
      </c>
      <c r="AR41" s="2">
        <f t="shared" si="21"/>
        <v>338879.31109219999</v>
      </c>
      <c r="AS41" s="2">
        <f t="shared" si="21"/>
        <v>323689.15270799998</v>
      </c>
      <c r="AT41" s="2">
        <f t="shared" si="21"/>
        <v>259695.39929799997</v>
      </c>
      <c r="AU41" s="2">
        <f t="shared" si="21"/>
        <v>239112.93942799998</v>
      </c>
      <c r="AV41" s="2">
        <f t="shared" si="21"/>
        <v>232946.08787599995</v>
      </c>
      <c r="AW41" s="19">
        <f t="shared" si="21"/>
        <v>263698.93231199996</v>
      </c>
    </row>
    <row r="42" spans="1:50" s="4" customFormat="1" x14ac:dyDescent="0.25">
      <c r="A42" s="24" t="s">
        <v>50</v>
      </c>
      <c r="B42" s="3">
        <f t="shared" ref="B42:AK42" si="25">B43+B44</f>
        <v>80118.583333332994</v>
      </c>
      <c r="C42" s="3">
        <f t="shared" si="25"/>
        <v>45492.583333333001</v>
      </c>
      <c r="D42" s="3">
        <f t="shared" si="25"/>
        <v>76576.583333332994</v>
      </c>
      <c r="E42" s="3">
        <f t="shared" si="25"/>
        <v>66218.583333332994</v>
      </c>
      <c r="F42" s="3">
        <f t="shared" si="25"/>
        <v>82352.583333332994</v>
      </c>
      <c r="G42" s="3">
        <f t="shared" si="25"/>
        <v>70593.583333332994</v>
      </c>
      <c r="H42" s="3">
        <f t="shared" si="25"/>
        <v>81015.583333332994</v>
      </c>
      <c r="I42" s="3">
        <f t="shared" si="25"/>
        <v>78095.583333332994</v>
      </c>
      <c r="J42" s="3">
        <f t="shared" si="25"/>
        <v>83253.583333332994</v>
      </c>
      <c r="K42" s="3">
        <f t="shared" si="25"/>
        <v>77056.394333332995</v>
      </c>
      <c r="L42" s="3">
        <f t="shared" si="25"/>
        <v>76984.983333333003</v>
      </c>
      <c r="M42" s="38">
        <f t="shared" si="25"/>
        <v>71108.583333332994</v>
      </c>
      <c r="N42" s="3">
        <f t="shared" si="25"/>
        <v>5437.0835016800002</v>
      </c>
      <c r="O42" s="3">
        <f t="shared" si="25"/>
        <v>11763.252292040001</v>
      </c>
      <c r="P42" s="3">
        <f t="shared" si="25"/>
        <v>9479.0322568800002</v>
      </c>
      <c r="Q42" s="3">
        <f t="shared" si="25"/>
        <v>9802.1475330699996</v>
      </c>
      <c r="R42" s="3">
        <f>R43+R44</f>
        <v>14335.73033642</v>
      </c>
      <c r="S42" s="3">
        <f t="shared" si="25"/>
        <v>17519.828557009998</v>
      </c>
      <c r="T42" s="3">
        <f>T43+T44</f>
        <v>16724.137286159999</v>
      </c>
      <c r="U42" s="3">
        <f t="shared" si="25"/>
        <v>27686.38926869</v>
      </c>
      <c r="V42" s="3">
        <f t="shared" si="25"/>
        <v>19610.713298479997</v>
      </c>
      <c r="W42" s="3">
        <f t="shared" si="25"/>
        <v>24876.069120370001</v>
      </c>
      <c r="X42" s="3">
        <f t="shared" si="25"/>
        <v>17552.835938969998</v>
      </c>
      <c r="Y42" s="38">
        <f t="shared" si="25"/>
        <v>16332.54544389</v>
      </c>
      <c r="Z42" s="3">
        <f t="shared" si="25"/>
        <v>22338.460002200001</v>
      </c>
      <c r="AA42" s="3">
        <f t="shared" si="25"/>
        <v>24024.769512999999</v>
      </c>
      <c r="AB42" s="3">
        <f t="shared" si="25"/>
        <v>28765.422840200001</v>
      </c>
      <c r="AC42" s="3">
        <f t="shared" si="25"/>
        <v>27635.148038899999</v>
      </c>
      <c r="AD42" s="3">
        <f t="shared" si="25"/>
        <v>21199.790114980002</v>
      </c>
      <c r="AE42" s="3">
        <f t="shared" si="25"/>
        <v>21665.432025900001</v>
      </c>
      <c r="AF42" s="3">
        <f>AF43+AF44</f>
        <v>22096.732005000002</v>
      </c>
      <c r="AG42" s="3">
        <f t="shared" si="25"/>
        <v>21068.9137266</v>
      </c>
      <c r="AH42" s="3">
        <f t="shared" si="25"/>
        <v>24055.792952600001</v>
      </c>
      <c r="AI42" s="3">
        <f t="shared" si="25"/>
        <v>27037.973432999999</v>
      </c>
      <c r="AJ42" s="3">
        <f t="shared" si="25"/>
        <v>24787.856562000001</v>
      </c>
      <c r="AK42" s="38">
        <f t="shared" si="25"/>
        <v>20700.615576</v>
      </c>
      <c r="AL42" s="3">
        <f t="shared" si="21"/>
        <v>63217.20683281299</v>
      </c>
      <c r="AM42" s="3">
        <f t="shared" si="21"/>
        <v>33231.066112373002</v>
      </c>
      <c r="AN42" s="3">
        <f t="shared" si="21"/>
        <v>57290.192750012997</v>
      </c>
      <c r="AO42" s="3">
        <f t="shared" si="21"/>
        <v>48385.582827503</v>
      </c>
      <c r="AP42" s="3">
        <f t="shared" si="21"/>
        <v>75488.523554772997</v>
      </c>
      <c r="AQ42" s="3">
        <f t="shared" si="21"/>
        <v>66447.979864442983</v>
      </c>
      <c r="AR42" s="3">
        <f t="shared" si="21"/>
        <v>75642.988614492991</v>
      </c>
      <c r="AS42" s="3">
        <f t="shared" si="21"/>
        <v>84713.058875422983</v>
      </c>
      <c r="AT42" s="3">
        <f t="shared" si="21"/>
        <v>78808.503679212998</v>
      </c>
      <c r="AU42" s="3">
        <f t="shared" si="21"/>
        <v>74894.490020703</v>
      </c>
      <c r="AV42" s="3">
        <f t="shared" si="21"/>
        <v>69749.962710302992</v>
      </c>
      <c r="AW42" s="17">
        <f t="shared" si="21"/>
        <v>66740.513201223002</v>
      </c>
    </row>
    <row r="43" spans="1:50" s="4" customFormat="1" x14ac:dyDescent="0.25">
      <c r="A43" s="24" t="s">
        <v>52</v>
      </c>
      <c r="B43" s="3">
        <v>80118.583333332994</v>
      </c>
      <c r="C43" s="3">
        <v>45492.583333333001</v>
      </c>
      <c r="D43" s="3">
        <v>76576.583333332994</v>
      </c>
      <c r="E43" s="3">
        <v>66218.583333332994</v>
      </c>
      <c r="F43" s="3">
        <v>82352.583333332994</v>
      </c>
      <c r="G43" s="3">
        <v>70593.583333332994</v>
      </c>
      <c r="H43" s="3">
        <v>81015.583333332994</v>
      </c>
      <c r="I43" s="3">
        <v>78095.583333332994</v>
      </c>
      <c r="J43" s="3">
        <v>83253.583333332994</v>
      </c>
      <c r="K43" s="3">
        <v>77056.394333332995</v>
      </c>
      <c r="L43" s="3">
        <v>76984.983333333003</v>
      </c>
      <c r="M43" s="38">
        <v>71108.583333332994</v>
      </c>
      <c r="N43" s="3">
        <v>4722.0625873999998</v>
      </c>
      <c r="O43" s="3">
        <v>10755.454211890001</v>
      </c>
      <c r="P43" s="3">
        <v>8578.72727313</v>
      </c>
      <c r="Q43" s="3">
        <v>7888.5094241099996</v>
      </c>
      <c r="R43" s="3">
        <v>12346.65989574</v>
      </c>
      <c r="S43" s="3">
        <v>15128.78087669</v>
      </c>
      <c r="T43" s="3">
        <v>12598.36839283</v>
      </c>
      <c r="U43" s="3">
        <v>25528.77755893</v>
      </c>
      <c r="V43" s="3">
        <v>18319.156997229999</v>
      </c>
      <c r="W43" s="3">
        <v>24138.81887997</v>
      </c>
      <c r="X43" s="3">
        <v>16753.82836154</v>
      </c>
      <c r="Y43" s="38">
        <v>14808.544597509999</v>
      </c>
      <c r="Z43" s="3">
        <v>14670.401901200001</v>
      </c>
      <c r="AA43" s="3">
        <v>17639.039737999999</v>
      </c>
      <c r="AB43" s="3">
        <v>20668.88666</v>
      </c>
      <c r="AC43" s="3">
        <v>20821.051658</v>
      </c>
      <c r="AD43" s="3">
        <v>12167.51664098</v>
      </c>
      <c r="AE43" s="3">
        <v>11873.407018</v>
      </c>
      <c r="AF43" s="3">
        <v>14137.959059000001</v>
      </c>
      <c r="AG43" s="3">
        <v>13110.097408</v>
      </c>
      <c r="AH43" s="3">
        <v>16124.510910999999</v>
      </c>
      <c r="AI43" s="3">
        <v>21356.82432</v>
      </c>
      <c r="AJ43" s="3">
        <v>17450.560528000002</v>
      </c>
      <c r="AK43" s="38">
        <v>12480.801695</v>
      </c>
      <c r="AL43" s="3">
        <f t="shared" si="21"/>
        <v>70170.244019532984</v>
      </c>
      <c r="AM43" s="3">
        <f t="shared" si="21"/>
        <v>38608.997807223001</v>
      </c>
      <c r="AN43" s="3">
        <f t="shared" si="21"/>
        <v>64486.423946462994</v>
      </c>
      <c r="AO43" s="3">
        <f t="shared" si="21"/>
        <v>53286.041099442999</v>
      </c>
      <c r="AP43" s="3">
        <f t="shared" si="21"/>
        <v>82531.726588092992</v>
      </c>
      <c r="AQ43" s="3">
        <f t="shared" si="21"/>
        <v>73848.957192022994</v>
      </c>
      <c r="AR43" s="3">
        <f t="shared" si="21"/>
        <v>79475.992667162995</v>
      </c>
      <c r="AS43" s="3">
        <f t="shared" si="21"/>
        <v>90514.263484262992</v>
      </c>
      <c r="AT43" s="3">
        <f t="shared" si="21"/>
        <v>85448.22941956298</v>
      </c>
      <c r="AU43" s="3">
        <f t="shared" si="21"/>
        <v>79838.388893302996</v>
      </c>
      <c r="AV43" s="3">
        <f t="shared" si="21"/>
        <v>76288.251166873</v>
      </c>
      <c r="AW43" s="17">
        <f t="shared" si="21"/>
        <v>73436.326235842993</v>
      </c>
    </row>
    <row r="44" spans="1:50" s="4" customFormat="1" x14ac:dyDescent="0.25">
      <c r="A44" s="24" t="s">
        <v>53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8">
        <v>0</v>
      </c>
      <c r="N44" s="3">
        <v>715.02091428000006</v>
      </c>
      <c r="O44" s="3">
        <v>1007.79808015</v>
      </c>
      <c r="P44" s="3">
        <v>900.30498375000002</v>
      </c>
      <c r="Q44" s="3">
        <v>1913.63810896</v>
      </c>
      <c r="R44" s="3">
        <v>1989.07044068</v>
      </c>
      <c r="S44" s="3">
        <v>2391.0476803199999</v>
      </c>
      <c r="T44" s="3">
        <v>4125.7688933299996</v>
      </c>
      <c r="U44" s="3">
        <v>2157.6117097599999</v>
      </c>
      <c r="V44" s="3">
        <v>1291.5563012499999</v>
      </c>
      <c r="W44" s="3">
        <v>737.25024040000005</v>
      </c>
      <c r="X44" s="3">
        <v>799.00757742999997</v>
      </c>
      <c r="Y44" s="38">
        <v>1524.00084638</v>
      </c>
      <c r="Z44" s="3">
        <v>7668.0581009999996</v>
      </c>
      <c r="AA44" s="3">
        <v>6385.7297749999998</v>
      </c>
      <c r="AB44" s="3">
        <v>8096.5361801999998</v>
      </c>
      <c r="AC44" s="3">
        <v>6814.0963809000004</v>
      </c>
      <c r="AD44" s="3">
        <v>9032.2734739999996</v>
      </c>
      <c r="AE44" s="3">
        <v>9792.0250078999998</v>
      </c>
      <c r="AF44" s="3">
        <v>7958.772946</v>
      </c>
      <c r="AG44" s="3">
        <v>7958.8163186000002</v>
      </c>
      <c r="AH44" s="3">
        <v>7931.2820416000004</v>
      </c>
      <c r="AI44" s="3">
        <v>5681.1491130000004</v>
      </c>
      <c r="AJ44" s="3">
        <v>7337.296034</v>
      </c>
      <c r="AK44" s="38">
        <v>8219.813881</v>
      </c>
      <c r="AL44" s="3">
        <f t="shared" si="21"/>
        <v>-6953.0371867199992</v>
      </c>
      <c r="AM44" s="3">
        <f t="shared" si="21"/>
        <v>-5377.93169485</v>
      </c>
      <c r="AN44" s="3">
        <f t="shared" si="21"/>
        <v>-7196.2311964499995</v>
      </c>
      <c r="AO44" s="3">
        <f t="shared" si="21"/>
        <v>-4900.4582719400005</v>
      </c>
      <c r="AP44" s="3">
        <f t="shared" si="21"/>
        <v>-7043.20303332</v>
      </c>
      <c r="AQ44" s="3">
        <f t="shared" si="21"/>
        <v>-7400.9773275799998</v>
      </c>
      <c r="AR44" s="3">
        <f t="shared" si="21"/>
        <v>-3833.0040526700004</v>
      </c>
      <c r="AS44" s="3">
        <f t="shared" si="21"/>
        <v>-5801.2046088400002</v>
      </c>
      <c r="AT44" s="3">
        <f t="shared" si="21"/>
        <v>-6639.7257403500007</v>
      </c>
      <c r="AU44" s="3">
        <f t="shared" si="21"/>
        <v>-4943.8988726000007</v>
      </c>
      <c r="AV44" s="3">
        <f t="shared" si="21"/>
        <v>-6538.2884565699997</v>
      </c>
      <c r="AW44" s="17">
        <f t="shared" si="21"/>
        <v>-6695.8130346199996</v>
      </c>
    </row>
    <row r="45" spans="1:50" s="4" customFormat="1" x14ac:dyDescent="0.25">
      <c r="A45" s="29" t="s">
        <v>36</v>
      </c>
      <c r="B45" s="3">
        <v>37355.335769999998</v>
      </c>
      <c r="C45" s="3">
        <v>46671.335769999998</v>
      </c>
      <c r="D45" s="3">
        <v>49688.335769999998</v>
      </c>
      <c r="E45" s="3">
        <v>59241.335769999998</v>
      </c>
      <c r="F45" s="3">
        <v>51138.335769999998</v>
      </c>
      <c r="G45" s="3">
        <v>64150.335769999998</v>
      </c>
      <c r="H45" s="3">
        <v>46796.335769999998</v>
      </c>
      <c r="I45" s="3">
        <v>49534.335769999998</v>
      </c>
      <c r="J45" s="3">
        <v>44122.335769999998</v>
      </c>
      <c r="K45" s="3">
        <v>58266.796770000001</v>
      </c>
      <c r="L45" s="3">
        <v>60224.985769999999</v>
      </c>
      <c r="M45" s="38">
        <v>48600.335769999998</v>
      </c>
      <c r="N45" s="3">
        <v>2665.4543403299999</v>
      </c>
      <c r="O45" s="3">
        <v>3806.86692851</v>
      </c>
      <c r="P45" s="3">
        <v>2311.1857745900002</v>
      </c>
      <c r="Q45" s="3">
        <v>3152.2454889700002</v>
      </c>
      <c r="R45" s="3">
        <v>3226.6405415300001</v>
      </c>
      <c r="S45" s="3">
        <v>2628.9636123499999</v>
      </c>
      <c r="T45" s="3">
        <v>2968.4250997700001</v>
      </c>
      <c r="U45" s="3">
        <v>4479.2179827500004</v>
      </c>
      <c r="V45" s="3">
        <v>4100.6187138300002</v>
      </c>
      <c r="W45" s="3">
        <v>3120.6682938700001</v>
      </c>
      <c r="X45" s="3">
        <v>5103.7927063799998</v>
      </c>
      <c r="Y45" s="38">
        <v>2705.96024717</v>
      </c>
      <c r="Z45" s="3">
        <v>9592.6430619999992</v>
      </c>
      <c r="AA45" s="3">
        <v>6114.1216880000002</v>
      </c>
      <c r="AB45" s="3">
        <v>14425.89653</v>
      </c>
      <c r="AC45" s="3">
        <v>7323.2826610000002</v>
      </c>
      <c r="AD45" s="3">
        <v>12583.2609873</v>
      </c>
      <c r="AE45" s="3">
        <v>13381.064017000001</v>
      </c>
      <c r="AF45" s="3">
        <v>11741.0034578</v>
      </c>
      <c r="AG45" s="3">
        <v>13378.155172999999</v>
      </c>
      <c r="AH45" s="3">
        <v>11050.949382999999</v>
      </c>
      <c r="AI45" s="3">
        <v>11665.992441</v>
      </c>
      <c r="AJ45" s="3">
        <v>13396.207952000001</v>
      </c>
      <c r="AK45" s="38">
        <v>12577.974396600001</v>
      </c>
      <c r="AL45" s="3">
        <f t="shared" si="21"/>
        <v>30428.147048329996</v>
      </c>
      <c r="AM45" s="3">
        <f t="shared" si="21"/>
        <v>44364.081010509995</v>
      </c>
      <c r="AN45" s="3">
        <f t="shared" si="21"/>
        <v>37573.625014589998</v>
      </c>
      <c r="AO45" s="3">
        <f t="shared" si="21"/>
        <v>55070.298597970002</v>
      </c>
      <c r="AP45" s="3">
        <f t="shared" si="21"/>
        <v>41781.715324229997</v>
      </c>
      <c r="AQ45" s="3">
        <f t="shared" si="21"/>
        <v>53398.235365350003</v>
      </c>
      <c r="AR45" s="3">
        <f t="shared" si="21"/>
        <v>38023.75741197</v>
      </c>
      <c r="AS45" s="3">
        <f t="shared" si="21"/>
        <v>40635.398579749999</v>
      </c>
      <c r="AT45" s="3">
        <f t="shared" si="21"/>
        <v>37172.00510083</v>
      </c>
      <c r="AU45" s="3">
        <f t="shared" si="21"/>
        <v>49721.472622870002</v>
      </c>
      <c r="AV45" s="3">
        <f t="shared" si="21"/>
        <v>51932.570524380004</v>
      </c>
      <c r="AW45" s="17">
        <f t="shared" si="21"/>
        <v>38728.321620569994</v>
      </c>
    </row>
    <row r="46" spans="1:50" s="4" customFormat="1" x14ac:dyDescent="0.25">
      <c r="A46" s="23" t="s">
        <v>17</v>
      </c>
      <c r="B46" s="3">
        <v>60127.416666666999</v>
      </c>
      <c r="C46" s="3">
        <v>51989.416666666999</v>
      </c>
      <c r="D46" s="3">
        <v>60290.416666666999</v>
      </c>
      <c r="E46" s="3">
        <v>59137.416666666999</v>
      </c>
      <c r="F46" s="3">
        <v>56487.416666666999</v>
      </c>
      <c r="G46" s="3">
        <v>54702.416666666999</v>
      </c>
      <c r="H46" s="3">
        <v>46709.416666666999</v>
      </c>
      <c r="I46" s="3">
        <v>52249.416666666999</v>
      </c>
      <c r="J46" s="3">
        <v>60227.416666666999</v>
      </c>
      <c r="K46" s="3">
        <v>61551.079666666999</v>
      </c>
      <c r="L46" s="3">
        <v>51065.661666667002</v>
      </c>
      <c r="M46" s="38">
        <v>42386.416666666999</v>
      </c>
      <c r="N46" s="3">
        <v>59352.124723510002</v>
      </c>
      <c r="O46" s="3">
        <v>71771.266913560001</v>
      </c>
      <c r="P46" s="3">
        <v>80555.48593784</v>
      </c>
      <c r="Q46" s="3">
        <v>63525.824074709999</v>
      </c>
      <c r="R46" s="3">
        <v>84057.276343160003</v>
      </c>
      <c r="S46" s="3">
        <v>83947.773705059997</v>
      </c>
      <c r="T46" s="3">
        <v>65903.791589700006</v>
      </c>
      <c r="U46" s="3">
        <v>82283.711366439995</v>
      </c>
      <c r="V46" s="3">
        <v>69333.461423219997</v>
      </c>
      <c r="W46" s="3">
        <v>66281.165823060001</v>
      </c>
      <c r="X46" s="3">
        <v>70143.000504459997</v>
      </c>
      <c r="Y46" s="38">
        <v>82583.005451539997</v>
      </c>
      <c r="Z46" s="3">
        <v>5220.0679890000001</v>
      </c>
      <c r="AA46" s="3">
        <v>5204.7354457000001</v>
      </c>
      <c r="AB46" s="3">
        <v>6048.5332652999996</v>
      </c>
      <c r="AC46" s="3">
        <v>6029.2545446000004</v>
      </c>
      <c r="AD46" s="3">
        <v>8254.5142198199992</v>
      </c>
      <c r="AE46" s="3">
        <v>7523.6301031000003</v>
      </c>
      <c r="AF46" s="3">
        <v>4572.7466037100003</v>
      </c>
      <c r="AG46" s="3">
        <v>6678.1966800999999</v>
      </c>
      <c r="AH46" s="3">
        <v>6955.0129764599997</v>
      </c>
      <c r="AI46" s="3">
        <v>7671.8244418000004</v>
      </c>
      <c r="AJ46" s="3">
        <v>10541.0787679</v>
      </c>
      <c r="AK46" s="38">
        <v>6900.0280057</v>
      </c>
      <c r="AL46" s="3">
        <f t="shared" si="21"/>
        <v>114259.47340117701</v>
      </c>
      <c r="AM46" s="3">
        <f t="shared" si="21"/>
        <v>118555.94813452699</v>
      </c>
      <c r="AN46" s="3">
        <f t="shared" si="21"/>
        <v>134797.36933920698</v>
      </c>
      <c r="AO46" s="3">
        <f t="shared" si="21"/>
        <v>116633.986196777</v>
      </c>
      <c r="AP46" s="3">
        <f t="shared" si="21"/>
        <v>132290.17879000699</v>
      </c>
      <c r="AQ46" s="3">
        <f t="shared" si="21"/>
        <v>131126.56026862698</v>
      </c>
      <c r="AR46" s="3">
        <f t="shared" si="21"/>
        <v>108040.46165265702</v>
      </c>
      <c r="AS46" s="3">
        <f t="shared" si="21"/>
        <v>127854.93135300701</v>
      </c>
      <c r="AT46" s="3">
        <f t="shared" si="21"/>
        <v>122605.865113427</v>
      </c>
      <c r="AU46" s="3">
        <f t="shared" si="21"/>
        <v>120160.42104792701</v>
      </c>
      <c r="AV46" s="3">
        <f t="shared" si="21"/>
        <v>110667.58340322699</v>
      </c>
      <c r="AW46" s="17">
        <f t="shared" si="21"/>
        <v>118069.394112507</v>
      </c>
    </row>
    <row r="47" spans="1:50" s="4" customFormat="1" x14ac:dyDescent="0.25">
      <c r="A47" s="23" t="s">
        <v>10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8">
        <v>0</v>
      </c>
      <c r="N47" s="3">
        <v>1430.6788875500001</v>
      </c>
      <c r="O47" s="3">
        <v>2204.2125358500002</v>
      </c>
      <c r="P47" s="3">
        <v>1841.0734618700001</v>
      </c>
      <c r="Q47" s="3">
        <v>5910.2707401999996</v>
      </c>
      <c r="R47" s="3">
        <v>3543.9425924000002</v>
      </c>
      <c r="S47" s="3">
        <v>8775.6253486299993</v>
      </c>
      <c r="T47" s="3">
        <v>5256.1467503600006</v>
      </c>
      <c r="U47" s="3">
        <v>6084.4322472999993</v>
      </c>
      <c r="V47" s="3">
        <v>2380.56469345</v>
      </c>
      <c r="W47" s="3">
        <v>11758.454914760001</v>
      </c>
      <c r="X47" s="3">
        <v>14591.61931247</v>
      </c>
      <c r="Y47" s="38">
        <v>7700.9081358200001</v>
      </c>
      <c r="Z47" s="3">
        <v>2.2744020000000003</v>
      </c>
      <c r="AA47" s="3">
        <v>2.3717760000000001</v>
      </c>
      <c r="AB47" s="3">
        <v>55.798929000000001</v>
      </c>
      <c r="AC47" s="3">
        <v>14.376428000000001</v>
      </c>
      <c r="AD47" s="3">
        <v>16.310162999999999</v>
      </c>
      <c r="AE47" s="3">
        <v>9.9570950000000007</v>
      </c>
      <c r="AF47" s="3">
        <v>15.268420000000001</v>
      </c>
      <c r="AG47" s="3">
        <v>7.2337427999999999</v>
      </c>
      <c r="AH47" s="3">
        <v>7.9789690000000002</v>
      </c>
      <c r="AI47" s="3">
        <v>4.0620229999999999</v>
      </c>
      <c r="AJ47" s="3">
        <v>6.4817390000000001</v>
      </c>
      <c r="AK47" s="38">
        <v>1.0206038499999999</v>
      </c>
      <c r="AL47" s="3">
        <f t="shared" si="21"/>
        <v>1428.4044855500001</v>
      </c>
      <c r="AM47" s="3">
        <f t="shared" si="21"/>
        <v>2201.8407598500003</v>
      </c>
      <c r="AN47" s="3">
        <f t="shared" si="21"/>
        <v>1785.27453287</v>
      </c>
      <c r="AO47" s="3">
        <f t="shared" si="21"/>
        <v>5895.8943122000001</v>
      </c>
      <c r="AP47" s="3">
        <f t="shared" si="21"/>
        <v>3527.6324294000001</v>
      </c>
      <c r="AQ47" s="3">
        <f t="shared" si="21"/>
        <v>8765.6682536299995</v>
      </c>
      <c r="AR47" s="3">
        <f t="shared" si="21"/>
        <v>5240.8783303600003</v>
      </c>
      <c r="AS47" s="3">
        <f t="shared" si="21"/>
        <v>6077.1985044999992</v>
      </c>
      <c r="AT47" s="3">
        <f t="shared" si="21"/>
        <v>2372.5857244500003</v>
      </c>
      <c r="AU47" s="3">
        <f t="shared" si="21"/>
        <v>11754.392891760001</v>
      </c>
      <c r="AV47" s="3">
        <f t="shared" si="21"/>
        <v>14585.13757347</v>
      </c>
      <c r="AW47" s="17">
        <f t="shared" si="21"/>
        <v>7699.8875319700001</v>
      </c>
    </row>
    <row r="48" spans="1:50" s="4" customFormat="1" x14ac:dyDescent="0.25">
      <c r="A48" s="23" t="s">
        <v>13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8">
        <v>0</v>
      </c>
      <c r="N48" s="3">
        <v>8816.0781630000001</v>
      </c>
      <c r="O48" s="3">
        <v>8116.5139661499998</v>
      </c>
      <c r="P48" s="3">
        <v>3348.0141130000002</v>
      </c>
      <c r="Q48" s="3">
        <v>7028.7178389999999</v>
      </c>
      <c r="R48" s="3">
        <v>6003.3084900000003</v>
      </c>
      <c r="S48" s="3">
        <v>5846.7106599999997</v>
      </c>
      <c r="T48" s="3">
        <v>10610.696415</v>
      </c>
      <c r="U48" s="3">
        <v>12565.735941999999</v>
      </c>
      <c r="V48" s="3">
        <v>3444.6730470000002</v>
      </c>
      <c r="W48" s="3">
        <v>4275.9853970000004</v>
      </c>
      <c r="X48" s="3">
        <v>19797.041698000001</v>
      </c>
      <c r="Y48" s="38">
        <v>30585.613759</v>
      </c>
      <c r="Z48" s="3">
        <v>0</v>
      </c>
      <c r="AA48" s="3">
        <v>3.0000000000000001E-3</v>
      </c>
      <c r="AB48" s="3">
        <v>0</v>
      </c>
      <c r="AC48" s="3">
        <v>3.3799999999999997E-2</v>
      </c>
      <c r="AD48" s="3">
        <v>0</v>
      </c>
      <c r="AE48" s="3">
        <v>2.4</v>
      </c>
      <c r="AF48" s="3">
        <v>0</v>
      </c>
      <c r="AG48" s="3">
        <v>33.152040999999997</v>
      </c>
      <c r="AH48" s="3">
        <v>0</v>
      </c>
      <c r="AI48" s="3">
        <v>0</v>
      </c>
      <c r="AJ48" s="3">
        <v>0</v>
      </c>
      <c r="AK48" s="38">
        <v>5.9359000000000002</v>
      </c>
      <c r="AL48" s="3">
        <f t="shared" si="21"/>
        <v>8816.0781630000001</v>
      </c>
      <c r="AM48" s="3">
        <f t="shared" si="21"/>
        <v>8116.5109661500001</v>
      </c>
      <c r="AN48" s="3">
        <f t="shared" si="21"/>
        <v>3348.0141130000002</v>
      </c>
      <c r="AO48" s="3">
        <f t="shared" si="21"/>
        <v>7028.6840389999998</v>
      </c>
      <c r="AP48" s="3">
        <f t="shared" si="21"/>
        <v>6003.3084900000003</v>
      </c>
      <c r="AQ48" s="3">
        <f t="shared" si="21"/>
        <v>5844.3106600000001</v>
      </c>
      <c r="AR48" s="3">
        <f t="shared" si="21"/>
        <v>10610.696415</v>
      </c>
      <c r="AS48" s="3">
        <f t="shared" si="21"/>
        <v>12532.583901</v>
      </c>
      <c r="AT48" s="3">
        <f t="shared" si="21"/>
        <v>3444.6730470000002</v>
      </c>
      <c r="AU48" s="3">
        <f t="shared" si="21"/>
        <v>4275.9853970000004</v>
      </c>
      <c r="AV48" s="3">
        <f t="shared" si="21"/>
        <v>19797.041698000001</v>
      </c>
      <c r="AW48" s="17">
        <f t="shared" si="21"/>
        <v>30579.677858999999</v>
      </c>
    </row>
    <row r="49" spans="1:49" s="4" customFormat="1" x14ac:dyDescent="0.25">
      <c r="A49" s="44" t="s">
        <v>37</v>
      </c>
      <c r="B49" s="45">
        <f t="shared" ref="B49:AK49" si="26">B50+B51</f>
        <v>118770.67199357299</v>
      </c>
      <c r="C49" s="45">
        <f t="shared" si="26"/>
        <v>103286.9354535</v>
      </c>
      <c r="D49" s="45">
        <f t="shared" si="26"/>
        <v>124926.23237093049</v>
      </c>
      <c r="E49" s="45">
        <f t="shared" si="26"/>
        <v>135957.81399056298</v>
      </c>
      <c r="F49" s="45">
        <f t="shared" si="26"/>
        <v>124104.411877053</v>
      </c>
      <c r="G49" s="45">
        <f t="shared" si="26"/>
        <v>129697.168075883</v>
      </c>
      <c r="H49" s="45">
        <f t="shared" si="26"/>
        <v>129141.4637820394</v>
      </c>
      <c r="I49" s="45">
        <f t="shared" si="26"/>
        <v>136196.0262050124</v>
      </c>
      <c r="J49" s="45">
        <f t="shared" si="26"/>
        <v>128044.43370064249</v>
      </c>
      <c r="K49" s="45">
        <f t="shared" si="26"/>
        <v>138477.9207881811</v>
      </c>
      <c r="L49" s="45">
        <f t="shared" si="26"/>
        <v>132212.85727893701</v>
      </c>
      <c r="M49" s="46">
        <f t="shared" si="26"/>
        <v>113355.869453422</v>
      </c>
      <c r="N49" s="45">
        <f t="shared" si="26"/>
        <v>33509.64181375</v>
      </c>
      <c r="O49" s="45">
        <f t="shared" si="26"/>
        <v>37488.787950850005</v>
      </c>
      <c r="P49" s="45">
        <f t="shared" si="26"/>
        <v>53112.319758619997</v>
      </c>
      <c r="Q49" s="45">
        <f t="shared" si="26"/>
        <v>35017.343771439999</v>
      </c>
      <c r="R49" s="45">
        <f t="shared" si="26"/>
        <v>42383.965182209999</v>
      </c>
      <c r="S49" s="45">
        <f t="shared" si="26"/>
        <v>34885.688122430001</v>
      </c>
      <c r="T49" s="45">
        <f>T50+T51</f>
        <v>38956.685121549999</v>
      </c>
      <c r="U49" s="45">
        <f t="shared" si="26"/>
        <v>40122.546591539998</v>
      </c>
      <c r="V49" s="45">
        <f t="shared" si="26"/>
        <v>37581.435421169997</v>
      </c>
      <c r="W49" s="45">
        <f t="shared" si="26"/>
        <v>42193.265036800003</v>
      </c>
      <c r="X49" s="45">
        <f t="shared" si="26"/>
        <v>45970.663578480002</v>
      </c>
      <c r="Y49" s="46">
        <f t="shared" si="26"/>
        <v>40723.229222009999</v>
      </c>
      <c r="Z49" s="45">
        <f t="shared" si="26"/>
        <v>66015.366081100001</v>
      </c>
      <c r="AA49" s="45">
        <f t="shared" si="26"/>
        <v>68609.845975439996</v>
      </c>
      <c r="AB49" s="45">
        <f t="shared" si="26"/>
        <v>78041.830363610003</v>
      </c>
      <c r="AC49" s="45">
        <f t="shared" si="26"/>
        <v>76528.100961370001</v>
      </c>
      <c r="AD49" s="45">
        <f t="shared" si="26"/>
        <v>90955.247320569993</v>
      </c>
      <c r="AE49" s="45">
        <f t="shared" si="26"/>
        <v>94296.631160699995</v>
      </c>
      <c r="AF49" s="45">
        <f>AF50+AF51</f>
        <v>80867.328210270003</v>
      </c>
      <c r="AG49" s="45">
        <f t="shared" si="26"/>
        <v>75309.02573292001</v>
      </c>
      <c r="AH49" s="45">
        <f t="shared" si="26"/>
        <v>86768.311579319998</v>
      </c>
      <c r="AI49" s="45">
        <f t="shared" si="26"/>
        <v>74410.062104329991</v>
      </c>
      <c r="AJ49" s="45">
        <f t="shared" si="26"/>
        <v>104721.88918793001</v>
      </c>
      <c r="AK49" s="46">
        <f t="shared" si="26"/>
        <v>86492.239641649998</v>
      </c>
      <c r="AL49" s="45">
        <f>AL50+AL51</f>
        <v>86264.947726223007</v>
      </c>
      <c r="AM49" s="45">
        <f t="shared" ref="AM49:AW49" si="27">AM50+AM51</f>
        <v>72165.877428909997</v>
      </c>
      <c r="AN49" s="45">
        <f t="shared" si="27"/>
        <v>99996.721765940514</v>
      </c>
      <c r="AO49" s="45">
        <f t="shared" si="27"/>
        <v>94447.056800633</v>
      </c>
      <c r="AP49" s="45">
        <f t="shared" si="27"/>
        <v>75533.129738692995</v>
      </c>
      <c r="AQ49" s="45">
        <f t="shared" si="27"/>
        <v>70286.225037612981</v>
      </c>
      <c r="AR49" s="45">
        <f t="shared" si="27"/>
        <v>87230.820693319401</v>
      </c>
      <c r="AS49" s="45">
        <f t="shared" si="27"/>
        <v>101009.5470636324</v>
      </c>
      <c r="AT49" s="45">
        <f t="shared" si="27"/>
        <v>78857.55754249249</v>
      </c>
      <c r="AU49" s="45">
        <f t="shared" si="27"/>
        <v>106261.12372065109</v>
      </c>
      <c r="AV49" s="45">
        <f t="shared" si="27"/>
        <v>73461.631669486989</v>
      </c>
      <c r="AW49" s="47">
        <f t="shared" si="27"/>
        <v>67586.859033781991</v>
      </c>
    </row>
    <row r="50" spans="1:49" s="4" customFormat="1" x14ac:dyDescent="0.25">
      <c r="A50" s="16" t="s">
        <v>11</v>
      </c>
      <c r="B50" s="3">
        <v>70703</v>
      </c>
      <c r="C50" s="3">
        <v>58906</v>
      </c>
      <c r="D50" s="3">
        <v>69748</v>
      </c>
      <c r="E50" s="3">
        <v>77805</v>
      </c>
      <c r="F50" s="3">
        <v>74089</v>
      </c>
      <c r="G50" s="3">
        <v>76632</v>
      </c>
      <c r="H50" s="3">
        <v>74705</v>
      </c>
      <c r="I50" s="3">
        <v>87540</v>
      </c>
      <c r="J50" s="3">
        <v>79446</v>
      </c>
      <c r="K50" s="3">
        <v>86953</v>
      </c>
      <c r="L50" s="3">
        <v>78232</v>
      </c>
      <c r="M50" s="38">
        <v>72550</v>
      </c>
      <c r="N50" s="3">
        <v>13671.71843318</v>
      </c>
      <c r="O50" s="3">
        <v>13778.16784172</v>
      </c>
      <c r="P50" s="3">
        <v>12259.763171930001</v>
      </c>
      <c r="Q50" s="3">
        <v>11604.955953520001</v>
      </c>
      <c r="R50" s="3">
        <v>15002.97321117</v>
      </c>
      <c r="S50" s="3">
        <v>10100.2280027</v>
      </c>
      <c r="T50" s="3">
        <v>9396.3501472600001</v>
      </c>
      <c r="U50" s="3">
        <v>13809.039481620001</v>
      </c>
      <c r="V50" s="3">
        <v>14118.343313629999</v>
      </c>
      <c r="W50" s="3">
        <v>19416.939668710002</v>
      </c>
      <c r="X50" s="3">
        <v>21230.224118999999</v>
      </c>
      <c r="Y50" s="38">
        <v>14176.75528956</v>
      </c>
      <c r="Z50" s="3">
        <v>48558.918057199997</v>
      </c>
      <c r="AA50" s="3">
        <v>47725.062278600002</v>
      </c>
      <c r="AB50" s="3">
        <v>51323.3613577</v>
      </c>
      <c r="AC50" s="3">
        <v>52753.961728529997</v>
      </c>
      <c r="AD50" s="3">
        <v>68343.360130720001</v>
      </c>
      <c r="AE50" s="3">
        <v>67467.591778100003</v>
      </c>
      <c r="AF50" s="3">
        <v>51737.785121499997</v>
      </c>
      <c r="AG50" s="3">
        <v>42107.462442550001</v>
      </c>
      <c r="AH50" s="3">
        <v>66067.2386424</v>
      </c>
      <c r="AI50" s="3">
        <v>51834.61843509</v>
      </c>
      <c r="AJ50" s="3">
        <v>82191.467325639998</v>
      </c>
      <c r="AK50" s="38">
        <v>60541.653283270003</v>
      </c>
      <c r="AL50" s="3">
        <f t="shared" ref="AL50:AW50" si="28">(B50+N50-Z50)</f>
        <v>35815.800375979998</v>
      </c>
      <c r="AM50" s="3">
        <f t="shared" si="28"/>
        <v>24959.10556312</v>
      </c>
      <c r="AN50" s="3">
        <f t="shared" si="28"/>
        <v>30684.401814229997</v>
      </c>
      <c r="AO50" s="3">
        <f t="shared" si="28"/>
        <v>36655.994224989998</v>
      </c>
      <c r="AP50" s="3">
        <f t="shared" si="28"/>
        <v>20748.613080449999</v>
      </c>
      <c r="AQ50" s="3">
        <f t="shared" si="28"/>
        <v>19264.636224599992</v>
      </c>
      <c r="AR50" s="3">
        <f t="shared" si="28"/>
        <v>32363.565025760006</v>
      </c>
      <c r="AS50" s="3">
        <f t="shared" si="28"/>
        <v>59241.577039069998</v>
      </c>
      <c r="AT50" s="3">
        <f t="shared" si="28"/>
        <v>27497.104671230001</v>
      </c>
      <c r="AU50" s="3">
        <f t="shared" si="28"/>
        <v>54535.321233619994</v>
      </c>
      <c r="AV50" s="3">
        <f t="shared" si="28"/>
        <v>17270.756793359993</v>
      </c>
      <c r="AW50" s="17">
        <f t="shared" si="28"/>
        <v>26185.102006289992</v>
      </c>
    </row>
    <row r="51" spans="1:49" s="4" customFormat="1" x14ac:dyDescent="0.25">
      <c r="A51" s="48" t="s">
        <v>55</v>
      </c>
      <c r="B51" s="45">
        <f t="shared" ref="B51:AW51" si="29">(B52+B53)</f>
        <v>48067.671993573</v>
      </c>
      <c r="C51" s="45">
        <f t="shared" si="29"/>
        <v>44380.935453500002</v>
      </c>
      <c r="D51" s="45">
        <f t="shared" si="29"/>
        <v>55178.232370930498</v>
      </c>
      <c r="E51" s="45">
        <f t="shared" si="29"/>
        <v>58152.813990562994</v>
      </c>
      <c r="F51" s="45">
        <f t="shared" si="29"/>
        <v>50015.411877052997</v>
      </c>
      <c r="G51" s="45">
        <f t="shared" si="29"/>
        <v>53065.168075882997</v>
      </c>
      <c r="H51" s="45">
        <f t="shared" si="29"/>
        <v>54436.463782039398</v>
      </c>
      <c r="I51" s="45">
        <f t="shared" si="29"/>
        <v>48656.0262050124</v>
      </c>
      <c r="J51" s="45">
        <f t="shared" si="29"/>
        <v>48598.433700642498</v>
      </c>
      <c r="K51" s="45">
        <f t="shared" si="29"/>
        <v>51524.920788181094</v>
      </c>
      <c r="L51" s="45">
        <f t="shared" si="29"/>
        <v>53980.857278937001</v>
      </c>
      <c r="M51" s="46">
        <f t="shared" si="29"/>
        <v>40805.869453421998</v>
      </c>
      <c r="N51" s="45">
        <f t="shared" si="29"/>
        <v>19837.923380569999</v>
      </c>
      <c r="O51" s="45">
        <f t="shared" si="29"/>
        <v>23710.620109130003</v>
      </c>
      <c r="P51" s="45">
        <f t="shared" si="29"/>
        <v>40852.55658669</v>
      </c>
      <c r="Q51" s="45">
        <f t="shared" si="29"/>
        <v>23412.38781792</v>
      </c>
      <c r="R51" s="45">
        <f t="shared" si="29"/>
        <v>27380.991971039999</v>
      </c>
      <c r="S51" s="45">
        <f t="shared" si="29"/>
        <v>24785.46011973</v>
      </c>
      <c r="T51" s="45">
        <f>(T52+T53)</f>
        <v>29560.334974289999</v>
      </c>
      <c r="U51" s="45">
        <f t="shared" si="29"/>
        <v>26313.507109919999</v>
      </c>
      <c r="V51" s="45">
        <f t="shared" si="29"/>
        <v>23463.09210754</v>
      </c>
      <c r="W51" s="45">
        <f t="shared" si="29"/>
        <v>22776.325368089998</v>
      </c>
      <c r="X51" s="45">
        <f t="shared" si="29"/>
        <v>24740.43945948</v>
      </c>
      <c r="Y51" s="46">
        <f t="shared" si="29"/>
        <v>26546.473932450001</v>
      </c>
      <c r="Z51" s="45">
        <f t="shared" si="29"/>
        <v>17456.4480239</v>
      </c>
      <c r="AA51" s="45">
        <f t="shared" si="29"/>
        <v>20884.783696840001</v>
      </c>
      <c r="AB51" s="45">
        <f t="shared" si="29"/>
        <v>26718.469005909999</v>
      </c>
      <c r="AC51" s="45">
        <f t="shared" si="29"/>
        <v>23774.13923284</v>
      </c>
      <c r="AD51" s="45">
        <f t="shared" si="29"/>
        <v>22611.88718985</v>
      </c>
      <c r="AE51" s="45">
        <f t="shared" si="29"/>
        <v>26829.0393826</v>
      </c>
      <c r="AF51" s="45">
        <f>(AF52+AF53)</f>
        <v>29129.543088770002</v>
      </c>
      <c r="AG51" s="45">
        <f t="shared" si="29"/>
        <v>33201.563290370003</v>
      </c>
      <c r="AH51" s="45">
        <f t="shared" si="29"/>
        <v>20701.072936920002</v>
      </c>
      <c r="AI51" s="45">
        <f t="shared" si="29"/>
        <v>22575.443669239998</v>
      </c>
      <c r="AJ51" s="45">
        <f t="shared" si="29"/>
        <v>22530.421862290001</v>
      </c>
      <c r="AK51" s="46">
        <f t="shared" si="29"/>
        <v>25950.586358379998</v>
      </c>
      <c r="AL51" s="45">
        <f t="shared" si="29"/>
        <v>50449.147350243002</v>
      </c>
      <c r="AM51" s="45">
        <f t="shared" si="29"/>
        <v>47206.771865789997</v>
      </c>
      <c r="AN51" s="45">
        <f t="shared" si="29"/>
        <v>69312.319951710509</v>
      </c>
      <c r="AO51" s="45">
        <f t="shared" si="29"/>
        <v>57791.062575642994</v>
      </c>
      <c r="AP51" s="45">
        <f t="shared" si="29"/>
        <v>54784.516658242996</v>
      </c>
      <c r="AQ51" s="45">
        <f t="shared" si="29"/>
        <v>51021.588813012997</v>
      </c>
      <c r="AR51" s="45">
        <f t="shared" si="29"/>
        <v>54867.255667559388</v>
      </c>
      <c r="AS51" s="45">
        <f t="shared" si="29"/>
        <v>41767.970024562397</v>
      </c>
      <c r="AT51" s="45">
        <f t="shared" si="29"/>
        <v>51360.452871262496</v>
      </c>
      <c r="AU51" s="45">
        <f t="shared" si="29"/>
        <v>51725.802487031098</v>
      </c>
      <c r="AV51" s="45">
        <f t="shared" si="29"/>
        <v>56190.874876126996</v>
      </c>
      <c r="AW51" s="47">
        <f t="shared" si="29"/>
        <v>41401.757027492</v>
      </c>
    </row>
    <row r="52" spans="1:49" s="4" customFormat="1" x14ac:dyDescent="0.25">
      <c r="A52" s="24" t="s">
        <v>61</v>
      </c>
      <c r="B52" s="3">
        <v>42377.688993573</v>
      </c>
      <c r="C52" s="3">
        <v>40030.648155112998</v>
      </c>
      <c r="D52" s="3">
        <v>47334.849870222999</v>
      </c>
      <c r="E52" s="3">
        <v>51716.433990562997</v>
      </c>
      <c r="F52" s="3">
        <v>46706.031877052999</v>
      </c>
      <c r="G52" s="3">
        <v>48317.788075883</v>
      </c>
      <c r="H52" s="3">
        <v>47003.291113792999</v>
      </c>
      <c r="I52" s="3">
        <v>44606.531176290999</v>
      </c>
      <c r="J52" s="3">
        <v>45449.151415123</v>
      </c>
      <c r="K52" s="3">
        <v>47605.438368616997</v>
      </c>
      <c r="L52" s="3">
        <v>49484.102231746998</v>
      </c>
      <c r="M52" s="38">
        <v>37598.489453422</v>
      </c>
      <c r="N52" s="3">
        <v>19215.247528280001</v>
      </c>
      <c r="O52" s="3">
        <v>22918.751957830002</v>
      </c>
      <c r="P52" s="3">
        <v>39073.293437250002</v>
      </c>
      <c r="Q52" s="3">
        <v>23145.401592089998</v>
      </c>
      <c r="R52" s="3">
        <v>26308.73897002</v>
      </c>
      <c r="S52" s="3">
        <v>24636.364652730001</v>
      </c>
      <c r="T52" s="3">
        <v>26946.162350859999</v>
      </c>
      <c r="U52" s="3">
        <v>25874.626118420001</v>
      </c>
      <c r="V52" s="3">
        <v>23073.133374540001</v>
      </c>
      <c r="W52" s="3">
        <v>21989.440181729999</v>
      </c>
      <c r="X52" s="3">
        <v>23447.292056480001</v>
      </c>
      <c r="Y52" s="38">
        <v>25726.745547049999</v>
      </c>
      <c r="Z52" s="3">
        <v>16194.739757900001</v>
      </c>
      <c r="AA52" s="3">
        <v>19547.253330840002</v>
      </c>
      <c r="AB52" s="3">
        <v>24355.960663909998</v>
      </c>
      <c r="AC52" s="3">
        <v>22198.22786984</v>
      </c>
      <c r="AD52" s="3">
        <v>20893.391253850001</v>
      </c>
      <c r="AE52" s="3">
        <v>22894.225557599999</v>
      </c>
      <c r="AF52" s="3">
        <v>25409.818920770002</v>
      </c>
      <c r="AG52" s="3">
        <v>31133.969349970001</v>
      </c>
      <c r="AH52" s="3">
        <v>18468.300474920001</v>
      </c>
      <c r="AI52" s="3">
        <v>20853.93349824</v>
      </c>
      <c r="AJ52" s="3">
        <v>19235.773870289999</v>
      </c>
      <c r="AK52" s="38">
        <v>22938.984669879999</v>
      </c>
      <c r="AL52" s="3">
        <f t="shared" ref="AL52:AW53" si="30">(B52+N52-Z52)</f>
        <v>45398.196763952998</v>
      </c>
      <c r="AM52" s="3">
        <f t="shared" si="30"/>
        <v>43402.146782102995</v>
      </c>
      <c r="AN52" s="3">
        <f t="shared" si="30"/>
        <v>62052.182643563006</v>
      </c>
      <c r="AO52" s="3">
        <f t="shared" si="30"/>
        <v>52663.607712812998</v>
      </c>
      <c r="AP52" s="3">
        <f t="shared" si="30"/>
        <v>52121.379593222999</v>
      </c>
      <c r="AQ52" s="3">
        <f t="shared" si="30"/>
        <v>50059.927171012998</v>
      </c>
      <c r="AR52" s="3">
        <f t="shared" si="30"/>
        <v>48539.634543882989</v>
      </c>
      <c r="AS52" s="3">
        <f t="shared" si="30"/>
        <v>39347.187944740996</v>
      </c>
      <c r="AT52" s="3">
        <f t="shared" si="30"/>
        <v>50053.984314742993</v>
      </c>
      <c r="AU52" s="3">
        <f t="shared" si="30"/>
        <v>48740.945052106996</v>
      </c>
      <c r="AV52" s="3">
        <f t="shared" si="30"/>
        <v>53695.620417936996</v>
      </c>
      <c r="AW52" s="17">
        <f t="shared" si="30"/>
        <v>40386.250330591996</v>
      </c>
    </row>
    <row r="53" spans="1:49" s="4" customFormat="1" ht="13.8" thickBot="1" x14ac:dyDescent="0.3">
      <c r="A53" s="30" t="s">
        <v>62</v>
      </c>
      <c r="B53" s="25">
        <v>5689.9830000000002</v>
      </c>
      <c r="C53" s="25">
        <v>4350.2872983870002</v>
      </c>
      <c r="D53" s="25">
        <v>7843.3825007075002</v>
      </c>
      <c r="E53" s="25">
        <v>6436.38</v>
      </c>
      <c r="F53" s="25">
        <v>3309.38</v>
      </c>
      <c r="G53" s="25">
        <v>4747.38</v>
      </c>
      <c r="H53" s="25">
        <v>7433.1726682463996</v>
      </c>
      <c r="I53" s="25">
        <v>4049.4950287214001</v>
      </c>
      <c r="J53" s="25">
        <v>3149.2822855195</v>
      </c>
      <c r="K53" s="25">
        <v>3919.4824195640999</v>
      </c>
      <c r="L53" s="25">
        <v>4496.7550471900004</v>
      </c>
      <c r="M53" s="39">
        <v>3207.38</v>
      </c>
      <c r="N53" s="25">
        <v>622.67585228999997</v>
      </c>
      <c r="O53" s="25">
        <v>791.86815130000002</v>
      </c>
      <c r="P53" s="25">
        <v>1779.26314944</v>
      </c>
      <c r="Q53" s="25">
        <v>266.98622583000002</v>
      </c>
      <c r="R53" s="25">
        <v>1072.2530010200001</v>
      </c>
      <c r="S53" s="25">
        <v>149.09546700000001</v>
      </c>
      <c r="T53" s="25">
        <v>2614.1726234299999</v>
      </c>
      <c r="U53" s="25">
        <v>438.88099149999999</v>
      </c>
      <c r="V53" s="25">
        <v>389.958733</v>
      </c>
      <c r="W53" s="25">
        <v>786.88518636000003</v>
      </c>
      <c r="X53" s="25">
        <v>1293.1474029999999</v>
      </c>
      <c r="Y53" s="39">
        <v>819.72838539999998</v>
      </c>
      <c r="Z53" s="25">
        <v>1261.7082660000001</v>
      </c>
      <c r="AA53" s="25">
        <v>1337.530366</v>
      </c>
      <c r="AB53" s="25">
        <v>2362.5083420000001</v>
      </c>
      <c r="AC53" s="25">
        <v>1575.9113629999999</v>
      </c>
      <c r="AD53" s="25">
        <v>1718.495936</v>
      </c>
      <c r="AE53" s="25">
        <v>3934.8138250000002</v>
      </c>
      <c r="AF53" s="25">
        <v>3719.7241680000002</v>
      </c>
      <c r="AG53" s="25">
        <v>2067.5939404000001</v>
      </c>
      <c r="AH53" s="25">
        <v>2232.7724619999999</v>
      </c>
      <c r="AI53" s="25">
        <v>1721.5101709999999</v>
      </c>
      <c r="AJ53" s="25">
        <v>3294.6479920000002</v>
      </c>
      <c r="AK53" s="39">
        <v>3011.6016884999999</v>
      </c>
      <c r="AL53" s="25">
        <f t="shared" si="30"/>
        <v>5050.9505862900005</v>
      </c>
      <c r="AM53" s="25">
        <f t="shared" si="30"/>
        <v>3804.6250836870004</v>
      </c>
      <c r="AN53" s="25">
        <f t="shared" si="30"/>
        <v>7260.1373081475003</v>
      </c>
      <c r="AO53" s="25">
        <f t="shared" si="30"/>
        <v>5127.4548628299999</v>
      </c>
      <c r="AP53" s="25">
        <f t="shared" si="30"/>
        <v>2663.1370650199997</v>
      </c>
      <c r="AQ53" s="25">
        <f t="shared" si="30"/>
        <v>961.66164200000003</v>
      </c>
      <c r="AR53" s="25">
        <f t="shared" si="30"/>
        <v>6327.6211236763993</v>
      </c>
      <c r="AS53" s="25">
        <f t="shared" si="30"/>
        <v>2420.7820798213997</v>
      </c>
      <c r="AT53" s="25">
        <f t="shared" si="30"/>
        <v>1306.4685565195</v>
      </c>
      <c r="AU53" s="25">
        <f t="shared" si="30"/>
        <v>2984.8574349240998</v>
      </c>
      <c r="AV53" s="25">
        <f t="shared" si="30"/>
        <v>2495.2544581900002</v>
      </c>
      <c r="AW53" s="31">
        <f t="shared" si="30"/>
        <v>1015.5066969</v>
      </c>
    </row>
    <row r="57" spans="1:49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</sheetData>
  <printOptions horizontalCentered="1" verticalCentered="1"/>
  <pageMargins left="0.19685039370078741" right="0.19685039370078741" top="0.43307086614173229" bottom="0.39370078740157483" header="0.23622047244094491" footer="0.19685039370078741"/>
  <pageSetup scale="91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0AC0-9548-496F-B1CF-D026D29CBAF5}">
  <sheetPr>
    <outlinePr summaryBelow="0"/>
    <pageSetUpPr fitToPage="1"/>
  </sheetPr>
  <dimension ref="A1:BE57"/>
  <sheetViews>
    <sheetView zoomScaleNormal="100" workbookViewId="0">
      <pane xSplit="1" ySplit="2" topLeftCell="B32" activePane="bottomRight" state="frozen"/>
      <selection pane="topRight" activeCell="B1" sqref="B1"/>
      <selection pane="bottomLeft" activeCell="A7" sqref="A7"/>
      <selection pane="bottomRight" sqref="A1:A1048576"/>
    </sheetView>
  </sheetViews>
  <sheetFormatPr defaultColWidth="12.77734375" defaultRowHeight="13.2" x14ac:dyDescent="0.25"/>
  <cols>
    <col min="1" max="1" width="43.21875" style="1" customWidth="1"/>
    <col min="2" max="37" width="8.77734375" style="51" customWidth="1"/>
    <col min="38" max="38" width="8.77734375" style="52" bestFit="1" customWidth="1"/>
    <col min="39" max="49" width="8.77734375" style="52" customWidth="1"/>
    <col min="50" max="50" width="14.21875" style="51" bestFit="1" customWidth="1"/>
    <col min="51" max="16384" width="12.77734375" style="51"/>
  </cols>
  <sheetData>
    <row r="1" spans="1:54" s="4" customFormat="1" ht="13.95" customHeight="1" thickBot="1" x14ac:dyDescent="0.3">
      <c r="A1" s="134" t="s">
        <v>0</v>
      </c>
      <c r="B1" s="26" t="s">
        <v>23</v>
      </c>
      <c r="C1" s="26" t="s">
        <v>24</v>
      </c>
      <c r="D1" s="26" t="s">
        <v>25</v>
      </c>
      <c r="E1" s="26" t="s">
        <v>26</v>
      </c>
      <c r="F1" s="26" t="s">
        <v>27</v>
      </c>
      <c r="G1" s="26" t="s">
        <v>28</v>
      </c>
      <c r="H1" s="26" t="s">
        <v>29</v>
      </c>
      <c r="I1" s="26" t="s">
        <v>30</v>
      </c>
      <c r="J1" s="26" t="s">
        <v>31</v>
      </c>
      <c r="K1" s="26" t="s">
        <v>32</v>
      </c>
      <c r="L1" s="26" t="s">
        <v>33</v>
      </c>
      <c r="M1" s="32" t="s">
        <v>34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32" t="s">
        <v>34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27</v>
      </c>
      <c r="AE1" s="26" t="s">
        <v>28</v>
      </c>
      <c r="AF1" s="26" t="s">
        <v>29</v>
      </c>
      <c r="AG1" s="26" t="s">
        <v>30</v>
      </c>
      <c r="AH1" s="26" t="s">
        <v>31</v>
      </c>
      <c r="AI1" s="26" t="s">
        <v>32</v>
      </c>
      <c r="AJ1" s="26" t="s">
        <v>33</v>
      </c>
      <c r="AK1" s="32" t="s">
        <v>34</v>
      </c>
      <c r="AL1" s="26" t="s">
        <v>23</v>
      </c>
      <c r="AM1" s="26" t="s">
        <v>24</v>
      </c>
      <c r="AN1" s="26" t="s">
        <v>25</v>
      </c>
      <c r="AO1" s="26" t="s">
        <v>26</v>
      </c>
      <c r="AP1" s="26" t="s">
        <v>27</v>
      </c>
      <c r="AQ1" s="26" t="s">
        <v>28</v>
      </c>
      <c r="AR1" s="26" t="s">
        <v>29</v>
      </c>
      <c r="AS1" s="26" t="s">
        <v>30</v>
      </c>
      <c r="AT1" s="26" t="s">
        <v>31</v>
      </c>
      <c r="AU1" s="26" t="s">
        <v>32</v>
      </c>
      <c r="AV1" s="26" t="s">
        <v>33</v>
      </c>
      <c r="AW1" s="27" t="s">
        <v>34</v>
      </c>
    </row>
    <row r="2" spans="1:54" s="4" customFormat="1" x14ac:dyDescent="0.25">
      <c r="A2" s="14" t="s">
        <v>38</v>
      </c>
      <c r="B2" s="6">
        <f>SUM(B3:B7)</f>
        <v>1743873.5203732499</v>
      </c>
      <c r="C2" s="6">
        <f t="shared" ref="C2:AV2" si="0">SUM(C3:C7)</f>
        <v>1654606.5770428497</v>
      </c>
      <c r="D2" s="6">
        <f t="shared" si="0"/>
        <v>1710257.139845076</v>
      </c>
      <c r="E2" s="6">
        <f t="shared" si="0"/>
        <v>1739194.6806064581</v>
      </c>
      <c r="F2" s="6">
        <f t="shared" si="0"/>
        <v>1727828.2798539298</v>
      </c>
      <c r="G2" s="6">
        <f t="shared" si="0"/>
        <v>1735927.1149275498</v>
      </c>
      <c r="H2" s="6">
        <f t="shared" si="0"/>
        <v>1738389.42897618</v>
      </c>
      <c r="I2" s="6">
        <f t="shared" si="0"/>
        <v>1780567.6027932498</v>
      </c>
      <c r="J2" s="6">
        <f t="shared" si="0"/>
        <v>1633232.9080405398</v>
      </c>
      <c r="K2" s="6">
        <f t="shared" si="0"/>
        <v>1724807.6713660799</v>
      </c>
      <c r="L2" s="6">
        <f t="shared" si="0"/>
        <v>1700357.3456372498</v>
      </c>
      <c r="M2" s="33">
        <f t="shared" si="0"/>
        <v>1794133.1089371499</v>
      </c>
      <c r="N2" s="8">
        <f t="shared" si="0"/>
        <v>825377.035562</v>
      </c>
      <c r="O2" s="8">
        <f t="shared" si="0"/>
        <v>911568.71052600001</v>
      </c>
      <c r="P2" s="8">
        <f t="shared" si="0"/>
        <v>977506.64773780003</v>
      </c>
      <c r="Q2" s="8">
        <f t="shared" si="0"/>
        <v>1017021.1235943099</v>
      </c>
      <c r="R2" s="8">
        <f t="shared" si="0"/>
        <v>823033.81384920003</v>
      </c>
      <c r="S2" s="8">
        <f t="shared" si="0"/>
        <v>767471.14863429999</v>
      </c>
      <c r="T2" s="8">
        <f>SUM(T3:T7)</f>
        <v>609121.86800970009</v>
      </c>
      <c r="U2" s="8">
        <f t="shared" si="0"/>
        <v>676105.69904199999</v>
      </c>
      <c r="V2" s="8">
        <f t="shared" si="0"/>
        <v>902118.47408201999</v>
      </c>
      <c r="W2" s="8">
        <f>SUM(W3:W7)</f>
        <v>775711.02432000008</v>
      </c>
      <c r="X2" s="8">
        <f t="shared" si="0"/>
        <v>633008.72191500012</v>
      </c>
      <c r="Y2" s="40">
        <f>SUM(Y3:Y7)</f>
        <v>814875.15759410011</v>
      </c>
      <c r="Z2" s="8">
        <f t="shared" si="0"/>
        <v>55638.251556000003</v>
      </c>
      <c r="AA2" s="8">
        <f t="shared" si="0"/>
        <v>83619.612893600002</v>
      </c>
      <c r="AB2" s="8">
        <f t="shared" si="0"/>
        <v>249026.39223819997</v>
      </c>
      <c r="AC2" s="8">
        <f t="shared" si="0"/>
        <v>482818.88604930002</v>
      </c>
      <c r="AD2" s="8">
        <f t="shared" si="0"/>
        <v>331904.83277588</v>
      </c>
      <c r="AE2" s="8">
        <f t="shared" si="0"/>
        <v>433413.46932430001</v>
      </c>
      <c r="AF2" s="8">
        <f>SUM(AF3:AF7)</f>
        <v>280703.01291493</v>
      </c>
      <c r="AG2" s="8">
        <f t="shared" si="0"/>
        <v>411464.704937</v>
      </c>
      <c r="AH2" s="8">
        <f t="shared" si="0"/>
        <v>112886.26148231</v>
      </c>
      <c r="AI2" s="8">
        <f t="shared" si="0"/>
        <v>165008.29465783</v>
      </c>
      <c r="AJ2" s="8">
        <f t="shared" si="0"/>
        <v>113451.67155</v>
      </c>
      <c r="AK2" s="40">
        <f t="shared" si="0"/>
        <v>369287.771136</v>
      </c>
      <c r="AL2" s="8">
        <f t="shared" si="0"/>
        <v>2513612.3043792495</v>
      </c>
      <c r="AM2" s="8">
        <f t="shared" si="0"/>
        <v>2482555.67467525</v>
      </c>
      <c r="AN2" s="8">
        <f>SUM(AN3:AN7)</f>
        <v>2438737.3953446764</v>
      </c>
      <c r="AO2" s="8">
        <f t="shared" si="0"/>
        <v>2273396.918151468</v>
      </c>
      <c r="AP2" s="8">
        <f t="shared" si="0"/>
        <v>2218957.2609272501</v>
      </c>
      <c r="AQ2" s="8">
        <f t="shared" si="0"/>
        <v>2069984.7942375499</v>
      </c>
      <c r="AR2" s="8">
        <f t="shared" si="0"/>
        <v>2066808.28407095</v>
      </c>
      <c r="AS2" s="8">
        <f t="shared" si="0"/>
        <v>2045208.59689825</v>
      </c>
      <c r="AT2" s="8">
        <f t="shared" si="0"/>
        <v>2422465.1206402499</v>
      </c>
      <c r="AU2" s="8">
        <f t="shared" si="0"/>
        <v>2335510.4010282499</v>
      </c>
      <c r="AV2" s="8">
        <f t="shared" si="0"/>
        <v>2219914.3960022498</v>
      </c>
      <c r="AW2" s="15">
        <f>SUM(AW3:AW7)</f>
        <v>2239720.4953952497</v>
      </c>
    </row>
    <row r="3" spans="1:54" s="4" customFormat="1" x14ac:dyDescent="0.25">
      <c r="A3" s="16" t="s">
        <v>39</v>
      </c>
      <c r="B3" s="7">
        <v>544137</v>
      </c>
      <c r="C3" s="7">
        <v>476280</v>
      </c>
      <c r="D3" s="7">
        <v>583998</v>
      </c>
      <c r="E3" s="7">
        <v>597636</v>
      </c>
      <c r="F3" s="7">
        <v>580192</v>
      </c>
      <c r="G3" s="7">
        <v>568700</v>
      </c>
      <c r="H3" s="7">
        <v>564598</v>
      </c>
      <c r="I3" s="7">
        <v>572124</v>
      </c>
      <c r="J3" s="7">
        <v>532809</v>
      </c>
      <c r="K3" s="7">
        <v>576825</v>
      </c>
      <c r="L3" s="7">
        <v>583396</v>
      </c>
      <c r="M3" s="34">
        <v>587754</v>
      </c>
      <c r="N3" s="7">
        <v>163271.99997400001</v>
      </c>
      <c r="O3" s="7">
        <v>360093.30177199998</v>
      </c>
      <c r="P3" s="7">
        <v>38136.888874999997</v>
      </c>
      <c r="Q3" s="7">
        <v>471839.48839999997</v>
      </c>
      <c r="R3" s="7">
        <v>153647.243135</v>
      </c>
      <c r="S3" s="7">
        <v>203184.2716412</v>
      </c>
      <c r="T3" s="7">
        <v>206040.94209299999</v>
      </c>
      <c r="U3" s="7">
        <v>279762.840945</v>
      </c>
      <c r="V3" s="7">
        <v>164626.85704</v>
      </c>
      <c r="W3" s="7">
        <v>261829.460276</v>
      </c>
      <c r="X3" s="7">
        <v>141313.32451000001</v>
      </c>
      <c r="Y3" s="34">
        <v>191648.678571</v>
      </c>
      <c r="Z3" s="7">
        <v>0</v>
      </c>
      <c r="AA3" s="7">
        <v>19563.88</v>
      </c>
      <c r="AB3" s="7">
        <v>165711.755</v>
      </c>
      <c r="AC3" s="7">
        <v>407937.51500000001</v>
      </c>
      <c r="AD3" s="7">
        <v>244910.52082999999</v>
      </c>
      <c r="AE3" s="7">
        <v>356707.30099999998</v>
      </c>
      <c r="AF3" s="7">
        <v>219207.22</v>
      </c>
      <c r="AG3" s="7">
        <v>344756.59499999997</v>
      </c>
      <c r="AH3" s="7">
        <v>32611.402999999998</v>
      </c>
      <c r="AI3" s="7">
        <v>95062.444000000003</v>
      </c>
      <c r="AJ3" s="7">
        <v>54516.533000000003</v>
      </c>
      <c r="AK3" s="34">
        <v>297471.58100000001</v>
      </c>
      <c r="AL3" s="3">
        <f t="shared" ref="AL3:AL7" si="1">(B3+N3-Z3)</f>
        <v>707408.99997400003</v>
      </c>
      <c r="AM3" s="3">
        <f t="shared" ref="AM3:AM7" si="2">(C3+O3-AA3)</f>
        <v>816809.42177200003</v>
      </c>
      <c r="AN3" s="3">
        <f t="shared" ref="AN3:AN7" si="3">(D3+P3-AB3)</f>
        <v>456423.13387499994</v>
      </c>
      <c r="AO3" s="3">
        <f t="shared" ref="AO3:AO7" si="4">(E3+Q3-AC3)</f>
        <v>661537.9733999999</v>
      </c>
      <c r="AP3" s="3">
        <f t="shared" ref="AP3:AP7" si="5">(F3+R3-AD3)</f>
        <v>488928.722305</v>
      </c>
      <c r="AQ3" s="3">
        <f t="shared" ref="AQ3:AQ7" si="6">(G3+S3-AE3)</f>
        <v>415176.97064119997</v>
      </c>
      <c r="AR3" s="3">
        <f t="shared" ref="AR3:AR7" si="7">(H3+T3-AF3)</f>
        <v>551431.72209300008</v>
      </c>
      <c r="AS3" s="3">
        <f t="shared" ref="AS3:AS7" si="8">(I3+U3-AG3)</f>
        <v>507130.24594500009</v>
      </c>
      <c r="AT3" s="3">
        <f t="shared" ref="AT3:AT7" si="9">(J3+V3-AH3)</f>
        <v>664824.45403999998</v>
      </c>
      <c r="AU3" s="3">
        <f t="shared" ref="AU3:AU7" si="10">(K3+W3-AI3)</f>
        <v>743592.01627599995</v>
      </c>
      <c r="AV3" s="3">
        <f t="shared" ref="AV3:AV7" si="11">(L3+X3-AJ3)</f>
        <v>670192.79150999989</v>
      </c>
      <c r="AW3" s="17">
        <f t="shared" ref="AW3:AW7" si="12">(M3+Y3-AK3)</f>
        <v>481931.09757099999</v>
      </c>
    </row>
    <row r="4" spans="1:54" s="4" customFormat="1" x14ac:dyDescent="0.25">
      <c r="A4" s="16" t="s">
        <v>40</v>
      </c>
      <c r="B4" s="7">
        <v>361080</v>
      </c>
      <c r="C4" s="7">
        <v>371568</v>
      </c>
      <c r="D4" s="7">
        <v>385770</v>
      </c>
      <c r="E4" s="7">
        <v>395137</v>
      </c>
      <c r="F4" s="7">
        <v>395161</v>
      </c>
      <c r="G4" s="7">
        <v>395676</v>
      </c>
      <c r="H4" s="7">
        <v>384980</v>
      </c>
      <c r="I4" s="7">
        <v>376054</v>
      </c>
      <c r="J4" s="7">
        <v>374655</v>
      </c>
      <c r="K4" s="7">
        <v>371053</v>
      </c>
      <c r="L4" s="7">
        <v>379071</v>
      </c>
      <c r="M4" s="34">
        <v>381201</v>
      </c>
      <c r="N4" s="7">
        <v>410714.95439999999</v>
      </c>
      <c r="O4" s="7">
        <v>244328.67593600001</v>
      </c>
      <c r="P4" s="7">
        <v>471158.84645200003</v>
      </c>
      <c r="Q4" s="7">
        <v>138240.37540600001</v>
      </c>
      <c r="R4" s="7">
        <v>152437.649982</v>
      </c>
      <c r="S4" s="7">
        <v>95836.269843000002</v>
      </c>
      <c r="T4" s="7">
        <v>92865.286533999999</v>
      </c>
      <c r="U4" s="7">
        <v>162112.38919700001</v>
      </c>
      <c r="V4" s="7">
        <v>335448.26933899999</v>
      </c>
      <c r="W4" s="7">
        <v>175188.761187</v>
      </c>
      <c r="X4" s="7">
        <v>166518.77131400001</v>
      </c>
      <c r="Y4" s="34">
        <v>332376.76212000003</v>
      </c>
      <c r="Z4" s="7">
        <v>1808.4840999999999</v>
      </c>
      <c r="AA4" s="7">
        <v>1413.10715</v>
      </c>
      <c r="AB4" s="7">
        <v>1488.33844</v>
      </c>
      <c r="AC4" s="7">
        <v>1208.9360139999999</v>
      </c>
      <c r="AD4" s="7">
        <v>1413.45669</v>
      </c>
      <c r="AE4" s="7">
        <v>1418.4575199999999</v>
      </c>
      <c r="AF4" s="7">
        <v>1554.8976500000001</v>
      </c>
      <c r="AG4" s="7">
        <v>1847.7778800000001</v>
      </c>
      <c r="AH4" s="7">
        <v>1705.8209899999999</v>
      </c>
      <c r="AI4" s="7">
        <v>3320.2049099999999</v>
      </c>
      <c r="AJ4" s="7">
        <v>3087.0160000000001</v>
      </c>
      <c r="AK4" s="34">
        <v>3102.0852479999999</v>
      </c>
      <c r="AL4" s="3">
        <f t="shared" si="1"/>
        <v>769986.47029999993</v>
      </c>
      <c r="AM4" s="3">
        <f t="shared" si="2"/>
        <v>614483.5687859999</v>
      </c>
      <c r="AN4" s="3">
        <f t="shared" si="3"/>
        <v>855440.50801200012</v>
      </c>
      <c r="AO4" s="3">
        <f t="shared" si="4"/>
        <v>532168.43939200009</v>
      </c>
      <c r="AP4" s="3">
        <f t="shared" si="5"/>
        <v>546185.19329199998</v>
      </c>
      <c r="AQ4" s="3">
        <f t="shared" si="6"/>
        <v>490093.81232299999</v>
      </c>
      <c r="AR4" s="3">
        <f t="shared" si="7"/>
        <v>476290.38888400001</v>
      </c>
      <c r="AS4" s="3">
        <f t="shared" si="8"/>
        <v>536318.61131700012</v>
      </c>
      <c r="AT4" s="3">
        <f t="shared" si="9"/>
        <v>708397.44834899995</v>
      </c>
      <c r="AU4" s="3">
        <f t="shared" si="10"/>
        <v>542921.556277</v>
      </c>
      <c r="AV4" s="3">
        <f t="shared" si="11"/>
        <v>542502.75531400007</v>
      </c>
      <c r="AW4" s="17">
        <f t="shared" si="12"/>
        <v>710475.6768720001</v>
      </c>
    </row>
    <row r="5" spans="1:54" s="4" customFormat="1" x14ac:dyDescent="0.25">
      <c r="A5" s="16" t="s">
        <v>41</v>
      </c>
      <c r="B5" s="7">
        <v>36183</v>
      </c>
      <c r="C5" s="7">
        <v>37047</v>
      </c>
      <c r="D5" s="7">
        <v>44558</v>
      </c>
      <c r="E5" s="7">
        <v>41351</v>
      </c>
      <c r="F5" s="7">
        <v>43415</v>
      </c>
      <c r="G5" s="7">
        <v>47716</v>
      </c>
      <c r="H5" s="7">
        <v>43390</v>
      </c>
      <c r="I5" s="7">
        <v>40594</v>
      </c>
      <c r="J5" s="7">
        <v>35430</v>
      </c>
      <c r="K5" s="7">
        <v>35296</v>
      </c>
      <c r="L5" s="7">
        <v>36594</v>
      </c>
      <c r="M5" s="34">
        <v>38226</v>
      </c>
      <c r="N5" s="7">
        <v>63557.445602</v>
      </c>
      <c r="O5" s="7">
        <v>103168.041614</v>
      </c>
      <c r="P5" s="7">
        <v>118583.00038500001</v>
      </c>
      <c r="Q5" s="7">
        <v>130315.73715099999</v>
      </c>
      <c r="R5" s="7">
        <v>138201.45682699999</v>
      </c>
      <c r="S5" s="7">
        <v>141113.3747701</v>
      </c>
      <c r="T5" s="7">
        <v>51189.088590699997</v>
      </c>
      <c r="U5" s="7">
        <v>78724.510133000003</v>
      </c>
      <c r="V5" s="7">
        <v>178733.92274800001</v>
      </c>
      <c r="W5" s="7">
        <v>33004.687972</v>
      </c>
      <c r="X5" s="7">
        <v>39563.267675000003</v>
      </c>
      <c r="Y5" s="34">
        <v>89722.783448999995</v>
      </c>
      <c r="Z5" s="7">
        <v>557.97</v>
      </c>
      <c r="AA5" s="7">
        <v>1094.8699999999999</v>
      </c>
      <c r="AB5" s="7">
        <v>470.46</v>
      </c>
      <c r="AC5" s="7">
        <v>492.39</v>
      </c>
      <c r="AD5" s="7">
        <v>44</v>
      </c>
      <c r="AE5" s="7">
        <v>0</v>
      </c>
      <c r="AF5" s="7">
        <v>64</v>
      </c>
      <c r="AG5" s="7">
        <v>454.89</v>
      </c>
      <c r="AH5" s="7">
        <v>1019.6</v>
      </c>
      <c r="AI5" s="7">
        <v>830.60799999999995</v>
      </c>
      <c r="AJ5" s="7">
        <v>454.15</v>
      </c>
      <c r="AK5" s="34">
        <v>277.07</v>
      </c>
      <c r="AL5" s="3">
        <f t="shared" si="1"/>
        <v>99182.475601999991</v>
      </c>
      <c r="AM5" s="3">
        <f t="shared" si="2"/>
        <v>139120.17161399999</v>
      </c>
      <c r="AN5" s="3">
        <f t="shared" si="3"/>
        <v>162670.54038500003</v>
      </c>
      <c r="AO5" s="3">
        <f t="shared" si="4"/>
        <v>171174.34715099999</v>
      </c>
      <c r="AP5" s="3">
        <f t="shared" si="5"/>
        <v>181572.45682699999</v>
      </c>
      <c r="AQ5" s="3">
        <f t="shared" si="6"/>
        <v>188829.3747701</v>
      </c>
      <c r="AR5" s="3">
        <f t="shared" si="7"/>
        <v>94515.088590700005</v>
      </c>
      <c r="AS5" s="3">
        <f t="shared" si="8"/>
        <v>118863.620133</v>
      </c>
      <c r="AT5" s="3">
        <f t="shared" si="9"/>
        <v>213144.32274800001</v>
      </c>
      <c r="AU5" s="3">
        <f t="shared" si="10"/>
        <v>67470.079972000007</v>
      </c>
      <c r="AV5" s="3">
        <f t="shared" si="11"/>
        <v>75703.117675000016</v>
      </c>
      <c r="AW5" s="17">
        <f t="shared" si="12"/>
        <v>127671.71344899999</v>
      </c>
    </row>
    <row r="6" spans="1:54" s="4" customFormat="1" x14ac:dyDescent="0.25">
      <c r="A6" s="16" t="s">
        <v>42</v>
      </c>
      <c r="B6" s="7">
        <v>802473.52037324989</v>
      </c>
      <c r="C6" s="7">
        <v>769711.57704284985</v>
      </c>
      <c r="D6" s="7">
        <v>695931.13984507602</v>
      </c>
      <c r="E6" s="7">
        <v>705070.6806064581</v>
      </c>
      <c r="F6" s="7">
        <v>709060.27985392988</v>
      </c>
      <c r="G6" s="7">
        <v>723835.11492754985</v>
      </c>
      <c r="H6" s="7">
        <v>745421.42897617992</v>
      </c>
      <c r="I6" s="7">
        <v>791795.60279324988</v>
      </c>
      <c r="J6" s="7">
        <v>690338.90804053994</v>
      </c>
      <c r="K6" s="7">
        <v>741633.67136607994</v>
      </c>
      <c r="L6" s="7">
        <v>701296.34563724988</v>
      </c>
      <c r="M6" s="34">
        <v>786952.10893714975</v>
      </c>
      <c r="N6" s="7">
        <v>185797.085586</v>
      </c>
      <c r="O6" s="7">
        <v>201339.26920400001</v>
      </c>
      <c r="P6" s="7">
        <v>348925.67402580002</v>
      </c>
      <c r="Q6" s="7">
        <v>275044.67463730997</v>
      </c>
      <c r="R6" s="7">
        <v>374513.44390519999</v>
      </c>
      <c r="S6" s="7">
        <v>325548.48437999998</v>
      </c>
      <c r="T6" s="7">
        <v>256750.35879200001</v>
      </c>
      <c r="U6" s="7">
        <v>153364.10976699999</v>
      </c>
      <c r="V6" s="7">
        <v>221934.73695501999</v>
      </c>
      <c r="W6" s="7">
        <v>305433.84488500003</v>
      </c>
      <c r="X6" s="7">
        <v>282509.64241600002</v>
      </c>
      <c r="Y6" s="34">
        <v>199591.8284541</v>
      </c>
      <c r="Z6" s="7">
        <v>53269.550455999997</v>
      </c>
      <c r="AA6" s="7">
        <v>61545.180743600002</v>
      </c>
      <c r="AB6" s="7">
        <v>81352.038798199996</v>
      </c>
      <c r="AC6" s="7">
        <v>73175.721035299997</v>
      </c>
      <c r="AD6" s="7">
        <v>85531.058255879994</v>
      </c>
      <c r="AE6" s="7">
        <v>75275.7438043</v>
      </c>
      <c r="AF6" s="7">
        <v>59858.442264930003</v>
      </c>
      <c r="AG6" s="7">
        <v>64398.397057000002</v>
      </c>
      <c r="AH6" s="7">
        <v>77536.659492310006</v>
      </c>
      <c r="AI6" s="7">
        <v>65786.530747829995</v>
      </c>
      <c r="AJ6" s="7">
        <v>55384.502549999997</v>
      </c>
      <c r="AK6" s="34">
        <v>68422.421887999997</v>
      </c>
      <c r="AL6" s="3">
        <f t="shared" si="1"/>
        <v>935001.05550324987</v>
      </c>
      <c r="AM6" s="3">
        <f t="shared" si="2"/>
        <v>909505.66550324985</v>
      </c>
      <c r="AN6" s="3">
        <f t="shared" si="3"/>
        <v>963504.77507267613</v>
      </c>
      <c r="AO6" s="3">
        <f t="shared" si="4"/>
        <v>906939.63420846802</v>
      </c>
      <c r="AP6" s="3">
        <f t="shared" si="5"/>
        <v>998042.66550324985</v>
      </c>
      <c r="AQ6" s="3">
        <f t="shared" si="6"/>
        <v>974107.85550324991</v>
      </c>
      <c r="AR6" s="3">
        <f t="shared" si="7"/>
        <v>942313.3455032499</v>
      </c>
      <c r="AS6" s="3">
        <f t="shared" si="8"/>
        <v>880761.31550324988</v>
      </c>
      <c r="AT6" s="3">
        <f t="shared" si="9"/>
        <v>834736.98550324992</v>
      </c>
      <c r="AU6" s="3">
        <f t="shared" si="10"/>
        <v>981280.98550325003</v>
      </c>
      <c r="AV6" s="3">
        <f t="shared" si="11"/>
        <v>928421.48550324992</v>
      </c>
      <c r="AW6" s="17">
        <f t="shared" si="12"/>
        <v>918121.51550324971</v>
      </c>
    </row>
    <row r="7" spans="1:54" s="4" customFormat="1" x14ac:dyDescent="0.25">
      <c r="A7" s="16" t="s">
        <v>43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34">
        <v>0</v>
      </c>
      <c r="N7" s="7">
        <v>2035.55</v>
      </c>
      <c r="O7" s="7">
        <v>2639.422</v>
      </c>
      <c r="P7" s="7">
        <v>702.23800000000006</v>
      </c>
      <c r="Q7" s="7">
        <v>1580.848</v>
      </c>
      <c r="R7" s="7">
        <v>4234.0200000000004</v>
      </c>
      <c r="S7" s="7">
        <v>1788.748</v>
      </c>
      <c r="T7" s="7">
        <v>2276.192</v>
      </c>
      <c r="U7" s="7">
        <v>2141.8490000000002</v>
      </c>
      <c r="V7" s="7">
        <v>1374.6880000000001</v>
      </c>
      <c r="W7" s="7">
        <v>254.27</v>
      </c>
      <c r="X7" s="7">
        <v>3103.7159999999999</v>
      </c>
      <c r="Y7" s="34">
        <v>1535.105</v>
      </c>
      <c r="Z7" s="7">
        <v>2.2469999999999999</v>
      </c>
      <c r="AA7" s="7">
        <v>2.5750000000000002</v>
      </c>
      <c r="AB7" s="7">
        <v>3.8</v>
      </c>
      <c r="AC7" s="7">
        <v>4.3239999999999998</v>
      </c>
      <c r="AD7" s="7">
        <v>5.7969999999999997</v>
      </c>
      <c r="AE7" s="7">
        <v>11.967000000000001</v>
      </c>
      <c r="AF7" s="7">
        <v>18.452999999999999</v>
      </c>
      <c r="AG7" s="7">
        <v>7.0449999999999999</v>
      </c>
      <c r="AH7" s="7">
        <v>12.778</v>
      </c>
      <c r="AI7" s="7">
        <v>8.5069999999999997</v>
      </c>
      <c r="AJ7" s="7">
        <v>9.4700000000000006</v>
      </c>
      <c r="AK7" s="34">
        <v>14.613</v>
      </c>
      <c r="AL7" s="3">
        <f t="shared" si="1"/>
        <v>2033.3029999999999</v>
      </c>
      <c r="AM7" s="3">
        <f t="shared" si="2"/>
        <v>2636.8470000000002</v>
      </c>
      <c r="AN7" s="3">
        <f t="shared" si="3"/>
        <v>698.4380000000001</v>
      </c>
      <c r="AO7" s="3">
        <f t="shared" si="4"/>
        <v>1576.5239999999999</v>
      </c>
      <c r="AP7" s="3">
        <f t="shared" si="5"/>
        <v>4228.2230000000009</v>
      </c>
      <c r="AQ7" s="3">
        <f t="shared" si="6"/>
        <v>1776.7809999999999</v>
      </c>
      <c r="AR7" s="3">
        <f t="shared" si="7"/>
        <v>2257.739</v>
      </c>
      <c r="AS7" s="3">
        <f t="shared" si="8"/>
        <v>2134.8040000000001</v>
      </c>
      <c r="AT7" s="3">
        <f t="shared" si="9"/>
        <v>1361.91</v>
      </c>
      <c r="AU7" s="3">
        <f t="shared" si="10"/>
        <v>245.76300000000001</v>
      </c>
      <c r="AV7" s="3">
        <f t="shared" si="11"/>
        <v>3094.2460000000001</v>
      </c>
      <c r="AW7" s="17">
        <f t="shared" si="12"/>
        <v>1520.492</v>
      </c>
    </row>
    <row r="8" spans="1:54" s="4" customFormat="1" ht="15.6" x14ac:dyDescent="0.25">
      <c r="A8" s="49" t="s">
        <v>54</v>
      </c>
      <c r="B8" s="9">
        <f>B9+B10</f>
        <v>1562148.8950749999</v>
      </c>
      <c r="C8" s="9">
        <f t="shared" ref="C8:M8" si="13">C9+C10</f>
        <v>1510470.8950749999</v>
      </c>
      <c r="D8" s="9">
        <f t="shared" si="13"/>
        <v>1577785.9789756001</v>
      </c>
      <c r="E8" s="9">
        <f t="shared" si="13"/>
        <v>1542720.7664908001</v>
      </c>
      <c r="F8" s="9">
        <f t="shared" si="13"/>
        <v>1684224.8950749999</v>
      </c>
      <c r="G8" s="9">
        <f t="shared" si="13"/>
        <v>1583628.8950749999</v>
      </c>
      <c r="H8" s="9">
        <f t="shared" si="13"/>
        <v>1532724.8950749999</v>
      </c>
      <c r="I8" s="9">
        <f t="shared" si="13"/>
        <v>1492569.8950749999</v>
      </c>
      <c r="J8" s="9">
        <f t="shared" si="13"/>
        <v>1402742.8950749999</v>
      </c>
      <c r="K8" s="9">
        <f t="shared" si="13"/>
        <v>1565539.8950749999</v>
      </c>
      <c r="L8" s="9">
        <f t="shared" si="13"/>
        <v>1503185.8950749999</v>
      </c>
      <c r="M8" s="35">
        <f t="shared" si="13"/>
        <v>1428586.8950749999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41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41">
        <v>0</v>
      </c>
      <c r="AL8" s="10" t="e">
        <f>SUM(#REF!)</f>
        <v>#REF!</v>
      </c>
      <c r="AM8" s="10" t="e">
        <f>SUM(#REF!)</f>
        <v>#REF!</v>
      </c>
      <c r="AN8" s="10" t="e">
        <f>SUM(#REF!)</f>
        <v>#REF!</v>
      </c>
      <c r="AO8" s="10" t="e">
        <f>SUM(#REF!)</f>
        <v>#REF!</v>
      </c>
      <c r="AP8" s="10" t="e">
        <f>SUM(#REF!)</f>
        <v>#REF!</v>
      </c>
      <c r="AQ8" s="10" t="e">
        <f>SUM(#REF!)</f>
        <v>#REF!</v>
      </c>
      <c r="AR8" s="10" t="e">
        <f>SUM(#REF!)</f>
        <v>#REF!</v>
      </c>
      <c r="AS8" s="10" t="e">
        <f>SUM(#REF!)</f>
        <v>#REF!</v>
      </c>
      <c r="AT8" s="10" t="e">
        <f>SUM(#REF!)</f>
        <v>#REF!</v>
      </c>
      <c r="AU8" s="10" t="e">
        <f>SUM(#REF!)</f>
        <v>#REF!</v>
      </c>
      <c r="AV8" s="10" t="e">
        <f>SUM(#REF!)</f>
        <v>#REF!</v>
      </c>
      <c r="AW8" s="28" t="e">
        <f>SUM(#REF!)</f>
        <v>#REF!</v>
      </c>
      <c r="AY8" s="54"/>
      <c r="AZ8" s="54"/>
      <c r="BA8" s="54"/>
      <c r="BB8" s="54"/>
    </row>
    <row r="9" spans="1:54" s="4" customFormat="1" x14ac:dyDescent="0.25">
      <c r="A9" s="18" t="s">
        <v>44</v>
      </c>
      <c r="B9" s="3">
        <v>1316902.8950749999</v>
      </c>
      <c r="C9" s="3">
        <v>1280993.8950749999</v>
      </c>
      <c r="D9" s="3">
        <v>1357048.9789756001</v>
      </c>
      <c r="E9" s="3">
        <v>1277379.7664908001</v>
      </c>
      <c r="F9" s="3">
        <v>1405693.8950749999</v>
      </c>
      <c r="G9" s="3">
        <v>1371982.8950749999</v>
      </c>
      <c r="H9" s="3">
        <v>1327201.8950749999</v>
      </c>
      <c r="I9" s="3">
        <v>1240508.8950749999</v>
      </c>
      <c r="J9" s="3">
        <v>1175685.8950749999</v>
      </c>
      <c r="K9" s="3">
        <v>1382085.8950749999</v>
      </c>
      <c r="L9" s="3">
        <v>1307635.8950749999</v>
      </c>
      <c r="M9" s="38">
        <v>1293128.8950749999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8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8">
        <v>0</v>
      </c>
      <c r="AL9" s="3" t="s">
        <v>65</v>
      </c>
      <c r="AM9" s="3" t="s">
        <v>65</v>
      </c>
      <c r="AN9" s="3" t="s">
        <v>65</v>
      </c>
      <c r="AO9" s="3" t="s">
        <v>65</v>
      </c>
      <c r="AP9" s="3" t="s">
        <v>65</v>
      </c>
      <c r="AQ9" s="3" t="s">
        <v>65</v>
      </c>
      <c r="AR9" s="3" t="s">
        <v>65</v>
      </c>
      <c r="AS9" s="3" t="s">
        <v>65</v>
      </c>
      <c r="AT9" s="3" t="s">
        <v>65</v>
      </c>
      <c r="AU9" s="3" t="s">
        <v>65</v>
      </c>
      <c r="AV9" s="3" t="s">
        <v>65</v>
      </c>
      <c r="AW9" s="17" t="s">
        <v>65</v>
      </c>
    </row>
    <row r="10" spans="1:54" s="4" customFormat="1" x14ac:dyDescent="0.25">
      <c r="A10" s="18" t="s">
        <v>45</v>
      </c>
      <c r="B10" s="3">
        <v>245246</v>
      </c>
      <c r="C10" s="3">
        <v>229477</v>
      </c>
      <c r="D10" s="3">
        <v>220737</v>
      </c>
      <c r="E10" s="3">
        <v>265341</v>
      </c>
      <c r="F10" s="3">
        <v>278531</v>
      </c>
      <c r="G10" s="3">
        <v>211646</v>
      </c>
      <c r="H10" s="3">
        <v>205523</v>
      </c>
      <c r="I10" s="3">
        <v>252061</v>
      </c>
      <c r="J10" s="3">
        <v>227057</v>
      </c>
      <c r="K10" s="3">
        <v>183454</v>
      </c>
      <c r="L10" s="3">
        <v>195550</v>
      </c>
      <c r="M10" s="38">
        <v>135458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8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8">
        <v>0</v>
      </c>
      <c r="AL10" s="3" t="s">
        <v>65</v>
      </c>
      <c r="AM10" s="3" t="s">
        <v>65</v>
      </c>
      <c r="AN10" s="3" t="s">
        <v>65</v>
      </c>
      <c r="AO10" s="3" t="s">
        <v>65</v>
      </c>
      <c r="AP10" s="3" t="s">
        <v>65</v>
      </c>
      <c r="AQ10" s="3" t="s">
        <v>65</v>
      </c>
      <c r="AR10" s="3" t="s">
        <v>65</v>
      </c>
      <c r="AS10" s="3" t="s">
        <v>65</v>
      </c>
      <c r="AT10" s="3" t="s">
        <v>65</v>
      </c>
      <c r="AU10" s="3" t="s">
        <v>65</v>
      </c>
      <c r="AV10" s="3" t="s">
        <v>65</v>
      </c>
      <c r="AW10" s="17" t="s">
        <v>65</v>
      </c>
    </row>
    <row r="11" spans="1:54" s="4" customFormat="1" x14ac:dyDescent="0.25">
      <c r="A11" s="20" t="s">
        <v>1</v>
      </c>
      <c r="B11" s="11">
        <f>(B12+B15+B16)</f>
        <v>755173.83333333</v>
      </c>
      <c r="C11" s="11">
        <f t="shared" ref="C11:AW11" si="14">(C12+C15+C16)</f>
        <v>658463.83333333</v>
      </c>
      <c r="D11" s="11">
        <f t="shared" si="14"/>
        <v>670293.83333333</v>
      </c>
      <c r="E11" s="11">
        <f t="shared" si="14"/>
        <v>715551.83333333</v>
      </c>
      <c r="F11" s="11">
        <f t="shared" si="14"/>
        <v>804742.83333333</v>
      </c>
      <c r="G11" s="11">
        <f t="shared" si="14"/>
        <v>723292.83333333</v>
      </c>
      <c r="H11" s="11">
        <f t="shared" si="14"/>
        <v>757061.83333333</v>
      </c>
      <c r="I11" s="11">
        <f t="shared" si="14"/>
        <v>731217.83333333</v>
      </c>
      <c r="J11" s="11">
        <f t="shared" si="14"/>
        <v>704958.83333333</v>
      </c>
      <c r="K11" s="11">
        <f t="shared" si="14"/>
        <v>706533.83333333</v>
      </c>
      <c r="L11" s="11">
        <f t="shared" si="14"/>
        <v>702013.83333333</v>
      </c>
      <c r="M11" s="37">
        <f t="shared" si="14"/>
        <v>706359.83333333</v>
      </c>
      <c r="N11" s="12">
        <f t="shared" si="14"/>
        <v>42508.506990399997</v>
      </c>
      <c r="O11" s="12">
        <f t="shared" si="14"/>
        <v>40752.053792999999</v>
      </c>
      <c r="P11" s="12">
        <f t="shared" si="14"/>
        <v>27253.727377599997</v>
      </c>
      <c r="Q11" s="12">
        <f t="shared" si="14"/>
        <v>49770.168522829998</v>
      </c>
      <c r="R11" s="12">
        <f t="shared" si="14"/>
        <v>40160.361814000004</v>
      </c>
      <c r="S11" s="12">
        <f t="shared" si="14"/>
        <v>82793.799824019996</v>
      </c>
      <c r="T11" s="12">
        <f>(T12+T15+T16)</f>
        <v>47684.237096699995</v>
      </c>
      <c r="U11" s="12">
        <f t="shared" si="14"/>
        <v>62597.157364400002</v>
      </c>
      <c r="V11" s="12">
        <f t="shared" si="14"/>
        <v>33426.443570619995</v>
      </c>
      <c r="W11" s="12">
        <f t="shared" si="14"/>
        <v>61491.987439999997</v>
      </c>
      <c r="X11" s="12">
        <f t="shared" si="14"/>
        <v>60991.905546000002</v>
      </c>
      <c r="Y11" s="42">
        <f t="shared" si="14"/>
        <v>36295.57041</v>
      </c>
      <c r="Z11" s="12">
        <f t="shared" si="14"/>
        <v>3799.132666</v>
      </c>
      <c r="AA11" s="12">
        <f t="shared" si="14"/>
        <v>4501.5420999999997</v>
      </c>
      <c r="AB11" s="12">
        <f t="shared" si="14"/>
        <v>8268.3767310000003</v>
      </c>
      <c r="AC11" s="12">
        <f t="shared" si="14"/>
        <v>4072.8860970000001</v>
      </c>
      <c r="AD11" s="12">
        <f t="shared" si="14"/>
        <v>9437.7076150000012</v>
      </c>
      <c r="AE11" s="12">
        <f t="shared" si="14"/>
        <v>4040.2797560000004</v>
      </c>
      <c r="AF11" s="12">
        <f>(AF12+AF15+AF16)</f>
        <v>5039.664444</v>
      </c>
      <c r="AG11" s="12">
        <f t="shared" si="14"/>
        <v>3954.4509109999999</v>
      </c>
      <c r="AH11" s="12">
        <f t="shared" si="14"/>
        <v>5820.4341970000005</v>
      </c>
      <c r="AI11" s="12">
        <f t="shared" si="14"/>
        <v>5523.7950879999999</v>
      </c>
      <c r="AJ11" s="12">
        <f t="shared" si="14"/>
        <v>4898.4068660000003</v>
      </c>
      <c r="AK11" s="42">
        <f t="shared" si="14"/>
        <v>5663.7372839999998</v>
      </c>
      <c r="AL11" s="12">
        <f>(AL12+AL15+AL16)</f>
        <v>793883.20765772997</v>
      </c>
      <c r="AM11" s="12">
        <f t="shared" si="14"/>
        <v>694714.34502632997</v>
      </c>
      <c r="AN11" s="12">
        <f t="shared" si="14"/>
        <v>689279.18397993001</v>
      </c>
      <c r="AO11" s="12">
        <f t="shared" si="14"/>
        <v>761249.11575916002</v>
      </c>
      <c r="AP11" s="12">
        <f t="shared" si="14"/>
        <v>835465.48753232998</v>
      </c>
      <c r="AQ11" s="12">
        <f t="shared" si="14"/>
        <v>802046.35340135009</v>
      </c>
      <c r="AR11" s="12">
        <f t="shared" si="14"/>
        <v>799706.40598603</v>
      </c>
      <c r="AS11" s="12">
        <f t="shared" si="14"/>
        <v>789860.53978672996</v>
      </c>
      <c r="AT11" s="12">
        <f t="shared" si="14"/>
        <v>732564.84270695003</v>
      </c>
      <c r="AU11" s="12">
        <f t="shared" si="14"/>
        <v>762502.02568532992</v>
      </c>
      <c r="AV11" s="12">
        <f t="shared" si="14"/>
        <v>758107.33201333007</v>
      </c>
      <c r="AW11" s="21">
        <f t="shared" si="14"/>
        <v>736991.66645933001</v>
      </c>
    </row>
    <row r="12" spans="1:54" s="4" customFormat="1" x14ac:dyDescent="0.25">
      <c r="A12" s="44" t="s">
        <v>18</v>
      </c>
      <c r="B12" s="45">
        <f>B13+B14</f>
        <v>734481.33333333</v>
      </c>
      <c r="C12" s="45">
        <f t="shared" ref="C12:M12" si="15">C13+C14</f>
        <v>637771.33333333</v>
      </c>
      <c r="D12" s="45">
        <f t="shared" si="15"/>
        <v>649601.33333333</v>
      </c>
      <c r="E12" s="45">
        <f t="shared" si="15"/>
        <v>694859.33333333</v>
      </c>
      <c r="F12" s="45">
        <f t="shared" si="15"/>
        <v>784050.33333333</v>
      </c>
      <c r="G12" s="45">
        <f t="shared" si="15"/>
        <v>702600.33333333</v>
      </c>
      <c r="H12" s="45">
        <f t="shared" si="15"/>
        <v>736369.33333333</v>
      </c>
      <c r="I12" s="45">
        <f t="shared" si="15"/>
        <v>710525.33333333</v>
      </c>
      <c r="J12" s="45">
        <f t="shared" si="15"/>
        <v>684266.33333333</v>
      </c>
      <c r="K12" s="45">
        <f t="shared" si="15"/>
        <v>685841.33333333</v>
      </c>
      <c r="L12" s="45">
        <f t="shared" si="15"/>
        <v>681321.33333333</v>
      </c>
      <c r="M12" s="46">
        <f t="shared" si="15"/>
        <v>685667.33333333</v>
      </c>
      <c r="N12" s="45">
        <f t="shared" ref="N12:AK12" si="16">(N13+N14)</f>
        <v>33284.433776999998</v>
      </c>
      <c r="O12" s="45">
        <f t="shared" si="16"/>
        <v>30542.613981999999</v>
      </c>
      <c r="P12" s="45">
        <f t="shared" si="16"/>
        <v>14627.934169999999</v>
      </c>
      <c r="Q12" s="45">
        <f t="shared" si="16"/>
        <v>35036.562189999997</v>
      </c>
      <c r="R12" s="45">
        <f t="shared" si="16"/>
        <v>27405.643007999999</v>
      </c>
      <c r="S12" s="45">
        <f t="shared" si="16"/>
        <v>68673.549847999995</v>
      </c>
      <c r="T12" s="45">
        <f>(T13+T14)</f>
        <v>32171.505509999999</v>
      </c>
      <c r="U12" s="45">
        <f t="shared" si="16"/>
        <v>47754.668306</v>
      </c>
      <c r="V12" s="45">
        <f t="shared" si="16"/>
        <v>20926.583556999998</v>
      </c>
      <c r="W12" s="45">
        <f t="shared" si="16"/>
        <v>50498.396035999998</v>
      </c>
      <c r="X12" s="45">
        <f t="shared" si="16"/>
        <v>49687.145079000002</v>
      </c>
      <c r="Y12" s="46">
        <f t="shared" si="16"/>
        <v>24599.433354000001</v>
      </c>
      <c r="Z12" s="45">
        <f t="shared" si="16"/>
        <v>20.472999999999999</v>
      </c>
      <c r="AA12" s="45">
        <f t="shared" si="16"/>
        <v>68.302000000000007</v>
      </c>
      <c r="AB12" s="45">
        <f t="shared" si="16"/>
        <v>58.125</v>
      </c>
      <c r="AC12" s="45">
        <f t="shared" si="16"/>
        <v>68.649000000000001</v>
      </c>
      <c r="AD12" s="45">
        <f t="shared" si="16"/>
        <v>15.914999999999999</v>
      </c>
      <c r="AE12" s="45">
        <f t="shared" si="16"/>
        <v>3.0000000000000001E-3</v>
      </c>
      <c r="AF12" s="45">
        <f>(AF13+AF14)</f>
        <v>1.2450000000000001</v>
      </c>
      <c r="AG12" s="45">
        <f t="shared" si="16"/>
        <v>0.19600000000000001</v>
      </c>
      <c r="AH12" s="45">
        <f t="shared" si="16"/>
        <v>2E-3</v>
      </c>
      <c r="AI12" s="45">
        <f t="shared" si="16"/>
        <v>0.192</v>
      </c>
      <c r="AJ12" s="45">
        <f t="shared" si="16"/>
        <v>266.279</v>
      </c>
      <c r="AK12" s="46">
        <f t="shared" si="16"/>
        <v>18.818000000000001</v>
      </c>
      <c r="AL12" s="45">
        <f t="shared" ref="AL12" si="17">(B12+N12-Z12)</f>
        <v>767745.29411033005</v>
      </c>
      <c r="AM12" s="45">
        <f t="shared" ref="AM12" si="18">(C12+O12-AA12)</f>
        <v>668245.64531533001</v>
      </c>
      <c r="AN12" s="45">
        <f t="shared" ref="AN12" si="19">(D12+P12-AB12)</f>
        <v>664171.14250333002</v>
      </c>
      <c r="AO12" s="45">
        <f t="shared" ref="AO12" si="20">(E12+Q12-AC12)</f>
        <v>729827.24652332999</v>
      </c>
      <c r="AP12" s="45">
        <f t="shared" ref="AO12:AW14" si="21">(F12+R12-AD12)</f>
        <v>811440.06134132994</v>
      </c>
      <c r="AQ12" s="45">
        <f t="shared" si="21"/>
        <v>771273.88018133002</v>
      </c>
      <c r="AR12" s="45">
        <f t="shared" si="21"/>
        <v>768539.59384333005</v>
      </c>
      <c r="AS12" s="45">
        <f t="shared" si="21"/>
        <v>758279.80563932995</v>
      </c>
      <c r="AT12" s="45">
        <f t="shared" si="21"/>
        <v>705192.91489033005</v>
      </c>
      <c r="AU12" s="45">
        <f t="shared" si="21"/>
        <v>736339.53736932995</v>
      </c>
      <c r="AV12" s="45">
        <f t="shared" si="21"/>
        <v>730742.19941233005</v>
      </c>
      <c r="AW12" s="47">
        <f t="shared" si="21"/>
        <v>710247.94868733</v>
      </c>
    </row>
    <row r="13" spans="1:54" s="4" customFormat="1" x14ac:dyDescent="0.25">
      <c r="A13" s="13" t="s">
        <v>14</v>
      </c>
      <c r="B13" s="3">
        <v>230867.33333333</v>
      </c>
      <c r="C13" s="3">
        <v>219071.33333333</v>
      </c>
      <c r="D13" s="3">
        <v>207478.33333333</v>
      </c>
      <c r="E13" s="3">
        <v>246987.33333333</v>
      </c>
      <c r="F13" s="3">
        <v>268605.33333333</v>
      </c>
      <c r="G13" s="3">
        <v>211719.33333333</v>
      </c>
      <c r="H13" s="3">
        <v>195358.33333333</v>
      </c>
      <c r="I13" s="3">
        <v>239536.33333333</v>
      </c>
      <c r="J13" s="3">
        <v>211257.33333333</v>
      </c>
      <c r="K13" s="3">
        <v>191313.33333333</v>
      </c>
      <c r="L13" s="3">
        <v>195380.33333333</v>
      </c>
      <c r="M13" s="38">
        <v>130025.33333333</v>
      </c>
      <c r="N13" s="3">
        <v>33284.433322999997</v>
      </c>
      <c r="O13" s="3">
        <v>2125.023682</v>
      </c>
      <c r="P13" s="3">
        <v>1619.4417699999999</v>
      </c>
      <c r="Q13" s="3">
        <v>5038.3021900000003</v>
      </c>
      <c r="R13" s="3">
        <v>27405.642554999999</v>
      </c>
      <c r="S13" s="3">
        <v>28939.999628000001</v>
      </c>
      <c r="T13" s="3">
        <v>17139.43506</v>
      </c>
      <c r="U13" s="3">
        <v>32754.668306</v>
      </c>
      <c r="V13" s="3">
        <v>926.01335700000004</v>
      </c>
      <c r="W13" s="3">
        <v>32494.706036</v>
      </c>
      <c r="X13" s="3">
        <v>29687.145079000002</v>
      </c>
      <c r="Y13" s="38">
        <v>1601.533154</v>
      </c>
      <c r="Z13" s="3">
        <v>20.472999999999999</v>
      </c>
      <c r="AA13" s="3">
        <v>68.302000000000007</v>
      </c>
      <c r="AB13" s="3">
        <v>58.125</v>
      </c>
      <c r="AC13" s="3">
        <v>68.649000000000001</v>
      </c>
      <c r="AD13" s="3">
        <v>15.914999999999999</v>
      </c>
      <c r="AE13" s="3">
        <v>3.0000000000000001E-3</v>
      </c>
      <c r="AF13" s="3">
        <v>1.2450000000000001</v>
      </c>
      <c r="AG13" s="3">
        <v>0.182</v>
      </c>
      <c r="AH13" s="3">
        <v>2E-3</v>
      </c>
      <c r="AI13" s="3">
        <v>0.192</v>
      </c>
      <c r="AJ13" s="3">
        <v>266.279</v>
      </c>
      <c r="AK13" s="38">
        <v>18.818000000000001</v>
      </c>
      <c r="AL13" s="3">
        <f t="shared" ref="AL13:AL14" si="22">(B13+N13-Z13)</f>
        <v>264131.29365632997</v>
      </c>
      <c r="AM13" s="3">
        <f t="shared" ref="AM13:AM14" si="23">(C13+O13-AA13)</f>
        <v>221128.05501533</v>
      </c>
      <c r="AN13" s="3">
        <f t="shared" ref="AN13:AN14" si="24">(D13+P13-AB13)</f>
        <v>209039.65010333</v>
      </c>
      <c r="AO13" s="3">
        <f t="shared" si="21"/>
        <v>251956.98652332998</v>
      </c>
      <c r="AP13" s="3">
        <f t="shared" si="21"/>
        <v>295995.06088833004</v>
      </c>
      <c r="AQ13" s="3">
        <f t="shared" si="21"/>
        <v>240659.32996132999</v>
      </c>
      <c r="AR13" s="3">
        <f t="shared" si="21"/>
        <v>212496.52339332999</v>
      </c>
      <c r="AS13" s="3">
        <f t="shared" si="21"/>
        <v>272290.81963933003</v>
      </c>
      <c r="AT13" s="3">
        <f t="shared" si="21"/>
        <v>212183.34469032998</v>
      </c>
      <c r="AU13" s="3">
        <f t="shared" si="21"/>
        <v>223807.84736932997</v>
      </c>
      <c r="AV13" s="3">
        <f t="shared" si="21"/>
        <v>224801.19941233</v>
      </c>
      <c r="AW13" s="17">
        <f t="shared" si="21"/>
        <v>131608.04848733</v>
      </c>
    </row>
    <row r="14" spans="1:54" s="4" customFormat="1" x14ac:dyDescent="0.25">
      <c r="A14" s="13" t="s">
        <v>15</v>
      </c>
      <c r="B14" s="3">
        <v>503614</v>
      </c>
      <c r="C14" s="3">
        <v>418700</v>
      </c>
      <c r="D14" s="3">
        <v>442123</v>
      </c>
      <c r="E14" s="3">
        <v>447872</v>
      </c>
      <c r="F14" s="3">
        <v>515445</v>
      </c>
      <c r="G14" s="3">
        <v>490881</v>
      </c>
      <c r="H14" s="3">
        <v>541011</v>
      </c>
      <c r="I14" s="3">
        <v>470989</v>
      </c>
      <c r="J14" s="3">
        <v>473009</v>
      </c>
      <c r="K14" s="3">
        <v>494528</v>
      </c>
      <c r="L14" s="3">
        <v>485941</v>
      </c>
      <c r="M14" s="34">
        <v>555642</v>
      </c>
      <c r="N14" s="3">
        <v>4.5399999999999998E-4</v>
      </c>
      <c r="O14" s="3">
        <v>28417.5903</v>
      </c>
      <c r="P14" s="3">
        <v>13008.492399999999</v>
      </c>
      <c r="Q14" s="3">
        <v>29998.26</v>
      </c>
      <c r="R14" s="3">
        <v>4.5300000000000001E-4</v>
      </c>
      <c r="S14" s="3">
        <v>39733.550219999997</v>
      </c>
      <c r="T14" s="3">
        <v>15032.070449999999</v>
      </c>
      <c r="U14" s="3">
        <v>15000</v>
      </c>
      <c r="V14" s="3">
        <v>20000.570199999998</v>
      </c>
      <c r="W14" s="3">
        <v>18003.689999999999</v>
      </c>
      <c r="X14" s="3">
        <v>20000</v>
      </c>
      <c r="Y14" s="38">
        <v>22997.9002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1.4E-2</v>
      </c>
      <c r="AH14" s="3">
        <v>0</v>
      </c>
      <c r="AI14" s="3">
        <v>0</v>
      </c>
      <c r="AJ14" s="3">
        <v>0</v>
      </c>
      <c r="AK14" s="38">
        <v>0</v>
      </c>
      <c r="AL14" s="3">
        <f t="shared" si="22"/>
        <v>503614.00045400002</v>
      </c>
      <c r="AM14" s="3">
        <f t="shared" si="23"/>
        <v>447117.59029999998</v>
      </c>
      <c r="AN14" s="3">
        <f t="shared" si="24"/>
        <v>455131.49239999999</v>
      </c>
      <c r="AO14" s="3">
        <f t="shared" si="21"/>
        <v>477870.26</v>
      </c>
      <c r="AP14" s="3">
        <f t="shared" si="21"/>
        <v>515445.00045300002</v>
      </c>
      <c r="AQ14" s="3">
        <f t="shared" si="21"/>
        <v>530614.55021999998</v>
      </c>
      <c r="AR14" s="3">
        <f t="shared" si="21"/>
        <v>556043.07045</v>
      </c>
      <c r="AS14" s="3">
        <f t="shared" si="21"/>
        <v>485988.98599999998</v>
      </c>
      <c r="AT14" s="3">
        <f t="shared" si="21"/>
        <v>493009.57020000002</v>
      </c>
      <c r="AU14" s="3">
        <f t="shared" si="21"/>
        <v>512531.69</v>
      </c>
      <c r="AV14" s="3">
        <f t="shared" si="21"/>
        <v>505941</v>
      </c>
      <c r="AW14" s="17">
        <f t="shared" si="21"/>
        <v>578639.90020000003</v>
      </c>
    </row>
    <row r="15" spans="1:54" s="4" customFormat="1" x14ac:dyDescent="0.25">
      <c r="A15" s="13" t="s">
        <v>2</v>
      </c>
      <c r="B15" s="3">
        <v>20692.5</v>
      </c>
      <c r="C15" s="3">
        <v>20692.5</v>
      </c>
      <c r="D15" s="3">
        <v>20692.5</v>
      </c>
      <c r="E15" s="3">
        <v>20692.5</v>
      </c>
      <c r="F15" s="3">
        <v>20692.5</v>
      </c>
      <c r="G15" s="3">
        <v>20692.5</v>
      </c>
      <c r="H15" s="3">
        <v>20692.5</v>
      </c>
      <c r="I15" s="3">
        <v>20692.5</v>
      </c>
      <c r="J15" s="3">
        <v>20692.5</v>
      </c>
      <c r="K15" s="3">
        <v>20692.5</v>
      </c>
      <c r="L15" s="3">
        <v>20692.5</v>
      </c>
      <c r="M15" s="34">
        <v>20692.5</v>
      </c>
      <c r="N15" s="3">
        <v>5839.0392160000001</v>
      </c>
      <c r="O15" s="3">
        <v>5882.7601990000003</v>
      </c>
      <c r="P15" s="3">
        <v>6967.8851329999998</v>
      </c>
      <c r="Q15" s="3">
        <v>10327.732735</v>
      </c>
      <c r="R15" s="3">
        <v>7634.2563680000003</v>
      </c>
      <c r="S15" s="3">
        <v>9468.4178400000001</v>
      </c>
      <c r="T15" s="3">
        <v>10178.754714999999</v>
      </c>
      <c r="U15" s="3">
        <v>9453.4503839999998</v>
      </c>
      <c r="V15" s="3">
        <v>7141.7942776</v>
      </c>
      <c r="W15" s="3">
        <v>5679.716136</v>
      </c>
      <c r="X15" s="3">
        <v>6269.016635</v>
      </c>
      <c r="Y15" s="38">
        <v>6900.7485889999998</v>
      </c>
      <c r="Z15" s="3">
        <v>3758.1653544000001</v>
      </c>
      <c r="AA15" s="3">
        <v>4409.7390999999998</v>
      </c>
      <c r="AB15" s="3">
        <v>8188.9937399999999</v>
      </c>
      <c r="AC15" s="3">
        <v>3960.91552</v>
      </c>
      <c r="AD15" s="3">
        <v>9316.5267600000006</v>
      </c>
      <c r="AE15" s="3">
        <v>3905.5118600000001</v>
      </c>
      <c r="AF15" s="3">
        <v>4996.5436600000003</v>
      </c>
      <c r="AG15" s="3">
        <v>3833.1435000000001</v>
      </c>
      <c r="AH15" s="3">
        <v>5793.854934</v>
      </c>
      <c r="AI15" s="3">
        <v>5361.4710290000003</v>
      </c>
      <c r="AJ15" s="3">
        <v>4556.9884460000003</v>
      </c>
      <c r="AK15" s="38">
        <v>5525.44452</v>
      </c>
      <c r="AL15" s="3">
        <f t="shared" ref="AL15:AW16" si="25">(B15+N15-Z15)</f>
        <v>22773.373861600001</v>
      </c>
      <c r="AM15" s="3">
        <f t="shared" si="25"/>
        <v>22165.521099000001</v>
      </c>
      <c r="AN15" s="3">
        <f t="shared" si="25"/>
        <v>19471.391392999998</v>
      </c>
      <c r="AO15" s="3">
        <f t="shared" si="25"/>
        <v>27059.317214999999</v>
      </c>
      <c r="AP15" s="3">
        <f t="shared" si="25"/>
        <v>19010.229608000001</v>
      </c>
      <c r="AQ15" s="3">
        <f t="shared" si="25"/>
        <v>26255.405980000003</v>
      </c>
      <c r="AR15" s="3">
        <f t="shared" si="25"/>
        <v>25874.711055</v>
      </c>
      <c r="AS15" s="3">
        <f t="shared" si="25"/>
        <v>26312.806883999998</v>
      </c>
      <c r="AT15" s="3">
        <f t="shared" si="25"/>
        <v>22040.439343599999</v>
      </c>
      <c r="AU15" s="3">
        <f t="shared" si="25"/>
        <v>21010.745106999999</v>
      </c>
      <c r="AV15" s="3">
        <f t="shared" si="25"/>
        <v>22404.528189000001</v>
      </c>
      <c r="AW15" s="17">
        <f t="shared" si="25"/>
        <v>22067.804068999998</v>
      </c>
    </row>
    <row r="16" spans="1:54" s="4" customFormat="1" x14ac:dyDescent="0.25">
      <c r="A16" s="13" t="s">
        <v>49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8">
        <v>0</v>
      </c>
      <c r="N16" s="3">
        <v>3385.0339973999999</v>
      </c>
      <c r="O16" s="3">
        <v>4326.6796119999999</v>
      </c>
      <c r="P16" s="3">
        <v>5657.9080746</v>
      </c>
      <c r="Q16" s="3">
        <v>4405.8735978300001</v>
      </c>
      <c r="R16" s="3">
        <v>5120.4624379999996</v>
      </c>
      <c r="S16" s="3">
        <v>4651.8321360199998</v>
      </c>
      <c r="T16" s="3">
        <v>5333.9768716999997</v>
      </c>
      <c r="U16" s="3">
        <v>5389.0386743999998</v>
      </c>
      <c r="V16" s="3">
        <v>5358.0657360200003</v>
      </c>
      <c r="W16" s="3">
        <v>5313.8752679999998</v>
      </c>
      <c r="X16" s="3">
        <v>5035.7438320000001</v>
      </c>
      <c r="Y16" s="38">
        <v>4795.3884669999998</v>
      </c>
      <c r="Z16" s="3">
        <v>20.4943116</v>
      </c>
      <c r="AA16" s="3">
        <v>23.501000000000001</v>
      </c>
      <c r="AB16" s="3">
        <v>21.257991000000001</v>
      </c>
      <c r="AC16" s="3">
        <v>43.321576999999998</v>
      </c>
      <c r="AD16" s="3">
        <v>105.265855</v>
      </c>
      <c r="AE16" s="3">
        <v>134.76489599999999</v>
      </c>
      <c r="AF16" s="3">
        <v>41.875784000000003</v>
      </c>
      <c r="AG16" s="3">
        <v>121.111411</v>
      </c>
      <c r="AH16" s="3">
        <v>26.577262999999999</v>
      </c>
      <c r="AI16" s="3">
        <v>162.132059</v>
      </c>
      <c r="AJ16" s="3">
        <v>75.139420000000001</v>
      </c>
      <c r="AK16" s="38">
        <v>119.47476399999999</v>
      </c>
      <c r="AL16" s="3">
        <f t="shared" si="25"/>
        <v>3364.5396857999999</v>
      </c>
      <c r="AM16" s="3">
        <f t="shared" si="25"/>
        <v>4303.1786119999997</v>
      </c>
      <c r="AN16" s="3">
        <f t="shared" si="25"/>
        <v>5636.6500835999996</v>
      </c>
      <c r="AO16" s="3">
        <f t="shared" si="25"/>
        <v>4362.5520208300004</v>
      </c>
      <c r="AP16" s="3">
        <f t="shared" si="25"/>
        <v>5015.1965829999999</v>
      </c>
      <c r="AQ16" s="3">
        <f t="shared" si="25"/>
        <v>4517.0672400200001</v>
      </c>
      <c r="AR16" s="3">
        <f t="shared" si="25"/>
        <v>5292.1010876999999</v>
      </c>
      <c r="AS16" s="3">
        <f t="shared" si="25"/>
        <v>5267.9272633999999</v>
      </c>
      <c r="AT16" s="3">
        <f t="shared" si="25"/>
        <v>5331.4884730200001</v>
      </c>
      <c r="AU16" s="3">
        <f t="shared" si="25"/>
        <v>5151.7432090000002</v>
      </c>
      <c r="AV16" s="3">
        <f t="shared" si="25"/>
        <v>4960.6044119999997</v>
      </c>
      <c r="AW16" s="17">
        <f t="shared" si="25"/>
        <v>4675.9137030000002</v>
      </c>
    </row>
    <row r="17" spans="1:57" s="4" customFormat="1" x14ac:dyDescent="0.25">
      <c r="A17" s="20" t="s">
        <v>3</v>
      </c>
      <c r="B17" s="11">
        <f>B18+B19</f>
        <v>389410.98933333333</v>
      </c>
      <c r="C17" s="11">
        <f t="shared" ref="C17:J17" si="26">C18+C19</f>
        <v>369296.63733333332</v>
      </c>
      <c r="D17" s="11">
        <f t="shared" si="26"/>
        <v>392148.63733333332</v>
      </c>
      <c r="E17" s="11">
        <f t="shared" si="26"/>
        <v>382262.63733333332</v>
      </c>
      <c r="F17" s="11">
        <f t="shared" si="26"/>
        <v>414062.63733333332</v>
      </c>
      <c r="G17" s="11">
        <f t="shared" si="26"/>
        <v>408421.63733333332</v>
      </c>
      <c r="H17" s="11">
        <f t="shared" si="26"/>
        <v>427047.63733333332</v>
      </c>
      <c r="I17" s="11">
        <f t="shared" si="26"/>
        <v>389902.63733333332</v>
      </c>
      <c r="J17" s="11">
        <f t="shared" si="26"/>
        <v>365575.63733333332</v>
      </c>
      <c r="K17" s="11">
        <f>K18+K19</f>
        <v>377999.63733333332</v>
      </c>
      <c r="L17" s="11">
        <f>L18+L19</f>
        <v>396577.63733333332</v>
      </c>
      <c r="M17" s="11">
        <f>M18+M19</f>
        <v>435358.59633333329</v>
      </c>
      <c r="N17" s="11">
        <f t="shared" ref="N17:AK17" si="27">N18+N19</f>
        <v>293712.31343227997</v>
      </c>
      <c r="O17" s="11">
        <f t="shared" si="27"/>
        <v>412089.92985303001</v>
      </c>
      <c r="P17" s="11">
        <f t="shared" si="27"/>
        <v>475703.82849114999</v>
      </c>
      <c r="Q17" s="11">
        <f t="shared" si="27"/>
        <v>490031.42636745004</v>
      </c>
      <c r="R17" s="11">
        <f t="shared" si="27"/>
        <v>424164.51685690001</v>
      </c>
      <c r="S17" s="11">
        <f t="shared" si="27"/>
        <v>522951.85928630002</v>
      </c>
      <c r="T17" s="11">
        <f t="shared" si="27"/>
        <v>409027.13878023997</v>
      </c>
      <c r="U17" s="11">
        <f t="shared" si="27"/>
        <v>453179.34327820002</v>
      </c>
      <c r="V17" s="11">
        <f t="shared" si="27"/>
        <v>414768.09347738</v>
      </c>
      <c r="W17" s="11">
        <f t="shared" si="27"/>
        <v>405002.87904066005</v>
      </c>
      <c r="X17" s="11">
        <f t="shared" si="27"/>
        <v>448642.41728279</v>
      </c>
      <c r="Y17" s="11">
        <f t="shared" si="27"/>
        <v>420969.55239639001</v>
      </c>
      <c r="Z17" s="11">
        <f t="shared" si="27"/>
        <v>129489.49100000001</v>
      </c>
      <c r="AA17" s="11">
        <f t="shared" si="27"/>
        <v>227740.36102399998</v>
      </c>
      <c r="AB17" s="11">
        <f t="shared" si="27"/>
        <v>112854.14399700001</v>
      </c>
      <c r="AC17" s="11">
        <f t="shared" si="27"/>
        <v>174737.45712199999</v>
      </c>
      <c r="AD17" s="11">
        <f t="shared" si="27"/>
        <v>194868.63286000001</v>
      </c>
      <c r="AE17" s="11">
        <f t="shared" si="27"/>
        <v>149524.25004399999</v>
      </c>
      <c r="AF17" s="11">
        <f t="shared" si="27"/>
        <v>187907.35495500002</v>
      </c>
      <c r="AG17" s="11">
        <f t="shared" si="27"/>
        <v>158619.04063</v>
      </c>
      <c r="AH17" s="11">
        <f t="shared" si="27"/>
        <v>130471.25290000001</v>
      </c>
      <c r="AI17" s="11">
        <f t="shared" si="27"/>
        <v>126275.89641</v>
      </c>
      <c r="AJ17" s="11">
        <f t="shared" si="27"/>
        <v>134904.53213199999</v>
      </c>
      <c r="AK17" s="11">
        <f t="shared" si="27"/>
        <v>184908.91364000001</v>
      </c>
      <c r="AL17" s="11">
        <f>AL18+AL19</f>
        <v>553633.81176561338</v>
      </c>
      <c r="AM17" s="11">
        <f t="shared" ref="AM17:AW17" si="28">AM18+AM19</f>
        <v>553646.20616236329</v>
      </c>
      <c r="AN17" s="11">
        <f t="shared" si="28"/>
        <v>754998.32182748325</v>
      </c>
      <c r="AO17" s="11">
        <f t="shared" si="28"/>
        <v>697556.60657878325</v>
      </c>
      <c r="AP17" s="11">
        <f t="shared" si="28"/>
        <v>643358.52133023331</v>
      </c>
      <c r="AQ17" s="11">
        <f t="shared" si="28"/>
        <v>781849.24657563341</v>
      </c>
      <c r="AR17" s="11">
        <f t="shared" si="28"/>
        <v>648167.42115857324</v>
      </c>
      <c r="AS17" s="11">
        <f t="shared" si="28"/>
        <v>684462.93998153345</v>
      </c>
      <c r="AT17" s="11">
        <f t="shared" si="28"/>
        <v>649872.47791071329</v>
      </c>
      <c r="AU17" s="11">
        <f t="shared" si="28"/>
        <v>656726.61996399332</v>
      </c>
      <c r="AV17" s="11">
        <f t="shared" si="28"/>
        <v>710315.52248412324</v>
      </c>
      <c r="AW17" s="11">
        <f t="shared" si="28"/>
        <v>671419.23508972325</v>
      </c>
    </row>
    <row r="18" spans="1:57" s="4" customFormat="1" x14ac:dyDescent="0.25">
      <c r="A18" s="13" t="s">
        <v>19</v>
      </c>
      <c r="B18" s="3">
        <v>212090</v>
      </c>
      <c r="C18" s="3">
        <v>197860</v>
      </c>
      <c r="D18" s="3">
        <v>195963</v>
      </c>
      <c r="E18" s="3">
        <v>178397</v>
      </c>
      <c r="F18" s="3">
        <v>220072</v>
      </c>
      <c r="G18" s="3">
        <v>212089</v>
      </c>
      <c r="H18" s="3">
        <v>233310</v>
      </c>
      <c r="I18" s="3">
        <v>205787</v>
      </c>
      <c r="J18" s="3">
        <v>166790</v>
      </c>
      <c r="K18" s="3">
        <v>213494</v>
      </c>
      <c r="L18" s="3">
        <v>210107</v>
      </c>
      <c r="M18" s="38">
        <v>230491.959</v>
      </c>
      <c r="N18" s="3">
        <v>282976.47117628</v>
      </c>
      <c r="O18" s="3">
        <v>393782.40777503001</v>
      </c>
      <c r="P18" s="3">
        <v>471176.28504902998</v>
      </c>
      <c r="Q18" s="3">
        <v>477284.31385510002</v>
      </c>
      <c r="R18" s="3">
        <v>411403.41760749999</v>
      </c>
      <c r="S18" s="3">
        <v>511612.60874930001</v>
      </c>
      <c r="T18" s="3">
        <v>390447.12593859999</v>
      </c>
      <c r="U18" s="3">
        <v>448049.18717220001</v>
      </c>
      <c r="V18" s="3">
        <v>407720.93796710001</v>
      </c>
      <c r="W18" s="3">
        <v>394473.16255066002</v>
      </c>
      <c r="X18" s="3">
        <v>431727.52464329998</v>
      </c>
      <c r="Y18" s="38">
        <v>416777.08228710998</v>
      </c>
      <c r="Z18" s="3">
        <v>98185.267000000007</v>
      </c>
      <c r="AA18" s="3">
        <v>201508.74</v>
      </c>
      <c r="AB18" s="3">
        <v>109578.74248</v>
      </c>
      <c r="AC18" s="3">
        <v>105546.148</v>
      </c>
      <c r="AD18" s="3">
        <v>154393.62</v>
      </c>
      <c r="AE18" s="3">
        <v>116487.06299999999</v>
      </c>
      <c r="AF18" s="3">
        <v>154106.70370000001</v>
      </c>
      <c r="AG18" s="3">
        <v>117049.22500000001</v>
      </c>
      <c r="AH18" s="3">
        <v>76777.755000000005</v>
      </c>
      <c r="AI18" s="3">
        <v>110487.548</v>
      </c>
      <c r="AJ18" s="3">
        <v>111340.0928</v>
      </c>
      <c r="AK18" s="38">
        <v>141997.05100000001</v>
      </c>
      <c r="AL18" s="3">
        <f t="shared" ref="AL18:AW19" si="29">(B18+N18-Z18)</f>
        <v>396881.20417628001</v>
      </c>
      <c r="AM18" s="3">
        <f t="shared" si="29"/>
        <v>390133.66777503002</v>
      </c>
      <c r="AN18" s="3">
        <f t="shared" si="29"/>
        <v>557560.54256902996</v>
      </c>
      <c r="AO18" s="3">
        <f t="shared" si="29"/>
        <v>550135.16585509991</v>
      </c>
      <c r="AP18" s="3">
        <f t="shared" si="29"/>
        <v>477081.79760749999</v>
      </c>
      <c r="AQ18" s="3">
        <f t="shared" si="29"/>
        <v>607214.54574930004</v>
      </c>
      <c r="AR18" s="3">
        <f t="shared" si="29"/>
        <v>469650.42223859992</v>
      </c>
      <c r="AS18" s="3">
        <f t="shared" si="29"/>
        <v>536786.96217220009</v>
      </c>
      <c r="AT18" s="3">
        <f t="shared" si="29"/>
        <v>497733.18296709994</v>
      </c>
      <c r="AU18" s="3">
        <f t="shared" si="29"/>
        <v>497479.61455066007</v>
      </c>
      <c r="AV18" s="3">
        <f t="shared" si="29"/>
        <v>530494.4318433</v>
      </c>
      <c r="AW18" s="17">
        <f t="shared" si="29"/>
        <v>505271.99028710998</v>
      </c>
    </row>
    <row r="19" spans="1:57" s="4" customFormat="1" x14ac:dyDescent="0.25">
      <c r="A19" s="13" t="s">
        <v>46</v>
      </c>
      <c r="B19" s="3">
        <v>177320.98933333333</v>
      </c>
      <c r="C19" s="3">
        <v>171436.63733333332</v>
      </c>
      <c r="D19" s="3">
        <v>196185.63733333332</v>
      </c>
      <c r="E19" s="3">
        <v>203865.63733333332</v>
      </c>
      <c r="F19" s="3">
        <v>193990.63733333332</v>
      </c>
      <c r="G19" s="3">
        <v>196332.63733333332</v>
      </c>
      <c r="H19" s="3">
        <v>193737.63733333332</v>
      </c>
      <c r="I19" s="3">
        <v>184115.63733333332</v>
      </c>
      <c r="J19" s="3">
        <v>198785.63733333332</v>
      </c>
      <c r="K19" s="3">
        <v>164505.63733333332</v>
      </c>
      <c r="L19" s="3">
        <v>186470.63733333332</v>
      </c>
      <c r="M19" s="17">
        <v>204866.63733333332</v>
      </c>
      <c r="N19" s="3">
        <v>10735.842256</v>
      </c>
      <c r="O19" s="3">
        <v>18307.522078000002</v>
      </c>
      <c r="P19" s="3">
        <v>4527.5434421199998</v>
      </c>
      <c r="Q19" s="3">
        <v>12747.112512350001</v>
      </c>
      <c r="R19" s="3">
        <v>12761.0992494</v>
      </c>
      <c r="S19" s="3">
        <v>11339.250537</v>
      </c>
      <c r="T19" s="3">
        <v>18580.01284164</v>
      </c>
      <c r="U19" s="3">
        <v>5130.1561060000004</v>
      </c>
      <c r="V19" s="3">
        <v>7047.1555102800003</v>
      </c>
      <c r="W19" s="3">
        <v>10529.716490000001</v>
      </c>
      <c r="X19" s="3">
        <v>16914.892639490001</v>
      </c>
      <c r="Y19" s="38">
        <v>4192.4701092799996</v>
      </c>
      <c r="Z19" s="3">
        <v>31304.223999999998</v>
      </c>
      <c r="AA19" s="3">
        <v>26231.621024</v>
      </c>
      <c r="AB19" s="3">
        <v>3275.4015169999998</v>
      </c>
      <c r="AC19" s="3">
        <v>69191.309122000006</v>
      </c>
      <c r="AD19" s="3">
        <v>40475.012860000003</v>
      </c>
      <c r="AE19" s="3">
        <v>33037.187043999998</v>
      </c>
      <c r="AF19" s="3">
        <v>33800.651254999997</v>
      </c>
      <c r="AG19" s="3">
        <v>41569.815629999997</v>
      </c>
      <c r="AH19" s="3">
        <v>53693.497900000002</v>
      </c>
      <c r="AI19" s="3">
        <v>15788.348410000001</v>
      </c>
      <c r="AJ19" s="3">
        <v>23564.439332000002</v>
      </c>
      <c r="AK19" s="17">
        <v>42911.862639999999</v>
      </c>
      <c r="AL19" s="3">
        <f t="shared" si="29"/>
        <v>156752.60758933335</v>
      </c>
      <c r="AM19" s="3">
        <f t="shared" si="29"/>
        <v>163512.53838733333</v>
      </c>
      <c r="AN19" s="3">
        <f t="shared" si="29"/>
        <v>197437.77925845332</v>
      </c>
      <c r="AO19" s="3">
        <f t="shared" si="29"/>
        <v>147421.44072368331</v>
      </c>
      <c r="AP19" s="3">
        <f t="shared" si="29"/>
        <v>166276.72372273332</v>
      </c>
      <c r="AQ19" s="3">
        <f t="shared" si="29"/>
        <v>174634.70082633334</v>
      </c>
      <c r="AR19" s="3">
        <f t="shared" si="29"/>
        <v>178516.99891997332</v>
      </c>
      <c r="AS19" s="3">
        <f t="shared" si="29"/>
        <v>147675.97780933333</v>
      </c>
      <c r="AT19" s="3">
        <f t="shared" si="29"/>
        <v>152139.29494361329</v>
      </c>
      <c r="AU19" s="3">
        <f t="shared" si="29"/>
        <v>159247.0054133333</v>
      </c>
      <c r="AV19" s="3">
        <f t="shared" si="29"/>
        <v>179821.0906408233</v>
      </c>
      <c r="AW19" s="17">
        <f t="shared" si="29"/>
        <v>166147.24480261331</v>
      </c>
    </row>
    <row r="20" spans="1:57" s="4" customFormat="1" x14ac:dyDescent="0.25">
      <c r="A20" s="20" t="s">
        <v>51</v>
      </c>
      <c r="B20" s="11">
        <f>(B21+B36+B50)</f>
        <v>1535615.9405349931</v>
      </c>
      <c r="C20" s="11">
        <f t="shared" ref="C20:AK20" si="30">(C21+C36+C50)</f>
        <v>1561102.7515349928</v>
      </c>
      <c r="D20" s="11">
        <f t="shared" si="30"/>
        <v>1757584.7435349929</v>
      </c>
      <c r="E20" s="11">
        <f t="shared" si="30"/>
        <v>1693336.485534993</v>
      </c>
      <c r="F20" s="11">
        <f t="shared" si="30"/>
        <v>1805029.0775349932</v>
      </c>
      <c r="G20" s="11">
        <f t="shared" si="30"/>
        <v>1660623.478534993</v>
      </c>
      <c r="H20" s="11">
        <f t="shared" si="30"/>
        <v>1612054.9905349929</v>
      </c>
      <c r="I20" s="11">
        <f t="shared" si="30"/>
        <v>1588550.7805349929</v>
      </c>
      <c r="J20" s="11">
        <f t="shared" si="30"/>
        <v>1554168.9705349931</v>
      </c>
      <c r="K20" s="11">
        <f t="shared" si="30"/>
        <v>1711570.2205349931</v>
      </c>
      <c r="L20" s="11">
        <f t="shared" si="30"/>
        <v>1625479.570534993</v>
      </c>
      <c r="M20" s="50">
        <f t="shared" si="30"/>
        <v>1510969.007546993</v>
      </c>
      <c r="N20" s="12">
        <f t="shared" si="30"/>
        <v>868840.09743674006</v>
      </c>
      <c r="O20" s="12">
        <f t="shared" si="30"/>
        <v>943924.84704680997</v>
      </c>
      <c r="P20" s="12">
        <f t="shared" si="30"/>
        <v>997893.05376232998</v>
      </c>
      <c r="Q20" s="12">
        <f t="shared" si="30"/>
        <v>843649.22574500984</v>
      </c>
      <c r="R20" s="12">
        <f t="shared" si="30"/>
        <v>992953.65775095008</v>
      </c>
      <c r="S20" s="12">
        <f t="shared" si="30"/>
        <v>786515.07692637015</v>
      </c>
      <c r="T20" s="12">
        <f t="shared" si="30"/>
        <v>834509.90153716994</v>
      </c>
      <c r="U20" s="12">
        <f t="shared" si="30"/>
        <v>953242.92843208998</v>
      </c>
      <c r="V20" s="12">
        <f t="shared" si="30"/>
        <v>763840.7097179899</v>
      </c>
      <c r="W20" s="12">
        <f t="shared" si="30"/>
        <v>804675.39353282005</v>
      </c>
      <c r="X20" s="12">
        <f t="shared" si="30"/>
        <v>765009.79747366009</v>
      </c>
      <c r="Y20" s="42">
        <f t="shared" si="30"/>
        <v>790862.22548451007</v>
      </c>
      <c r="Z20" s="12">
        <f t="shared" si="30"/>
        <v>384921.01586149004</v>
      </c>
      <c r="AA20" s="12">
        <f t="shared" si="30"/>
        <v>465881.66103329998</v>
      </c>
      <c r="AB20" s="12">
        <f t="shared" si="30"/>
        <v>474272.32808374002</v>
      </c>
      <c r="AC20" s="12">
        <f t="shared" si="30"/>
        <v>457398.84704444004</v>
      </c>
      <c r="AD20" s="12">
        <f t="shared" si="30"/>
        <v>439372.92552500003</v>
      </c>
      <c r="AE20" s="12">
        <f t="shared" si="30"/>
        <v>465618.09312356997</v>
      </c>
      <c r="AF20" s="12">
        <f t="shared" si="30"/>
        <v>428885.72416242998</v>
      </c>
      <c r="AG20" s="12">
        <f t="shared" si="30"/>
        <v>454317.70454121003</v>
      </c>
      <c r="AH20" s="12">
        <f t="shared" si="30"/>
        <v>351296.45174595999</v>
      </c>
      <c r="AI20" s="12">
        <f t="shared" si="30"/>
        <v>363073.56120761001</v>
      </c>
      <c r="AJ20" s="12">
        <f t="shared" si="30"/>
        <v>340557.51626095001</v>
      </c>
      <c r="AK20" s="21">
        <f t="shared" si="30"/>
        <v>350733.41778453003</v>
      </c>
      <c r="AL20" s="12">
        <f>(AL21+AL36+AL50)</f>
        <v>2019535.0221102431</v>
      </c>
      <c r="AM20" s="12">
        <f t="shared" ref="AM20:AU20" si="31">(AM21+AM36+AM50)</f>
        <v>2039145.9375485028</v>
      </c>
      <c r="AN20" s="12">
        <f t="shared" si="31"/>
        <v>2281205.469213583</v>
      </c>
      <c r="AO20" s="12">
        <f t="shared" si="31"/>
        <v>2079586.8642355632</v>
      </c>
      <c r="AP20" s="12">
        <f t="shared" si="31"/>
        <v>2358609.8097609431</v>
      </c>
      <c r="AQ20" s="12">
        <f t="shared" si="31"/>
        <v>1981520.4623377933</v>
      </c>
      <c r="AR20" s="12">
        <f t="shared" si="31"/>
        <v>2017679.167909733</v>
      </c>
      <c r="AS20" s="12">
        <f t="shared" si="31"/>
        <v>2087476.004425873</v>
      </c>
      <c r="AT20" s="12">
        <f t="shared" si="31"/>
        <v>1966713.2285070228</v>
      </c>
      <c r="AU20" s="12">
        <f t="shared" si="31"/>
        <v>2153172.0528602027</v>
      </c>
      <c r="AV20" s="12">
        <f>(AV21+AV36+AV50)</f>
        <v>2049931.851747703</v>
      </c>
      <c r="AW20" s="21">
        <f>(AW21+AW36+AW50)</f>
        <v>1951097.815246973</v>
      </c>
      <c r="AY20" s="53"/>
      <c r="BC20" s="43"/>
    </row>
    <row r="21" spans="1:57" s="4" customFormat="1" ht="15.6" x14ac:dyDescent="0.25">
      <c r="A21" s="48" t="s">
        <v>63</v>
      </c>
      <c r="B21" s="45">
        <f>B22+B25+B26+B35</f>
        <v>645051.30453498603</v>
      </c>
      <c r="C21" s="45">
        <f t="shared" ref="C21:M21" si="32">C22+C25+C26+C35</f>
        <v>698763.81453498593</v>
      </c>
      <c r="D21" s="45">
        <f t="shared" si="32"/>
        <v>807859.40453498601</v>
      </c>
      <c r="E21" s="45">
        <f t="shared" si="32"/>
        <v>789495.15453498601</v>
      </c>
      <c r="F21" s="45">
        <f t="shared" si="32"/>
        <v>911564.97453498608</v>
      </c>
      <c r="G21" s="45">
        <f t="shared" si="32"/>
        <v>782807.50453498599</v>
      </c>
      <c r="H21" s="45">
        <f t="shared" si="32"/>
        <v>738869.35453498596</v>
      </c>
      <c r="I21" s="45">
        <f t="shared" si="32"/>
        <v>752373.144534986</v>
      </c>
      <c r="J21" s="45">
        <f t="shared" si="32"/>
        <v>762728.33453498606</v>
      </c>
      <c r="K21" s="45">
        <f t="shared" si="32"/>
        <v>825829.58453498606</v>
      </c>
      <c r="L21" s="45">
        <f t="shared" si="32"/>
        <v>773264.93453498604</v>
      </c>
      <c r="M21" s="47">
        <f t="shared" si="32"/>
        <v>697017.37154698605</v>
      </c>
      <c r="N21" s="45">
        <f>N22+SUM(N25:N26)+N27+SUM(N32:N34)+N35+N51</f>
        <v>748552.39995867002</v>
      </c>
      <c r="O21" s="45">
        <f t="shared" ref="O21:Y21" si="33">O22+SUM(O25:O26)+O27+SUM(O32:O34)+O35+O51</f>
        <v>771255.53020198992</v>
      </c>
      <c r="P21" s="45">
        <f t="shared" si="33"/>
        <v>833342.4718856999</v>
      </c>
      <c r="Q21" s="45">
        <f t="shared" si="33"/>
        <v>689910.19735100982</v>
      </c>
      <c r="R21" s="45">
        <f t="shared" si="33"/>
        <v>831345.80469125009</v>
      </c>
      <c r="S21" s="45">
        <f t="shared" si="33"/>
        <v>651820.61321728013</v>
      </c>
      <c r="T21" s="45">
        <f>T22+SUM(T25:T26)+T27+SUM(T32:T34)+T35+T51</f>
        <v>689951.8712487499</v>
      </c>
      <c r="U21" s="45">
        <f t="shared" si="33"/>
        <v>785949.90535913</v>
      </c>
      <c r="V21" s="45">
        <f t="shared" si="33"/>
        <v>622873.30952423997</v>
      </c>
      <c r="W21" s="45">
        <f t="shared" si="33"/>
        <v>624114.13725435</v>
      </c>
      <c r="X21" s="45">
        <f t="shared" si="33"/>
        <v>600772.04070438002</v>
      </c>
      <c r="Y21" s="46">
        <f t="shared" si="33"/>
        <v>621279.60159961006</v>
      </c>
      <c r="Z21" s="45">
        <f t="shared" ref="Z21:AK21" si="34">Z22+SUM(Z25:Z26)+Z27+SUM(Z32:Z34)+Z35+Z51</f>
        <v>168044.79025565</v>
      </c>
      <c r="AA21" s="45">
        <f t="shared" si="34"/>
        <v>232441.68123434001</v>
      </c>
      <c r="AB21" s="45">
        <f t="shared" si="34"/>
        <v>231381.50931459002</v>
      </c>
      <c r="AC21" s="45">
        <f t="shared" si="34"/>
        <v>215038.34240133001</v>
      </c>
      <c r="AD21" s="45">
        <f t="shared" si="34"/>
        <v>185430.49810031004</v>
      </c>
      <c r="AE21" s="45">
        <f t="shared" si="34"/>
        <v>249686.82647748996</v>
      </c>
      <c r="AF21" s="45">
        <f t="shared" si="34"/>
        <v>207998.52812506998</v>
      </c>
      <c r="AG21" s="45">
        <f t="shared" si="34"/>
        <v>206064.91459537001</v>
      </c>
      <c r="AH21" s="45">
        <f t="shared" si="34"/>
        <v>163575.50584922999</v>
      </c>
      <c r="AI21" s="45">
        <f t="shared" si="34"/>
        <v>170915.55674584</v>
      </c>
      <c r="AJ21" s="45">
        <f t="shared" si="34"/>
        <v>153373.94555100999</v>
      </c>
      <c r="AK21" s="47">
        <f t="shared" si="34"/>
        <v>163683.12066269002</v>
      </c>
      <c r="AL21" s="45">
        <f t="shared" ref="AL21:AW26" si="35">(B21+N21-Z21)</f>
        <v>1225558.9142380061</v>
      </c>
      <c r="AM21" s="45">
        <f t="shared" si="35"/>
        <v>1237577.6635026359</v>
      </c>
      <c r="AN21" s="45">
        <f t="shared" si="35"/>
        <v>1409820.3671060959</v>
      </c>
      <c r="AO21" s="45">
        <f t="shared" si="35"/>
        <v>1264367.0094846659</v>
      </c>
      <c r="AP21" s="45">
        <f t="shared" si="35"/>
        <v>1557480.2811259259</v>
      </c>
      <c r="AQ21" s="45">
        <f t="shared" si="35"/>
        <v>1184941.2912747762</v>
      </c>
      <c r="AR21" s="45">
        <f t="shared" si="35"/>
        <v>1220822.6976586659</v>
      </c>
      <c r="AS21" s="45">
        <f t="shared" si="35"/>
        <v>1332258.1352987459</v>
      </c>
      <c r="AT21" s="45">
        <f t="shared" si="35"/>
        <v>1222026.1382099958</v>
      </c>
      <c r="AU21" s="45">
        <f t="shared" si="35"/>
        <v>1279028.1650434961</v>
      </c>
      <c r="AV21" s="45">
        <f t="shared" si="35"/>
        <v>1220663.029688356</v>
      </c>
      <c r="AW21" s="47">
        <f t="shared" si="35"/>
        <v>1154613.8524839059</v>
      </c>
      <c r="BE21" s="43"/>
    </row>
    <row r="22" spans="1:57" s="4" customFormat="1" x14ac:dyDescent="0.25">
      <c r="A22" s="22" t="s">
        <v>20</v>
      </c>
      <c r="B22" s="3">
        <f>(B23+B24)</f>
        <v>122525.284534986</v>
      </c>
      <c r="C22" s="3">
        <f t="shared" ref="C22:AK22" si="36">(C23+C24)</f>
        <v>143644.28453498601</v>
      </c>
      <c r="D22" s="3">
        <f t="shared" si="36"/>
        <v>185460.28453498601</v>
      </c>
      <c r="E22" s="3">
        <f t="shared" si="36"/>
        <v>178140.28453498601</v>
      </c>
      <c r="F22" s="3">
        <f t="shared" si="36"/>
        <v>240381.28453498601</v>
      </c>
      <c r="G22" s="3">
        <f t="shared" si="36"/>
        <v>190467.28453498601</v>
      </c>
      <c r="H22" s="3">
        <f t="shared" si="36"/>
        <v>181983.28453498601</v>
      </c>
      <c r="I22" s="3">
        <f t="shared" si="36"/>
        <v>194994.28453498601</v>
      </c>
      <c r="J22" s="3">
        <f t="shared" si="36"/>
        <v>205989.28453498601</v>
      </c>
      <c r="K22" s="3">
        <f t="shared" si="36"/>
        <v>238271.28453498601</v>
      </c>
      <c r="L22" s="3">
        <f t="shared" si="36"/>
        <v>243053.28453498601</v>
      </c>
      <c r="M22" s="38">
        <f t="shared" si="36"/>
        <v>202492.28453498601</v>
      </c>
      <c r="N22" s="3">
        <f t="shared" si="36"/>
        <v>91405.630443589995</v>
      </c>
      <c r="O22" s="3">
        <f t="shared" si="36"/>
        <v>118541.93968931001</v>
      </c>
      <c r="P22" s="3">
        <f t="shared" si="36"/>
        <v>112816.27134184001</v>
      </c>
      <c r="Q22" s="3">
        <f t="shared" si="36"/>
        <v>77077.177717459999</v>
      </c>
      <c r="R22" s="3">
        <f t="shared" si="36"/>
        <v>92213.842822189996</v>
      </c>
      <c r="S22" s="3">
        <f t="shared" si="36"/>
        <v>77991.406297289999</v>
      </c>
      <c r="T22" s="3">
        <f>(T23+T24)</f>
        <v>84002.146927869995</v>
      </c>
      <c r="U22" s="3">
        <f t="shared" si="36"/>
        <v>93523.623063559993</v>
      </c>
      <c r="V22" s="3">
        <f t="shared" si="36"/>
        <v>90468.986185360001</v>
      </c>
      <c r="W22" s="3">
        <f t="shared" si="36"/>
        <v>67448.428374059993</v>
      </c>
      <c r="X22" s="3">
        <f t="shared" si="36"/>
        <v>75433.038486560006</v>
      </c>
      <c r="Y22" s="38">
        <f t="shared" si="36"/>
        <v>97690.735803170013</v>
      </c>
      <c r="Z22" s="3">
        <f t="shared" si="36"/>
        <v>11963.800264</v>
      </c>
      <c r="AA22" s="3">
        <f t="shared" si="36"/>
        <v>25686.094985</v>
      </c>
      <c r="AB22" s="3">
        <f t="shared" si="36"/>
        <v>25223.874360999998</v>
      </c>
      <c r="AC22" s="3">
        <f t="shared" si="36"/>
        <v>22975.903457</v>
      </c>
      <c r="AD22" s="3">
        <f t="shared" si="36"/>
        <v>28959.759811</v>
      </c>
      <c r="AE22" s="3">
        <f t="shared" si="36"/>
        <v>43006.320939999998</v>
      </c>
      <c r="AF22" s="3">
        <f>(AF23+AF24)</f>
        <v>38564.419135000004</v>
      </c>
      <c r="AG22" s="3">
        <f t="shared" si="36"/>
        <v>34626.072045000001</v>
      </c>
      <c r="AH22" s="3">
        <f t="shared" si="36"/>
        <v>28458.044200999997</v>
      </c>
      <c r="AI22" s="3">
        <f t="shared" si="36"/>
        <v>22552.249732999997</v>
      </c>
      <c r="AJ22" s="3">
        <f t="shared" si="36"/>
        <v>23166.8472731</v>
      </c>
      <c r="AK22" s="17">
        <f t="shared" si="36"/>
        <v>36973.039679000001</v>
      </c>
      <c r="AL22" s="3">
        <f t="shared" si="35"/>
        <v>201967.11471457602</v>
      </c>
      <c r="AM22" s="3">
        <f>(C22+O22-AA22)</f>
        <v>236500.12923929605</v>
      </c>
      <c r="AN22" s="3">
        <f t="shared" si="35"/>
        <v>273052.68151582603</v>
      </c>
      <c r="AO22" s="3">
        <f t="shared" si="35"/>
        <v>232241.55879544601</v>
      </c>
      <c r="AP22" s="3">
        <f>(F22+R22-AD22)</f>
        <v>303635.36754617601</v>
      </c>
      <c r="AQ22" s="3">
        <f t="shared" si="35"/>
        <v>225452.36989227601</v>
      </c>
      <c r="AR22" s="3">
        <f t="shared" si="35"/>
        <v>227421.01232785601</v>
      </c>
      <c r="AS22" s="3">
        <f t="shared" si="35"/>
        <v>253891.835553546</v>
      </c>
      <c r="AT22" s="3">
        <f t="shared" si="35"/>
        <v>268000.226519346</v>
      </c>
      <c r="AU22" s="3">
        <f t="shared" si="35"/>
        <v>283167.46317604597</v>
      </c>
      <c r="AV22" s="3">
        <f t="shared" si="35"/>
        <v>295319.47574844601</v>
      </c>
      <c r="AW22" s="17">
        <f t="shared" si="35"/>
        <v>263209.98065915605</v>
      </c>
    </row>
    <row r="23" spans="1:57" s="4" customFormat="1" x14ac:dyDescent="0.25">
      <c r="A23" s="23" t="s">
        <v>21</v>
      </c>
      <c r="B23" s="3">
        <v>74790.371551210003</v>
      </c>
      <c r="C23" s="3">
        <v>98297.371551210003</v>
      </c>
      <c r="D23" s="3">
        <v>128340.37155121</v>
      </c>
      <c r="E23" s="3">
        <v>121526.37155121</v>
      </c>
      <c r="F23" s="3">
        <v>185942.37155121</v>
      </c>
      <c r="G23" s="3">
        <v>141957.37155121</v>
      </c>
      <c r="H23" s="3">
        <v>128590.37155121</v>
      </c>
      <c r="I23" s="3">
        <v>136596.37155121</v>
      </c>
      <c r="J23" s="3">
        <v>155556.37155121</v>
      </c>
      <c r="K23" s="3">
        <v>183894.37155121</v>
      </c>
      <c r="L23" s="3">
        <v>193850.37155121</v>
      </c>
      <c r="M23" s="38">
        <v>171290.37155121</v>
      </c>
      <c r="N23" s="3">
        <v>50016.4793488</v>
      </c>
      <c r="O23" s="3">
        <v>71993.971797010003</v>
      </c>
      <c r="P23" s="3">
        <v>58304.648803349999</v>
      </c>
      <c r="Q23" s="3">
        <v>42965.6322372</v>
      </c>
      <c r="R23" s="3">
        <v>53406.77681879</v>
      </c>
      <c r="S23" s="3">
        <v>38351.450872280002</v>
      </c>
      <c r="T23" s="3">
        <v>38387.244746780001</v>
      </c>
      <c r="U23" s="3">
        <v>48213.010806960003</v>
      </c>
      <c r="V23" s="3">
        <v>33828.758088299997</v>
      </c>
      <c r="W23" s="3">
        <v>24064.315179699999</v>
      </c>
      <c r="X23" s="3">
        <v>17940.127012280002</v>
      </c>
      <c r="Y23" s="38">
        <v>22824.221296449999</v>
      </c>
      <c r="Z23" s="3">
        <v>11242.327567</v>
      </c>
      <c r="AA23" s="3">
        <v>22609.979779000001</v>
      </c>
      <c r="AB23" s="3">
        <v>21698.726601999999</v>
      </c>
      <c r="AC23" s="3">
        <v>17929.127358000002</v>
      </c>
      <c r="AD23" s="3">
        <v>24249.672509</v>
      </c>
      <c r="AE23" s="3">
        <v>38748.811437999997</v>
      </c>
      <c r="AF23" s="3">
        <v>33876.701222000003</v>
      </c>
      <c r="AG23" s="3">
        <v>28534.624670000001</v>
      </c>
      <c r="AH23" s="3">
        <v>24622.637279999999</v>
      </c>
      <c r="AI23" s="3">
        <v>18788.163650999999</v>
      </c>
      <c r="AJ23" s="3">
        <v>19377.525211</v>
      </c>
      <c r="AK23" s="38">
        <v>34515.821857000003</v>
      </c>
      <c r="AL23" s="3">
        <f t="shared" si="35"/>
        <v>113564.52333301</v>
      </c>
      <c r="AM23" s="3">
        <f t="shared" si="35"/>
        <v>147681.36356922</v>
      </c>
      <c r="AN23" s="3">
        <f t="shared" si="35"/>
        <v>164946.29375255998</v>
      </c>
      <c r="AO23" s="3">
        <f t="shared" si="35"/>
        <v>146562.87643040999</v>
      </c>
      <c r="AP23" s="3">
        <f t="shared" si="35"/>
        <v>215099.47586100001</v>
      </c>
      <c r="AQ23" s="3">
        <f t="shared" si="35"/>
        <v>141560.01098548999</v>
      </c>
      <c r="AR23" s="3">
        <f t="shared" si="35"/>
        <v>133100.91507598999</v>
      </c>
      <c r="AS23" s="3">
        <f t="shared" si="35"/>
        <v>156274.75768817001</v>
      </c>
      <c r="AT23" s="3">
        <f t="shared" si="35"/>
        <v>164762.49235951001</v>
      </c>
      <c r="AU23" s="3">
        <f t="shared" si="35"/>
        <v>189170.52307991</v>
      </c>
      <c r="AV23" s="3">
        <f t="shared" si="35"/>
        <v>192412.97335248999</v>
      </c>
      <c r="AW23" s="17">
        <f t="shared" si="35"/>
        <v>159598.77099066001</v>
      </c>
    </row>
    <row r="24" spans="1:57" s="4" customFormat="1" x14ac:dyDescent="0.25">
      <c r="A24" s="24" t="s">
        <v>22</v>
      </c>
      <c r="B24" s="3">
        <v>47734.912983775997</v>
      </c>
      <c r="C24" s="3">
        <v>45346.912983775997</v>
      </c>
      <c r="D24" s="3">
        <v>57119.912983775997</v>
      </c>
      <c r="E24" s="3">
        <v>56613.912983775997</v>
      </c>
      <c r="F24" s="3">
        <v>54438.912983775997</v>
      </c>
      <c r="G24" s="3">
        <v>48509.912983775997</v>
      </c>
      <c r="H24" s="3">
        <v>53392.912983775997</v>
      </c>
      <c r="I24" s="3">
        <v>58397.912983775997</v>
      </c>
      <c r="J24" s="3">
        <v>50432.912983775997</v>
      </c>
      <c r="K24" s="3">
        <v>54376.912983775997</v>
      </c>
      <c r="L24" s="3">
        <v>49202.912983775997</v>
      </c>
      <c r="M24" s="38">
        <v>31201.912983776001</v>
      </c>
      <c r="N24" s="3">
        <v>41389.151094790002</v>
      </c>
      <c r="O24" s="3">
        <v>46547.967892300003</v>
      </c>
      <c r="P24" s="3">
        <v>54511.622538490003</v>
      </c>
      <c r="Q24" s="3">
        <v>34111.54548026</v>
      </c>
      <c r="R24" s="3">
        <v>38807.066003400003</v>
      </c>
      <c r="S24" s="3">
        <v>39639.955425009997</v>
      </c>
      <c r="T24" s="3">
        <v>45614.902181090001</v>
      </c>
      <c r="U24" s="3">
        <v>45310.612256599998</v>
      </c>
      <c r="V24" s="3">
        <v>56640.228097059997</v>
      </c>
      <c r="W24" s="3">
        <v>43384.113194359998</v>
      </c>
      <c r="X24" s="3">
        <v>57492.911474280001</v>
      </c>
      <c r="Y24" s="38">
        <v>74866.514506720006</v>
      </c>
      <c r="Z24" s="3">
        <v>721.47269700000004</v>
      </c>
      <c r="AA24" s="3">
        <v>3076.1152059999999</v>
      </c>
      <c r="AB24" s="3">
        <v>3525.147759</v>
      </c>
      <c r="AC24" s="3">
        <v>5046.7760989999997</v>
      </c>
      <c r="AD24" s="3">
        <v>4710.0873019999999</v>
      </c>
      <c r="AE24" s="3">
        <v>4257.5095019999999</v>
      </c>
      <c r="AF24" s="3">
        <v>4687.7179130000004</v>
      </c>
      <c r="AG24" s="3">
        <v>6091.4473749999997</v>
      </c>
      <c r="AH24" s="3">
        <v>3835.4069209999998</v>
      </c>
      <c r="AI24" s="3">
        <v>3764.0860819999998</v>
      </c>
      <c r="AJ24" s="3">
        <v>3789.3220621</v>
      </c>
      <c r="AK24" s="38">
        <v>2457.2178220000001</v>
      </c>
      <c r="AL24" s="3">
        <f t="shared" si="35"/>
        <v>88402.591381566002</v>
      </c>
      <c r="AM24" s="3">
        <f t="shared" si="35"/>
        <v>88818.765670075998</v>
      </c>
      <c r="AN24" s="3">
        <f t="shared" si="35"/>
        <v>108106.387763266</v>
      </c>
      <c r="AO24" s="3">
        <f t="shared" si="35"/>
        <v>85678.682365036002</v>
      </c>
      <c r="AP24" s="3">
        <f t="shared" si="35"/>
        <v>88535.891685176</v>
      </c>
      <c r="AQ24" s="3">
        <f t="shared" si="35"/>
        <v>83892.358906785987</v>
      </c>
      <c r="AR24" s="3">
        <f t="shared" si="35"/>
        <v>94320.097251865998</v>
      </c>
      <c r="AS24" s="3">
        <f t="shared" si="35"/>
        <v>97617.077865375992</v>
      </c>
      <c r="AT24" s="3">
        <f t="shared" si="35"/>
        <v>103237.73415983599</v>
      </c>
      <c r="AU24" s="3">
        <f t="shared" si="35"/>
        <v>93996.940096136008</v>
      </c>
      <c r="AV24" s="3">
        <f t="shared" si="35"/>
        <v>102906.50239595599</v>
      </c>
      <c r="AW24" s="17">
        <f t="shared" si="35"/>
        <v>103611.209668496</v>
      </c>
    </row>
    <row r="25" spans="1:57" s="4" customFormat="1" x14ac:dyDescent="0.25">
      <c r="A25" s="23" t="s">
        <v>4</v>
      </c>
      <c r="B25" s="3">
        <v>256248.62</v>
      </c>
      <c r="C25" s="3">
        <v>267565.81</v>
      </c>
      <c r="D25" s="3">
        <v>309239.01</v>
      </c>
      <c r="E25" s="3">
        <v>324138.44</v>
      </c>
      <c r="F25" s="3">
        <v>363763.67</v>
      </c>
      <c r="G25" s="3">
        <v>320261.99</v>
      </c>
      <c r="H25" s="3">
        <v>292926.71999999997</v>
      </c>
      <c r="I25" s="3">
        <v>302275.40000000002</v>
      </c>
      <c r="J25" s="3">
        <v>298085.34000000003</v>
      </c>
      <c r="K25" s="3">
        <v>303664.40999999997</v>
      </c>
      <c r="L25" s="3">
        <v>286929.93</v>
      </c>
      <c r="M25" s="38">
        <v>264539.09501200001</v>
      </c>
      <c r="N25" s="3">
        <v>127747.69257035</v>
      </c>
      <c r="O25" s="3">
        <v>124661.48812563</v>
      </c>
      <c r="P25" s="3">
        <v>109757.92293857</v>
      </c>
      <c r="Q25" s="3">
        <v>86705.533572100001</v>
      </c>
      <c r="R25" s="3">
        <v>116247.24673729</v>
      </c>
      <c r="S25" s="3">
        <v>77650.255085290002</v>
      </c>
      <c r="T25" s="3">
        <v>90090.065176899996</v>
      </c>
      <c r="U25" s="3">
        <v>98408.163389699999</v>
      </c>
      <c r="V25" s="3">
        <v>69593.220124300002</v>
      </c>
      <c r="W25" s="3">
        <v>71621.140639660007</v>
      </c>
      <c r="X25" s="3">
        <v>75707.820529770004</v>
      </c>
      <c r="Y25" s="38">
        <v>82017.075079720002</v>
      </c>
      <c r="Z25" s="3">
        <v>60896.661382999999</v>
      </c>
      <c r="AA25" s="3">
        <v>62987.996058999997</v>
      </c>
      <c r="AB25" s="3">
        <v>45466.040972000003</v>
      </c>
      <c r="AC25" s="3">
        <v>43151.630655000001</v>
      </c>
      <c r="AD25" s="3">
        <v>36654.325947199999</v>
      </c>
      <c r="AE25" s="3">
        <v>60118.6392156</v>
      </c>
      <c r="AF25" s="3">
        <v>32093.050082000002</v>
      </c>
      <c r="AG25" s="3">
        <v>30549.240844</v>
      </c>
      <c r="AH25" s="3">
        <v>24184.240057999999</v>
      </c>
      <c r="AI25" s="3">
        <v>17124.202245</v>
      </c>
      <c r="AJ25" s="3">
        <v>12189.539898999999</v>
      </c>
      <c r="AK25" s="38">
        <v>22320.763134000001</v>
      </c>
      <c r="AL25" s="3">
        <f t="shared" si="35"/>
        <v>323099.65118735004</v>
      </c>
      <c r="AM25" s="3">
        <f t="shared" si="35"/>
        <v>329239.30206662999</v>
      </c>
      <c r="AN25" s="3">
        <f t="shared" si="35"/>
        <v>373530.89196657005</v>
      </c>
      <c r="AO25" s="3">
        <f t="shared" si="35"/>
        <v>367692.3429171</v>
      </c>
      <c r="AP25" s="3">
        <f t="shared" si="35"/>
        <v>443356.59079008998</v>
      </c>
      <c r="AQ25" s="3">
        <f t="shared" si="35"/>
        <v>337793.60586969001</v>
      </c>
      <c r="AR25" s="3">
        <f t="shared" si="35"/>
        <v>350923.73509490001</v>
      </c>
      <c r="AS25" s="3">
        <f t="shared" si="35"/>
        <v>370134.32254570001</v>
      </c>
      <c r="AT25" s="3">
        <f t="shared" si="35"/>
        <v>343494.32006629999</v>
      </c>
      <c r="AU25" s="3">
        <f t="shared" si="35"/>
        <v>358161.34839465999</v>
      </c>
      <c r="AV25" s="3">
        <f t="shared" si="35"/>
        <v>350448.21063076996</v>
      </c>
      <c r="AW25" s="17">
        <f t="shared" si="35"/>
        <v>324235.40695772</v>
      </c>
    </row>
    <row r="26" spans="1:57" s="4" customFormat="1" x14ac:dyDescent="0.25">
      <c r="A26" s="23" t="s">
        <v>5</v>
      </c>
      <c r="B26" s="3">
        <v>266277.40000000002</v>
      </c>
      <c r="C26" s="3">
        <v>287553.71999999997</v>
      </c>
      <c r="D26" s="3">
        <v>313160.11</v>
      </c>
      <c r="E26" s="3">
        <v>287216.43</v>
      </c>
      <c r="F26" s="3">
        <v>307420.02</v>
      </c>
      <c r="G26" s="3">
        <v>272078.23</v>
      </c>
      <c r="H26" s="3">
        <v>263959.34999999998</v>
      </c>
      <c r="I26" s="3">
        <v>255103.46</v>
      </c>
      <c r="J26" s="3">
        <v>258653.71</v>
      </c>
      <c r="K26" s="3">
        <v>283893.89</v>
      </c>
      <c r="L26" s="3">
        <v>243281.72</v>
      </c>
      <c r="M26" s="38">
        <v>229985.992</v>
      </c>
      <c r="N26" s="3">
        <v>127028.10907556</v>
      </c>
      <c r="O26" s="3">
        <v>107534.61569068</v>
      </c>
      <c r="P26" s="3">
        <v>119522.96457601</v>
      </c>
      <c r="Q26" s="3">
        <v>106849.3191696</v>
      </c>
      <c r="R26" s="3">
        <v>110161.09718169</v>
      </c>
      <c r="S26" s="3">
        <v>77163.176823600006</v>
      </c>
      <c r="T26" s="3">
        <v>102609.93942379999</v>
      </c>
      <c r="U26" s="3">
        <v>111246.2491361</v>
      </c>
      <c r="V26" s="3">
        <v>75760.186380280007</v>
      </c>
      <c r="W26" s="3">
        <v>87818.349611540005</v>
      </c>
      <c r="X26" s="3">
        <v>87062.696108739998</v>
      </c>
      <c r="Y26" s="38">
        <v>60943.463089969999</v>
      </c>
      <c r="Z26" s="3">
        <v>9921.4080625000006</v>
      </c>
      <c r="AA26" s="3">
        <v>33310.345092900003</v>
      </c>
      <c r="AB26" s="3">
        <v>34246.5204295</v>
      </c>
      <c r="AC26" s="3">
        <v>36715.554794410004</v>
      </c>
      <c r="AD26" s="3">
        <v>28521.946948180001</v>
      </c>
      <c r="AE26" s="3">
        <v>29741.290458539999</v>
      </c>
      <c r="AF26" s="3">
        <v>21561.820489739999</v>
      </c>
      <c r="AG26" s="3">
        <v>30486.202153630002</v>
      </c>
      <c r="AH26" s="3">
        <v>19009.945339900001</v>
      </c>
      <c r="AI26" s="3">
        <v>20316.9828877</v>
      </c>
      <c r="AJ26" s="3">
        <v>26126.18305548</v>
      </c>
      <c r="AK26" s="38">
        <v>21869.820171269999</v>
      </c>
      <c r="AL26" s="3">
        <f t="shared" si="35"/>
        <v>383384.10101306002</v>
      </c>
      <c r="AM26" s="3">
        <f t="shared" si="35"/>
        <v>361777.99059777998</v>
      </c>
      <c r="AN26" s="3">
        <f t="shared" si="35"/>
        <v>398436.55414650997</v>
      </c>
      <c r="AO26" s="3">
        <f t="shared" si="35"/>
        <v>357350.19437518995</v>
      </c>
      <c r="AP26" s="3">
        <f t="shared" si="35"/>
        <v>389059.17023351003</v>
      </c>
      <c r="AQ26" s="3">
        <f t="shared" si="35"/>
        <v>319500.11636505998</v>
      </c>
      <c r="AR26" s="3">
        <f t="shared" si="35"/>
        <v>345007.46893405996</v>
      </c>
      <c r="AS26" s="3">
        <f t="shared" si="35"/>
        <v>335863.50698247005</v>
      </c>
      <c r="AT26" s="3">
        <f t="shared" si="35"/>
        <v>315403.95104038005</v>
      </c>
      <c r="AU26" s="3">
        <f t="shared" si="35"/>
        <v>351395.25672383996</v>
      </c>
      <c r="AV26" s="3">
        <f t="shared" si="35"/>
        <v>304218.23305326002</v>
      </c>
      <c r="AW26" s="17">
        <f t="shared" si="35"/>
        <v>269059.63491870003</v>
      </c>
    </row>
    <row r="27" spans="1:57" s="4" customFormat="1" x14ac:dyDescent="0.25">
      <c r="A27" s="48" t="s">
        <v>56</v>
      </c>
      <c r="B27" s="45">
        <f>SUM(B28:B31)</f>
        <v>263863.54666667001</v>
      </c>
      <c r="C27" s="45">
        <f t="shared" ref="C27:H27" si="37">SUM(C28:C31)</f>
        <v>282466.98666667001</v>
      </c>
      <c r="D27" s="45">
        <f t="shared" si="37"/>
        <v>310637.71666666999</v>
      </c>
      <c r="E27" s="45">
        <f t="shared" si="37"/>
        <v>261399.67666667001</v>
      </c>
      <c r="F27" s="45">
        <f t="shared" si="37"/>
        <v>266854.49666666996</v>
      </c>
      <c r="G27" s="45">
        <f t="shared" si="37"/>
        <v>260735.18666666999</v>
      </c>
      <c r="H27" s="45">
        <f t="shared" si="37"/>
        <v>260777.11666666999</v>
      </c>
      <c r="I27" s="45">
        <f>SUM(I28:I31)</f>
        <v>253528.54666667001</v>
      </c>
      <c r="J27" s="45">
        <f>SUM(J28:J31)</f>
        <v>264802.10666667001</v>
      </c>
      <c r="K27" s="45">
        <f>SUM(K28:K31)</f>
        <v>270264.76666666998</v>
      </c>
      <c r="L27" s="45">
        <f>SUM(L28:L31)</f>
        <v>253266.96666666999</v>
      </c>
      <c r="M27" s="46">
        <f t="shared" ref="M27:AW27" si="38">SUM(M28:M31)</f>
        <v>234059.76766667</v>
      </c>
      <c r="N27" s="45">
        <f t="shared" si="38"/>
        <v>188792.67538952001</v>
      </c>
      <c r="O27" s="45">
        <f t="shared" si="38"/>
        <v>169754.91017192998</v>
      </c>
      <c r="P27" s="45">
        <f t="shared" si="38"/>
        <v>214714.96644192</v>
      </c>
      <c r="Q27" s="45">
        <f t="shared" si="38"/>
        <v>183310.09444682</v>
      </c>
      <c r="R27" s="45">
        <f t="shared" si="38"/>
        <v>232529.82037414002</v>
      </c>
      <c r="S27" s="45">
        <f t="shared" si="38"/>
        <v>172078.64072454002</v>
      </c>
      <c r="T27" s="45">
        <f>SUM(T28:T31)</f>
        <v>180101.28647816001</v>
      </c>
      <c r="U27" s="45">
        <f t="shared" si="38"/>
        <v>201527.87398384002</v>
      </c>
      <c r="V27" s="45">
        <f t="shared" si="38"/>
        <v>158965.21859348996</v>
      </c>
      <c r="W27" s="45">
        <f>SUM(W28:W31)</f>
        <v>149463.14397733999</v>
      </c>
      <c r="X27" s="45">
        <f t="shared" si="38"/>
        <v>137474.4690329</v>
      </c>
      <c r="Y27" s="46">
        <f t="shared" si="38"/>
        <v>144329.48524771002</v>
      </c>
      <c r="Z27" s="45">
        <f t="shared" si="38"/>
        <v>59798.011644099999</v>
      </c>
      <c r="AA27" s="45">
        <f t="shared" si="38"/>
        <v>76187.440361000001</v>
      </c>
      <c r="AB27" s="45">
        <f t="shared" si="38"/>
        <v>82168.273679000005</v>
      </c>
      <c r="AC27" s="45">
        <f t="shared" si="38"/>
        <v>64969.366765000006</v>
      </c>
      <c r="AD27" s="45">
        <f t="shared" si="38"/>
        <v>45525.229064929998</v>
      </c>
      <c r="AE27" s="45">
        <f t="shared" si="38"/>
        <v>63721.075740129992</v>
      </c>
      <c r="AF27" s="45">
        <f>SUM(AF28:AF31)</f>
        <v>63345.685404429991</v>
      </c>
      <c r="AG27" s="45">
        <f t="shared" si="38"/>
        <v>55241.525507639999</v>
      </c>
      <c r="AH27" s="45">
        <f t="shared" si="38"/>
        <v>44888.11069293</v>
      </c>
      <c r="AI27" s="45">
        <f t="shared" si="38"/>
        <v>64641.590795100004</v>
      </c>
      <c r="AJ27" s="45">
        <f t="shared" si="38"/>
        <v>50638.341350509996</v>
      </c>
      <c r="AK27" s="46">
        <f t="shared" si="38"/>
        <v>43065.224260160001</v>
      </c>
      <c r="AL27" s="45">
        <f t="shared" si="38"/>
        <v>392858.21041209</v>
      </c>
      <c r="AM27" s="45">
        <f t="shared" si="38"/>
        <v>376034.45647759998</v>
      </c>
      <c r="AN27" s="45">
        <f t="shared" si="38"/>
        <v>443184.40942958993</v>
      </c>
      <c r="AO27" s="45">
        <f t="shared" si="38"/>
        <v>379740.40434849</v>
      </c>
      <c r="AP27" s="45">
        <f t="shared" si="38"/>
        <v>453859.08797588001</v>
      </c>
      <c r="AQ27" s="45">
        <f t="shared" si="38"/>
        <v>369092.75165108003</v>
      </c>
      <c r="AR27" s="45">
        <f t="shared" si="38"/>
        <v>377532.71774039994</v>
      </c>
      <c r="AS27" s="45">
        <f t="shared" si="38"/>
        <v>399814.89514287002</v>
      </c>
      <c r="AT27" s="45">
        <f t="shared" si="38"/>
        <v>378879.21456722991</v>
      </c>
      <c r="AU27" s="45">
        <f t="shared" si="38"/>
        <v>355086.31984890997</v>
      </c>
      <c r="AV27" s="45">
        <f t="shared" si="38"/>
        <v>340103.09434906003</v>
      </c>
      <c r="AW27" s="47">
        <f t="shared" si="38"/>
        <v>335324.02865421999</v>
      </c>
    </row>
    <row r="28" spans="1:57" s="4" customFormat="1" x14ac:dyDescent="0.25">
      <c r="A28" s="24" t="s">
        <v>57</v>
      </c>
      <c r="B28" s="3">
        <v>256041.54666667001</v>
      </c>
      <c r="C28" s="3">
        <v>274612.98666667001</v>
      </c>
      <c r="D28" s="3">
        <v>302746.71666666999</v>
      </c>
      <c r="E28" s="3">
        <v>255418.67666667001</v>
      </c>
      <c r="F28" s="3">
        <v>259876.49666666999</v>
      </c>
      <c r="G28" s="3">
        <v>254917.18666666999</v>
      </c>
      <c r="H28" s="3">
        <v>256696.11666666999</v>
      </c>
      <c r="I28" s="3">
        <v>249798.54666667001</v>
      </c>
      <c r="J28" s="3">
        <v>259892.10666667001</v>
      </c>
      <c r="K28" s="3">
        <v>265581.76666666998</v>
      </c>
      <c r="L28" s="3">
        <v>249754.96666666999</v>
      </c>
      <c r="M28" s="38">
        <v>233704.23666667001</v>
      </c>
      <c r="N28" s="3">
        <v>114447.13217286</v>
      </c>
      <c r="O28" s="3">
        <v>116690.39406204</v>
      </c>
      <c r="P28" s="3">
        <v>147386.99047332999</v>
      </c>
      <c r="Q28" s="3">
        <v>129756.1409524</v>
      </c>
      <c r="R28" s="3">
        <v>172667.21422246</v>
      </c>
      <c r="S28" s="3">
        <v>124889.34621177</v>
      </c>
      <c r="T28" s="3">
        <v>137270.67577469</v>
      </c>
      <c r="U28" s="3">
        <v>143662.72888805001</v>
      </c>
      <c r="V28" s="3">
        <v>115252.8943229</v>
      </c>
      <c r="W28" s="3">
        <v>107873.38812033999</v>
      </c>
      <c r="X28" s="3">
        <v>103605.34667077</v>
      </c>
      <c r="Y28" s="38">
        <v>108508.14391717</v>
      </c>
      <c r="Z28" s="3">
        <v>45218.455120099999</v>
      </c>
      <c r="AA28" s="3">
        <v>55065.758468</v>
      </c>
      <c r="AB28" s="3">
        <v>61628.773754000002</v>
      </c>
      <c r="AC28" s="3">
        <v>50001.471829000002</v>
      </c>
      <c r="AD28" s="3">
        <v>35306.82634693</v>
      </c>
      <c r="AE28" s="3">
        <v>52513.433068129998</v>
      </c>
      <c r="AF28" s="3">
        <v>51328.902562429997</v>
      </c>
      <c r="AG28" s="3">
        <v>41694.725251639997</v>
      </c>
      <c r="AH28" s="3">
        <v>30863.652992070001</v>
      </c>
      <c r="AI28" s="3">
        <v>48693.420873100004</v>
      </c>
      <c r="AJ28" s="3">
        <v>37173.284656509997</v>
      </c>
      <c r="AK28" s="38">
        <v>36564.016251660003</v>
      </c>
      <c r="AL28" s="3">
        <f t="shared" ref="AL28:AW48" si="39">(B28+N28-Z28)</f>
        <v>325270.22371942998</v>
      </c>
      <c r="AM28" s="3">
        <f t="shared" si="39"/>
        <v>336237.62226070999</v>
      </c>
      <c r="AN28" s="3">
        <f t="shared" si="39"/>
        <v>388504.93338599993</v>
      </c>
      <c r="AO28" s="3">
        <f t="shared" si="39"/>
        <v>335173.34579007002</v>
      </c>
      <c r="AP28" s="3">
        <f t="shared" si="39"/>
        <v>397236.88454220002</v>
      </c>
      <c r="AQ28" s="3">
        <f t="shared" si="39"/>
        <v>327293.09981031</v>
      </c>
      <c r="AR28" s="3">
        <f t="shared" si="39"/>
        <v>342637.88987892994</v>
      </c>
      <c r="AS28" s="3">
        <f t="shared" si="39"/>
        <v>351766.55030308</v>
      </c>
      <c r="AT28" s="3">
        <f t="shared" si="39"/>
        <v>344281.34799749998</v>
      </c>
      <c r="AU28" s="3">
        <f t="shared" si="39"/>
        <v>324761.73391390999</v>
      </c>
      <c r="AV28" s="3">
        <f t="shared" si="39"/>
        <v>316187.02868093003</v>
      </c>
      <c r="AW28" s="17">
        <f t="shared" si="39"/>
        <v>305648.36433218</v>
      </c>
    </row>
    <row r="29" spans="1:57" s="4" customFormat="1" x14ac:dyDescent="0.25">
      <c r="A29" s="24" t="s">
        <v>58</v>
      </c>
      <c r="B29" s="3">
        <v>4235</v>
      </c>
      <c r="C29" s="3">
        <v>3814</v>
      </c>
      <c r="D29" s="3">
        <v>3437</v>
      </c>
      <c r="E29" s="3">
        <v>2964</v>
      </c>
      <c r="F29" s="3">
        <v>3011</v>
      </c>
      <c r="G29" s="3">
        <v>1558</v>
      </c>
      <c r="H29" s="3">
        <v>902</v>
      </c>
      <c r="I29" s="3">
        <v>2185</v>
      </c>
      <c r="J29" s="3">
        <v>2984</v>
      </c>
      <c r="K29" s="3">
        <v>2440</v>
      </c>
      <c r="L29" s="3">
        <v>1529</v>
      </c>
      <c r="M29" s="38">
        <v>283.53100000000001</v>
      </c>
      <c r="N29" s="3">
        <v>44239.866209200001</v>
      </c>
      <c r="O29" s="3">
        <v>28754.890538970001</v>
      </c>
      <c r="P29" s="3">
        <v>31471.084720589999</v>
      </c>
      <c r="Q29" s="3">
        <v>33786.971139120003</v>
      </c>
      <c r="R29" s="3">
        <v>33652.354639680001</v>
      </c>
      <c r="S29" s="3">
        <v>26993.788892770001</v>
      </c>
      <c r="T29" s="3">
        <v>22776.361134459999</v>
      </c>
      <c r="U29" s="3">
        <v>22504.486715290001</v>
      </c>
      <c r="V29" s="3">
        <v>20025.743767839998</v>
      </c>
      <c r="W29" s="3">
        <v>17349.793558779998</v>
      </c>
      <c r="X29" s="3">
        <v>19657.584874529999</v>
      </c>
      <c r="Y29" s="38">
        <v>22707.173640429999</v>
      </c>
      <c r="Z29" s="3">
        <v>33.712291999999998</v>
      </c>
      <c r="AA29" s="3">
        <v>404.039132</v>
      </c>
      <c r="AB29" s="3">
        <v>369.03782000000001</v>
      </c>
      <c r="AC29" s="3">
        <v>110.17596500000001</v>
      </c>
      <c r="AD29" s="3">
        <v>142.19151600000001</v>
      </c>
      <c r="AE29" s="3">
        <v>34.295200000000001</v>
      </c>
      <c r="AF29" s="3">
        <v>63.970246000000003</v>
      </c>
      <c r="AG29" s="3">
        <v>147.633498</v>
      </c>
      <c r="AH29" s="3">
        <v>125.867937</v>
      </c>
      <c r="AI29" s="3">
        <v>152.20326399999999</v>
      </c>
      <c r="AJ29" s="3">
        <v>118.208974</v>
      </c>
      <c r="AK29" s="38">
        <v>25.845369999999999</v>
      </c>
      <c r="AL29" s="3">
        <f t="shared" si="39"/>
        <v>48441.153917200005</v>
      </c>
      <c r="AM29" s="3">
        <f t="shared" si="39"/>
        <v>32164.85140697</v>
      </c>
      <c r="AN29" s="3">
        <f t="shared" si="39"/>
        <v>34539.046900590001</v>
      </c>
      <c r="AO29" s="3">
        <f t="shared" si="39"/>
        <v>36640.795174120001</v>
      </c>
      <c r="AP29" s="3">
        <f t="shared" si="39"/>
        <v>36521.163123680002</v>
      </c>
      <c r="AQ29" s="3">
        <f t="shared" si="39"/>
        <v>28517.49369277</v>
      </c>
      <c r="AR29" s="3">
        <f t="shared" si="39"/>
        <v>23614.390888459999</v>
      </c>
      <c r="AS29" s="3">
        <f t="shared" si="39"/>
        <v>24541.853217290001</v>
      </c>
      <c r="AT29" s="3">
        <f t="shared" si="39"/>
        <v>22883.875830839999</v>
      </c>
      <c r="AU29" s="3">
        <f t="shared" si="39"/>
        <v>19637.590294779999</v>
      </c>
      <c r="AV29" s="3">
        <f t="shared" si="39"/>
        <v>21068.375900529998</v>
      </c>
      <c r="AW29" s="17">
        <f t="shared" si="39"/>
        <v>22964.859270429999</v>
      </c>
    </row>
    <row r="30" spans="1:57" s="4" customFormat="1" x14ac:dyDescent="0.25">
      <c r="A30" s="24" t="s">
        <v>59</v>
      </c>
      <c r="B30" s="3">
        <v>3587</v>
      </c>
      <c r="C30" s="3">
        <v>4040</v>
      </c>
      <c r="D30" s="3">
        <v>4454</v>
      </c>
      <c r="E30" s="3">
        <v>3017</v>
      </c>
      <c r="F30" s="3">
        <v>3967</v>
      </c>
      <c r="G30" s="3">
        <v>4260</v>
      </c>
      <c r="H30" s="3">
        <v>3179</v>
      </c>
      <c r="I30" s="3">
        <v>1545</v>
      </c>
      <c r="J30" s="3">
        <v>1926</v>
      </c>
      <c r="K30" s="3">
        <v>2243</v>
      </c>
      <c r="L30" s="3">
        <v>1983</v>
      </c>
      <c r="M30" s="38">
        <v>72</v>
      </c>
      <c r="N30" s="3">
        <v>18518.345600000001</v>
      </c>
      <c r="O30" s="3">
        <v>12385.489396000001</v>
      </c>
      <c r="P30" s="3">
        <v>15516.072869</v>
      </c>
      <c r="Q30" s="3">
        <v>12265.406000000001</v>
      </c>
      <c r="R30" s="3">
        <v>9127.1368500000008</v>
      </c>
      <c r="S30" s="3">
        <v>9071.5033949999997</v>
      </c>
      <c r="T30" s="3">
        <v>11032.661281000001</v>
      </c>
      <c r="U30" s="3">
        <v>13257.097</v>
      </c>
      <c r="V30" s="3">
        <v>10944.730792</v>
      </c>
      <c r="W30" s="3">
        <v>12776.644453000001</v>
      </c>
      <c r="X30" s="3">
        <v>6716.8205580000003</v>
      </c>
      <c r="Y30" s="38">
        <v>7000.3014290000001</v>
      </c>
      <c r="Z30" s="3">
        <v>255.14527000000001</v>
      </c>
      <c r="AA30" s="3">
        <v>258.74446399999999</v>
      </c>
      <c r="AB30" s="3">
        <v>216.97856999999999</v>
      </c>
      <c r="AC30" s="3">
        <v>0</v>
      </c>
      <c r="AD30" s="3">
        <v>473.944008</v>
      </c>
      <c r="AE30" s="3">
        <v>387.31120600000003</v>
      </c>
      <c r="AF30" s="3">
        <v>259.66383200000001</v>
      </c>
      <c r="AG30" s="3">
        <v>537.77361099999996</v>
      </c>
      <c r="AH30" s="3">
        <v>117.095338</v>
      </c>
      <c r="AI30" s="3">
        <v>84.092259999999996</v>
      </c>
      <c r="AJ30" s="3">
        <v>3.9239999999999999</v>
      </c>
      <c r="AK30" s="38">
        <v>7.2238600000000002</v>
      </c>
      <c r="AL30" s="3">
        <f t="shared" si="39"/>
        <v>21850.20033</v>
      </c>
      <c r="AM30" s="3">
        <f t="shared" si="39"/>
        <v>16166.744932000001</v>
      </c>
      <c r="AN30" s="3">
        <f t="shared" si="39"/>
        <v>19753.094299</v>
      </c>
      <c r="AO30" s="3">
        <f t="shared" si="39"/>
        <v>15282.406000000001</v>
      </c>
      <c r="AP30" s="3">
        <f t="shared" si="39"/>
        <v>12620.192842</v>
      </c>
      <c r="AQ30" s="3">
        <f t="shared" si="39"/>
        <v>12944.192188999999</v>
      </c>
      <c r="AR30" s="3">
        <f t="shared" si="39"/>
        <v>13951.997449</v>
      </c>
      <c r="AS30" s="3">
        <f t="shared" si="39"/>
        <v>14264.323388999999</v>
      </c>
      <c r="AT30" s="3">
        <f t="shared" si="39"/>
        <v>12753.635454000001</v>
      </c>
      <c r="AU30" s="3">
        <f t="shared" si="39"/>
        <v>14935.552193000001</v>
      </c>
      <c r="AV30" s="3">
        <f t="shared" si="39"/>
        <v>8695.8965579999985</v>
      </c>
      <c r="AW30" s="17">
        <f t="shared" si="39"/>
        <v>7065.077569</v>
      </c>
    </row>
    <row r="31" spans="1:57" s="4" customFormat="1" x14ac:dyDescent="0.25">
      <c r="A31" s="24" t="s">
        <v>60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8">
        <v>0</v>
      </c>
      <c r="N31" s="3">
        <v>11587.33140746</v>
      </c>
      <c r="O31" s="3">
        <v>11924.13617492</v>
      </c>
      <c r="P31" s="3">
        <v>20340.818379</v>
      </c>
      <c r="Q31" s="3">
        <v>7501.5763552999997</v>
      </c>
      <c r="R31" s="3">
        <v>17083.114662</v>
      </c>
      <c r="S31" s="3">
        <v>11124.002225</v>
      </c>
      <c r="T31" s="3">
        <v>9021.5882880099998</v>
      </c>
      <c r="U31" s="3">
        <v>22103.561380499999</v>
      </c>
      <c r="V31" s="3">
        <v>12741.849710750001</v>
      </c>
      <c r="W31" s="3">
        <v>11463.317845220001</v>
      </c>
      <c r="X31" s="3">
        <v>7494.7169296000002</v>
      </c>
      <c r="Y31" s="38">
        <v>6113.8662611099999</v>
      </c>
      <c r="Z31" s="3">
        <v>14290.698962</v>
      </c>
      <c r="AA31" s="3">
        <v>20458.898297</v>
      </c>
      <c r="AB31" s="3">
        <v>19953.483534999999</v>
      </c>
      <c r="AC31" s="3">
        <v>14857.718971</v>
      </c>
      <c r="AD31" s="3">
        <v>9602.267194</v>
      </c>
      <c r="AE31" s="3">
        <v>10786.036265999999</v>
      </c>
      <c r="AF31" s="3">
        <v>11693.148764</v>
      </c>
      <c r="AG31" s="3">
        <v>12861.393147000001</v>
      </c>
      <c r="AH31" s="3">
        <v>13781.494425860001</v>
      </c>
      <c r="AI31" s="3">
        <v>15711.874398</v>
      </c>
      <c r="AJ31" s="3">
        <v>13342.923720000001</v>
      </c>
      <c r="AK31" s="38">
        <v>6468.1387784999997</v>
      </c>
      <c r="AL31" s="3">
        <f t="shared" si="39"/>
        <v>-2703.3675545400001</v>
      </c>
      <c r="AM31" s="3">
        <f t="shared" si="39"/>
        <v>-8534.7621220799992</v>
      </c>
      <c r="AN31" s="3">
        <f t="shared" si="39"/>
        <v>387.33484400000088</v>
      </c>
      <c r="AO31" s="3">
        <f t="shared" si="39"/>
        <v>-7356.1426157000005</v>
      </c>
      <c r="AP31" s="3">
        <f t="shared" si="39"/>
        <v>7480.8474679999999</v>
      </c>
      <c r="AQ31" s="3">
        <f t="shared" si="39"/>
        <v>337.96595900000102</v>
      </c>
      <c r="AR31" s="3">
        <f t="shared" si="39"/>
        <v>-2671.5604759899998</v>
      </c>
      <c r="AS31" s="3">
        <f t="shared" si="39"/>
        <v>9242.1682334999987</v>
      </c>
      <c r="AT31" s="3">
        <f t="shared" si="39"/>
        <v>-1039.6447151100001</v>
      </c>
      <c r="AU31" s="3">
        <f t="shared" si="39"/>
        <v>-4248.556552779999</v>
      </c>
      <c r="AV31" s="3">
        <f t="shared" si="39"/>
        <v>-5848.2067904000005</v>
      </c>
      <c r="AW31" s="17">
        <f t="shared" si="39"/>
        <v>-354.27251738999985</v>
      </c>
    </row>
    <row r="32" spans="1:57" s="4" customFormat="1" x14ac:dyDescent="0.25">
      <c r="A32" s="23" t="s">
        <v>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8">
        <v>0</v>
      </c>
      <c r="N32" s="3">
        <v>35975.506655999998</v>
      </c>
      <c r="O32" s="3">
        <v>47035.002778599999</v>
      </c>
      <c r="P32" s="3">
        <v>47316.443936000003</v>
      </c>
      <c r="Q32" s="3">
        <v>22147.122211800001</v>
      </c>
      <c r="R32" s="3">
        <v>56372.968207999998</v>
      </c>
      <c r="S32" s="3">
        <v>27326.122205</v>
      </c>
      <c r="T32" s="3">
        <v>35334.099931999997</v>
      </c>
      <c r="U32" s="3">
        <v>39215.996008000002</v>
      </c>
      <c r="V32" s="3">
        <v>24607.569312</v>
      </c>
      <c r="W32" s="3">
        <v>45961.981393800001</v>
      </c>
      <c r="X32" s="3">
        <v>36130.119400590003</v>
      </c>
      <c r="Y32" s="38">
        <v>37365.352907</v>
      </c>
      <c r="Z32" s="3">
        <v>283.32553899999999</v>
      </c>
      <c r="AA32" s="3">
        <v>476.67981459999999</v>
      </c>
      <c r="AB32" s="3">
        <v>481.87165299999998</v>
      </c>
      <c r="AC32" s="3">
        <v>145.71514400000001</v>
      </c>
      <c r="AD32" s="3">
        <v>383.1836275</v>
      </c>
      <c r="AE32" s="3">
        <v>228.78244699999999</v>
      </c>
      <c r="AF32" s="3">
        <v>389.38059399999997</v>
      </c>
      <c r="AG32" s="3">
        <v>286.53325699999999</v>
      </c>
      <c r="AH32" s="3">
        <v>878.85468400000002</v>
      </c>
      <c r="AI32" s="3">
        <v>569.692094</v>
      </c>
      <c r="AJ32" s="3">
        <v>716.50140799999997</v>
      </c>
      <c r="AK32" s="38">
        <v>339.64411100000001</v>
      </c>
      <c r="AL32" s="3">
        <f t="shared" si="39"/>
        <v>35692.181117</v>
      </c>
      <c r="AM32" s="3">
        <f t="shared" si="39"/>
        <v>46558.322963999999</v>
      </c>
      <c r="AN32" s="3">
        <f t="shared" si="39"/>
        <v>46834.572283000001</v>
      </c>
      <c r="AO32" s="3">
        <f t="shared" si="39"/>
        <v>22001.407067799999</v>
      </c>
      <c r="AP32" s="3">
        <f t="shared" si="39"/>
        <v>55989.784580499996</v>
      </c>
      <c r="AQ32" s="3">
        <f t="shared" si="39"/>
        <v>27097.339757999998</v>
      </c>
      <c r="AR32" s="3">
        <f t="shared" si="39"/>
        <v>34944.719337999995</v>
      </c>
      <c r="AS32" s="3">
        <f t="shared" si="39"/>
        <v>38929.462750999999</v>
      </c>
      <c r="AT32" s="3">
        <f t="shared" si="39"/>
        <v>23728.714627999998</v>
      </c>
      <c r="AU32" s="3">
        <f t="shared" si="39"/>
        <v>45392.289299800002</v>
      </c>
      <c r="AV32" s="3">
        <f t="shared" si="39"/>
        <v>35413.617992590007</v>
      </c>
      <c r="AW32" s="17">
        <f t="shared" si="39"/>
        <v>37025.708795999999</v>
      </c>
    </row>
    <row r="33" spans="1:51" s="4" customFormat="1" x14ac:dyDescent="0.25">
      <c r="A33" s="23" t="s">
        <v>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8">
        <v>0</v>
      </c>
      <c r="N33" s="3">
        <v>111460.3072067</v>
      </c>
      <c r="O33" s="3">
        <v>120734.46202741</v>
      </c>
      <c r="P33" s="3">
        <v>150904.29357707</v>
      </c>
      <c r="Q33" s="3">
        <v>134088.09988220999</v>
      </c>
      <c r="R33" s="3">
        <v>138023.25710411</v>
      </c>
      <c r="S33" s="3">
        <v>143007.9681541</v>
      </c>
      <c r="T33" s="3">
        <v>116014.12426595</v>
      </c>
      <c r="U33" s="3">
        <v>149826.48022202999</v>
      </c>
      <c r="V33" s="3">
        <v>124109.98265041001</v>
      </c>
      <c r="W33" s="3">
        <v>134419.90303327001</v>
      </c>
      <c r="X33" s="3">
        <v>116777.8160488</v>
      </c>
      <c r="Y33" s="38">
        <v>135567.33653972999</v>
      </c>
      <c r="Z33" s="3">
        <v>2039.6292218000001</v>
      </c>
      <c r="AA33" s="3">
        <v>2447.3913170000001</v>
      </c>
      <c r="AB33" s="3">
        <v>3061.7059319999998</v>
      </c>
      <c r="AC33" s="3">
        <v>3296.4170020000001</v>
      </c>
      <c r="AD33" s="3">
        <v>2041.541784</v>
      </c>
      <c r="AE33" s="3">
        <v>1252.9567179000001</v>
      </c>
      <c r="AF33" s="3">
        <v>672.46069299999999</v>
      </c>
      <c r="AG33" s="3">
        <v>948.44156899999996</v>
      </c>
      <c r="AH33" s="3">
        <v>1221.7691139999999</v>
      </c>
      <c r="AI33" s="3">
        <v>1016.2755114</v>
      </c>
      <c r="AJ33" s="3">
        <v>699.37629260000006</v>
      </c>
      <c r="AK33" s="38">
        <v>1099.2211744000001</v>
      </c>
      <c r="AL33" s="3">
        <f t="shared" si="39"/>
        <v>109420.6779849</v>
      </c>
      <c r="AM33" s="3">
        <f t="shared" si="39"/>
        <v>118287.07071041</v>
      </c>
      <c r="AN33" s="3">
        <f t="shared" si="39"/>
        <v>147842.58764506999</v>
      </c>
      <c r="AO33" s="3">
        <f t="shared" si="39"/>
        <v>130791.68288020999</v>
      </c>
      <c r="AP33" s="3">
        <f t="shared" si="39"/>
        <v>135981.71532011</v>
      </c>
      <c r="AQ33" s="3">
        <f t="shared" si="39"/>
        <v>141755.0114362</v>
      </c>
      <c r="AR33" s="3">
        <f t="shared" si="39"/>
        <v>115341.66357295</v>
      </c>
      <c r="AS33" s="3">
        <f t="shared" si="39"/>
        <v>148878.03865303</v>
      </c>
      <c r="AT33" s="3">
        <f t="shared" si="39"/>
        <v>122888.21353641001</v>
      </c>
      <c r="AU33" s="3">
        <f t="shared" si="39"/>
        <v>133403.62752187002</v>
      </c>
      <c r="AV33" s="3">
        <f t="shared" si="39"/>
        <v>116078.43975619999</v>
      </c>
      <c r="AW33" s="17">
        <f t="shared" si="39"/>
        <v>134468.11536532998</v>
      </c>
    </row>
    <row r="34" spans="1:51" s="4" customFormat="1" x14ac:dyDescent="0.25">
      <c r="A34" s="23" t="s">
        <v>7</v>
      </c>
      <c r="B34" s="3">
        <v>15920.05657325</v>
      </c>
      <c r="C34" s="3">
        <v>15185.05657325</v>
      </c>
      <c r="D34" s="3">
        <v>15396.05657325</v>
      </c>
      <c r="E34" s="3">
        <v>15656.05657325</v>
      </c>
      <c r="F34" s="3">
        <v>17257.05657325</v>
      </c>
      <c r="G34" s="3">
        <v>13042.05657325</v>
      </c>
      <c r="H34" s="3">
        <v>13827.05657325</v>
      </c>
      <c r="I34" s="3">
        <v>12666.05657325</v>
      </c>
      <c r="J34" s="3">
        <v>13268.05657325</v>
      </c>
      <c r="K34" s="3">
        <v>15019.05657325</v>
      </c>
      <c r="L34" s="3">
        <v>14750.05657325</v>
      </c>
      <c r="M34" s="38">
        <v>11316.05657325</v>
      </c>
      <c r="N34" s="3">
        <v>42966.259179879999</v>
      </c>
      <c r="O34" s="3">
        <v>54450.740414369997</v>
      </c>
      <c r="P34" s="3">
        <v>45344.838899889997</v>
      </c>
      <c r="Q34" s="3">
        <v>49821.691431649997</v>
      </c>
      <c r="R34" s="3">
        <v>57119.284430270003</v>
      </c>
      <c r="S34" s="3">
        <v>48786.427511759997</v>
      </c>
      <c r="T34" s="3">
        <v>52067.407051859998</v>
      </c>
      <c r="U34" s="3">
        <v>62116.204072050001</v>
      </c>
      <c r="V34" s="3">
        <v>47875.119189489997</v>
      </c>
      <c r="W34" s="3">
        <v>40028.572645810003</v>
      </c>
      <c r="X34" s="3">
        <v>40708.686783849997</v>
      </c>
      <c r="Y34" s="38">
        <v>29767.182048580002</v>
      </c>
      <c r="Z34" s="3">
        <v>3775.5473917999998</v>
      </c>
      <c r="AA34" s="3">
        <v>4862.0757706000004</v>
      </c>
      <c r="AB34" s="3">
        <v>4691.7811570000003</v>
      </c>
      <c r="AC34" s="3">
        <v>7103.4212362799999</v>
      </c>
      <c r="AD34" s="3">
        <v>4765.6712490800001</v>
      </c>
      <c r="AE34" s="3">
        <v>5884.1568797999998</v>
      </c>
      <c r="AF34" s="3">
        <v>5551.3366762699998</v>
      </c>
      <c r="AG34" s="3">
        <v>3947.4069872199998</v>
      </c>
      <c r="AH34" s="3">
        <v>2957.6335924700002</v>
      </c>
      <c r="AI34" s="3">
        <v>4844.1293051000002</v>
      </c>
      <c r="AJ34" s="3">
        <v>3352.4051020100001</v>
      </c>
      <c r="AK34" s="38">
        <v>4777.2724024999998</v>
      </c>
      <c r="AL34" s="3">
        <f t="shared" si="39"/>
        <v>55110.768361329996</v>
      </c>
      <c r="AM34" s="3">
        <f t="shared" si="39"/>
        <v>64773.721217019993</v>
      </c>
      <c r="AN34" s="3">
        <f t="shared" si="39"/>
        <v>56049.114316140003</v>
      </c>
      <c r="AO34" s="3">
        <f t="shared" si="39"/>
        <v>58374.326768619998</v>
      </c>
      <c r="AP34" s="3">
        <f t="shared" si="39"/>
        <v>69610.669754440009</v>
      </c>
      <c r="AQ34" s="3">
        <f t="shared" si="39"/>
        <v>55944.32720521</v>
      </c>
      <c r="AR34" s="3">
        <f t="shared" si="39"/>
        <v>60343.126948839999</v>
      </c>
      <c r="AS34" s="3">
        <f t="shared" si="39"/>
        <v>70834.853658079999</v>
      </c>
      <c r="AT34" s="3">
        <f t="shared" si="39"/>
        <v>58185.54217026999</v>
      </c>
      <c r="AU34" s="3">
        <f t="shared" si="39"/>
        <v>50203.499913960004</v>
      </c>
      <c r="AV34" s="3">
        <f t="shared" si="39"/>
        <v>52106.338255089999</v>
      </c>
      <c r="AW34" s="17">
        <f t="shared" si="39"/>
        <v>36305.966219330003</v>
      </c>
    </row>
    <row r="35" spans="1:51" s="4" customFormat="1" x14ac:dyDescent="0.25">
      <c r="A35" s="24" t="s">
        <v>12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8">
        <v>0</v>
      </c>
      <c r="N35" s="3">
        <v>1805.482125</v>
      </c>
      <c r="O35" s="3">
        <v>2645.5375342000002</v>
      </c>
      <c r="P35" s="3">
        <v>2059.3574260999999</v>
      </c>
      <c r="Q35" s="3">
        <v>2103.2057974899999</v>
      </c>
      <c r="R35" s="3">
        <v>2358.9900333000001</v>
      </c>
      <c r="S35" s="3">
        <v>2174.4050619999998</v>
      </c>
      <c r="T35" s="3">
        <v>2019.0885520500001</v>
      </c>
      <c r="U35" s="3">
        <v>3082.1825789700001</v>
      </c>
      <c r="V35" s="3">
        <v>2218.4874539000002</v>
      </c>
      <c r="W35" s="3">
        <v>2587.342893</v>
      </c>
      <c r="X35" s="3">
        <v>2628.5051902</v>
      </c>
      <c r="Y35" s="38">
        <v>2565.5288433000001</v>
      </c>
      <c r="Z35" s="3">
        <v>1.8924049999999999</v>
      </c>
      <c r="AA35" s="3">
        <v>3.4247109999999998</v>
      </c>
      <c r="AB35" s="3">
        <v>46.064073</v>
      </c>
      <c r="AC35" s="3">
        <v>74.514981000000006</v>
      </c>
      <c r="AD35" s="3">
        <v>228.94175200000001</v>
      </c>
      <c r="AE35" s="3">
        <v>18.442525</v>
      </c>
      <c r="AF35" s="3">
        <v>97.333144000000004</v>
      </c>
      <c r="AG35" s="3">
        <v>23.125019000000002</v>
      </c>
      <c r="AH35" s="3">
        <v>293.41635200000002</v>
      </c>
      <c r="AI35" s="3">
        <v>91.341520000000003</v>
      </c>
      <c r="AJ35" s="3">
        <v>22.913036999999999</v>
      </c>
      <c r="AK35" s="38">
        <v>9.1201670000000004</v>
      </c>
      <c r="AL35" s="3">
        <f t="shared" si="39"/>
        <v>1803.5897199999999</v>
      </c>
      <c r="AM35" s="3">
        <f t="shared" si="39"/>
        <v>2642.1128232000001</v>
      </c>
      <c r="AN35" s="3">
        <f t="shared" si="39"/>
        <v>2013.2933530999999</v>
      </c>
      <c r="AO35" s="3">
        <f t="shared" si="39"/>
        <v>2028.6908164899999</v>
      </c>
      <c r="AP35" s="3">
        <f t="shared" si="39"/>
        <v>2130.0482812999999</v>
      </c>
      <c r="AQ35" s="3">
        <f t="shared" si="39"/>
        <v>2155.9625369999999</v>
      </c>
      <c r="AR35" s="3">
        <f t="shared" si="39"/>
        <v>1921.7554080500001</v>
      </c>
      <c r="AS35" s="3">
        <f t="shared" si="39"/>
        <v>3059.0575599700001</v>
      </c>
      <c r="AT35" s="3">
        <f t="shared" si="39"/>
        <v>1925.0711019000003</v>
      </c>
      <c r="AU35" s="3">
        <f t="shared" si="39"/>
        <v>2496.0013730000001</v>
      </c>
      <c r="AV35" s="3">
        <f t="shared" si="39"/>
        <v>2605.5921532000002</v>
      </c>
      <c r="AW35" s="17">
        <f t="shared" si="39"/>
        <v>2556.4086763</v>
      </c>
    </row>
    <row r="36" spans="1:51" s="4" customFormat="1" ht="15.6" x14ac:dyDescent="0.25">
      <c r="A36" s="48" t="s">
        <v>64</v>
      </c>
      <c r="B36" s="45">
        <f>B37+B41+B42+B45+B46+B47+B48</f>
        <v>811924.63600000704</v>
      </c>
      <c r="C36" s="45">
        <f t="shared" ref="C36:M36" si="40">C37+C41+C42+C45+C46+C47+C48</f>
        <v>792380.93700000702</v>
      </c>
      <c r="D36" s="45">
        <f t="shared" si="40"/>
        <v>863971.33900000702</v>
      </c>
      <c r="E36" s="45">
        <f t="shared" si="40"/>
        <v>826550.33100000711</v>
      </c>
      <c r="F36" s="45">
        <f t="shared" si="40"/>
        <v>824861.1030000071</v>
      </c>
      <c r="G36" s="45">
        <f t="shared" si="40"/>
        <v>806057.97400000703</v>
      </c>
      <c r="H36" s="45">
        <f t="shared" si="40"/>
        <v>798973.63600000704</v>
      </c>
      <c r="I36" s="45">
        <f t="shared" si="40"/>
        <v>750819.63600000704</v>
      </c>
      <c r="J36" s="45">
        <f t="shared" si="40"/>
        <v>713678.63600000704</v>
      </c>
      <c r="K36" s="45">
        <f>K37+K41+K42+K45+K46+K47+K48</f>
        <v>795565.63600000704</v>
      </c>
      <c r="L36" s="45">
        <f>L37+L41+L42+L45+L46+L47+L48</f>
        <v>771907.63600000704</v>
      </c>
      <c r="M36" s="46">
        <f t="shared" si="40"/>
        <v>727254.63600000704</v>
      </c>
      <c r="N36" s="45">
        <f t="shared" ref="N36:AK36" si="41">SUM(N37:N38)+SUM(N41:N42)+SUM(N45:N48)</f>
        <v>109785.73021553</v>
      </c>
      <c r="O36" s="45">
        <f t="shared" si="41"/>
        <v>157148.83115061</v>
      </c>
      <c r="P36" s="45">
        <f>SUM(P37:P38)+SUM(P41:P42)+SUM(P45:P48)</f>
        <v>150249.30587827001</v>
      </c>
      <c r="Q36" s="45">
        <f t="shared" si="41"/>
        <v>135326.04246731999</v>
      </c>
      <c r="R36" s="45">
        <f>SUM(R37:R38)+SUM(R41:R42)+SUM(R45:R48)</f>
        <v>148306.39837039</v>
      </c>
      <c r="S36" s="45">
        <f t="shared" si="41"/>
        <v>124029.89116845999</v>
      </c>
      <c r="T36" s="45">
        <f>SUM(T37:T38)+SUM(T41:T42)+SUM(T45:T48)</f>
        <v>131428.67229151001</v>
      </c>
      <c r="U36" s="45">
        <f t="shared" si="41"/>
        <v>148308.39008122997</v>
      </c>
      <c r="V36" s="45">
        <f t="shared" si="41"/>
        <v>130699.65967375999</v>
      </c>
      <c r="W36" s="45">
        <f t="shared" si="41"/>
        <v>166648.54658949</v>
      </c>
      <c r="X36" s="45">
        <f t="shared" si="41"/>
        <v>149728.68894697999</v>
      </c>
      <c r="Y36" s="46">
        <f t="shared" si="41"/>
        <v>153943.37368429999</v>
      </c>
      <c r="Z36" s="45">
        <f>SUM(Z37:Z38)+SUM(Z41:Z42)+SUM(Z45:Z48)</f>
        <v>153678.11974841999</v>
      </c>
      <c r="AA36" s="45">
        <f t="shared" si="41"/>
        <v>180216.81154140001</v>
      </c>
      <c r="AB36" s="45">
        <f t="shared" si="41"/>
        <v>194837.81958926999</v>
      </c>
      <c r="AC36" s="45">
        <f t="shared" si="41"/>
        <v>173915.12070540999</v>
      </c>
      <c r="AD36" s="45">
        <f t="shared" si="41"/>
        <v>196681.56915599</v>
      </c>
      <c r="AE36" s="45">
        <f t="shared" si="41"/>
        <v>157098.54709268</v>
      </c>
      <c r="AF36" s="45">
        <f>SUM(AF37:AF38)+SUM(AF41:AF42)+SUM(AF45:AF48)</f>
        <v>163210.07012796999</v>
      </c>
      <c r="AG36" s="45">
        <f t="shared" si="41"/>
        <v>168407.62013619</v>
      </c>
      <c r="AH36" s="45">
        <f t="shared" si="41"/>
        <v>124124.28457260999</v>
      </c>
      <c r="AI36" s="45">
        <f t="shared" si="41"/>
        <v>131389.68491864001</v>
      </c>
      <c r="AJ36" s="45">
        <f t="shared" si="41"/>
        <v>127586.53648557002</v>
      </c>
      <c r="AK36" s="46">
        <f t="shared" si="41"/>
        <v>122614.63700058001</v>
      </c>
      <c r="AL36" s="45">
        <f t="shared" si="39"/>
        <v>768032.2464671171</v>
      </c>
      <c r="AM36" s="45">
        <f t="shared" si="39"/>
        <v>769312.95660921698</v>
      </c>
      <c r="AN36" s="45">
        <f t="shared" si="39"/>
        <v>819382.82528900704</v>
      </c>
      <c r="AO36" s="45">
        <f t="shared" si="39"/>
        <v>787961.25276191707</v>
      </c>
      <c r="AP36" s="45">
        <f t="shared" si="39"/>
        <v>776485.93221440713</v>
      </c>
      <c r="AQ36" s="45">
        <f t="shared" si="39"/>
        <v>772989.31807578704</v>
      </c>
      <c r="AR36" s="45">
        <f t="shared" si="39"/>
        <v>767192.23816354712</v>
      </c>
      <c r="AS36" s="45">
        <f t="shared" si="39"/>
        <v>730720.40594504704</v>
      </c>
      <c r="AT36" s="45">
        <f t="shared" si="39"/>
        <v>720254.01110115694</v>
      </c>
      <c r="AU36" s="45">
        <f t="shared" si="39"/>
        <v>830824.497670857</v>
      </c>
      <c r="AV36" s="45">
        <f t="shared" si="39"/>
        <v>794049.78846141696</v>
      </c>
      <c r="AW36" s="47">
        <f t="shared" si="39"/>
        <v>758583.37268372707</v>
      </c>
    </row>
    <row r="37" spans="1:51" s="4" customFormat="1" x14ac:dyDescent="0.25">
      <c r="A37" s="22" t="s">
        <v>16</v>
      </c>
      <c r="B37" s="3">
        <v>254692.33891667001</v>
      </c>
      <c r="C37" s="3">
        <v>247072.33891667001</v>
      </c>
      <c r="D37" s="3">
        <v>281291.33891667001</v>
      </c>
      <c r="E37" s="3">
        <v>254080.33891667001</v>
      </c>
      <c r="F37" s="3">
        <v>259555.33891667001</v>
      </c>
      <c r="G37" s="3">
        <v>249704.33891667001</v>
      </c>
      <c r="H37" s="3">
        <v>255831.33891667001</v>
      </c>
      <c r="I37" s="3">
        <v>205735.33891667001</v>
      </c>
      <c r="J37" s="3">
        <v>199516.33891667001</v>
      </c>
      <c r="K37" s="3">
        <v>246047.33891667001</v>
      </c>
      <c r="L37" s="3">
        <v>225445.33891667001</v>
      </c>
      <c r="M37" s="38">
        <v>220850.33891667001</v>
      </c>
      <c r="N37" s="3">
        <v>4858.9005997899994</v>
      </c>
      <c r="O37" s="3">
        <v>18711.6561626</v>
      </c>
      <c r="P37" s="3">
        <v>9978.0737659999977</v>
      </c>
      <c r="Q37" s="3">
        <v>6120.8900015999998</v>
      </c>
      <c r="R37" s="3">
        <v>10518.976457999999</v>
      </c>
      <c r="S37" s="3">
        <v>11277.486797</v>
      </c>
      <c r="T37" s="3">
        <v>6535.8093359999993</v>
      </c>
      <c r="U37" s="3">
        <v>5119.4759119999999</v>
      </c>
      <c r="V37" s="3">
        <v>5405.4918109999999</v>
      </c>
      <c r="W37" s="3">
        <v>10000.836631</v>
      </c>
      <c r="X37" s="3">
        <v>9336.0593950000002</v>
      </c>
      <c r="Y37" s="38">
        <v>5348.6518670000005</v>
      </c>
      <c r="Z37" s="3">
        <v>38390.335617860001</v>
      </c>
      <c r="AA37" s="3">
        <v>34111.714449999999</v>
      </c>
      <c r="AB37" s="3">
        <v>24478.711908000001</v>
      </c>
      <c r="AC37" s="3">
        <v>53454.867889000001</v>
      </c>
      <c r="AD37" s="3">
        <v>40434.527959999999</v>
      </c>
      <c r="AE37" s="3">
        <v>21592.521817000001</v>
      </c>
      <c r="AF37" s="3">
        <v>24010.893694000002</v>
      </c>
      <c r="AG37" s="3">
        <v>20817.730909999998</v>
      </c>
      <c r="AH37" s="3">
        <v>13636.308800000001</v>
      </c>
      <c r="AI37" s="3">
        <v>24768.521996999996</v>
      </c>
      <c r="AJ37" s="3">
        <v>15103.786758</v>
      </c>
      <c r="AK37" s="38">
        <v>16303.51074</v>
      </c>
      <c r="AL37" s="3">
        <f t="shared" si="39"/>
        <v>221160.90389860002</v>
      </c>
      <c r="AM37" s="3">
        <f t="shared" si="39"/>
        <v>231672.28062926998</v>
      </c>
      <c r="AN37" s="3">
        <f>(D37+P37-AB37)</f>
        <v>266790.70077467</v>
      </c>
      <c r="AO37" s="3">
        <f>(E37+Q37-AC37)</f>
        <v>206746.36102926999</v>
      </c>
      <c r="AP37" s="3">
        <f t="shared" si="39"/>
        <v>229639.78741467002</v>
      </c>
      <c r="AQ37" s="3">
        <f t="shared" si="39"/>
        <v>239389.30389667</v>
      </c>
      <c r="AR37" s="3">
        <f t="shared" si="39"/>
        <v>238356.25455867001</v>
      </c>
      <c r="AS37" s="3">
        <f t="shared" si="39"/>
        <v>190037.08391867002</v>
      </c>
      <c r="AT37" s="3">
        <f t="shared" si="39"/>
        <v>191285.52192766999</v>
      </c>
      <c r="AU37" s="3">
        <f t="shared" si="39"/>
        <v>231279.65355067002</v>
      </c>
      <c r="AV37" s="3">
        <f t="shared" si="39"/>
        <v>219677.61155366999</v>
      </c>
      <c r="AW37" s="17">
        <f t="shared" si="39"/>
        <v>209895.48004367002</v>
      </c>
    </row>
    <row r="38" spans="1:51" s="4" customFormat="1" x14ac:dyDescent="0.25">
      <c r="A38" s="24" t="s">
        <v>35</v>
      </c>
      <c r="B38" s="3">
        <f t="shared" ref="B38:AK38" si="42">B39+B40</f>
        <v>205865.21868917</v>
      </c>
      <c r="C38" s="3">
        <f t="shared" si="42"/>
        <v>199693.21868917</v>
      </c>
      <c r="D38" s="3">
        <f t="shared" si="42"/>
        <v>227410.21868917</v>
      </c>
      <c r="E38" s="3">
        <f t="shared" si="42"/>
        <v>205369.21868917</v>
      </c>
      <c r="F38" s="3">
        <f t="shared" si="42"/>
        <v>209804.21868917</v>
      </c>
      <c r="G38" s="3">
        <f t="shared" si="42"/>
        <v>201825.21868917</v>
      </c>
      <c r="H38" s="3">
        <f t="shared" si="42"/>
        <v>206788.21868917</v>
      </c>
      <c r="I38" s="3">
        <f t="shared" si="42"/>
        <v>166210.21868917</v>
      </c>
      <c r="J38" s="3">
        <f t="shared" si="42"/>
        <v>161172.21868917</v>
      </c>
      <c r="K38" s="3">
        <f t="shared" si="42"/>
        <v>198862.21868917</v>
      </c>
      <c r="L38" s="3">
        <f t="shared" si="42"/>
        <v>182175.21868917</v>
      </c>
      <c r="M38" s="38">
        <f t="shared" si="42"/>
        <v>178453.21868917</v>
      </c>
      <c r="N38" s="3">
        <f t="shared" si="42"/>
        <v>14625.05643443</v>
      </c>
      <c r="O38" s="3">
        <f t="shared" si="42"/>
        <v>14396.65014795</v>
      </c>
      <c r="P38" s="3">
        <f t="shared" si="42"/>
        <v>18570.852310390001</v>
      </c>
      <c r="Q38" s="3">
        <f t="shared" si="42"/>
        <v>17673.272067229998</v>
      </c>
      <c r="R38" s="3">
        <f>R39+R40</f>
        <v>17519.830823600001</v>
      </c>
      <c r="S38" s="3">
        <f t="shared" si="42"/>
        <v>16734.760069339998</v>
      </c>
      <c r="T38" s="3">
        <f>T39+T40</f>
        <v>16241.360928359998</v>
      </c>
      <c r="U38" s="3">
        <f t="shared" si="42"/>
        <v>19871.613027899999</v>
      </c>
      <c r="V38" s="3">
        <f t="shared" si="42"/>
        <v>16332.41201244</v>
      </c>
      <c r="W38" s="3">
        <f t="shared" si="42"/>
        <v>17322.074813660001</v>
      </c>
      <c r="X38" s="3">
        <f t="shared" si="42"/>
        <v>16039.04565405</v>
      </c>
      <c r="Y38" s="38">
        <f t="shared" si="42"/>
        <v>14716.275303910001</v>
      </c>
      <c r="Z38" s="3">
        <f t="shared" si="42"/>
        <v>28349.39538496</v>
      </c>
      <c r="AA38" s="3">
        <f t="shared" si="42"/>
        <v>36844.712568399998</v>
      </c>
      <c r="AB38" s="3">
        <f t="shared" si="42"/>
        <v>39698.202764599999</v>
      </c>
      <c r="AC38" s="3">
        <f t="shared" si="42"/>
        <v>35161.047451170001</v>
      </c>
      <c r="AD38" s="3">
        <f t="shared" si="42"/>
        <v>37293.5628373</v>
      </c>
      <c r="AE38" s="3">
        <f t="shared" si="42"/>
        <v>36609.948133669997</v>
      </c>
      <c r="AF38" s="3">
        <f>AF39+AF40</f>
        <v>34723.070818699998</v>
      </c>
      <c r="AG38" s="3">
        <f t="shared" si="42"/>
        <v>39681.647805629997</v>
      </c>
      <c r="AH38" s="3">
        <f t="shared" si="42"/>
        <v>27687.785746380003</v>
      </c>
      <c r="AI38" s="3">
        <f t="shared" si="42"/>
        <v>32667.106109319997</v>
      </c>
      <c r="AJ38" s="3">
        <f t="shared" si="42"/>
        <v>27604.590367790002</v>
      </c>
      <c r="AK38" s="38">
        <f t="shared" si="42"/>
        <v>28587.986066580001</v>
      </c>
      <c r="AL38" s="3">
        <f t="shared" si="39"/>
        <v>192140.87973864001</v>
      </c>
      <c r="AM38" s="3">
        <f t="shared" si="39"/>
        <v>177245.15626872002</v>
      </c>
      <c r="AN38" s="3">
        <f t="shared" si="39"/>
        <v>206282.86823496001</v>
      </c>
      <c r="AO38" s="3">
        <f t="shared" si="39"/>
        <v>187881.44330523</v>
      </c>
      <c r="AP38" s="3">
        <f t="shared" si="39"/>
        <v>190030.48667546999</v>
      </c>
      <c r="AQ38" s="3">
        <f t="shared" si="39"/>
        <v>181950.03062484</v>
      </c>
      <c r="AR38" s="3">
        <f t="shared" si="39"/>
        <v>188306.50879882998</v>
      </c>
      <c r="AS38" s="3">
        <f t="shared" si="39"/>
        <v>146400.18391143999</v>
      </c>
      <c r="AT38" s="3">
        <f t="shared" si="39"/>
        <v>149816.84495523002</v>
      </c>
      <c r="AU38" s="3">
        <f t="shared" si="39"/>
        <v>183517.18739351002</v>
      </c>
      <c r="AV38" s="3">
        <f t="shared" si="39"/>
        <v>170609.67397542999</v>
      </c>
      <c r="AW38" s="17">
        <f t="shared" si="39"/>
        <v>164581.50792649999</v>
      </c>
      <c r="AY38" s="53"/>
    </row>
    <row r="39" spans="1:51" s="4" customFormat="1" x14ac:dyDescent="0.25">
      <c r="A39" s="24" t="s">
        <v>47</v>
      </c>
      <c r="B39" s="3">
        <v>205865.21868917</v>
      </c>
      <c r="C39" s="3">
        <v>199693.21868917</v>
      </c>
      <c r="D39" s="3">
        <v>227410.21868917</v>
      </c>
      <c r="E39" s="3">
        <v>205369.21868917</v>
      </c>
      <c r="F39" s="3">
        <v>209804.21868917</v>
      </c>
      <c r="G39" s="3">
        <v>201825.21868917</v>
      </c>
      <c r="H39" s="3">
        <v>206788.21868917</v>
      </c>
      <c r="I39" s="3">
        <v>166210.21868917</v>
      </c>
      <c r="J39" s="3">
        <v>161172.21868917</v>
      </c>
      <c r="K39" s="3">
        <v>198862.21868917</v>
      </c>
      <c r="L39" s="3">
        <v>182175.21868917</v>
      </c>
      <c r="M39" s="38">
        <v>178453.21868917</v>
      </c>
      <c r="N39" s="3">
        <v>9207.2231006799993</v>
      </c>
      <c r="O39" s="3">
        <v>8944.0413298099993</v>
      </c>
      <c r="P39" s="3">
        <v>11189.45950974</v>
      </c>
      <c r="Q39" s="3">
        <v>10803.219878399999</v>
      </c>
      <c r="R39" s="3">
        <v>10413.08700189</v>
      </c>
      <c r="S39" s="3">
        <v>10479.156738039999</v>
      </c>
      <c r="T39" s="3">
        <v>9865.3132972099993</v>
      </c>
      <c r="U39" s="3">
        <v>12795.67277361</v>
      </c>
      <c r="V39" s="3">
        <v>10892.241005149999</v>
      </c>
      <c r="W39" s="3">
        <v>10586.510547489999</v>
      </c>
      <c r="X39" s="3">
        <v>9682.5310399999998</v>
      </c>
      <c r="Y39" s="38">
        <v>9832.4610174000009</v>
      </c>
      <c r="Z39" s="3">
        <v>19331.385660069998</v>
      </c>
      <c r="AA39" s="3">
        <v>23526.603829529999</v>
      </c>
      <c r="AB39" s="3">
        <v>24561.77933886</v>
      </c>
      <c r="AC39" s="3">
        <v>22845.53714945</v>
      </c>
      <c r="AD39" s="3">
        <v>23797.194114999998</v>
      </c>
      <c r="AE39" s="3">
        <v>23227.556501880001</v>
      </c>
      <c r="AF39" s="3">
        <v>22105.855388060001</v>
      </c>
      <c r="AG39" s="3">
        <v>25757.554677</v>
      </c>
      <c r="AH39" s="3">
        <v>17012.407410200001</v>
      </c>
      <c r="AI39" s="3">
        <v>22076.838920999999</v>
      </c>
      <c r="AJ39" s="3">
        <v>18430.960293700002</v>
      </c>
      <c r="AK39" s="38">
        <v>18897.791077000002</v>
      </c>
      <c r="AL39" s="3">
        <f t="shared" si="39"/>
        <v>195741.05612978002</v>
      </c>
      <c r="AM39" s="3">
        <f t="shared" si="39"/>
        <v>185110.65618944998</v>
      </c>
      <c r="AN39" s="3">
        <f t="shared" si="39"/>
        <v>214037.89886004999</v>
      </c>
      <c r="AO39" s="3">
        <f t="shared" si="39"/>
        <v>193326.90141812002</v>
      </c>
      <c r="AP39" s="3">
        <f t="shared" si="39"/>
        <v>196420.11157606001</v>
      </c>
      <c r="AQ39" s="3">
        <f t="shared" si="39"/>
        <v>189076.81892533001</v>
      </c>
      <c r="AR39" s="3">
        <f t="shared" si="39"/>
        <v>194547.67659831999</v>
      </c>
      <c r="AS39" s="3">
        <f t="shared" si="39"/>
        <v>153248.33678578</v>
      </c>
      <c r="AT39" s="3">
        <f t="shared" si="39"/>
        <v>155052.05228412</v>
      </c>
      <c r="AU39" s="3">
        <f t="shared" si="39"/>
        <v>187371.89031566001</v>
      </c>
      <c r="AV39" s="3">
        <f t="shared" si="39"/>
        <v>173426.78943547001</v>
      </c>
      <c r="AW39" s="17">
        <f t="shared" si="39"/>
        <v>169387.88862956999</v>
      </c>
    </row>
    <row r="40" spans="1:51" s="4" customFormat="1" x14ac:dyDescent="0.25">
      <c r="A40" s="24" t="s">
        <v>48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8">
        <v>0</v>
      </c>
      <c r="N40" s="3">
        <v>5417.8333337499998</v>
      </c>
      <c r="O40" s="3">
        <v>5452.60881814</v>
      </c>
      <c r="P40" s="3">
        <v>7381.39280065</v>
      </c>
      <c r="Q40" s="3">
        <v>6870.05218883</v>
      </c>
      <c r="R40" s="3">
        <v>7106.7438217099998</v>
      </c>
      <c r="S40" s="3">
        <v>6255.6033312999998</v>
      </c>
      <c r="T40" s="3">
        <v>6376.0476311499997</v>
      </c>
      <c r="U40" s="3">
        <v>7075.9402542899998</v>
      </c>
      <c r="V40" s="3">
        <v>5440.1710072899996</v>
      </c>
      <c r="W40" s="3">
        <v>6735.5642661700003</v>
      </c>
      <c r="X40" s="3">
        <v>6356.5146140500001</v>
      </c>
      <c r="Y40" s="38">
        <v>4883.8142865099999</v>
      </c>
      <c r="Z40" s="3">
        <v>9018.0097248900001</v>
      </c>
      <c r="AA40" s="3">
        <v>13318.10873887</v>
      </c>
      <c r="AB40" s="3">
        <v>15136.42342574</v>
      </c>
      <c r="AC40" s="3">
        <v>12315.51030172</v>
      </c>
      <c r="AD40" s="3">
        <v>13496.3687223</v>
      </c>
      <c r="AE40" s="3">
        <v>13382.39163179</v>
      </c>
      <c r="AF40" s="3">
        <v>12617.215430640001</v>
      </c>
      <c r="AG40" s="3">
        <v>13924.09312863</v>
      </c>
      <c r="AH40" s="3">
        <v>10675.37833618</v>
      </c>
      <c r="AI40" s="3">
        <v>10590.26718832</v>
      </c>
      <c r="AJ40" s="3">
        <v>9173.6300740900006</v>
      </c>
      <c r="AK40" s="38">
        <v>9690.1949895800008</v>
      </c>
      <c r="AL40" s="3">
        <f t="shared" si="39"/>
        <v>-3600.1763911400003</v>
      </c>
      <c r="AM40" s="3">
        <f t="shared" si="39"/>
        <v>-7865.4999207299998</v>
      </c>
      <c r="AN40" s="3">
        <f t="shared" si="39"/>
        <v>-7755.0306250900003</v>
      </c>
      <c r="AO40" s="3">
        <f t="shared" si="39"/>
        <v>-5445.4581128899999</v>
      </c>
      <c r="AP40" s="3">
        <f t="shared" si="39"/>
        <v>-6389.6249005899999</v>
      </c>
      <c r="AQ40" s="3">
        <f t="shared" si="39"/>
        <v>-7126.7883004900004</v>
      </c>
      <c r="AR40" s="3">
        <f t="shared" si="39"/>
        <v>-6241.167799490001</v>
      </c>
      <c r="AS40" s="3">
        <f t="shared" si="39"/>
        <v>-6848.1528743400004</v>
      </c>
      <c r="AT40" s="3">
        <f t="shared" si="39"/>
        <v>-5235.2073288900001</v>
      </c>
      <c r="AU40" s="3">
        <f t="shared" si="39"/>
        <v>-3854.7029221499997</v>
      </c>
      <c r="AV40" s="3">
        <f t="shared" si="39"/>
        <v>-2817.1154600400005</v>
      </c>
      <c r="AW40" s="17">
        <f t="shared" si="39"/>
        <v>-4806.3807030700009</v>
      </c>
    </row>
    <row r="41" spans="1:51" s="4" customFormat="1" x14ac:dyDescent="0.25">
      <c r="A41" s="23" t="s">
        <v>9</v>
      </c>
      <c r="B41" s="3">
        <v>377097.76841666998</v>
      </c>
      <c r="C41" s="3">
        <v>351947.76841666998</v>
      </c>
      <c r="D41" s="3">
        <v>393835.76841666998</v>
      </c>
      <c r="E41" s="3">
        <v>390085.23341667</v>
      </c>
      <c r="F41" s="3">
        <v>383784.76841666998</v>
      </c>
      <c r="G41" s="3">
        <v>351704.76841666998</v>
      </c>
      <c r="H41" s="3">
        <v>348720.76841666998</v>
      </c>
      <c r="I41" s="3">
        <v>342128.76841666998</v>
      </c>
      <c r="J41" s="3">
        <v>335380.76841666998</v>
      </c>
      <c r="K41" s="3">
        <v>344936.76841666998</v>
      </c>
      <c r="L41" s="3">
        <v>356465.76841666998</v>
      </c>
      <c r="M41" s="38">
        <v>339893.76841666998</v>
      </c>
      <c r="N41" s="2">
        <v>60.088749999999997</v>
      </c>
      <c r="O41" s="2">
        <v>53.176074</v>
      </c>
      <c r="P41" s="2">
        <v>18.974630000000001</v>
      </c>
      <c r="Q41" s="2">
        <v>18.75009</v>
      </c>
      <c r="R41" s="2">
        <v>28.701941000000001</v>
      </c>
      <c r="S41" s="2">
        <v>1.463004</v>
      </c>
      <c r="T41" s="2">
        <v>22.6165387</v>
      </c>
      <c r="U41" s="2">
        <v>29.1480268</v>
      </c>
      <c r="V41" s="2">
        <v>18.555506999999999</v>
      </c>
      <c r="W41" s="2">
        <v>2214.0700692999999</v>
      </c>
      <c r="X41" s="2">
        <v>10528.216304</v>
      </c>
      <c r="Y41" s="36">
        <v>38.370291000000002</v>
      </c>
      <c r="Z41" s="2">
        <v>46024.999667999997</v>
      </c>
      <c r="AA41" s="2">
        <v>59702.048020000002</v>
      </c>
      <c r="AB41" s="2">
        <v>69075.952235000004</v>
      </c>
      <c r="AC41" s="2">
        <v>42109.86333</v>
      </c>
      <c r="AD41" s="2">
        <v>77510.588499000005</v>
      </c>
      <c r="AE41" s="2">
        <v>45106.031020000002</v>
      </c>
      <c r="AF41" s="2">
        <v>55306.39791</v>
      </c>
      <c r="AG41" s="2">
        <v>55202.06409</v>
      </c>
      <c r="AH41" s="2">
        <v>38398.807569999997</v>
      </c>
      <c r="AI41" s="2">
        <v>36291.912378000001</v>
      </c>
      <c r="AJ41" s="2">
        <v>48117.200713999999</v>
      </c>
      <c r="AK41" s="36">
        <v>41073.794908000003</v>
      </c>
      <c r="AL41" s="2">
        <f t="shared" si="39"/>
        <v>331132.85749867</v>
      </c>
      <c r="AM41" s="2">
        <f t="shared" si="39"/>
        <v>292298.89647067001</v>
      </c>
      <c r="AN41" s="2">
        <f t="shared" si="39"/>
        <v>324778.79081167001</v>
      </c>
      <c r="AO41" s="2">
        <f t="shared" si="39"/>
        <v>347994.12017666997</v>
      </c>
      <c r="AP41" s="2">
        <f t="shared" si="39"/>
        <v>306302.88185866998</v>
      </c>
      <c r="AQ41" s="2">
        <f t="shared" si="39"/>
        <v>306600.20040067</v>
      </c>
      <c r="AR41" s="2">
        <f t="shared" si="39"/>
        <v>293436.98704536998</v>
      </c>
      <c r="AS41" s="2">
        <f t="shared" si="39"/>
        <v>286955.85235346999</v>
      </c>
      <c r="AT41" s="2">
        <f t="shared" si="39"/>
        <v>297000.51635366998</v>
      </c>
      <c r="AU41" s="2">
        <f t="shared" si="39"/>
        <v>310858.92610797001</v>
      </c>
      <c r="AV41" s="2">
        <f t="shared" si="39"/>
        <v>318876.78400667</v>
      </c>
      <c r="AW41" s="19">
        <f t="shared" si="39"/>
        <v>298858.34379966999</v>
      </c>
    </row>
    <row r="42" spans="1:51" s="4" customFormat="1" x14ac:dyDescent="0.25">
      <c r="A42" s="24" t="s">
        <v>50</v>
      </c>
      <c r="B42" s="3">
        <f t="shared" ref="B42:AK42" si="43">B43+B44</f>
        <v>72577.307416666998</v>
      </c>
      <c r="C42" s="3">
        <f t="shared" si="43"/>
        <v>80483.392416667004</v>
      </c>
      <c r="D42" s="3">
        <f t="shared" si="43"/>
        <v>81946.960416667003</v>
      </c>
      <c r="E42" s="3">
        <f t="shared" si="43"/>
        <v>77750.996416666996</v>
      </c>
      <c r="F42" s="3">
        <f t="shared" si="43"/>
        <v>78688.867416666995</v>
      </c>
      <c r="G42" s="3">
        <f t="shared" si="43"/>
        <v>82784.027416666999</v>
      </c>
      <c r="H42" s="3">
        <f t="shared" si="43"/>
        <v>75771.307416666998</v>
      </c>
      <c r="I42" s="3">
        <f t="shared" si="43"/>
        <v>87622.307416666998</v>
      </c>
      <c r="J42" s="3">
        <f t="shared" si="43"/>
        <v>68225.307416666998</v>
      </c>
      <c r="K42" s="3">
        <f t="shared" si="43"/>
        <v>85267.307416666998</v>
      </c>
      <c r="L42" s="3">
        <f t="shared" si="43"/>
        <v>72353.307416666998</v>
      </c>
      <c r="M42" s="38">
        <f t="shared" si="43"/>
        <v>66121.307416666998</v>
      </c>
      <c r="N42" s="3">
        <f t="shared" si="43"/>
        <v>12830.908434659999</v>
      </c>
      <c r="O42" s="3">
        <f t="shared" si="43"/>
        <v>24344.202476370003</v>
      </c>
      <c r="P42" s="3">
        <f t="shared" si="43"/>
        <v>15389.49424464</v>
      </c>
      <c r="Q42" s="3">
        <f t="shared" si="43"/>
        <v>17665.18073833</v>
      </c>
      <c r="R42" s="3">
        <f>R43+R44</f>
        <v>25726.866255060002</v>
      </c>
      <c r="S42" s="3">
        <f t="shared" si="43"/>
        <v>21336.650494550002</v>
      </c>
      <c r="T42" s="3">
        <f>T43+T44</f>
        <v>15038.61027714</v>
      </c>
      <c r="U42" s="3">
        <f t="shared" si="43"/>
        <v>20542.81777749</v>
      </c>
      <c r="V42" s="3">
        <f t="shared" si="43"/>
        <v>18665.60668103</v>
      </c>
      <c r="W42" s="3">
        <f t="shared" si="43"/>
        <v>27760.370100579999</v>
      </c>
      <c r="X42" s="3">
        <f t="shared" si="43"/>
        <v>14845.39386697</v>
      </c>
      <c r="Y42" s="38">
        <f t="shared" si="43"/>
        <v>27384.551044759999</v>
      </c>
      <c r="Z42" s="3">
        <f t="shared" si="43"/>
        <v>25852.934839000001</v>
      </c>
      <c r="AA42" s="3">
        <f t="shared" si="43"/>
        <v>26717.986848200002</v>
      </c>
      <c r="AB42" s="3">
        <f t="shared" si="43"/>
        <v>35237.685368869999</v>
      </c>
      <c r="AC42" s="3">
        <f t="shared" si="43"/>
        <v>30067.960335299998</v>
      </c>
      <c r="AD42" s="3">
        <f t="shared" si="43"/>
        <v>29504.300982000001</v>
      </c>
      <c r="AE42" s="3">
        <f t="shared" si="43"/>
        <v>26780.574357229998</v>
      </c>
      <c r="AF42" s="3">
        <f>AF43+AF44</f>
        <v>28299.264406999999</v>
      </c>
      <c r="AG42" s="3">
        <f t="shared" si="43"/>
        <v>28688.581173300001</v>
      </c>
      <c r="AH42" s="3">
        <f t="shared" si="43"/>
        <v>27855.503174599999</v>
      </c>
      <c r="AI42" s="3">
        <f t="shared" si="43"/>
        <v>18690.658085999999</v>
      </c>
      <c r="AJ42" s="3">
        <f t="shared" si="43"/>
        <v>21906.7540721</v>
      </c>
      <c r="AK42" s="38">
        <f t="shared" si="43"/>
        <v>17855.104057559998</v>
      </c>
      <c r="AL42" s="3">
        <f t="shared" si="39"/>
        <v>59555.281012326996</v>
      </c>
      <c r="AM42" s="3">
        <f t="shared" si="39"/>
        <v>78109.608044837005</v>
      </c>
      <c r="AN42" s="3">
        <f t="shared" si="39"/>
        <v>62098.769292436999</v>
      </c>
      <c r="AO42" s="3">
        <f t="shared" si="39"/>
        <v>65348.216819697001</v>
      </c>
      <c r="AP42" s="3">
        <f t="shared" si="39"/>
        <v>74911.432689726993</v>
      </c>
      <c r="AQ42" s="3">
        <f t="shared" si="39"/>
        <v>77340.103553987006</v>
      </c>
      <c r="AR42" s="3">
        <f t="shared" si="39"/>
        <v>62510.653286807006</v>
      </c>
      <c r="AS42" s="3">
        <f t="shared" si="39"/>
        <v>79476.544020856993</v>
      </c>
      <c r="AT42" s="3">
        <f t="shared" si="39"/>
        <v>59035.410923096992</v>
      </c>
      <c r="AU42" s="3">
        <f t="shared" si="39"/>
        <v>94337.019431246998</v>
      </c>
      <c r="AV42" s="3">
        <f t="shared" si="39"/>
        <v>65291.947211537001</v>
      </c>
      <c r="AW42" s="17">
        <f t="shared" si="39"/>
        <v>75650.754403867002</v>
      </c>
    </row>
    <row r="43" spans="1:51" s="4" customFormat="1" x14ac:dyDescent="0.25">
      <c r="A43" s="24" t="s">
        <v>52</v>
      </c>
      <c r="B43" s="3">
        <v>72577.307416666998</v>
      </c>
      <c r="C43" s="3">
        <v>80483.392416667004</v>
      </c>
      <c r="D43" s="3">
        <v>81946.960416667003</v>
      </c>
      <c r="E43" s="3">
        <v>77750.996416666996</v>
      </c>
      <c r="F43" s="3">
        <v>78688.867416666995</v>
      </c>
      <c r="G43" s="3">
        <v>82784.027416666999</v>
      </c>
      <c r="H43" s="3">
        <v>75771.307416666998</v>
      </c>
      <c r="I43" s="3">
        <v>87622.307416666998</v>
      </c>
      <c r="J43" s="3">
        <v>68225.307416666998</v>
      </c>
      <c r="K43" s="3">
        <v>85267.307416666998</v>
      </c>
      <c r="L43" s="3">
        <v>72353.307416666998</v>
      </c>
      <c r="M43" s="38">
        <v>66121.307416666998</v>
      </c>
      <c r="N43" s="3">
        <v>8009.4348626299998</v>
      </c>
      <c r="O43" s="3">
        <v>20327.548155600001</v>
      </c>
      <c r="P43" s="3">
        <v>14083.75086197</v>
      </c>
      <c r="Q43" s="3">
        <v>16849.301035420001</v>
      </c>
      <c r="R43" s="3">
        <v>24738.72954928</v>
      </c>
      <c r="S43" s="3">
        <v>19925.896747930001</v>
      </c>
      <c r="T43" s="3">
        <v>14193.22258519</v>
      </c>
      <c r="U43" s="3">
        <v>18039.361487949998</v>
      </c>
      <c r="V43" s="3">
        <v>17272.596359359999</v>
      </c>
      <c r="W43" s="3">
        <v>25242.571906559999</v>
      </c>
      <c r="X43" s="3">
        <v>12073.03754223</v>
      </c>
      <c r="Y43" s="38">
        <v>26027.88326441</v>
      </c>
      <c r="Z43" s="3">
        <v>19089.583952000001</v>
      </c>
      <c r="AA43" s="3">
        <v>20972.225144200002</v>
      </c>
      <c r="AB43" s="3">
        <v>23588.430414999999</v>
      </c>
      <c r="AC43" s="3">
        <v>21510.489274</v>
      </c>
      <c r="AD43" s="3">
        <v>19819.296186</v>
      </c>
      <c r="AE43" s="3">
        <v>15438.555162000001</v>
      </c>
      <c r="AF43" s="3">
        <v>20271.722959999999</v>
      </c>
      <c r="AG43" s="3">
        <v>21155.18461</v>
      </c>
      <c r="AH43" s="3">
        <v>19031.330625999999</v>
      </c>
      <c r="AI43" s="3">
        <v>11273.611134999999</v>
      </c>
      <c r="AJ43" s="3">
        <v>15065.1539361</v>
      </c>
      <c r="AK43" s="38">
        <v>10844.909796559999</v>
      </c>
      <c r="AL43" s="3">
        <f t="shared" si="39"/>
        <v>61497.158327297002</v>
      </c>
      <c r="AM43" s="3">
        <f t="shared" si="39"/>
        <v>79838.715428067007</v>
      </c>
      <c r="AN43" s="3">
        <f t="shared" si="39"/>
        <v>72442.280863637003</v>
      </c>
      <c r="AO43" s="3">
        <f t="shared" si="39"/>
        <v>73089.808178086998</v>
      </c>
      <c r="AP43" s="3">
        <f t="shared" si="39"/>
        <v>83608.300779946992</v>
      </c>
      <c r="AQ43" s="3">
        <f t="shared" si="39"/>
        <v>87271.369002596999</v>
      </c>
      <c r="AR43" s="3">
        <f t="shared" si="39"/>
        <v>69692.807041856999</v>
      </c>
      <c r="AS43" s="3">
        <f t="shared" si="39"/>
        <v>84506.484294616996</v>
      </c>
      <c r="AT43" s="3">
        <f t="shared" si="39"/>
        <v>66466.573150027005</v>
      </c>
      <c r="AU43" s="3">
        <f t="shared" si="39"/>
        <v>99236.268188226997</v>
      </c>
      <c r="AV43" s="3">
        <f t="shared" si="39"/>
        <v>69361.191022796993</v>
      </c>
      <c r="AW43" s="17">
        <f t="shared" si="39"/>
        <v>81304.280884517008</v>
      </c>
    </row>
    <row r="44" spans="1:51" s="4" customFormat="1" x14ac:dyDescent="0.25">
      <c r="A44" s="24" t="s">
        <v>53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8">
        <v>0</v>
      </c>
      <c r="N44" s="3">
        <v>4821.4735720299996</v>
      </c>
      <c r="O44" s="3">
        <v>4016.6543207700001</v>
      </c>
      <c r="P44" s="3">
        <v>1305.7433826700001</v>
      </c>
      <c r="Q44" s="3">
        <v>815.87970290999999</v>
      </c>
      <c r="R44" s="3">
        <v>988.13670578000006</v>
      </c>
      <c r="S44" s="3">
        <v>1410.7537466199999</v>
      </c>
      <c r="T44" s="3">
        <v>845.38769194999998</v>
      </c>
      <c r="U44" s="3">
        <v>2503.4562895399999</v>
      </c>
      <c r="V44" s="3">
        <v>1393.0103216699999</v>
      </c>
      <c r="W44" s="3">
        <v>2517.7981940200002</v>
      </c>
      <c r="X44" s="3">
        <v>2772.3563247400002</v>
      </c>
      <c r="Y44" s="38">
        <v>1356.6677803499999</v>
      </c>
      <c r="Z44" s="3">
        <v>6763.3508869999996</v>
      </c>
      <c r="AA44" s="3">
        <v>5745.7617039999996</v>
      </c>
      <c r="AB44" s="3">
        <v>11649.25495387</v>
      </c>
      <c r="AC44" s="3">
        <v>8557.4710613000007</v>
      </c>
      <c r="AD44" s="3">
        <v>9685.0047959999993</v>
      </c>
      <c r="AE44" s="3">
        <v>11342.019195229999</v>
      </c>
      <c r="AF44" s="3">
        <v>8027.5414469999996</v>
      </c>
      <c r="AG44" s="3">
        <v>7533.3965632999998</v>
      </c>
      <c r="AH44" s="3">
        <v>8824.1725485999996</v>
      </c>
      <c r="AI44" s="3">
        <v>7417.0469510000003</v>
      </c>
      <c r="AJ44" s="3">
        <v>6841.600136</v>
      </c>
      <c r="AK44" s="38">
        <v>7010.1942609999996</v>
      </c>
      <c r="AL44" s="3">
        <f t="shared" si="39"/>
        <v>-1941.87731497</v>
      </c>
      <c r="AM44" s="3">
        <f t="shared" si="39"/>
        <v>-1729.1073832299994</v>
      </c>
      <c r="AN44" s="3">
        <f t="shared" si="39"/>
        <v>-10343.511571200001</v>
      </c>
      <c r="AO44" s="3">
        <f t="shared" si="39"/>
        <v>-7741.591358390001</v>
      </c>
      <c r="AP44" s="3">
        <f t="shared" si="39"/>
        <v>-8696.8680902199994</v>
      </c>
      <c r="AQ44" s="3">
        <f t="shared" si="39"/>
        <v>-9931.26544861</v>
      </c>
      <c r="AR44" s="3">
        <f t="shared" si="39"/>
        <v>-7182.1537550499997</v>
      </c>
      <c r="AS44" s="3">
        <f t="shared" si="39"/>
        <v>-5029.9402737599994</v>
      </c>
      <c r="AT44" s="3">
        <f t="shared" si="39"/>
        <v>-7431.1622269299996</v>
      </c>
      <c r="AU44" s="3">
        <f t="shared" si="39"/>
        <v>-4899.2487569799996</v>
      </c>
      <c r="AV44" s="3">
        <f t="shared" si="39"/>
        <v>-4069.2438112599998</v>
      </c>
      <c r="AW44" s="17">
        <f t="shared" si="39"/>
        <v>-5653.5264806499999</v>
      </c>
    </row>
    <row r="45" spans="1:51" s="4" customFormat="1" x14ac:dyDescent="0.25">
      <c r="A45" s="29" t="s">
        <v>36</v>
      </c>
      <c r="B45" s="3">
        <v>62232.857916667002</v>
      </c>
      <c r="C45" s="3">
        <v>63080.073916667003</v>
      </c>
      <c r="D45" s="3">
        <v>56907.971916666997</v>
      </c>
      <c r="E45" s="3">
        <v>60507.193916666998</v>
      </c>
      <c r="F45" s="3">
        <v>57190.764916667002</v>
      </c>
      <c r="G45" s="3">
        <v>67859.171916666994</v>
      </c>
      <c r="H45" s="3">
        <v>72421.857916666995</v>
      </c>
      <c r="I45" s="3">
        <v>67875.857916666995</v>
      </c>
      <c r="J45" s="3">
        <v>68563.857916666995</v>
      </c>
      <c r="K45" s="3">
        <v>72780.857916666995</v>
      </c>
      <c r="L45" s="3">
        <v>64173.857916667002</v>
      </c>
      <c r="M45" s="38">
        <v>54608.857916667002</v>
      </c>
      <c r="N45" s="3">
        <v>2330.0995307600001</v>
      </c>
      <c r="O45" s="3">
        <v>2627.3060578</v>
      </c>
      <c r="P45" s="3">
        <v>4968.1277616799998</v>
      </c>
      <c r="Q45" s="3">
        <v>4670.77335064</v>
      </c>
      <c r="R45" s="3">
        <v>5101.1515095100003</v>
      </c>
      <c r="S45" s="3">
        <v>3855.0543183099999</v>
      </c>
      <c r="T45" s="3">
        <v>5875.5663045299998</v>
      </c>
      <c r="U45" s="3">
        <v>4425.1899984900001</v>
      </c>
      <c r="V45" s="3">
        <v>4904.8330724099997</v>
      </c>
      <c r="W45" s="3">
        <v>6101.9993228499998</v>
      </c>
      <c r="X45" s="3">
        <v>4059.4773077999998</v>
      </c>
      <c r="Y45" s="38">
        <v>2957.72115846</v>
      </c>
      <c r="Z45" s="3">
        <v>7080.9347083000002</v>
      </c>
      <c r="AA45" s="3">
        <v>11417.213761999999</v>
      </c>
      <c r="AB45" s="3">
        <v>13650.749972</v>
      </c>
      <c r="AC45" s="3">
        <v>7123.8126859000004</v>
      </c>
      <c r="AD45" s="3">
        <v>6024.8116470000004</v>
      </c>
      <c r="AE45" s="3">
        <v>14397.356145899999</v>
      </c>
      <c r="AF45" s="3">
        <v>8264.4013709999999</v>
      </c>
      <c r="AG45" s="3">
        <v>12251.4364448</v>
      </c>
      <c r="AH45" s="3">
        <v>9981.5290110000005</v>
      </c>
      <c r="AI45" s="3">
        <v>10608.518108</v>
      </c>
      <c r="AJ45" s="3">
        <v>8002.0499069999996</v>
      </c>
      <c r="AK45" s="38">
        <v>7801.3865820000001</v>
      </c>
      <c r="AL45" s="3">
        <f t="shared" si="39"/>
        <v>57482.022739127002</v>
      </c>
      <c r="AM45" s="3">
        <f t="shared" si="39"/>
        <v>54290.166212466997</v>
      </c>
      <c r="AN45" s="3">
        <f t="shared" si="39"/>
        <v>48225.349706346999</v>
      </c>
      <c r="AO45" s="3">
        <f t="shared" si="39"/>
        <v>58054.154581406998</v>
      </c>
      <c r="AP45" s="3">
        <f t="shared" si="39"/>
        <v>56267.104779177003</v>
      </c>
      <c r="AQ45" s="3">
        <f t="shared" si="39"/>
        <v>57316.870089076991</v>
      </c>
      <c r="AR45" s="3">
        <f t="shared" si="39"/>
        <v>70033.022850196998</v>
      </c>
      <c r="AS45" s="3">
        <f t="shared" si="39"/>
        <v>60049.611470356991</v>
      </c>
      <c r="AT45" s="3">
        <f t="shared" si="39"/>
        <v>63487.161978076991</v>
      </c>
      <c r="AU45" s="3">
        <f t="shared" si="39"/>
        <v>68274.339131516987</v>
      </c>
      <c r="AV45" s="3">
        <f t="shared" si="39"/>
        <v>60231.285317467009</v>
      </c>
      <c r="AW45" s="17">
        <f t="shared" si="39"/>
        <v>49765.192493127004</v>
      </c>
    </row>
    <row r="46" spans="1:51" s="4" customFormat="1" x14ac:dyDescent="0.25">
      <c r="A46" s="23" t="s">
        <v>17</v>
      </c>
      <c r="B46" s="3">
        <v>45324.363333333</v>
      </c>
      <c r="C46" s="3">
        <v>49797.363333333</v>
      </c>
      <c r="D46" s="3">
        <v>49989.299333333001</v>
      </c>
      <c r="E46" s="3">
        <v>44126.568333333002</v>
      </c>
      <c r="F46" s="3">
        <v>45641.363333333</v>
      </c>
      <c r="G46" s="3">
        <v>54005.667333333004</v>
      </c>
      <c r="H46" s="3">
        <v>46228.363333333</v>
      </c>
      <c r="I46" s="3">
        <v>47457.363333333</v>
      </c>
      <c r="J46" s="3">
        <v>41992.363333333</v>
      </c>
      <c r="K46" s="3">
        <v>46533.363333333</v>
      </c>
      <c r="L46" s="3">
        <v>53469.363333333</v>
      </c>
      <c r="M46" s="38">
        <v>45780.363333333</v>
      </c>
      <c r="N46" s="3">
        <v>58772.75840857</v>
      </c>
      <c r="O46" s="3">
        <v>74891.756877149994</v>
      </c>
      <c r="P46" s="3">
        <v>82906.087572019998</v>
      </c>
      <c r="Q46" s="3">
        <v>76248.53272766</v>
      </c>
      <c r="R46" s="3">
        <v>77397.120955510007</v>
      </c>
      <c r="S46" s="3">
        <v>63679.2131123</v>
      </c>
      <c r="T46" s="3">
        <v>80242.942626300006</v>
      </c>
      <c r="U46" s="3">
        <v>87692.755050270003</v>
      </c>
      <c r="V46" s="3">
        <v>76297.446161180007</v>
      </c>
      <c r="W46" s="3">
        <v>96977.461707919996</v>
      </c>
      <c r="X46" s="3">
        <v>90066.512747639994</v>
      </c>
      <c r="Y46" s="38">
        <v>69809.926148690007</v>
      </c>
      <c r="Z46" s="3">
        <v>7970.0858822999999</v>
      </c>
      <c r="AA46" s="3">
        <v>11422.6710028</v>
      </c>
      <c r="AB46" s="3">
        <v>12688.45773321</v>
      </c>
      <c r="AC46" s="3">
        <v>5979.3580974400002</v>
      </c>
      <c r="AD46" s="3">
        <v>5909.0622076899999</v>
      </c>
      <c r="AE46" s="3">
        <v>12598.03034888</v>
      </c>
      <c r="AF46" s="3">
        <v>12587.458894269999</v>
      </c>
      <c r="AG46" s="3">
        <v>11756.291287460001</v>
      </c>
      <c r="AH46" s="3">
        <v>6551.4769866300003</v>
      </c>
      <c r="AI46" s="3">
        <v>8347.5765513000006</v>
      </c>
      <c r="AJ46" s="3">
        <v>6843.7721736800004</v>
      </c>
      <c r="AK46" s="38">
        <v>10984.484756440001</v>
      </c>
      <c r="AL46" s="3">
        <f t="shared" si="39"/>
        <v>96127.035859602998</v>
      </c>
      <c r="AM46" s="3">
        <f t="shared" si="39"/>
        <v>113266.44920768301</v>
      </c>
      <c r="AN46" s="3">
        <f t="shared" si="39"/>
        <v>120206.92917214299</v>
      </c>
      <c r="AO46" s="3">
        <f t="shared" si="39"/>
        <v>114395.74296355301</v>
      </c>
      <c r="AP46" s="3">
        <f t="shared" si="39"/>
        <v>117129.422081153</v>
      </c>
      <c r="AQ46" s="3">
        <f t="shared" si="39"/>
        <v>105086.850096753</v>
      </c>
      <c r="AR46" s="3">
        <f t="shared" si="39"/>
        <v>113883.84706536299</v>
      </c>
      <c r="AS46" s="3">
        <f t="shared" si="39"/>
        <v>123393.827096143</v>
      </c>
      <c r="AT46" s="3">
        <f t="shared" si="39"/>
        <v>111738.33250788299</v>
      </c>
      <c r="AU46" s="3">
        <f t="shared" si="39"/>
        <v>135163.248489953</v>
      </c>
      <c r="AV46" s="3">
        <f t="shared" si="39"/>
        <v>136692.103907293</v>
      </c>
      <c r="AW46" s="17">
        <f t="shared" si="39"/>
        <v>104605.80472558302</v>
      </c>
    </row>
    <row r="47" spans="1:51" s="4" customFormat="1" x14ac:dyDescent="0.25">
      <c r="A47" s="23" t="s">
        <v>10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8">
        <v>0</v>
      </c>
      <c r="N47" s="3">
        <v>5273.64760432</v>
      </c>
      <c r="O47" s="3">
        <v>10688.35010974</v>
      </c>
      <c r="P47" s="3">
        <v>4116.3744255399997</v>
      </c>
      <c r="Q47" s="3">
        <v>5879.5918709500002</v>
      </c>
      <c r="R47" s="3">
        <v>6206.93226271</v>
      </c>
      <c r="S47" s="3">
        <v>3299.8716881599998</v>
      </c>
      <c r="T47" s="3">
        <v>2251.29259748</v>
      </c>
      <c r="U47" s="3">
        <v>5870.93471228</v>
      </c>
      <c r="V47" s="3">
        <v>1923.5922837000001</v>
      </c>
      <c r="W47" s="3">
        <v>2709.55555878</v>
      </c>
      <c r="X47" s="3">
        <v>2983.7854595200001</v>
      </c>
      <c r="Y47" s="38">
        <v>7479.3572844800001</v>
      </c>
      <c r="Z47" s="3">
        <v>4.9775209999999994</v>
      </c>
      <c r="AA47" s="3">
        <v>0.46488999999999997</v>
      </c>
      <c r="AB47" s="3">
        <v>8.0566075900000005</v>
      </c>
      <c r="AC47" s="3">
        <v>18.210916600000001</v>
      </c>
      <c r="AD47" s="3">
        <v>4.6724630000000005</v>
      </c>
      <c r="AE47" s="3">
        <v>11.327830000000001</v>
      </c>
      <c r="AF47" s="3">
        <v>17.351832999999999</v>
      </c>
      <c r="AG47" s="3">
        <v>9.0884250000000009</v>
      </c>
      <c r="AH47" s="3">
        <v>12.873284</v>
      </c>
      <c r="AI47" s="3">
        <v>14.62068902</v>
      </c>
      <c r="AJ47" s="3">
        <v>1.579493</v>
      </c>
      <c r="AK47" s="38">
        <v>6.9868899999999998</v>
      </c>
      <c r="AL47" s="3">
        <f t="shared" si="39"/>
        <v>5268.6700833200002</v>
      </c>
      <c r="AM47" s="3">
        <f t="shared" si="39"/>
        <v>10687.885219740001</v>
      </c>
      <c r="AN47" s="3">
        <f t="shared" si="39"/>
        <v>4108.3178179500001</v>
      </c>
      <c r="AO47" s="3">
        <f t="shared" si="39"/>
        <v>5861.3809543500001</v>
      </c>
      <c r="AP47" s="3">
        <f t="shared" si="39"/>
        <v>6202.2597997100002</v>
      </c>
      <c r="AQ47" s="3">
        <f t="shared" si="39"/>
        <v>3288.5438581599997</v>
      </c>
      <c r="AR47" s="3">
        <f t="shared" si="39"/>
        <v>2233.9407644799999</v>
      </c>
      <c r="AS47" s="3">
        <f t="shared" si="39"/>
        <v>5861.8462872800001</v>
      </c>
      <c r="AT47" s="3">
        <f t="shared" si="39"/>
        <v>1910.7189997</v>
      </c>
      <c r="AU47" s="3">
        <f t="shared" si="39"/>
        <v>2694.9348697599999</v>
      </c>
      <c r="AV47" s="3">
        <f t="shared" si="39"/>
        <v>2982.2059665199999</v>
      </c>
      <c r="AW47" s="17">
        <f t="shared" si="39"/>
        <v>7472.37039448</v>
      </c>
    </row>
    <row r="48" spans="1:51" s="4" customFormat="1" x14ac:dyDescent="0.25">
      <c r="A48" s="23" t="s">
        <v>13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8">
        <v>0</v>
      </c>
      <c r="N48" s="3">
        <v>11034.270452999999</v>
      </c>
      <c r="O48" s="3">
        <v>11435.733244999999</v>
      </c>
      <c r="P48" s="3">
        <v>14301.321168</v>
      </c>
      <c r="Q48" s="3">
        <v>7049.0516209099997</v>
      </c>
      <c r="R48" s="3">
        <v>5806.8181649999997</v>
      </c>
      <c r="S48" s="3">
        <v>3845.3916847999999</v>
      </c>
      <c r="T48" s="3">
        <v>5220.4736830000002</v>
      </c>
      <c r="U48" s="3">
        <v>4756.4555760000003</v>
      </c>
      <c r="V48" s="3">
        <v>7151.7221449999997</v>
      </c>
      <c r="W48" s="3">
        <v>3562.1783854</v>
      </c>
      <c r="X48" s="3">
        <v>1870.198212</v>
      </c>
      <c r="Y48" s="38">
        <v>26208.520585999999</v>
      </c>
      <c r="Z48" s="3">
        <v>4.4561270000000004</v>
      </c>
      <c r="AA48" s="3">
        <v>0</v>
      </c>
      <c r="AB48" s="3">
        <v>3.0000000000000001E-3</v>
      </c>
      <c r="AC48" s="3">
        <v>0</v>
      </c>
      <c r="AD48" s="3">
        <v>4.2560000000000001E-2</v>
      </c>
      <c r="AE48" s="3">
        <v>2.7574399999999999</v>
      </c>
      <c r="AF48" s="3">
        <v>1.2312000000000001</v>
      </c>
      <c r="AG48" s="3">
        <v>0.78</v>
      </c>
      <c r="AH48" s="3">
        <v>0</v>
      </c>
      <c r="AI48" s="3">
        <v>0.77100000000000002</v>
      </c>
      <c r="AJ48" s="3">
        <v>6.8029999999999999</v>
      </c>
      <c r="AK48" s="38">
        <v>1.383</v>
      </c>
      <c r="AL48" s="3">
        <f t="shared" si="39"/>
        <v>11029.814326</v>
      </c>
      <c r="AM48" s="3">
        <f t="shared" si="39"/>
        <v>11435.733244999999</v>
      </c>
      <c r="AN48" s="3">
        <f t="shared" si="39"/>
        <v>14301.318168</v>
      </c>
      <c r="AO48" s="3">
        <f t="shared" si="39"/>
        <v>7049.0516209099997</v>
      </c>
      <c r="AP48" s="3">
        <f t="shared" si="39"/>
        <v>5806.7756049999998</v>
      </c>
      <c r="AQ48" s="3">
        <f t="shared" si="39"/>
        <v>3842.6342448</v>
      </c>
      <c r="AR48" s="3">
        <f t="shared" si="39"/>
        <v>5219.242483</v>
      </c>
      <c r="AS48" s="3">
        <f t="shared" si="39"/>
        <v>4755.6755760000005</v>
      </c>
      <c r="AT48" s="3">
        <f t="shared" si="39"/>
        <v>7151.7221449999997</v>
      </c>
      <c r="AU48" s="3">
        <f t="shared" si="39"/>
        <v>3561.4073853999998</v>
      </c>
      <c r="AV48" s="3">
        <f t="shared" si="39"/>
        <v>1863.3952119999999</v>
      </c>
      <c r="AW48" s="17">
        <f t="shared" si="39"/>
        <v>26207.137585999997</v>
      </c>
    </row>
    <row r="49" spans="1:49" s="4" customFormat="1" x14ac:dyDescent="0.25">
      <c r="A49" s="44" t="s">
        <v>37</v>
      </c>
      <c r="B49" s="45">
        <f t="shared" ref="B49:AW49" si="44">B50+B51</f>
        <v>128459.0101185504</v>
      </c>
      <c r="C49" s="45">
        <f t="shared" si="44"/>
        <v>121043.630037907</v>
      </c>
      <c r="D49" s="45">
        <f t="shared" si="44"/>
        <v>140653.2976900308</v>
      </c>
      <c r="E49" s="45">
        <f t="shared" si="44"/>
        <v>131084.89842043258</v>
      </c>
      <c r="F49" s="45">
        <f t="shared" si="44"/>
        <v>132334.48613029718</v>
      </c>
      <c r="G49" s="45">
        <f t="shared" si="44"/>
        <v>131904.29115596518</v>
      </c>
      <c r="H49" s="45">
        <f t="shared" si="44"/>
        <v>127963.652491323</v>
      </c>
      <c r="I49" s="45">
        <f t="shared" si="44"/>
        <v>142157.3184141622</v>
      </c>
      <c r="J49" s="45">
        <f t="shared" si="44"/>
        <v>137291.30862313299</v>
      </c>
      <c r="K49" s="45">
        <f t="shared" si="44"/>
        <v>156362.288627175</v>
      </c>
      <c r="L49" s="45">
        <f t="shared" si="44"/>
        <v>150719.99324705201</v>
      </c>
      <c r="M49" s="46">
        <f t="shared" si="44"/>
        <v>150948.17021547898</v>
      </c>
      <c r="N49" s="45">
        <f t="shared" si="44"/>
        <v>31872.704574609998</v>
      </c>
      <c r="O49" s="45">
        <f t="shared" si="44"/>
        <v>41417.319464070002</v>
      </c>
      <c r="P49" s="45">
        <f t="shared" si="44"/>
        <v>45206.688746660002</v>
      </c>
      <c r="Q49" s="45">
        <f t="shared" si="44"/>
        <v>46220.939048560002</v>
      </c>
      <c r="R49" s="45">
        <f t="shared" si="44"/>
        <v>39620.752489569997</v>
      </c>
      <c r="S49" s="45">
        <f t="shared" si="44"/>
        <v>36306.783894330001</v>
      </c>
      <c r="T49" s="45">
        <f>T50+T51</f>
        <v>40843.071437070001</v>
      </c>
      <c r="U49" s="45">
        <f t="shared" si="44"/>
        <v>45987.765896609999</v>
      </c>
      <c r="V49" s="45">
        <f t="shared" si="44"/>
        <v>39542.280155</v>
      </c>
      <c r="W49" s="45">
        <f t="shared" si="44"/>
        <v>38677.984374849999</v>
      </c>
      <c r="X49" s="45">
        <f t="shared" si="44"/>
        <v>43357.956945269994</v>
      </c>
      <c r="Y49" s="46">
        <f t="shared" si="44"/>
        <v>46672.692241030003</v>
      </c>
      <c r="Z49" s="45">
        <f t="shared" si="44"/>
        <v>82562.620201869999</v>
      </c>
      <c r="AA49" s="45">
        <f t="shared" si="44"/>
        <v>79703.401380800002</v>
      </c>
      <c r="AB49" s="45">
        <f t="shared" si="44"/>
        <v>84048.376237969991</v>
      </c>
      <c r="AC49" s="45">
        <f t="shared" si="44"/>
        <v>105051.20230434</v>
      </c>
      <c r="AD49" s="45">
        <f t="shared" si="44"/>
        <v>95610.756185120001</v>
      </c>
      <c r="AE49" s="45">
        <f t="shared" si="44"/>
        <v>104547.88110691999</v>
      </c>
      <c r="AF49" s="45">
        <f>AF50+AF51</f>
        <v>103400.16781602</v>
      </c>
      <c r="AG49" s="45">
        <f t="shared" si="44"/>
        <v>129801.53702253001</v>
      </c>
      <c r="AH49" s="45">
        <f t="shared" si="44"/>
        <v>105280.15313905</v>
      </c>
      <c r="AI49" s="45">
        <f t="shared" si="44"/>
        <v>100527.41219767</v>
      </c>
      <c r="AJ49" s="45">
        <f t="shared" si="44"/>
        <v>96058.872357679997</v>
      </c>
      <c r="AK49" s="46">
        <f t="shared" si="44"/>
        <v>97664.675684620001</v>
      </c>
      <c r="AL49" s="45">
        <f>AL50+AL51</f>
        <v>77769.094491290394</v>
      </c>
      <c r="AM49" s="45">
        <f t="shared" si="44"/>
        <v>82757.548121177009</v>
      </c>
      <c r="AN49" s="45">
        <f t="shared" si="44"/>
        <v>101811.61019872079</v>
      </c>
      <c r="AO49" s="45">
        <f t="shared" si="44"/>
        <v>72254.635164652602</v>
      </c>
      <c r="AP49" s="45">
        <f t="shared" si="44"/>
        <v>76344.482434747202</v>
      </c>
      <c r="AQ49" s="45">
        <f t="shared" si="44"/>
        <v>63663.193943375205</v>
      </c>
      <c r="AR49" s="45">
        <f t="shared" si="44"/>
        <v>65406.556112373</v>
      </c>
      <c r="AS49" s="45">
        <f t="shared" si="44"/>
        <v>58343.547288242204</v>
      </c>
      <c r="AT49" s="45">
        <f t="shared" si="44"/>
        <v>71553.435639083007</v>
      </c>
      <c r="AU49" s="45">
        <f t="shared" si="44"/>
        <v>94512.86080435499</v>
      </c>
      <c r="AV49" s="45">
        <f t="shared" si="44"/>
        <v>98019.077834641997</v>
      </c>
      <c r="AW49" s="47">
        <f t="shared" si="44"/>
        <v>99956.186771888984</v>
      </c>
    </row>
    <row r="50" spans="1:49" s="4" customFormat="1" x14ac:dyDescent="0.25">
      <c r="A50" s="16" t="s">
        <v>11</v>
      </c>
      <c r="B50" s="3">
        <v>78640</v>
      </c>
      <c r="C50" s="3">
        <v>69958</v>
      </c>
      <c r="D50" s="3">
        <v>85754</v>
      </c>
      <c r="E50" s="3">
        <v>77291</v>
      </c>
      <c r="F50" s="3">
        <v>68603</v>
      </c>
      <c r="G50" s="3">
        <v>71758</v>
      </c>
      <c r="H50" s="3">
        <v>74212</v>
      </c>
      <c r="I50" s="3">
        <v>85358</v>
      </c>
      <c r="J50" s="3">
        <v>77762</v>
      </c>
      <c r="K50" s="3">
        <v>90175</v>
      </c>
      <c r="L50" s="3">
        <v>80307</v>
      </c>
      <c r="M50" s="38">
        <v>86697</v>
      </c>
      <c r="N50" s="3">
        <v>10501.96726254</v>
      </c>
      <c r="O50" s="3">
        <v>15520.48569421</v>
      </c>
      <c r="P50" s="3">
        <v>14301.275998360001</v>
      </c>
      <c r="Q50" s="3">
        <v>18412.985926680001</v>
      </c>
      <c r="R50" s="3">
        <v>13301.45468931</v>
      </c>
      <c r="S50" s="3">
        <v>10664.572540630001</v>
      </c>
      <c r="T50" s="3">
        <v>13129.357996909999</v>
      </c>
      <c r="U50" s="3">
        <v>18984.632991729999</v>
      </c>
      <c r="V50" s="3">
        <v>10267.74051999</v>
      </c>
      <c r="W50" s="3">
        <v>13912.70968898</v>
      </c>
      <c r="X50" s="3">
        <v>14509.0678223</v>
      </c>
      <c r="Y50" s="38">
        <v>15639.2502006</v>
      </c>
      <c r="Z50" s="3">
        <v>63198.10585742</v>
      </c>
      <c r="AA50" s="3">
        <v>53223.168257559999</v>
      </c>
      <c r="AB50" s="3">
        <v>48052.999179879997</v>
      </c>
      <c r="AC50" s="3">
        <v>68445.383937699997</v>
      </c>
      <c r="AD50" s="3">
        <v>57260.858268700002</v>
      </c>
      <c r="AE50" s="3">
        <v>58832.719553399998</v>
      </c>
      <c r="AF50" s="3">
        <v>57677.125909390001</v>
      </c>
      <c r="AG50" s="3">
        <v>79845.169809650004</v>
      </c>
      <c r="AH50" s="3">
        <v>63596.661324120003</v>
      </c>
      <c r="AI50" s="3">
        <v>60768.319543129997</v>
      </c>
      <c r="AJ50" s="3">
        <v>59597.03422437</v>
      </c>
      <c r="AK50" s="38">
        <v>64435.66012126</v>
      </c>
      <c r="AL50" s="3">
        <f t="shared" ref="AL50:AW50" si="45">(B50+N50-Z50)</f>
        <v>25943.861405119998</v>
      </c>
      <c r="AM50" s="3">
        <f t="shared" si="45"/>
        <v>32255.317436650002</v>
      </c>
      <c r="AN50" s="3">
        <f t="shared" si="45"/>
        <v>52002.276818480001</v>
      </c>
      <c r="AO50" s="3">
        <f t="shared" si="45"/>
        <v>27258.601988980008</v>
      </c>
      <c r="AP50" s="3">
        <f t="shared" si="45"/>
        <v>24643.596420610003</v>
      </c>
      <c r="AQ50" s="3">
        <f t="shared" si="45"/>
        <v>23589.852987230006</v>
      </c>
      <c r="AR50" s="3">
        <f t="shared" si="45"/>
        <v>29664.232087519995</v>
      </c>
      <c r="AS50" s="3">
        <f t="shared" si="45"/>
        <v>24497.463182079999</v>
      </c>
      <c r="AT50" s="3">
        <f t="shared" si="45"/>
        <v>24433.079195869992</v>
      </c>
      <c r="AU50" s="3">
        <f t="shared" si="45"/>
        <v>43319.390145850004</v>
      </c>
      <c r="AV50" s="3">
        <f t="shared" si="45"/>
        <v>35219.03359793</v>
      </c>
      <c r="AW50" s="17">
        <f t="shared" si="45"/>
        <v>37900.59007934</v>
      </c>
    </row>
    <row r="51" spans="1:49" s="4" customFormat="1" x14ac:dyDescent="0.25">
      <c r="A51" s="48" t="s">
        <v>55</v>
      </c>
      <c r="B51" s="45">
        <f t="shared" ref="B51:AW51" si="46">(B52+B53)</f>
        <v>49819.010118550403</v>
      </c>
      <c r="C51" s="45">
        <f t="shared" si="46"/>
        <v>51085.630037907002</v>
      </c>
      <c r="D51" s="45">
        <f t="shared" si="46"/>
        <v>54899.297690030799</v>
      </c>
      <c r="E51" s="45">
        <f t="shared" si="46"/>
        <v>53793.898420432597</v>
      </c>
      <c r="F51" s="45">
        <f t="shared" si="46"/>
        <v>63731.486130297199</v>
      </c>
      <c r="G51" s="45">
        <f t="shared" si="46"/>
        <v>60146.291155965198</v>
      </c>
      <c r="H51" s="45">
        <f t="shared" si="46"/>
        <v>53751.652491322995</v>
      </c>
      <c r="I51" s="45">
        <f t="shared" si="46"/>
        <v>56799.318414162204</v>
      </c>
      <c r="J51" s="45">
        <f t="shared" si="46"/>
        <v>59529.308623132994</v>
      </c>
      <c r="K51" s="45">
        <f t="shared" si="46"/>
        <v>66187.288627175003</v>
      </c>
      <c r="L51" s="45">
        <f t="shared" si="46"/>
        <v>70412.993247052</v>
      </c>
      <c r="M51" s="46">
        <f t="shared" si="46"/>
        <v>64251.170215478996</v>
      </c>
      <c r="N51" s="45">
        <f t="shared" si="46"/>
        <v>21370.737312069999</v>
      </c>
      <c r="O51" s="45">
        <f t="shared" si="46"/>
        <v>25896.833769860001</v>
      </c>
      <c r="P51" s="45">
        <f t="shared" si="46"/>
        <v>30905.412748300001</v>
      </c>
      <c r="Q51" s="45">
        <f t="shared" si="46"/>
        <v>27807.95312188</v>
      </c>
      <c r="R51" s="45">
        <f t="shared" si="46"/>
        <v>26319.297800259999</v>
      </c>
      <c r="S51" s="45">
        <f t="shared" si="46"/>
        <v>25642.2113537</v>
      </c>
      <c r="T51" s="45">
        <f>(T52+T53)</f>
        <v>27713.713440159998</v>
      </c>
      <c r="U51" s="45">
        <f t="shared" si="46"/>
        <v>27003.13290488</v>
      </c>
      <c r="V51" s="45">
        <f t="shared" si="46"/>
        <v>29274.539635010002</v>
      </c>
      <c r="W51" s="45">
        <f t="shared" si="46"/>
        <v>24765.274685869997</v>
      </c>
      <c r="X51" s="45">
        <f t="shared" si="46"/>
        <v>28848.889122969998</v>
      </c>
      <c r="Y51" s="46">
        <f t="shared" si="46"/>
        <v>31033.44204043</v>
      </c>
      <c r="Z51" s="45">
        <f t="shared" si="46"/>
        <v>19364.514344449999</v>
      </c>
      <c r="AA51" s="45">
        <f t="shared" si="46"/>
        <v>26480.233123239999</v>
      </c>
      <c r="AB51" s="45">
        <f t="shared" si="46"/>
        <v>35995.377058090002</v>
      </c>
      <c r="AC51" s="45">
        <f t="shared" si="46"/>
        <v>36605.81836664</v>
      </c>
      <c r="AD51" s="45">
        <f t="shared" si="46"/>
        <v>38349.897916419999</v>
      </c>
      <c r="AE51" s="45">
        <f t="shared" si="46"/>
        <v>45715.161553519996</v>
      </c>
      <c r="AF51" s="45">
        <f>(AF52+AF53)</f>
        <v>45723.041906629995</v>
      </c>
      <c r="AG51" s="45">
        <f t="shared" si="46"/>
        <v>49956.367212880003</v>
      </c>
      <c r="AH51" s="45">
        <f t="shared" si="46"/>
        <v>41683.491814929999</v>
      </c>
      <c r="AI51" s="45">
        <f t="shared" si="46"/>
        <v>39759.09265454</v>
      </c>
      <c r="AJ51" s="45">
        <f t="shared" si="46"/>
        <v>36461.838133309997</v>
      </c>
      <c r="AK51" s="46">
        <f t="shared" si="46"/>
        <v>33229.015563360001</v>
      </c>
      <c r="AL51" s="45">
        <f t="shared" si="46"/>
        <v>51825.233086170396</v>
      </c>
      <c r="AM51" s="45">
        <f t="shared" si="46"/>
        <v>50502.230684527</v>
      </c>
      <c r="AN51" s="45">
        <f t="shared" si="46"/>
        <v>49809.333380240801</v>
      </c>
      <c r="AO51" s="45">
        <f t="shared" si="46"/>
        <v>44996.033175672594</v>
      </c>
      <c r="AP51" s="45">
        <f t="shared" si="46"/>
        <v>51700.886014137199</v>
      </c>
      <c r="AQ51" s="45">
        <f>(AQ52+AQ53)</f>
        <v>40073.340956145199</v>
      </c>
      <c r="AR51" s="45">
        <f t="shared" si="46"/>
        <v>35742.324024853006</v>
      </c>
      <c r="AS51" s="45">
        <f t="shared" si="46"/>
        <v>33846.084106162205</v>
      </c>
      <c r="AT51" s="45">
        <f t="shared" si="46"/>
        <v>47120.356443213008</v>
      </c>
      <c r="AU51" s="45">
        <f t="shared" si="46"/>
        <v>51193.470658504986</v>
      </c>
      <c r="AV51" s="45">
        <f t="shared" si="46"/>
        <v>62800.044236711998</v>
      </c>
      <c r="AW51" s="47">
        <f t="shared" si="46"/>
        <v>62055.596692548992</v>
      </c>
    </row>
    <row r="52" spans="1:49" s="4" customFormat="1" x14ac:dyDescent="0.25">
      <c r="A52" s="24" t="s">
        <v>61</v>
      </c>
      <c r="B52" s="3">
        <v>44179.673991393</v>
      </c>
      <c r="C52" s="3">
        <v>46356.130037907002</v>
      </c>
      <c r="D52" s="3">
        <v>49604.268050555998</v>
      </c>
      <c r="E52" s="3">
        <v>47202.110900977001</v>
      </c>
      <c r="F52" s="3">
        <v>53832.236380064001</v>
      </c>
      <c r="G52" s="3">
        <v>50215.448618937</v>
      </c>
      <c r="H52" s="3">
        <v>43199.250017375998</v>
      </c>
      <c r="I52" s="3">
        <v>47148.125113262002</v>
      </c>
      <c r="J52" s="3">
        <v>48097.386023776999</v>
      </c>
      <c r="K52" s="3">
        <v>53714.605787565997</v>
      </c>
      <c r="L52" s="3">
        <v>52896.752095287004</v>
      </c>
      <c r="M52" s="38">
        <v>45107.530240446999</v>
      </c>
      <c r="N52" s="3">
        <v>20208.44803747</v>
      </c>
      <c r="O52" s="3">
        <v>25109.749256440002</v>
      </c>
      <c r="P52" s="3">
        <v>26634.600797430001</v>
      </c>
      <c r="Q52" s="3">
        <v>24451.02821593</v>
      </c>
      <c r="R52" s="3">
        <v>25555.002408259999</v>
      </c>
      <c r="S52" s="3">
        <v>25268.73543149</v>
      </c>
      <c r="T52" s="3">
        <v>26746.71742976</v>
      </c>
      <c r="U52" s="3">
        <v>26283.379366509998</v>
      </c>
      <c r="V52" s="3">
        <v>27225.048985490001</v>
      </c>
      <c r="W52" s="3">
        <v>24125.939485039999</v>
      </c>
      <c r="X52" s="3">
        <v>27167.997189779999</v>
      </c>
      <c r="Y52" s="38">
        <v>26989.122331229999</v>
      </c>
      <c r="Z52" s="3">
        <v>18058.041633450001</v>
      </c>
      <c r="AA52" s="3">
        <v>24768.919134240001</v>
      </c>
      <c r="AB52" s="3">
        <v>34329.685780690001</v>
      </c>
      <c r="AC52" s="3">
        <v>35590.196222639999</v>
      </c>
      <c r="AD52" s="3">
        <v>36803.838088420001</v>
      </c>
      <c r="AE52" s="3">
        <v>42396.553817519998</v>
      </c>
      <c r="AF52" s="3">
        <v>43863.346505629997</v>
      </c>
      <c r="AG52" s="3">
        <v>46898.150849880003</v>
      </c>
      <c r="AH52" s="3">
        <v>38621.061596929998</v>
      </c>
      <c r="AI52" s="3">
        <v>36694.115034540002</v>
      </c>
      <c r="AJ52" s="3">
        <v>33117.770372309998</v>
      </c>
      <c r="AK52" s="38">
        <v>29361.649732360002</v>
      </c>
      <c r="AL52" s="3">
        <f t="shared" ref="AL52:AW53" si="47">(B52+N52-Z52)</f>
        <v>46330.080395412995</v>
      </c>
      <c r="AM52" s="3">
        <f t="shared" si="47"/>
        <v>46696.960160107003</v>
      </c>
      <c r="AN52" s="3">
        <f t="shared" si="47"/>
        <v>41909.183067295999</v>
      </c>
      <c r="AO52" s="3">
        <f t="shared" si="47"/>
        <v>36062.942894266998</v>
      </c>
      <c r="AP52" s="3">
        <f t="shared" si="47"/>
        <v>42583.400699903999</v>
      </c>
      <c r="AQ52" s="3">
        <f t="shared" si="47"/>
        <v>33087.630232906995</v>
      </c>
      <c r="AR52" s="3">
        <f t="shared" si="47"/>
        <v>26082.620941506008</v>
      </c>
      <c r="AS52" s="3">
        <f t="shared" si="47"/>
        <v>26533.353629892001</v>
      </c>
      <c r="AT52" s="3">
        <f t="shared" si="47"/>
        <v>36701.373412337009</v>
      </c>
      <c r="AU52" s="3">
        <f t="shared" si="47"/>
        <v>41146.430238065986</v>
      </c>
      <c r="AV52" s="3">
        <f t="shared" si="47"/>
        <v>46946.978912756997</v>
      </c>
      <c r="AW52" s="17">
        <f t="shared" si="47"/>
        <v>42735.002839316992</v>
      </c>
    </row>
    <row r="53" spans="1:49" s="4" customFormat="1" ht="13.8" thickBot="1" x14ac:dyDescent="0.3">
      <c r="A53" s="30" t="s">
        <v>62</v>
      </c>
      <c r="B53" s="25">
        <v>5639.3361271574004</v>
      </c>
      <c r="C53" s="25">
        <v>4729.5</v>
      </c>
      <c r="D53" s="25">
        <v>5295.0296394748002</v>
      </c>
      <c r="E53" s="25">
        <v>6591.7875194556</v>
      </c>
      <c r="F53" s="25">
        <v>9899.2497502332008</v>
      </c>
      <c r="G53" s="25">
        <v>9930.8425370282002</v>
      </c>
      <c r="H53" s="25">
        <v>10552.402473947001</v>
      </c>
      <c r="I53" s="25">
        <v>9651.1933009002005</v>
      </c>
      <c r="J53" s="25">
        <v>11431.922599355999</v>
      </c>
      <c r="K53" s="25">
        <v>12472.682839609</v>
      </c>
      <c r="L53" s="25">
        <v>17516.241151765</v>
      </c>
      <c r="M53" s="39">
        <v>19143.639975032002</v>
      </c>
      <c r="N53" s="25">
        <v>1162.2892746</v>
      </c>
      <c r="O53" s="25">
        <v>787.08451342000001</v>
      </c>
      <c r="P53" s="25">
        <v>4270.8119508700001</v>
      </c>
      <c r="Q53" s="25">
        <v>3356.9249059499998</v>
      </c>
      <c r="R53" s="25">
        <v>764.29539199999999</v>
      </c>
      <c r="S53" s="25">
        <v>373.47592221000002</v>
      </c>
      <c r="T53" s="25">
        <v>966.99601040000005</v>
      </c>
      <c r="U53" s="25">
        <v>719.75353837</v>
      </c>
      <c r="V53" s="25">
        <v>2049.4906495199998</v>
      </c>
      <c r="W53" s="25">
        <v>639.33520082999996</v>
      </c>
      <c r="X53" s="25">
        <v>1680.8919331899999</v>
      </c>
      <c r="Y53" s="39">
        <v>4044.3197092</v>
      </c>
      <c r="Z53" s="25">
        <v>1306.4727109999999</v>
      </c>
      <c r="AA53" s="25">
        <v>1711.313989</v>
      </c>
      <c r="AB53" s="25">
        <v>1665.6912774</v>
      </c>
      <c r="AC53" s="25">
        <v>1015.622144</v>
      </c>
      <c r="AD53" s="25">
        <v>1546.0598279999999</v>
      </c>
      <c r="AE53" s="25">
        <v>3318.6077359999999</v>
      </c>
      <c r="AF53" s="25">
        <v>1859.6954009999999</v>
      </c>
      <c r="AG53" s="25">
        <v>3058.216363</v>
      </c>
      <c r="AH53" s="25">
        <v>3062.430218</v>
      </c>
      <c r="AI53" s="25">
        <v>3064.9776200000001</v>
      </c>
      <c r="AJ53" s="25">
        <v>3344.0677609999998</v>
      </c>
      <c r="AK53" s="39">
        <v>3867.3658310000001</v>
      </c>
      <c r="AL53" s="25">
        <f t="shared" si="47"/>
        <v>5495.1526907574007</v>
      </c>
      <c r="AM53" s="25">
        <f t="shared" si="47"/>
        <v>3805.2705244199997</v>
      </c>
      <c r="AN53" s="25">
        <f t="shared" si="47"/>
        <v>7900.1503129448001</v>
      </c>
      <c r="AO53" s="25">
        <f t="shared" si="47"/>
        <v>8933.0902814055989</v>
      </c>
      <c r="AP53" s="25">
        <f t="shared" si="47"/>
        <v>9117.4853142332013</v>
      </c>
      <c r="AQ53" s="25">
        <f t="shared" si="47"/>
        <v>6985.7107232382004</v>
      </c>
      <c r="AR53" s="25">
        <f t="shared" si="47"/>
        <v>9659.7030833470017</v>
      </c>
      <c r="AS53" s="25">
        <f t="shared" si="47"/>
        <v>7312.7304762702006</v>
      </c>
      <c r="AT53" s="25">
        <f t="shared" si="47"/>
        <v>10418.983030875999</v>
      </c>
      <c r="AU53" s="25">
        <f t="shared" si="47"/>
        <v>10047.040420439002</v>
      </c>
      <c r="AV53" s="25">
        <f t="shared" si="47"/>
        <v>15853.065323954999</v>
      </c>
      <c r="AW53" s="31">
        <f t="shared" si="47"/>
        <v>19320.593853232003</v>
      </c>
    </row>
    <row r="57" spans="1:49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</sheetData>
  <printOptions horizontalCentered="1" verticalCentered="1"/>
  <pageMargins left="0.19685039370078741" right="0.19685039370078741" top="0.43307086614173229" bottom="0.39370078740157483" header="0.23622047244094491" footer="0.19685039370078741"/>
  <pageSetup scale="9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E2521-9ED2-49CB-B9E6-07761D7B1B08}">
  <sheetPr>
    <outlinePr summaryBelow="0"/>
    <pageSetUpPr fitToPage="1"/>
  </sheetPr>
  <dimension ref="A1:BB53"/>
  <sheetViews>
    <sheetView zoomScale="80" zoomScaleNormal="80" workbookViewId="0">
      <pane xSplit="1" ySplit="2" topLeftCell="B22" activePane="bottomRight" state="frozen"/>
      <selection pane="topRight" activeCell="B1" sqref="B1"/>
      <selection pane="bottomLeft" activeCell="A7" sqref="A7"/>
      <selection pane="bottomRight" sqref="A1:A1048576"/>
    </sheetView>
  </sheetViews>
  <sheetFormatPr defaultColWidth="14.44140625" defaultRowHeight="13.2" x14ac:dyDescent="0.25"/>
  <cols>
    <col min="1" max="1" width="43.21875" style="1" customWidth="1"/>
    <col min="2" max="37" width="16" style="51" customWidth="1"/>
    <col min="38" max="49" width="16" style="52" customWidth="1"/>
    <col min="50" max="50" width="12.77734375" style="51" customWidth="1"/>
    <col min="51" max="16384" width="14.44140625" style="51"/>
  </cols>
  <sheetData>
    <row r="1" spans="1:54" s="4" customFormat="1" ht="13.95" customHeight="1" thickBot="1" x14ac:dyDescent="0.3">
      <c r="A1" s="134" t="s">
        <v>0</v>
      </c>
      <c r="B1" s="26" t="s">
        <v>23</v>
      </c>
      <c r="C1" s="26" t="s">
        <v>24</v>
      </c>
      <c r="D1" s="26" t="s">
        <v>25</v>
      </c>
      <c r="E1" s="26" t="s">
        <v>26</v>
      </c>
      <c r="F1" s="26" t="s">
        <v>27</v>
      </c>
      <c r="G1" s="26" t="s">
        <v>28</v>
      </c>
      <c r="H1" s="26" t="s">
        <v>29</v>
      </c>
      <c r="I1" s="26" t="s">
        <v>30</v>
      </c>
      <c r="J1" s="26" t="s">
        <v>31</v>
      </c>
      <c r="K1" s="26" t="s">
        <v>32</v>
      </c>
      <c r="L1" s="26" t="s">
        <v>33</v>
      </c>
      <c r="M1" s="32" t="s">
        <v>34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32" t="s">
        <v>34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27</v>
      </c>
      <c r="AE1" s="26" t="s">
        <v>28</v>
      </c>
      <c r="AF1" s="26" t="s">
        <v>29</v>
      </c>
      <c r="AG1" s="26" t="s">
        <v>30</v>
      </c>
      <c r="AH1" s="26" t="s">
        <v>31</v>
      </c>
      <c r="AI1" s="26" t="s">
        <v>32</v>
      </c>
      <c r="AJ1" s="26" t="s">
        <v>33</v>
      </c>
      <c r="AK1" s="32" t="s">
        <v>34</v>
      </c>
      <c r="AL1" s="26" t="s">
        <v>23</v>
      </c>
      <c r="AM1" s="26" t="s">
        <v>24</v>
      </c>
      <c r="AN1" s="26" t="s">
        <v>25</v>
      </c>
      <c r="AO1" s="26" t="s">
        <v>26</v>
      </c>
      <c r="AP1" s="26" t="s">
        <v>27</v>
      </c>
      <c r="AQ1" s="26" t="s">
        <v>28</v>
      </c>
      <c r="AR1" s="26" t="s">
        <v>29</v>
      </c>
      <c r="AS1" s="26" t="s">
        <v>30</v>
      </c>
      <c r="AT1" s="26" t="s">
        <v>31</v>
      </c>
      <c r="AU1" s="26" t="s">
        <v>32</v>
      </c>
      <c r="AV1" s="26" t="s">
        <v>33</v>
      </c>
      <c r="AW1" s="27" t="s">
        <v>34</v>
      </c>
    </row>
    <row r="2" spans="1:54" s="63" customFormat="1" ht="16.2" x14ac:dyDescent="0.4">
      <c r="A2" s="14" t="s">
        <v>38</v>
      </c>
      <c r="B2" s="58">
        <f t="shared" ref="B2:AW2" si="0">SUM(B3:B7)</f>
        <v>1616105.8222814922</v>
      </c>
      <c r="C2" s="58">
        <f t="shared" si="0"/>
        <v>1437426.7380537065</v>
      </c>
      <c r="D2" s="58">
        <f t="shared" si="0"/>
        <v>1646403.3331244322</v>
      </c>
      <c r="E2" s="58">
        <f t="shared" si="0"/>
        <v>1666574.3240326829</v>
      </c>
      <c r="F2" s="58">
        <f t="shared" si="0"/>
        <v>1567954.4261054727</v>
      </c>
      <c r="G2" s="58">
        <f t="shared" si="0"/>
        <v>1573492.7225715562</v>
      </c>
      <c r="H2" s="58">
        <f t="shared" si="0"/>
        <v>1663001.6556674144</v>
      </c>
      <c r="I2" s="58">
        <f t="shared" si="0"/>
        <v>1646545.6832867558</v>
      </c>
      <c r="J2" s="58">
        <f t="shared" si="0"/>
        <v>1519956.1014537248</v>
      </c>
      <c r="K2" s="58">
        <f t="shared" si="0"/>
        <v>1641568.1019691918</v>
      </c>
      <c r="L2" s="58">
        <f t="shared" si="0"/>
        <v>1619866.4705019565</v>
      </c>
      <c r="M2" s="59">
        <f t="shared" si="0"/>
        <v>1699254.9276590599</v>
      </c>
      <c r="N2" s="60">
        <f t="shared" si="0"/>
        <v>874162.36880089983</v>
      </c>
      <c r="O2" s="58">
        <f t="shared" si="0"/>
        <v>662282.93185804994</v>
      </c>
      <c r="P2" s="58">
        <f t="shared" si="0"/>
        <v>1553189.4397285001</v>
      </c>
      <c r="Q2" s="58">
        <f t="shared" si="0"/>
        <v>459856.72651075001</v>
      </c>
      <c r="R2" s="58">
        <f t="shared" si="0"/>
        <v>986729.3490505002</v>
      </c>
      <c r="S2" s="58">
        <f t="shared" si="0"/>
        <v>788285.44052339997</v>
      </c>
      <c r="T2" s="58">
        <f t="shared" si="0"/>
        <v>811958.90324550006</v>
      </c>
      <c r="U2" s="58">
        <f t="shared" si="0"/>
        <v>1211568.0935289499</v>
      </c>
      <c r="V2" s="58">
        <f t="shared" si="0"/>
        <v>940873.19452789985</v>
      </c>
      <c r="W2" s="58">
        <f t="shared" si="0"/>
        <v>911765.02638629999</v>
      </c>
      <c r="X2" s="58">
        <f t="shared" si="0"/>
        <v>873697.04209530004</v>
      </c>
      <c r="Y2" s="59">
        <f t="shared" si="0"/>
        <v>490234.55099890003</v>
      </c>
      <c r="Z2" s="58">
        <f t="shared" si="0"/>
        <v>48682.446345000011</v>
      </c>
      <c r="AA2" s="58">
        <f t="shared" si="0"/>
        <v>62827.201342819993</v>
      </c>
      <c r="AB2" s="58">
        <f t="shared" si="0"/>
        <v>80969.441335159994</v>
      </c>
      <c r="AC2" s="58">
        <f t="shared" si="0"/>
        <v>102008.57789180001</v>
      </c>
      <c r="AD2" s="58">
        <f t="shared" si="0"/>
        <v>66682.712853180012</v>
      </c>
      <c r="AE2" s="58">
        <f t="shared" si="0"/>
        <v>269642.62558398</v>
      </c>
      <c r="AF2" s="58">
        <f t="shared" si="0"/>
        <v>107663.66243880002</v>
      </c>
      <c r="AG2" s="58">
        <f t="shared" si="0"/>
        <v>351242.63298909005</v>
      </c>
      <c r="AH2" s="58">
        <f t="shared" si="0"/>
        <v>211788.4082407</v>
      </c>
      <c r="AI2" s="58">
        <f t="shared" si="0"/>
        <v>268671.19907594996</v>
      </c>
      <c r="AJ2" s="58">
        <f t="shared" si="0"/>
        <v>126995.44161553997</v>
      </c>
      <c r="AK2" s="59">
        <f t="shared" si="0"/>
        <v>350671.19660339999</v>
      </c>
      <c r="AL2" s="58">
        <f t="shared" si="0"/>
        <v>2441585.7447373918</v>
      </c>
      <c r="AM2" s="58">
        <f t="shared" si="0"/>
        <v>2036882.4685689365</v>
      </c>
      <c r="AN2" s="58">
        <f t="shared" si="0"/>
        <v>3118623.3315177723</v>
      </c>
      <c r="AO2" s="58">
        <f t="shared" si="0"/>
        <v>2024422.472651633</v>
      </c>
      <c r="AP2" s="58">
        <f t="shared" si="0"/>
        <v>2488001.0623027929</v>
      </c>
      <c r="AQ2" s="58">
        <f t="shared" si="0"/>
        <v>2092135.537510976</v>
      </c>
      <c r="AR2" s="58">
        <f t="shared" si="0"/>
        <v>2367296.8964741151</v>
      </c>
      <c r="AS2" s="58">
        <f t="shared" si="0"/>
        <v>2506871.143826616</v>
      </c>
      <c r="AT2" s="58">
        <f t="shared" si="0"/>
        <v>2249040.887740925</v>
      </c>
      <c r="AU2" s="58">
        <f t="shared" si="0"/>
        <v>2284661.9292795421</v>
      </c>
      <c r="AV2" s="58">
        <f t="shared" si="0"/>
        <v>2366568.0709817163</v>
      </c>
      <c r="AW2" s="58">
        <f t="shared" si="0"/>
        <v>1838818.28205456</v>
      </c>
      <c r="AX2" s="61"/>
      <c r="AY2" s="62"/>
      <c r="AZ2" s="62"/>
      <c r="BA2" s="62"/>
      <c r="BB2" s="62"/>
    </row>
    <row r="3" spans="1:54" s="56" customFormat="1" ht="16.2" x14ac:dyDescent="0.4">
      <c r="A3" s="16" t="s">
        <v>39</v>
      </c>
      <c r="B3" s="64">
        <v>406299</v>
      </c>
      <c r="C3" s="64">
        <v>363636</v>
      </c>
      <c r="D3" s="64">
        <v>421708</v>
      </c>
      <c r="E3" s="64">
        <v>466688</v>
      </c>
      <c r="F3" s="64">
        <v>466913</v>
      </c>
      <c r="G3" s="64">
        <v>470512</v>
      </c>
      <c r="H3" s="64">
        <v>462775</v>
      </c>
      <c r="I3" s="64">
        <v>476343</v>
      </c>
      <c r="J3" s="64">
        <v>452793</v>
      </c>
      <c r="K3" s="64">
        <v>462774</v>
      </c>
      <c r="L3" s="64">
        <v>428262</v>
      </c>
      <c r="M3" s="65">
        <v>468376</v>
      </c>
      <c r="N3" s="66">
        <v>58350.246189999998</v>
      </c>
      <c r="O3" s="64">
        <v>141317.71661599999</v>
      </c>
      <c r="P3" s="64">
        <v>562504.07442299998</v>
      </c>
      <c r="Q3" s="64">
        <v>268.75036</v>
      </c>
      <c r="R3" s="64">
        <v>284727.750137</v>
      </c>
      <c r="S3" s="64">
        <v>332388.94558499998</v>
      </c>
      <c r="T3" s="64">
        <v>257325.69441300002</v>
      </c>
      <c r="U3" s="64">
        <v>518682.23076300003</v>
      </c>
      <c r="V3" s="64">
        <v>131529.32120400001</v>
      </c>
      <c r="W3" s="64">
        <v>275325.05528999999</v>
      </c>
      <c r="X3" s="64">
        <v>195722.82053999999</v>
      </c>
      <c r="Y3" s="65">
        <v>306011.8481</v>
      </c>
      <c r="Z3" s="67">
        <v>0</v>
      </c>
      <c r="AA3" s="64">
        <v>0</v>
      </c>
      <c r="AB3" s="64">
        <v>0</v>
      </c>
      <c r="AC3" s="64">
        <v>0</v>
      </c>
      <c r="AD3" s="64">
        <v>0</v>
      </c>
      <c r="AE3" s="64">
        <v>201150.106</v>
      </c>
      <c r="AF3" s="64">
        <v>23669.313000000002</v>
      </c>
      <c r="AG3" s="64">
        <v>252914.23300000001</v>
      </c>
      <c r="AH3" s="64">
        <v>127573.56800000001</v>
      </c>
      <c r="AI3" s="64">
        <v>171102.74099999998</v>
      </c>
      <c r="AJ3" s="64">
        <v>32254.895</v>
      </c>
      <c r="AK3" s="65">
        <v>266700.31699999998</v>
      </c>
      <c r="AL3" s="67">
        <f t="shared" ref="AL3:AW7" si="1">(B3+N3-Z3)</f>
        <v>464649.24618999998</v>
      </c>
      <c r="AM3" s="67">
        <f t="shared" si="1"/>
        <v>504953.71661599999</v>
      </c>
      <c r="AN3" s="67">
        <f t="shared" si="1"/>
        <v>984212.07442299998</v>
      </c>
      <c r="AO3" s="67">
        <f t="shared" si="1"/>
        <v>466956.75036000001</v>
      </c>
      <c r="AP3" s="67">
        <f t="shared" si="1"/>
        <v>751640.750137</v>
      </c>
      <c r="AQ3" s="67">
        <f t="shared" si="1"/>
        <v>601750.83958499995</v>
      </c>
      <c r="AR3" s="67">
        <f t="shared" si="1"/>
        <v>696431.38141300005</v>
      </c>
      <c r="AS3" s="67">
        <f t="shared" si="1"/>
        <v>742110.99776299996</v>
      </c>
      <c r="AT3" s="67">
        <f t="shared" si="1"/>
        <v>456748.75320400001</v>
      </c>
      <c r="AU3" s="67">
        <f t="shared" si="1"/>
        <v>566996.31429000013</v>
      </c>
      <c r="AV3" s="67">
        <f t="shared" si="1"/>
        <v>591729.92553999997</v>
      </c>
      <c r="AW3" s="67">
        <f t="shared" si="1"/>
        <v>507687.53110000008</v>
      </c>
      <c r="AX3" s="55"/>
      <c r="AY3" s="57"/>
      <c r="AZ3" s="57"/>
      <c r="BA3" s="57"/>
      <c r="BB3" s="57"/>
    </row>
    <row r="4" spans="1:54" s="56" customFormat="1" ht="16.2" x14ac:dyDescent="0.4">
      <c r="A4" s="16" t="s">
        <v>40</v>
      </c>
      <c r="B4" s="64">
        <v>371921.37545166013</v>
      </c>
      <c r="C4" s="64">
        <v>368844.35519133514</v>
      </c>
      <c r="D4" s="64">
        <v>374535.76679172652</v>
      </c>
      <c r="E4" s="64">
        <v>391093.57861214667</v>
      </c>
      <c r="F4" s="64">
        <v>393890.8697578967</v>
      </c>
      <c r="G4" s="64">
        <v>397979.21835553128</v>
      </c>
      <c r="H4" s="64">
        <v>386155.28385868802</v>
      </c>
      <c r="I4" s="64">
        <v>363992.13093466882</v>
      </c>
      <c r="J4" s="64">
        <v>355621.7751216169</v>
      </c>
      <c r="K4" s="64">
        <v>357031.17950659094</v>
      </c>
      <c r="L4" s="64">
        <v>366950.80426190438</v>
      </c>
      <c r="M4" s="65">
        <v>377053.32882290147</v>
      </c>
      <c r="N4" s="66">
        <v>548208.86243999994</v>
      </c>
      <c r="O4" s="64">
        <v>181446.41840999998</v>
      </c>
      <c r="P4" s="64">
        <v>681150.30238000001</v>
      </c>
      <c r="Q4" s="64">
        <v>131143.25272600001</v>
      </c>
      <c r="R4" s="64">
        <v>234793.43093</v>
      </c>
      <c r="S4" s="64">
        <v>184842.97051999997</v>
      </c>
      <c r="T4" s="64">
        <v>288959.73</v>
      </c>
      <c r="U4" s="64">
        <v>455691.25167799997</v>
      </c>
      <c r="V4" s="64">
        <v>463453.75421400002</v>
      </c>
      <c r="W4" s="64">
        <v>306339.47341800004</v>
      </c>
      <c r="X4" s="64">
        <v>383209.91264</v>
      </c>
      <c r="Y4" s="65">
        <v>13112.077360000001</v>
      </c>
      <c r="Z4" s="67">
        <v>1735.7934399999999</v>
      </c>
      <c r="AA4" s="64">
        <v>1032.62807</v>
      </c>
      <c r="AB4" s="64">
        <v>642.54499999999996</v>
      </c>
      <c r="AC4" s="64">
        <v>601.87001999999995</v>
      </c>
      <c r="AD4" s="64">
        <v>720.44929999999999</v>
      </c>
      <c r="AE4" s="64">
        <v>316.86</v>
      </c>
      <c r="AF4" s="64">
        <v>375.161</v>
      </c>
      <c r="AG4" s="64">
        <v>386.18719999999996</v>
      </c>
      <c r="AH4" s="64">
        <v>493.84999999999997</v>
      </c>
      <c r="AI4" s="64">
        <v>315.23072000000002</v>
      </c>
      <c r="AJ4" s="64">
        <v>307.5</v>
      </c>
      <c r="AK4" s="65">
        <v>223.44659999999999</v>
      </c>
      <c r="AL4" s="67">
        <f t="shared" si="1"/>
        <v>918394.44445166003</v>
      </c>
      <c r="AM4" s="67">
        <f t="shared" si="1"/>
        <v>549258.14553133515</v>
      </c>
      <c r="AN4" s="67">
        <f t="shared" si="1"/>
        <v>1055043.5241717265</v>
      </c>
      <c r="AO4" s="67">
        <f t="shared" si="1"/>
        <v>521634.96131814673</v>
      </c>
      <c r="AP4" s="67">
        <f t="shared" si="1"/>
        <v>627963.85138789669</v>
      </c>
      <c r="AQ4" s="67">
        <f t="shared" si="1"/>
        <v>582505.32887553133</v>
      </c>
      <c r="AR4" s="67">
        <f t="shared" si="1"/>
        <v>674739.8528586881</v>
      </c>
      <c r="AS4" s="67">
        <f t="shared" si="1"/>
        <v>819297.19541266875</v>
      </c>
      <c r="AT4" s="67">
        <f t="shared" si="1"/>
        <v>818581.67933561688</v>
      </c>
      <c r="AU4" s="67">
        <f t="shared" si="1"/>
        <v>663055.42220459098</v>
      </c>
      <c r="AV4" s="67">
        <f t="shared" si="1"/>
        <v>749853.21690190444</v>
      </c>
      <c r="AW4" s="67">
        <f t="shared" si="1"/>
        <v>389941.95958290144</v>
      </c>
      <c r="AX4" s="55"/>
      <c r="AY4" s="57"/>
      <c r="AZ4" s="57"/>
      <c r="BA4" s="57"/>
      <c r="BB4" s="57"/>
    </row>
    <row r="5" spans="1:54" s="56" customFormat="1" ht="16.2" x14ac:dyDescent="0.4">
      <c r="A5" s="16" t="s">
        <v>41</v>
      </c>
      <c r="B5" s="64">
        <v>35852.496473732142</v>
      </c>
      <c r="C5" s="64">
        <v>36708.604506601303</v>
      </c>
      <c r="D5" s="64">
        <v>44150.997371045982</v>
      </c>
      <c r="E5" s="64">
        <v>40973.290818486523</v>
      </c>
      <c r="F5" s="64">
        <v>43018.437785896174</v>
      </c>
      <c r="G5" s="64">
        <v>47280.151500445041</v>
      </c>
      <c r="H5" s="64">
        <v>42993.666141426569</v>
      </c>
      <c r="I5" s="64">
        <v>40223.205423947227</v>
      </c>
      <c r="J5" s="64">
        <v>35106.374542307989</v>
      </c>
      <c r="K5" s="64">
        <v>34973.598527950962</v>
      </c>
      <c r="L5" s="64">
        <v>36259.742308812267</v>
      </c>
      <c r="M5" s="65">
        <v>37876.835259787331</v>
      </c>
      <c r="N5" s="66">
        <v>47909.223082000004</v>
      </c>
      <c r="O5" s="64">
        <v>57546.544114999997</v>
      </c>
      <c r="P5" s="64">
        <v>49799.400752000001</v>
      </c>
      <c r="Q5" s="64">
        <v>57419.940354999999</v>
      </c>
      <c r="R5" s="64">
        <v>151690.085192</v>
      </c>
      <c r="S5" s="64">
        <v>19407.767749999999</v>
      </c>
      <c r="T5" s="64">
        <v>99464.737660999992</v>
      </c>
      <c r="U5" s="64">
        <v>18516.205427000001</v>
      </c>
      <c r="V5" s="64">
        <v>52556.540858999993</v>
      </c>
      <c r="W5" s="64">
        <v>77038.364457000003</v>
      </c>
      <c r="X5" s="64">
        <v>71371.646431000001</v>
      </c>
      <c r="Y5" s="65">
        <v>13929.299099</v>
      </c>
      <c r="Z5" s="67">
        <v>20</v>
      </c>
      <c r="AA5" s="64">
        <v>244.13200000000001</v>
      </c>
      <c r="AB5" s="64">
        <v>871.19500000000005</v>
      </c>
      <c r="AC5" s="64">
        <v>20</v>
      </c>
      <c r="AD5" s="64">
        <v>20</v>
      </c>
      <c r="AE5" s="64">
        <v>20</v>
      </c>
      <c r="AF5" s="64">
        <v>84.51939999999999</v>
      </c>
      <c r="AG5" s="64">
        <v>20</v>
      </c>
      <c r="AH5" s="64">
        <v>20</v>
      </c>
      <c r="AI5" s="64">
        <v>0</v>
      </c>
      <c r="AJ5" s="64">
        <v>60</v>
      </c>
      <c r="AK5" s="65">
        <v>0</v>
      </c>
      <c r="AL5" s="67">
        <f t="shared" si="1"/>
        <v>83741.719555732154</v>
      </c>
      <c r="AM5" s="67">
        <f t="shared" si="1"/>
        <v>94011.016621601302</v>
      </c>
      <c r="AN5" s="67">
        <f t="shared" si="1"/>
        <v>93079.203123045969</v>
      </c>
      <c r="AO5" s="67">
        <f t="shared" si="1"/>
        <v>98373.231173486522</v>
      </c>
      <c r="AP5" s="67">
        <f t="shared" si="1"/>
        <v>194688.52297789618</v>
      </c>
      <c r="AQ5" s="67">
        <f t="shared" si="1"/>
        <v>66667.919250445033</v>
      </c>
      <c r="AR5" s="67">
        <f t="shared" si="1"/>
        <v>142373.88440242657</v>
      </c>
      <c r="AS5" s="67">
        <f t="shared" si="1"/>
        <v>58719.410850947228</v>
      </c>
      <c r="AT5" s="67">
        <f t="shared" si="1"/>
        <v>87642.915401307982</v>
      </c>
      <c r="AU5" s="67">
        <f t="shared" si="1"/>
        <v>112011.96298495097</v>
      </c>
      <c r="AV5" s="67">
        <f t="shared" si="1"/>
        <v>107571.38873981228</v>
      </c>
      <c r="AW5" s="67">
        <f t="shared" si="1"/>
        <v>51806.134358787327</v>
      </c>
      <c r="AX5" s="55"/>
      <c r="AY5" s="57"/>
      <c r="AZ5" s="57"/>
      <c r="BA5" s="57"/>
      <c r="BB5" s="57"/>
    </row>
    <row r="6" spans="1:54" s="56" customFormat="1" ht="16.2" x14ac:dyDescent="0.4">
      <c r="A6" s="16" t="s">
        <v>42</v>
      </c>
      <c r="B6" s="64">
        <f>B9*0.71-N6+Z6</f>
        <v>802032.95035609987</v>
      </c>
      <c r="C6" s="64">
        <f t="shared" ref="C6:M6" si="2">C9*0.71-O6+AA6</f>
        <v>668237.77835576993</v>
      </c>
      <c r="D6" s="64">
        <f t="shared" si="2"/>
        <v>806008.5689616598</v>
      </c>
      <c r="E6" s="64">
        <f t="shared" si="2"/>
        <v>767819.4546020499</v>
      </c>
      <c r="F6" s="64">
        <f t="shared" si="2"/>
        <v>664132.11856167996</v>
      </c>
      <c r="G6" s="64">
        <f t="shared" si="2"/>
        <v>657721.35271557979</v>
      </c>
      <c r="H6" s="64">
        <f t="shared" si="2"/>
        <v>771077.70566729992</v>
      </c>
      <c r="I6" s="64">
        <f t="shared" si="2"/>
        <v>765987.34692813992</v>
      </c>
      <c r="J6" s="64">
        <f t="shared" si="2"/>
        <v>676434.95178979973</v>
      </c>
      <c r="K6" s="64">
        <f t="shared" si="2"/>
        <v>786789.32393464982</v>
      </c>
      <c r="L6" s="64">
        <f t="shared" si="2"/>
        <v>788393.92393123975</v>
      </c>
      <c r="M6" s="64">
        <f t="shared" si="2"/>
        <v>815948.76357637101</v>
      </c>
      <c r="N6" s="66">
        <v>219111.95234889997</v>
      </c>
      <c r="O6" s="64">
        <v>280089.44271704997</v>
      </c>
      <c r="P6" s="64">
        <v>257503.1421735</v>
      </c>
      <c r="Q6" s="64">
        <v>270183.90306975</v>
      </c>
      <c r="R6" s="64">
        <v>314754.68479150004</v>
      </c>
      <c r="S6" s="64">
        <v>250928.31666840008</v>
      </c>
      <c r="T6" s="64">
        <v>164088.74317150001</v>
      </c>
      <c r="U6" s="64">
        <v>218072.64566095002</v>
      </c>
      <c r="V6" s="64">
        <v>292480.1082509</v>
      </c>
      <c r="W6" s="64">
        <v>251772.9432213</v>
      </c>
      <c r="X6" s="64">
        <v>222312.49248430002</v>
      </c>
      <c r="Y6" s="65">
        <v>156168.87643990002</v>
      </c>
      <c r="Z6" s="67">
        <v>46926.65290500001</v>
      </c>
      <c r="AA6" s="64">
        <v>61550.441272819997</v>
      </c>
      <c r="AB6" s="64">
        <v>79455.701335159989</v>
      </c>
      <c r="AC6" s="64">
        <v>101386.70787180001</v>
      </c>
      <c r="AD6" s="64">
        <v>65942.263553180019</v>
      </c>
      <c r="AE6" s="64">
        <v>68155.659583979999</v>
      </c>
      <c r="AF6" s="64">
        <v>83534.669038800013</v>
      </c>
      <c r="AG6" s="64">
        <v>97922.21278909003</v>
      </c>
      <c r="AH6" s="64">
        <v>83700.990240699975</v>
      </c>
      <c r="AI6" s="64">
        <v>97253.227355949959</v>
      </c>
      <c r="AJ6" s="64">
        <v>94373.046615539963</v>
      </c>
      <c r="AK6" s="65">
        <v>83747.433003400001</v>
      </c>
      <c r="AL6" s="67">
        <f t="shared" si="1"/>
        <v>974218.24979999976</v>
      </c>
      <c r="AM6" s="67">
        <f t="shared" si="1"/>
        <v>886776.7797999999</v>
      </c>
      <c r="AN6" s="67">
        <f t="shared" si="1"/>
        <v>984056.00979999977</v>
      </c>
      <c r="AO6" s="67">
        <f t="shared" si="1"/>
        <v>936616.64979999978</v>
      </c>
      <c r="AP6" s="67">
        <f t="shared" si="1"/>
        <v>912944.53979999991</v>
      </c>
      <c r="AQ6" s="67">
        <f t="shared" si="1"/>
        <v>840494.00979999988</v>
      </c>
      <c r="AR6" s="67">
        <f t="shared" si="1"/>
        <v>851631.7797999999</v>
      </c>
      <c r="AS6" s="67">
        <f t="shared" si="1"/>
        <v>886137.7797999999</v>
      </c>
      <c r="AT6" s="67">
        <f t="shared" si="1"/>
        <v>885214.06979999982</v>
      </c>
      <c r="AU6" s="67">
        <f t="shared" si="1"/>
        <v>941309.03979999991</v>
      </c>
      <c r="AV6" s="67">
        <f t="shared" si="1"/>
        <v>916333.36979999987</v>
      </c>
      <c r="AW6" s="67">
        <f t="shared" si="1"/>
        <v>888370.20701287105</v>
      </c>
      <c r="AX6" s="55"/>
      <c r="AY6" s="57"/>
      <c r="AZ6" s="57"/>
      <c r="BA6" s="57"/>
      <c r="BB6" s="57"/>
    </row>
    <row r="7" spans="1:54" s="56" customFormat="1" ht="16.2" x14ac:dyDescent="0.4">
      <c r="A7" s="16" t="s">
        <v>43</v>
      </c>
      <c r="B7" s="64">
        <v>0</v>
      </c>
      <c r="C7" s="64">
        <v>0</v>
      </c>
      <c r="D7" s="64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4">
        <v>0</v>
      </c>
      <c r="M7" s="65">
        <v>0</v>
      </c>
      <c r="N7" s="66">
        <v>582.0847399999999</v>
      </c>
      <c r="O7" s="64">
        <v>1882.81</v>
      </c>
      <c r="P7" s="64">
        <v>2232.52</v>
      </c>
      <c r="Q7" s="64">
        <v>840.88</v>
      </c>
      <c r="R7" s="64">
        <v>763.39800000000002</v>
      </c>
      <c r="S7" s="64">
        <v>717.44</v>
      </c>
      <c r="T7" s="64">
        <v>2119.998</v>
      </c>
      <c r="U7" s="64">
        <v>605.76</v>
      </c>
      <c r="V7" s="64">
        <v>853.47</v>
      </c>
      <c r="W7" s="64">
        <v>1289.19</v>
      </c>
      <c r="X7" s="64">
        <v>1080.17</v>
      </c>
      <c r="Y7" s="65">
        <v>1012.45</v>
      </c>
      <c r="Z7" s="67">
        <v>0</v>
      </c>
      <c r="AA7" s="64">
        <v>0</v>
      </c>
      <c r="AB7" s="64">
        <v>0</v>
      </c>
      <c r="AC7" s="64">
        <v>0</v>
      </c>
      <c r="AD7" s="64">
        <v>0</v>
      </c>
      <c r="AE7" s="64">
        <v>0</v>
      </c>
      <c r="AF7" s="64">
        <v>0</v>
      </c>
      <c r="AG7" s="64">
        <v>0</v>
      </c>
      <c r="AH7" s="64">
        <v>0</v>
      </c>
      <c r="AI7" s="64">
        <v>0</v>
      </c>
      <c r="AJ7" s="64">
        <v>0</v>
      </c>
      <c r="AK7" s="65">
        <v>0</v>
      </c>
      <c r="AL7" s="67">
        <f t="shared" si="1"/>
        <v>582.0847399999999</v>
      </c>
      <c r="AM7" s="67">
        <f t="shared" si="1"/>
        <v>1882.81</v>
      </c>
      <c r="AN7" s="67">
        <f t="shared" si="1"/>
        <v>2232.52</v>
      </c>
      <c r="AO7" s="67">
        <f t="shared" si="1"/>
        <v>840.88</v>
      </c>
      <c r="AP7" s="67">
        <f t="shared" si="1"/>
        <v>763.39800000000002</v>
      </c>
      <c r="AQ7" s="67">
        <f t="shared" si="1"/>
        <v>717.44</v>
      </c>
      <c r="AR7" s="67">
        <f t="shared" si="1"/>
        <v>2119.998</v>
      </c>
      <c r="AS7" s="67">
        <f t="shared" si="1"/>
        <v>605.76</v>
      </c>
      <c r="AT7" s="67">
        <f t="shared" si="1"/>
        <v>853.47</v>
      </c>
      <c r="AU7" s="67">
        <f t="shared" si="1"/>
        <v>1289.19</v>
      </c>
      <c r="AV7" s="67">
        <f t="shared" si="1"/>
        <v>1080.17</v>
      </c>
      <c r="AW7" s="67">
        <f t="shared" si="1"/>
        <v>1012.45</v>
      </c>
      <c r="AX7" s="55"/>
      <c r="AY7" s="57"/>
      <c r="AZ7" s="57"/>
      <c r="BA7" s="57"/>
      <c r="BB7" s="57"/>
    </row>
    <row r="8" spans="1:54" s="63" customFormat="1" ht="17.399999999999999" x14ac:dyDescent="0.4">
      <c r="A8" s="49" t="s">
        <v>54</v>
      </c>
      <c r="B8" s="68">
        <f>SUM(B9:B10)</f>
        <v>1466445.38</v>
      </c>
      <c r="C8" s="68">
        <f t="shared" ref="C8:M8" si="3">SUM(C9:C10)</f>
        <v>1334661.3799999999</v>
      </c>
      <c r="D8" s="68">
        <f t="shared" si="3"/>
        <v>1481950.38</v>
      </c>
      <c r="E8" s="68">
        <f t="shared" si="3"/>
        <v>1411528.38</v>
      </c>
      <c r="F8" s="68">
        <f t="shared" si="3"/>
        <v>1370657.38</v>
      </c>
      <c r="G8" s="68">
        <f t="shared" si="3"/>
        <v>1281282.3799999999</v>
      </c>
      <c r="H8" s="68">
        <f t="shared" si="3"/>
        <v>1270485.3799999999</v>
      </c>
      <c r="I8" s="68">
        <f t="shared" si="3"/>
        <v>1327226.3799999999</v>
      </c>
      <c r="J8" s="68">
        <f t="shared" si="3"/>
        <v>1324883.3799999999</v>
      </c>
      <c r="K8" s="68">
        <f t="shared" si="3"/>
        <v>1422241.38</v>
      </c>
      <c r="L8" s="68">
        <f t="shared" si="3"/>
        <v>1384716.38</v>
      </c>
      <c r="M8" s="69">
        <f t="shared" si="3"/>
        <v>1346448.6436801001</v>
      </c>
      <c r="N8" s="70">
        <v>0</v>
      </c>
      <c r="O8" s="68">
        <v>0</v>
      </c>
      <c r="P8" s="68">
        <v>0</v>
      </c>
      <c r="Q8" s="68">
        <v>0</v>
      </c>
      <c r="R8" s="68">
        <v>0</v>
      </c>
      <c r="S8" s="68">
        <v>0</v>
      </c>
      <c r="T8" s="68">
        <v>0</v>
      </c>
      <c r="U8" s="68">
        <v>0</v>
      </c>
      <c r="V8" s="68">
        <v>0</v>
      </c>
      <c r="W8" s="68">
        <v>0</v>
      </c>
      <c r="X8" s="68">
        <v>0</v>
      </c>
      <c r="Y8" s="69">
        <v>0</v>
      </c>
      <c r="Z8" s="71">
        <v>0</v>
      </c>
      <c r="AA8" s="68">
        <v>0</v>
      </c>
      <c r="AB8" s="68">
        <v>0</v>
      </c>
      <c r="AC8" s="68">
        <v>0</v>
      </c>
      <c r="AD8" s="68">
        <v>0</v>
      </c>
      <c r="AE8" s="68">
        <v>0</v>
      </c>
      <c r="AF8" s="68">
        <v>0</v>
      </c>
      <c r="AG8" s="68">
        <v>0</v>
      </c>
      <c r="AH8" s="68">
        <v>0</v>
      </c>
      <c r="AI8" s="68">
        <v>0</v>
      </c>
      <c r="AJ8" s="68">
        <v>0</v>
      </c>
      <c r="AK8" s="69">
        <v>0</v>
      </c>
      <c r="AL8" s="71" t="e">
        <f>SUM(#REF!)</f>
        <v>#REF!</v>
      </c>
      <c r="AM8" s="68" t="e">
        <f>SUM(#REF!)</f>
        <v>#REF!</v>
      </c>
      <c r="AN8" s="68" t="e">
        <f>SUM(#REF!)</f>
        <v>#REF!</v>
      </c>
      <c r="AO8" s="68" t="e">
        <f>SUM(#REF!)</f>
        <v>#REF!</v>
      </c>
      <c r="AP8" s="68" t="e">
        <f>SUM(#REF!)</f>
        <v>#REF!</v>
      </c>
      <c r="AQ8" s="68" t="e">
        <f>SUM(#REF!)</f>
        <v>#REF!</v>
      </c>
      <c r="AR8" s="68" t="e">
        <f>SUM(#REF!)</f>
        <v>#REF!</v>
      </c>
      <c r="AS8" s="68" t="e">
        <f>SUM(#REF!)</f>
        <v>#REF!</v>
      </c>
      <c r="AT8" s="68" t="e">
        <f>SUM(#REF!)</f>
        <v>#REF!</v>
      </c>
      <c r="AU8" s="68" t="e">
        <f>SUM(#REF!)</f>
        <v>#REF!</v>
      </c>
      <c r="AV8" s="72" t="e">
        <f>SUM(#REF!)</f>
        <v>#REF!</v>
      </c>
      <c r="AW8" s="58" t="e">
        <f>SUM(#REF!)</f>
        <v>#REF!</v>
      </c>
      <c r="AX8" s="61"/>
      <c r="AY8" s="62"/>
      <c r="AZ8" s="62"/>
      <c r="BA8" s="62"/>
      <c r="BB8" s="62"/>
    </row>
    <row r="9" spans="1:54" s="56" customFormat="1" ht="16.2" x14ac:dyDescent="0.4">
      <c r="A9" s="18" t="s">
        <v>44</v>
      </c>
      <c r="B9" s="81">
        <v>1372138.38</v>
      </c>
      <c r="C9" s="81">
        <v>1248981.3799999999</v>
      </c>
      <c r="D9" s="81">
        <v>1385994.38</v>
      </c>
      <c r="E9" s="81">
        <v>1319178.3799999999</v>
      </c>
      <c r="F9" s="81">
        <v>1285837.3799999999</v>
      </c>
      <c r="G9" s="81">
        <v>1183794.3799999999</v>
      </c>
      <c r="H9" s="81">
        <v>1199481.3799999999</v>
      </c>
      <c r="I9" s="81">
        <v>1248081.3799999999</v>
      </c>
      <c r="J9" s="81">
        <v>1246780.3799999999</v>
      </c>
      <c r="K9" s="81">
        <v>1325787.3799999999</v>
      </c>
      <c r="L9" s="81">
        <v>1290610.3799999999</v>
      </c>
      <c r="M9" s="82">
        <v>1251225.6436801001</v>
      </c>
      <c r="N9" s="66">
        <v>0</v>
      </c>
      <c r="O9" s="64">
        <v>0</v>
      </c>
      <c r="P9" s="64">
        <v>0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  <c r="X9" s="64">
        <v>0</v>
      </c>
      <c r="Y9" s="65">
        <v>0</v>
      </c>
      <c r="Z9" s="67">
        <v>0</v>
      </c>
      <c r="AA9" s="64">
        <v>0</v>
      </c>
      <c r="AB9" s="64">
        <v>0</v>
      </c>
      <c r="AC9" s="64">
        <v>0</v>
      </c>
      <c r="AD9" s="64">
        <v>0</v>
      </c>
      <c r="AE9" s="64">
        <v>0</v>
      </c>
      <c r="AF9" s="64">
        <v>0</v>
      </c>
      <c r="AG9" s="64">
        <v>0</v>
      </c>
      <c r="AH9" s="64">
        <v>0</v>
      </c>
      <c r="AI9" s="64">
        <v>0</v>
      </c>
      <c r="AJ9" s="64">
        <v>0</v>
      </c>
      <c r="AK9" s="65">
        <v>0</v>
      </c>
      <c r="AL9" s="74" t="s">
        <v>65</v>
      </c>
      <c r="AM9" s="73" t="s">
        <v>65</v>
      </c>
      <c r="AN9" s="73" t="s">
        <v>65</v>
      </c>
      <c r="AO9" s="73" t="s">
        <v>65</v>
      </c>
      <c r="AP9" s="73" t="s">
        <v>65</v>
      </c>
      <c r="AQ9" s="73" t="s">
        <v>65</v>
      </c>
      <c r="AR9" s="73" t="s">
        <v>65</v>
      </c>
      <c r="AS9" s="73" t="s">
        <v>65</v>
      </c>
      <c r="AT9" s="73" t="s">
        <v>65</v>
      </c>
      <c r="AU9" s="73" t="s">
        <v>65</v>
      </c>
      <c r="AV9" s="73" t="s">
        <v>65</v>
      </c>
      <c r="AW9" s="75" t="s">
        <v>65</v>
      </c>
      <c r="AX9" s="55"/>
      <c r="AY9" s="57"/>
      <c r="AZ9" s="57"/>
      <c r="BA9" s="57"/>
      <c r="BB9" s="57"/>
    </row>
    <row r="10" spans="1:54" s="56" customFormat="1" ht="16.2" x14ac:dyDescent="0.4">
      <c r="A10" s="18" t="s">
        <v>45</v>
      </c>
      <c r="B10" s="81">
        <v>94307</v>
      </c>
      <c r="C10" s="81">
        <v>85680</v>
      </c>
      <c r="D10" s="81">
        <v>95956</v>
      </c>
      <c r="E10" s="81">
        <v>92350</v>
      </c>
      <c r="F10" s="81">
        <v>84820</v>
      </c>
      <c r="G10" s="81">
        <v>97488</v>
      </c>
      <c r="H10" s="81">
        <v>71004</v>
      </c>
      <c r="I10" s="81">
        <v>79145</v>
      </c>
      <c r="J10" s="81">
        <v>78103</v>
      </c>
      <c r="K10" s="81">
        <v>96454</v>
      </c>
      <c r="L10" s="81">
        <v>94106</v>
      </c>
      <c r="M10" s="82">
        <v>95223</v>
      </c>
      <c r="N10" s="66">
        <v>0</v>
      </c>
      <c r="O10" s="64">
        <v>0</v>
      </c>
      <c r="P10" s="64">
        <v>0</v>
      </c>
      <c r="Q10" s="64">
        <v>0</v>
      </c>
      <c r="R10" s="64">
        <v>0</v>
      </c>
      <c r="S10" s="64">
        <v>0</v>
      </c>
      <c r="T10" s="64">
        <v>0</v>
      </c>
      <c r="U10" s="64">
        <v>0</v>
      </c>
      <c r="V10" s="64">
        <v>0</v>
      </c>
      <c r="W10" s="64">
        <v>0</v>
      </c>
      <c r="X10" s="64">
        <v>0</v>
      </c>
      <c r="Y10" s="65">
        <v>0</v>
      </c>
      <c r="Z10" s="67">
        <v>0</v>
      </c>
      <c r="AA10" s="64">
        <v>0</v>
      </c>
      <c r="AB10" s="64">
        <v>0</v>
      </c>
      <c r="AC10" s="64">
        <v>0</v>
      </c>
      <c r="AD10" s="64">
        <v>0</v>
      </c>
      <c r="AE10" s="64">
        <v>0</v>
      </c>
      <c r="AF10" s="64">
        <v>0</v>
      </c>
      <c r="AG10" s="64">
        <v>0</v>
      </c>
      <c r="AH10" s="64">
        <v>0</v>
      </c>
      <c r="AI10" s="64">
        <v>0</v>
      </c>
      <c r="AJ10" s="64">
        <v>0</v>
      </c>
      <c r="AK10" s="65">
        <v>0</v>
      </c>
      <c r="AL10" s="74" t="s">
        <v>65</v>
      </c>
      <c r="AM10" s="73" t="s">
        <v>65</v>
      </c>
      <c r="AN10" s="73" t="s">
        <v>65</v>
      </c>
      <c r="AO10" s="73" t="s">
        <v>65</v>
      </c>
      <c r="AP10" s="73" t="s">
        <v>65</v>
      </c>
      <c r="AQ10" s="73" t="s">
        <v>65</v>
      </c>
      <c r="AR10" s="73" t="s">
        <v>65</v>
      </c>
      <c r="AS10" s="73" t="s">
        <v>65</v>
      </c>
      <c r="AT10" s="73" t="s">
        <v>65</v>
      </c>
      <c r="AU10" s="73" t="s">
        <v>65</v>
      </c>
      <c r="AV10" s="73" t="s">
        <v>65</v>
      </c>
      <c r="AW10" s="73" t="s">
        <v>65</v>
      </c>
      <c r="AX10" s="55"/>
      <c r="AY10" s="57"/>
      <c r="AZ10" s="57"/>
      <c r="BA10" s="57"/>
      <c r="BB10" s="57"/>
    </row>
    <row r="11" spans="1:54" s="63" customFormat="1" ht="16.2" x14ac:dyDescent="0.4">
      <c r="A11" s="20" t="s">
        <v>1</v>
      </c>
      <c r="B11" s="68">
        <f>(B12+B15+B16)</f>
        <v>616418.33333333337</v>
      </c>
      <c r="C11" s="68">
        <f t="shared" ref="C11:L11" si="4">(C12+C15+C16)</f>
        <v>539909.33333333337</v>
      </c>
      <c r="D11" s="68">
        <f t="shared" si="4"/>
        <v>595349.33333333337</v>
      </c>
      <c r="E11" s="68">
        <f t="shared" si="4"/>
        <v>616318.33333333337</v>
      </c>
      <c r="F11" s="68">
        <f t="shared" si="4"/>
        <v>615936.33333333337</v>
      </c>
      <c r="G11" s="68">
        <f t="shared" si="4"/>
        <v>560024.33333333337</v>
      </c>
      <c r="H11" s="68">
        <f t="shared" si="4"/>
        <v>549546.33333333337</v>
      </c>
      <c r="I11" s="68">
        <f t="shared" si="4"/>
        <v>621489.33333333337</v>
      </c>
      <c r="J11" s="68">
        <f t="shared" si="4"/>
        <v>603152.33333333337</v>
      </c>
      <c r="K11" s="68">
        <f t="shared" si="4"/>
        <v>620491.33333333337</v>
      </c>
      <c r="L11" s="68">
        <f t="shared" si="4"/>
        <v>569528.33333333337</v>
      </c>
      <c r="M11" s="68">
        <f>(M12+M15+M16)</f>
        <v>617053.33333333337</v>
      </c>
      <c r="N11" s="70">
        <f t="shared" ref="N11:AW11" si="5">(N12+N15+N16)</f>
        <v>64397.778975999994</v>
      </c>
      <c r="O11" s="68">
        <f t="shared" si="5"/>
        <v>67350.651632599998</v>
      </c>
      <c r="P11" s="68">
        <f t="shared" si="5"/>
        <v>82345.77575109998</v>
      </c>
      <c r="Q11" s="68">
        <f t="shared" si="5"/>
        <v>56678.694967399992</v>
      </c>
      <c r="R11" s="68">
        <f t="shared" si="5"/>
        <v>15971.759538599998</v>
      </c>
      <c r="S11" s="68">
        <f t="shared" si="5"/>
        <v>75560.286697000003</v>
      </c>
      <c r="T11" s="68">
        <f t="shared" si="5"/>
        <v>35381.4288906</v>
      </c>
      <c r="U11" s="68">
        <f t="shared" si="5"/>
        <v>100458.33189599999</v>
      </c>
      <c r="V11" s="68">
        <f t="shared" si="5"/>
        <v>62440.095335000005</v>
      </c>
      <c r="W11" s="68">
        <f t="shared" si="5"/>
        <v>39805.050431000003</v>
      </c>
      <c r="X11" s="68">
        <f t="shared" si="5"/>
        <v>24125.516911999999</v>
      </c>
      <c r="Y11" s="69">
        <f t="shared" si="5"/>
        <v>65110.169441000005</v>
      </c>
      <c r="Z11" s="71">
        <f t="shared" si="5"/>
        <v>2794.3697849999999</v>
      </c>
      <c r="AA11" s="68">
        <f t="shared" si="5"/>
        <v>5015.2998799999996</v>
      </c>
      <c r="AB11" s="68">
        <f t="shared" si="5"/>
        <v>8378.3290900000011</v>
      </c>
      <c r="AC11" s="68">
        <f t="shared" si="5"/>
        <v>6668.7926050000005</v>
      </c>
      <c r="AD11" s="68">
        <f t="shared" si="5"/>
        <v>17963.124044</v>
      </c>
      <c r="AE11" s="68">
        <f t="shared" si="5"/>
        <v>5262.1074200000003</v>
      </c>
      <c r="AF11" s="68">
        <f t="shared" si="5"/>
        <v>1335.0790399999998</v>
      </c>
      <c r="AG11" s="68">
        <f t="shared" si="5"/>
        <v>4054.1145820000006</v>
      </c>
      <c r="AH11" s="68">
        <f t="shared" si="5"/>
        <v>748.66636800000003</v>
      </c>
      <c r="AI11" s="68">
        <f t="shared" si="5"/>
        <v>1151.6348800000001</v>
      </c>
      <c r="AJ11" s="68">
        <f t="shared" si="5"/>
        <v>51827.529399999999</v>
      </c>
      <c r="AK11" s="69">
        <f t="shared" si="5"/>
        <v>973.43940699999985</v>
      </c>
      <c r="AL11" s="71">
        <f t="shared" si="5"/>
        <v>678021.74252433341</v>
      </c>
      <c r="AM11" s="68">
        <f t="shared" si="5"/>
        <v>602244.68508593331</v>
      </c>
      <c r="AN11" s="68">
        <f t="shared" si="5"/>
        <v>669316.7799944334</v>
      </c>
      <c r="AO11" s="68">
        <f t="shared" si="5"/>
        <v>666328.23569573322</v>
      </c>
      <c r="AP11" s="68">
        <f t="shared" si="5"/>
        <v>613944.96882793342</v>
      </c>
      <c r="AQ11" s="68">
        <f t="shared" si="5"/>
        <v>630322.51261033339</v>
      </c>
      <c r="AR11" s="68">
        <f t="shared" si="5"/>
        <v>583592.68318393326</v>
      </c>
      <c r="AS11" s="68">
        <f t="shared" si="5"/>
        <v>717893.5506473335</v>
      </c>
      <c r="AT11" s="68">
        <f t="shared" si="5"/>
        <v>664843.76230033336</v>
      </c>
      <c r="AU11" s="68">
        <f t="shared" si="5"/>
        <v>659144.7488843333</v>
      </c>
      <c r="AV11" s="68">
        <f t="shared" si="5"/>
        <v>541826.32084533339</v>
      </c>
      <c r="AW11" s="68">
        <f t="shared" si="5"/>
        <v>681190.06336733338</v>
      </c>
      <c r="AX11" s="61"/>
      <c r="AY11" s="62"/>
      <c r="AZ11" s="62"/>
      <c r="BA11" s="62"/>
      <c r="BB11" s="62"/>
    </row>
    <row r="12" spans="1:54" s="56" customFormat="1" ht="16.2" x14ac:dyDescent="0.4">
      <c r="A12" s="44" t="s">
        <v>18</v>
      </c>
      <c r="B12" s="76">
        <v>599502</v>
      </c>
      <c r="C12" s="76">
        <v>522993</v>
      </c>
      <c r="D12" s="76">
        <v>578433</v>
      </c>
      <c r="E12" s="76">
        <v>599402</v>
      </c>
      <c r="F12" s="76">
        <v>599020</v>
      </c>
      <c r="G12" s="76">
        <v>543108</v>
      </c>
      <c r="H12" s="76">
        <v>532630</v>
      </c>
      <c r="I12" s="76">
        <v>604573</v>
      </c>
      <c r="J12" s="76">
        <v>586236</v>
      </c>
      <c r="K12" s="76">
        <v>603575</v>
      </c>
      <c r="L12" s="76">
        <v>552612</v>
      </c>
      <c r="M12" s="76">
        <v>600137</v>
      </c>
      <c r="N12" s="78">
        <f t="shared" ref="N12:AK12" si="6">(N13+N14)</f>
        <v>51992.076691999995</v>
      </c>
      <c r="O12" s="76">
        <f t="shared" si="6"/>
        <v>55024.691426999998</v>
      </c>
      <c r="P12" s="76">
        <f t="shared" si="6"/>
        <v>67999.640990999993</v>
      </c>
      <c r="Q12" s="76">
        <f t="shared" si="6"/>
        <v>45623.395127999996</v>
      </c>
      <c r="R12" s="76">
        <f t="shared" si="6"/>
        <v>2019.6495149999998</v>
      </c>
      <c r="S12" s="76">
        <f t="shared" si="6"/>
        <v>60158.083910000001</v>
      </c>
      <c r="T12" s="76">
        <f t="shared" si="6"/>
        <v>22073.927565999998</v>
      </c>
      <c r="U12" s="76">
        <f t="shared" si="6"/>
        <v>88348.979885999986</v>
      </c>
      <c r="V12" s="76">
        <f t="shared" si="6"/>
        <v>49224.524320000004</v>
      </c>
      <c r="W12" s="76">
        <f t="shared" si="6"/>
        <v>27046.049311000002</v>
      </c>
      <c r="X12" s="76">
        <f t="shared" si="6"/>
        <v>9196.9913949999991</v>
      </c>
      <c r="Y12" s="77">
        <f t="shared" si="6"/>
        <v>53473.895629999999</v>
      </c>
      <c r="Z12" s="79">
        <f t="shared" si="6"/>
        <v>0</v>
      </c>
      <c r="AA12" s="76">
        <f t="shared" si="6"/>
        <v>4.6719999999999997</v>
      </c>
      <c r="AB12" s="76">
        <f t="shared" si="6"/>
        <v>2E-3</v>
      </c>
      <c r="AC12" s="76">
        <f t="shared" si="6"/>
        <v>0</v>
      </c>
      <c r="AD12" s="76">
        <f t="shared" si="6"/>
        <v>11539.057000000001</v>
      </c>
      <c r="AE12" s="76">
        <f t="shared" si="6"/>
        <v>175.03020000000001</v>
      </c>
      <c r="AF12" s="76">
        <f t="shared" si="6"/>
        <v>6.6849999999999996</v>
      </c>
      <c r="AG12" s="76">
        <f t="shared" si="6"/>
        <v>0.59699999999999998</v>
      </c>
      <c r="AH12" s="76">
        <f t="shared" si="6"/>
        <v>9.9000000000000005E-2</v>
      </c>
      <c r="AI12" s="76">
        <f t="shared" si="6"/>
        <v>77.885999999999996</v>
      </c>
      <c r="AJ12" s="76">
        <f t="shared" si="6"/>
        <v>42932.344949999999</v>
      </c>
      <c r="AK12" s="77">
        <f t="shared" si="6"/>
        <v>58.412999999999997</v>
      </c>
      <c r="AL12" s="79">
        <f t="shared" ref="AL12:AW16" si="7">(B12+N12-Z12)</f>
        <v>651494.07669200003</v>
      </c>
      <c r="AM12" s="76">
        <f t="shared" si="7"/>
        <v>578013.01942699996</v>
      </c>
      <c r="AN12" s="76">
        <f t="shared" si="7"/>
        <v>646432.63899100001</v>
      </c>
      <c r="AO12" s="76">
        <f t="shared" si="7"/>
        <v>645025.39512799995</v>
      </c>
      <c r="AP12" s="76">
        <f t="shared" si="7"/>
        <v>589500.59251500003</v>
      </c>
      <c r="AQ12" s="76">
        <f t="shared" si="7"/>
        <v>603091.05371000001</v>
      </c>
      <c r="AR12" s="76">
        <f t="shared" si="7"/>
        <v>554697.24256599997</v>
      </c>
      <c r="AS12" s="76">
        <f t="shared" si="7"/>
        <v>692921.38288600009</v>
      </c>
      <c r="AT12" s="76">
        <f t="shared" si="7"/>
        <v>635460.42531999992</v>
      </c>
      <c r="AU12" s="76">
        <f t="shared" si="7"/>
        <v>630543.16331099998</v>
      </c>
      <c r="AV12" s="76">
        <f t="shared" si="7"/>
        <v>518876.64644500002</v>
      </c>
      <c r="AW12" s="76">
        <f t="shared" si="7"/>
        <v>653552.4826300001</v>
      </c>
      <c r="AX12" s="80"/>
      <c r="AY12" s="57"/>
      <c r="AZ12" s="57"/>
      <c r="BA12" s="57"/>
      <c r="BB12" s="57"/>
    </row>
    <row r="13" spans="1:54" s="56" customFormat="1" ht="16.2" x14ac:dyDescent="0.4">
      <c r="A13" s="13" t="s">
        <v>14</v>
      </c>
      <c r="B13" s="81">
        <v>91471</v>
      </c>
      <c r="C13" s="81">
        <v>82066</v>
      </c>
      <c r="D13" s="81">
        <v>88182</v>
      </c>
      <c r="E13" s="81">
        <v>84901</v>
      </c>
      <c r="F13" s="81">
        <v>88739</v>
      </c>
      <c r="G13" s="81">
        <v>88297</v>
      </c>
      <c r="H13" s="81">
        <v>75527</v>
      </c>
      <c r="I13" s="81">
        <v>76182</v>
      </c>
      <c r="J13" s="81">
        <v>79049</v>
      </c>
      <c r="K13" s="81">
        <v>82782</v>
      </c>
      <c r="L13" s="81">
        <v>78852</v>
      </c>
      <c r="M13" s="82">
        <v>81400</v>
      </c>
      <c r="N13" s="66">
        <v>1073.5566919999999</v>
      </c>
      <c r="O13" s="64">
        <v>35024.691227000003</v>
      </c>
      <c r="P13" s="64">
        <v>5922.3909910000002</v>
      </c>
      <c r="Q13" s="64">
        <v>12624.325127999999</v>
      </c>
      <c r="R13" s="64">
        <v>2019.6493149999999</v>
      </c>
      <c r="S13" s="64">
        <v>1800.16371</v>
      </c>
      <c r="T13" s="64">
        <v>2073.9223159999997</v>
      </c>
      <c r="U13" s="64">
        <v>37264.478885999997</v>
      </c>
      <c r="V13" s="64">
        <v>1686.8243200000002</v>
      </c>
      <c r="W13" s="64">
        <v>2042.809311</v>
      </c>
      <c r="X13" s="64">
        <v>1199.6313949999999</v>
      </c>
      <c r="Y13" s="65">
        <v>53473.895629999999</v>
      </c>
      <c r="Z13" s="67">
        <v>0</v>
      </c>
      <c r="AA13" s="64">
        <v>4.6719999999999997</v>
      </c>
      <c r="AB13" s="64">
        <v>2E-3</v>
      </c>
      <c r="AC13" s="64">
        <v>0</v>
      </c>
      <c r="AD13" s="64">
        <v>139.05699999999999</v>
      </c>
      <c r="AE13" s="64">
        <v>175.03020000000001</v>
      </c>
      <c r="AF13" s="64">
        <v>6.6849999999999996</v>
      </c>
      <c r="AG13" s="64">
        <v>0.39700000000000002</v>
      </c>
      <c r="AH13" s="64">
        <v>9.9000000000000005E-2</v>
      </c>
      <c r="AI13" s="64">
        <v>77.813000000000002</v>
      </c>
      <c r="AJ13" s="64">
        <v>2E-3</v>
      </c>
      <c r="AK13" s="65">
        <v>58.167999999999999</v>
      </c>
      <c r="AL13" s="67">
        <f t="shared" si="7"/>
        <v>92544.556691999998</v>
      </c>
      <c r="AM13" s="67">
        <f t="shared" si="7"/>
        <v>117086.019227</v>
      </c>
      <c r="AN13" s="67">
        <f t="shared" si="7"/>
        <v>94104.388991</v>
      </c>
      <c r="AO13" s="67">
        <f t="shared" si="7"/>
        <v>97525.325127999997</v>
      </c>
      <c r="AP13" s="67">
        <f t="shared" si="7"/>
        <v>90619.592315000002</v>
      </c>
      <c r="AQ13" s="67">
        <f t="shared" si="7"/>
        <v>89922.13351</v>
      </c>
      <c r="AR13" s="67">
        <f t="shared" si="7"/>
        <v>77594.237315999999</v>
      </c>
      <c r="AS13" s="67">
        <f t="shared" si="7"/>
        <v>113446.081886</v>
      </c>
      <c r="AT13" s="67">
        <f t="shared" si="7"/>
        <v>80735.725319999998</v>
      </c>
      <c r="AU13" s="67">
        <f t="shared" si="7"/>
        <v>84746.99631100001</v>
      </c>
      <c r="AV13" s="67">
        <f t="shared" si="7"/>
        <v>80051.629395000011</v>
      </c>
      <c r="AW13" s="67">
        <f t="shared" si="7"/>
        <v>134815.72762999998</v>
      </c>
      <c r="AX13" s="55"/>
      <c r="AY13" s="57"/>
      <c r="AZ13" s="57"/>
      <c r="BA13" s="57"/>
      <c r="BB13" s="57"/>
    </row>
    <row r="14" spans="1:54" s="56" customFormat="1" ht="16.2" x14ac:dyDescent="0.4">
      <c r="A14" s="13" t="s">
        <v>15</v>
      </c>
      <c r="B14" s="81">
        <v>508031</v>
      </c>
      <c r="C14" s="81">
        <v>440927</v>
      </c>
      <c r="D14" s="81">
        <v>490251</v>
      </c>
      <c r="E14" s="81">
        <v>514501</v>
      </c>
      <c r="F14" s="81">
        <v>510281</v>
      </c>
      <c r="G14" s="81">
        <v>454811</v>
      </c>
      <c r="H14" s="81">
        <v>457103</v>
      </c>
      <c r="I14" s="81">
        <v>528391</v>
      </c>
      <c r="J14" s="81">
        <v>507187</v>
      </c>
      <c r="K14" s="81">
        <v>520793</v>
      </c>
      <c r="L14" s="81">
        <v>473760</v>
      </c>
      <c r="M14" s="82">
        <v>518737</v>
      </c>
      <c r="N14" s="66">
        <v>50918.52</v>
      </c>
      <c r="O14" s="64">
        <v>20000.000199999999</v>
      </c>
      <c r="P14" s="64">
        <v>62077.25</v>
      </c>
      <c r="Q14" s="64">
        <v>32999.07</v>
      </c>
      <c r="R14" s="64">
        <v>2.0000000000000001E-4</v>
      </c>
      <c r="S14" s="64">
        <v>58357.9202</v>
      </c>
      <c r="T14" s="64">
        <v>20000.005249999998</v>
      </c>
      <c r="U14" s="64">
        <v>51084.500999999997</v>
      </c>
      <c r="V14" s="64">
        <v>47537.700000000004</v>
      </c>
      <c r="W14" s="64">
        <v>25003.24</v>
      </c>
      <c r="X14" s="64">
        <v>7997.36</v>
      </c>
      <c r="Y14" s="65">
        <v>0</v>
      </c>
      <c r="Z14" s="67">
        <v>0</v>
      </c>
      <c r="AA14" s="64">
        <v>0</v>
      </c>
      <c r="AB14" s="64">
        <v>0</v>
      </c>
      <c r="AC14" s="64">
        <v>0</v>
      </c>
      <c r="AD14" s="64">
        <v>11400</v>
      </c>
      <c r="AE14" s="64">
        <v>0</v>
      </c>
      <c r="AF14" s="64">
        <v>0</v>
      </c>
      <c r="AG14" s="64">
        <v>0.2</v>
      </c>
      <c r="AH14" s="64">
        <v>0</v>
      </c>
      <c r="AI14" s="64">
        <v>7.2999999999999995E-2</v>
      </c>
      <c r="AJ14" s="64">
        <v>42932.342949999998</v>
      </c>
      <c r="AK14" s="65">
        <v>0.245</v>
      </c>
      <c r="AL14" s="67">
        <f t="shared" si="7"/>
        <v>558949.52</v>
      </c>
      <c r="AM14" s="67">
        <f t="shared" si="7"/>
        <v>460927.00020000001</v>
      </c>
      <c r="AN14" s="67">
        <f t="shared" si="7"/>
        <v>552328.25</v>
      </c>
      <c r="AO14" s="67">
        <f t="shared" si="7"/>
        <v>547500.06999999995</v>
      </c>
      <c r="AP14" s="67">
        <f t="shared" si="7"/>
        <v>498881.00020000001</v>
      </c>
      <c r="AQ14" s="67">
        <f t="shared" si="7"/>
        <v>513168.92019999999</v>
      </c>
      <c r="AR14" s="67">
        <f t="shared" si="7"/>
        <v>477103.00524999999</v>
      </c>
      <c r="AS14" s="67">
        <f t="shared" si="7"/>
        <v>579475.30100000009</v>
      </c>
      <c r="AT14" s="67">
        <f t="shared" si="7"/>
        <v>554724.69999999995</v>
      </c>
      <c r="AU14" s="67">
        <f t="shared" si="7"/>
        <v>545796.16700000002</v>
      </c>
      <c r="AV14" s="67">
        <f t="shared" si="7"/>
        <v>438825.01704999997</v>
      </c>
      <c r="AW14" s="67">
        <f t="shared" si="7"/>
        <v>518736.755</v>
      </c>
      <c r="AX14" s="55"/>
      <c r="AY14" s="57"/>
      <c r="AZ14" s="57"/>
      <c r="BA14" s="57"/>
      <c r="BB14" s="57"/>
    </row>
    <row r="15" spans="1:54" s="56" customFormat="1" ht="16.2" x14ac:dyDescent="0.4">
      <c r="A15" s="13" t="s">
        <v>2</v>
      </c>
      <c r="B15" s="81">
        <v>16916.333333333332</v>
      </c>
      <c r="C15" s="81">
        <v>16916.333333333332</v>
      </c>
      <c r="D15" s="81">
        <v>16916.333333333332</v>
      </c>
      <c r="E15" s="81">
        <v>16916.333333333332</v>
      </c>
      <c r="F15" s="81">
        <v>16916.333333333332</v>
      </c>
      <c r="G15" s="81">
        <v>16916.333333333332</v>
      </c>
      <c r="H15" s="81">
        <v>16916.333333333332</v>
      </c>
      <c r="I15" s="81">
        <v>16916.333333333332</v>
      </c>
      <c r="J15" s="81">
        <v>16916.333333333332</v>
      </c>
      <c r="K15" s="81">
        <v>16916.333333333332</v>
      </c>
      <c r="L15" s="81">
        <v>16916.333333333332</v>
      </c>
      <c r="M15" s="82">
        <v>16916.333333333332</v>
      </c>
      <c r="N15" s="66">
        <v>7258.0579420000004</v>
      </c>
      <c r="O15" s="64">
        <v>7456.8146945999988</v>
      </c>
      <c r="P15" s="64">
        <v>8925.8262339999983</v>
      </c>
      <c r="Q15" s="64">
        <v>6300.8034020000005</v>
      </c>
      <c r="R15" s="64">
        <v>8406.2784392999984</v>
      </c>
      <c r="S15" s="64">
        <v>10755.114604999999</v>
      </c>
      <c r="T15" s="64">
        <v>8981.1788415999999</v>
      </c>
      <c r="U15" s="64">
        <v>6465.248880000001</v>
      </c>
      <c r="V15" s="64">
        <v>8014.5665340000005</v>
      </c>
      <c r="W15" s="64">
        <v>7527.512356000002</v>
      </c>
      <c r="X15" s="64">
        <v>9520.2152919999971</v>
      </c>
      <c r="Y15" s="65">
        <v>7298.8409280000014</v>
      </c>
      <c r="Z15" s="67">
        <v>2742.7459449999997</v>
      </c>
      <c r="AA15" s="64">
        <v>4960.3878800000002</v>
      </c>
      <c r="AB15" s="64">
        <v>8255.2689000000009</v>
      </c>
      <c r="AC15" s="64">
        <v>6641.662800000001</v>
      </c>
      <c r="AD15" s="64">
        <v>6307.5203999999994</v>
      </c>
      <c r="AE15" s="64">
        <v>5012.5468000000001</v>
      </c>
      <c r="AF15" s="64">
        <v>1293.3847999999998</v>
      </c>
      <c r="AG15" s="64">
        <v>3995.6292000000003</v>
      </c>
      <c r="AH15" s="64">
        <v>710.40772800000002</v>
      </c>
      <c r="AI15" s="64">
        <v>1037.5650000000001</v>
      </c>
      <c r="AJ15" s="64">
        <v>8858.2284400000008</v>
      </c>
      <c r="AK15" s="65">
        <v>914.92434999999989</v>
      </c>
      <c r="AL15" s="67">
        <f t="shared" si="7"/>
        <v>21431.645330333333</v>
      </c>
      <c r="AM15" s="64">
        <f t="shared" si="7"/>
        <v>19412.760147933332</v>
      </c>
      <c r="AN15" s="64">
        <f t="shared" si="7"/>
        <v>17586.890667333326</v>
      </c>
      <c r="AO15" s="64">
        <f t="shared" si="7"/>
        <v>16575.473935333332</v>
      </c>
      <c r="AP15" s="64">
        <f t="shared" si="7"/>
        <v>19015.091372633331</v>
      </c>
      <c r="AQ15" s="64">
        <f t="shared" si="7"/>
        <v>22658.901138333331</v>
      </c>
      <c r="AR15" s="64">
        <f t="shared" si="7"/>
        <v>24604.127374933334</v>
      </c>
      <c r="AS15" s="64">
        <f t="shared" si="7"/>
        <v>19385.953013333336</v>
      </c>
      <c r="AT15" s="64">
        <f t="shared" si="7"/>
        <v>24220.492139333335</v>
      </c>
      <c r="AU15" s="64">
        <f t="shared" si="7"/>
        <v>23406.280689333336</v>
      </c>
      <c r="AV15" s="64">
        <f t="shared" si="7"/>
        <v>17578.32018533333</v>
      </c>
      <c r="AW15" s="64">
        <f t="shared" si="7"/>
        <v>23300.249911333332</v>
      </c>
      <c r="AX15" s="55"/>
      <c r="AY15" s="57"/>
      <c r="AZ15" s="57"/>
      <c r="BA15" s="57"/>
      <c r="BB15" s="57"/>
    </row>
    <row r="16" spans="1:54" s="56" customFormat="1" ht="16.2" x14ac:dyDescent="0.4">
      <c r="A16" s="13" t="s">
        <v>49</v>
      </c>
      <c r="B16" s="64">
        <v>0</v>
      </c>
      <c r="C16" s="64">
        <v>0</v>
      </c>
      <c r="D16" s="64">
        <v>0</v>
      </c>
      <c r="E16" s="64">
        <v>0</v>
      </c>
      <c r="F16" s="64">
        <v>0</v>
      </c>
      <c r="G16" s="64">
        <v>0</v>
      </c>
      <c r="H16" s="64">
        <v>0</v>
      </c>
      <c r="I16" s="64">
        <v>0</v>
      </c>
      <c r="J16" s="64">
        <v>0</v>
      </c>
      <c r="K16" s="64">
        <v>0</v>
      </c>
      <c r="L16" s="64">
        <v>0</v>
      </c>
      <c r="M16" s="65">
        <v>0</v>
      </c>
      <c r="N16" s="66">
        <v>5147.6443419999996</v>
      </c>
      <c r="O16" s="64">
        <v>4869.1455110000006</v>
      </c>
      <c r="P16" s="64">
        <v>5420.3085260999987</v>
      </c>
      <c r="Q16" s="64">
        <v>4754.4964374000001</v>
      </c>
      <c r="R16" s="64">
        <v>5545.8315843</v>
      </c>
      <c r="S16" s="64">
        <v>4647.0881820000004</v>
      </c>
      <c r="T16" s="64">
        <v>4326.3224829999999</v>
      </c>
      <c r="U16" s="64">
        <v>5644.1031300000004</v>
      </c>
      <c r="V16" s="64">
        <v>5201.0044810000009</v>
      </c>
      <c r="W16" s="64">
        <v>5231.4887640000006</v>
      </c>
      <c r="X16" s="64">
        <v>5408.3102249999993</v>
      </c>
      <c r="Y16" s="65">
        <v>4337.4328830000004</v>
      </c>
      <c r="Z16" s="67">
        <v>51.623840000000001</v>
      </c>
      <c r="AA16" s="64">
        <v>50.239999999999995</v>
      </c>
      <c r="AB16" s="64">
        <v>123.05819</v>
      </c>
      <c r="AC16" s="64">
        <v>27.129804999999998</v>
      </c>
      <c r="AD16" s="64">
        <v>116.54664399999999</v>
      </c>
      <c r="AE16" s="64">
        <v>74.530420000000007</v>
      </c>
      <c r="AF16" s="64">
        <v>35.009239999999998</v>
      </c>
      <c r="AG16" s="64">
        <v>57.888381999999993</v>
      </c>
      <c r="AH16" s="64">
        <v>38.159640000000003</v>
      </c>
      <c r="AI16" s="64">
        <v>36.183880000000002</v>
      </c>
      <c r="AJ16" s="64">
        <v>36.956009999999992</v>
      </c>
      <c r="AK16" s="65">
        <v>0.10205699999999999</v>
      </c>
      <c r="AL16" s="67">
        <f t="shared" si="7"/>
        <v>5096.0205019999994</v>
      </c>
      <c r="AM16" s="64">
        <f t="shared" si="7"/>
        <v>4818.9055110000008</v>
      </c>
      <c r="AN16" s="64">
        <f t="shared" si="7"/>
        <v>5297.250336099999</v>
      </c>
      <c r="AO16" s="64">
        <f t="shared" si="7"/>
        <v>4727.3666324000005</v>
      </c>
      <c r="AP16" s="64">
        <f t="shared" si="7"/>
        <v>5429.2849403</v>
      </c>
      <c r="AQ16" s="64">
        <f t="shared" si="7"/>
        <v>4572.5577620000004</v>
      </c>
      <c r="AR16" s="64">
        <f t="shared" si="7"/>
        <v>4291.3132429999996</v>
      </c>
      <c r="AS16" s="64">
        <f t="shared" si="7"/>
        <v>5586.2147480000003</v>
      </c>
      <c r="AT16" s="64">
        <f t="shared" si="7"/>
        <v>5162.844841000001</v>
      </c>
      <c r="AU16" s="64">
        <f t="shared" si="7"/>
        <v>5195.304884000001</v>
      </c>
      <c r="AV16" s="64">
        <f t="shared" si="7"/>
        <v>5371.3542149999994</v>
      </c>
      <c r="AW16" s="64">
        <f t="shared" si="7"/>
        <v>4337.3308260000003</v>
      </c>
      <c r="AX16" s="55"/>
      <c r="AY16" s="57"/>
      <c r="AZ16" s="57"/>
      <c r="BA16" s="57"/>
      <c r="BB16" s="57"/>
    </row>
    <row r="17" spans="1:54" s="63" customFormat="1" ht="16.2" x14ac:dyDescent="0.4">
      <c r="A17" s="20" t="s">
        <v>3</v>
      </c>
      <c r="B17" s="68">
        <f>B18+B19</f>
        <v>406982</v>
      </c>
      <c r="C17" s="68">
        <f t="shared" ref="C17:AW17" si="8">C18+C19</f>
        <v>360075</v>
      </c>
      <c r="D17" s="68">
        <f t="shared" si="8"/>
        <v>413401</v>
      </c>
      <c r="E17" s="68">
        <f t="shared" si="8"/>
        <v>389791</v>
      </c>
      <c r="F17" s="68">
        <f t="shared" si="8"/>
        <v>376059</v>
      </c>
      <c r="G17" s="68">
        <f t="shared" si="8"/>
        <v>379244</v>
      </c>
      <c r="H17" s="68">
        <f t="shared" si="8"/>
        <v>347937</v>
      </c>
      <c r="I17" s="68">
        <f t="shared" si="8"/>
        <v>384131</v>
      </c>
      <c r="J17" s="68">
        <f t="shared" si="8"/>
        <v>373142</v>
      </c>
      <c r="K17" s="68">
        <f t="shared" si="8"/>
        <v>378675</v>
      </c>
      <c r="L17" s="68">
        <f t="shared" si="8"/>
        <v>381720</v>
      </c>
      <c r="M17" s="69">
        <f t="shared" si="8"/>
        <v>394114.56799999997</v>
      </c>
      <c r="N17" s="70">
        <f t="shared" si="8"/>
        <v>532333.52543210995</v>
      </c>
      <c r="O17" s="68">
        <f t="shared" si="8"/>
        <v>541716.97457932995</v>
      </c>
      <c r="P17" s="68">
        <f t="shared" si="8"/>
        <v>584183.76498909993</v>
      </c>
      <c r="Q17" s="68">
        <f t="shared" si="8"/>
        <v>493821.2012214</v>
      </c>
      <c r="R17" s="68">
        <f t="shared" si="8"/>
        <v>600537.28700553987</v>
      </c>
      <c r="S17" s="68">
        <f t="shared" si="8"/>
        <v>661483.01744241</v>
      </c>
      <c r="T17" s="68">
        <f t="shared" si="8"/>
        <v>521945.80779819994</v>
      </c>
      <c r="U17" s="68">
        <f t="shared" si="8"/>
        <v>615616.55793398991</v>
      </c>
      <c r="V17" s="68">
        <f t="shared" si="8"/>
        <v>588726.6694765999</v>
      </c>
      <c r="W17" s="68">
        <f t="shared" si="8"/>
        <v>481653.05613740004</v>
      </c>
      <c r="X17" s="68">
        <f t="shared" si="8"/>
        <v>534471.24190472998</v>
      </c>
      <c r="Y17" s="69">
        <f t="shared" si="8"/>
        <v>644160.48950863001</v>
      </c>
      <c r="Z17" s="71">
        <f t="shared" si="8"/>
        <v>135653.12124000001</v>
      </c>
      <c r="AA17" s="68">
        <f t="shared" si="8"/>
        <v>117450.42090599998</v>
      </c>
      <c r="AB17" s="68">
        <f t="shared" si="8"/>
        <v>184478.17474799999</v>
      </c>
      <c r="AC17" s="68">
        <f t="shared" si="8"/>
        <v>140126.53302</v>
      </c>
      <c r="AD17" s="68">
        <f t="shared" si="8"/>
        <v>163802.977977</v>
      </c>
      <c r="AE17" s="68">
        <f t="shared" si="8"/>
        <v>155482.61541599999</v>
      </c>
      <c r="AF17" s="68">
        <f t="shared" si="8"/>
        <v>111106.58013400002</v>
      </c>
      <c r="AG17" s="68">
        <f t="shared" si="8"/>
        <v>154569.08644299998</v>
      </c>
      <c r="AH17" s="68">
        <f t="shared" si="8"/>
        <v>135340.38357599999</v>
      </c>
      <c r="AI17" s="68">
        <f t="shared" si="8"/>
        <v>130080.88626499999</v>
      </c>
      <c r="AJ17" s="68">
        <f t="shared" si="8"/>
        <v>81581.869842710003</v>
      </c>
      <c r="AK17" s="69">
        <f t="shared" si="8"/>
        <v>126961.29525800003</v>
      </c>
      <c r="AL17" s="71">
        <f t="shared" si="8"/>
        <v>803662.40419211006</v>
      </c>
      <c r="AM17" s="68">
        <f t="shared" si="8"/>
        <v>784341.55367333</v>
      </c>
      <c r="AN17" s="68">
        <f t="shared" si="8"/>
        <v>813106.59024110006</v>
      </c>
      <c r="AO17" s="68">
        <f t="shared" si="8"/>
        <v>743485.66820139997</v>
      </c>
      <c r="AP17" s="68">
        <f t="shared" si="8"/>
        <v>812793.30902853992</v>
      </c>
      <c r="AQ17" s="68">
        <f t="shared" si="8"/>
        <v>885244.40202640998</v>
      </c>
      <c r="AR17" s="68">
        <f t="shared" si="8"/>
        <v>758776.22766420001</v>
      </c>
      <c r="AS17" s="68">
        <f t="shared" si="8"/>
        <v>845178.4714909899</v>
      </c>
      <c r="AT17" s="68">
        <f t="shared" si="8"/>
        <v>826528.28590059991</v>
      </c>
      <c r="AU17" s="68">
        <f t="shared" si="8"/>
        <v>730247.1698724</v>
      </c>
      <c r="AV17" s="68">
        <f t="shared" si="8"/>
        <v>834609.37206202</v>
      </c>
      <c r="AW17" s="68">
        <f t="shared" si="8"/>
        <v>911313.76225062995</v>
      </c>
      <c r="AX17" s="61"/>
      <c r="AY17" s="62"/>
      <c r="AZ17" s="62"/>
      <c r="BA17" s="62"/>
      <c r="BB17" s="62"/>
    </row>
    <row r="18" spans="1:54" s="56" customFormat="1" ht="16.2" x14ac:dyDescent="0.4">
      <c r="A18" s="13" t="s">
        <v>19</v>
      </c>
      <c r="B18" s="64">
        <v>235794</v>
      </c>
      <c r="C18" s="64">
        <v>205650</v>
      </c>
      <c r="D18" s="64">
        <v>252995</v>
      </c>
      <c r="E18" s="64">
        <v>238932</v>
      </c>
      <c r="F18" s="64">
        <v>231852</v>
      </c>
      <c r="G18" s="64">
        <v>218591</v>
      </c>
      <c r="H18" s="64">
        <v>218335</v>
      </c>
      <c r="I18" s="64">
        <v>246036</v>
      </c>
      <c r="J18" s="64">
        <v>229413</v>
      </c>
      <c r="K18" s="64">
        <v>224490</v>
      </c>
      <c r="L18" s="64">
        <v>228194</v>
      </c>
      <c r="M18" s="65">
        <v>238564</v>
      </c>
      <c r="N18" s="66">
        <v>521255.88715299999</v>
      </c>
      <c r="O18" s="64">
        <v>538498.95606493996</v>
      </c>
      <c r="P18" s="64">
        <v>569847.26508809999</v>
      </c>
      <c r="Q18" s="64">
        <v>486132.7278314</v>
      </c>
      <c r="R18" s="64">
        <v>592492.95061553991</v>
      </c>
      <c r="S18" s="64">
        <v>651631.00959499995</v>
      </c>
      <c r="T18" s="64">
        <v>507056.20640719996</v>
      </c>
      <c r="U18" s="64">
        <v>603118.97643298993</v>
      </c>
      <c r="V18" s="64">
        <v>584496.92535159993</v>
      </c>
      <c r="W18" s="64">
        <v>470493.04169460002</v>
      </c>
      <c r="X18" s="64">
        <v>530301.87752469</v>
      </c>
      <c r="Y18" s="65">
        <v>621216.37594980001</v>
      </c>
      <c r="Z18" s="67">
        <v>100256.997</v>
      </c>
      <c r="AA18" s="64">
        <v>91945.508999999991</v>
      </c>
      <c r="AB18" s="64">
        <v>148676.592</v>
      </c>
      <c r="AC18" s="64">
        <v>98467.263000000006</v>
      </c>
      <c r="AD18" s="64">
        <v>150532.58600000001</v>
      </c>
      <c r="AE18" s="64">
        <v>135103.56599999999</v>
      </c>
      <c r="AF18" s="64">
        <v>97349.257000000012</v>
      </c>
      <c r="AG18" s="64">
        <v>148111.54099999997</v>
      </c>
      <c r="AH18" s="64">
        <v>126745.53</v>
      </c>
      <c r="AI18" s="64">
        <v>123584.909</v>
      </c>
      <c r="AJ18" s="64">
        <v>75375.940360799999</v>
      </c>
      <c r="AK18" s="65">
        <v>125410.77250000002</v>
      </c>
      <c r="AL18" s="67">
        <f t="shared" ref="AL18:AW19" si="9">(B18+N18-Z18)</f>
        <v>656792.89015300001</v>
      </c>
      <c r="AM18" s="64">
        <f t="shared" si="9"/>
        <v>652203.44706494</v>
      </c>
      <c r="AN18" s="64">
        <f t="shared" si="9"/>
        <v>674165.67308810004</v>
      </c>
      <c r="AO18" s="64">
        <f t="shared" si="9"/>
        <v>626597.46483139996</v>
      </c>
      <c r="AP18" s="64">
        <f t="shared" si="9"/>
        <v>673812.3646155399</v>
      </c>
      <c r="AQ18" s="64">
        <f t="shared" si="9"/>
        <v>735118.44359499996</v>
      </c>
      <c r="AR18" s="64">
        <f t="shared" si="9"/>
        <v>628041.94940719998</v>
      </c>
      <c r="AS18" s="64">
        <f t="shared" si="9"/>
        <v>701043.43543298997</v>
      </c>
      <c r="AT18" s="64">
        <f t="shared" si="9"/>
        <v>687164.3953515999</v>
      </c>
      <c r="AU18" s="64">
        <f t="shared" si="9"/>
        <v>571398.13269460003</v>
      </c>
      <c r="AV18" s="64">
        <f t="shared" si="9"/>
        <v>683119.93716388999</v>
      </c>
      <c r="AW18" s="64">
        <f t="shared" si="9"/>
        <v>734369.60344980005</v>
      </c>
      <c r="AX18" s="55"/>
      <c r="AY18" s="57"/>
      <c r="AZ18" s="57"/>
      <c r="BA18" s="57"/>
      <c r="BB18" s="57"/>
    </row>
    <row r="19" spans="1:54" s="56" customFormat="1" ht="16.2" x14ac:dyDescent="0.4">
      <c r="A19" s="13" t="s">
        <v>46</v>
      </c>
      <c r="B19" s="64">
        <v>171188</v>
      </c>
      <c r="C19" s="64">
        <v>154425</v>
      </c>
      <c r="D19" s="64">
        <v>160406</v>
      </c>
      <c r="E19" s="64">
        <v>150859</v>
      </c>
      <c r="F19" s="64">
        <v>144207</v>
      </c>
      <c r="G19" s="64">
        <v>160653</v>
      </c>
      <c r="H19" s="64">
        <v>129602</v>
      </c>
      <c r="I19" s="64">
        <v>138095</v>
      </c>
      <c r="J19" s="64">
        <v>143729</v>
      </c>
      <c r="K19" s="64">
        <v>154185</v>
      </c>
      <c r="L19" s="64">
        <v>153526</v>
      </c>
      <c r="M19" s="65">
        <v>155550.56799999997</v>
      </c>
      <c r="N19" s="66">
        <v>11077.63827911</v>
      </c>
      <c r="O19" s="64">
        <v>3218.0185143900003</v>
      </c>
      <c r="P19" s="64">
        <v>14336.499901000001</v>
      </c>
      <c r="Q19" s="64">
        <v>7688.4733900000001</v>
      </c>
      <c r="R19" s="64">
        <v>8044.3363900000004</v>
      </c>
      <c r="S19" s="64">
        <v>9852.0078474099992</v>
      </c>
      <c r="T19" s="64">
        <v>14889.601390999997</v>
      </c>
      <c r="U19" s="64">
        <v>12497.581501000001</v>
      </c>
      <c r="V19" s="64">
        <v>4229.7441250000002</v>
      </c>
      <c r="W19" s="64">
        <v>11160.0144428</v>
      </c>
      <c r="X19" s="64">
        <v>4169.3643800400005</v>
      </c>
      <c r="Y19" s="65">
        <v>22944.113558829995</v>
      </c>
      <c r="Z19" s="67">
        <v>35396.124239999997</v>
      </c>
      <c r="AA19" s="64">
        <v>25504.911905999998</v>
      </c>
      <c r="AB19" s="64">
        <v>35801.582748000001</v>
      </c>
      <c r="AC19" s="64">
        <v>41659.270020000004</v>
      </c>
      <c r="AD19" s="64">
        <v>13270.391977000001</v>
      </c>
      <c r="AE19" s="64">
        <v>20379.049416000002</v>
      </c>
      <c r="AF19" s="64">
        <v>13757.323133999998</v>
      </c>
      <c r="AG19" s="64">
        <v>6457.5454429999991</v>
      </c>
      <c r="AH19" s="64">
        <v>8594.8535759999995</v>
      </c>
      <c r="AI19" s="64">
        <v>6495.9772649999995</v>
      </c>
      <c r="AJ19" s="64">
        <v>6205.9294819099996</v>
      </c>
      <c r="AK19" s="65">
        <v>1550.5227579999998</v>
      </c>
      <c r="AL19" s="67">
        <f t="shared" si="9"/>
        <v>146869.51403910998</v>
      </c>
      <c r="AM19" s="64">
        <f t="shared" si="9"/>
        <v>132138.10660838999</v>
      </c>
      <c r="AN19" s="64">
        <f t="shared" si="9"/>
        <v>138940.91715300002</v>
      </c>
      <c r="AO19" s="64">
        <f t="shared" si="9"/>
        <v>116888.20337</v>
      </c>
      <c r="AP19" s="64">
        <f t="shared" si="9"/>
        <v>138980.94441300002</v>
      </c>
      <c r="AQ19" s="64">
        <f t="shared" si="9"/>
        <v>150125.95843140999</v>
      </c>
      <c r="AR19" s="64">
        <f t="shared" si="9"/>
        <v>130734.278257</v>
      </c>
      <c r="AS19" s="64">
        <f t="shared" si="9"/>
        <v>144135.036058</v>
      </c>
      <c r="AT19" s="64">
        <f t="shared" si="9"/>
        <v>139363.890549</v>
      </c>
      <c r="AU19" s="64">
        <f t="shared" si="9"/>
        <v>158849.0371778</v>
      </c>
      <c r="AV19" s="64">
        <f t="shared" si="9"/>
        <v>151489.43489813001</v>
      </c>
      <c r="AW19" s="64">
        <f t="shared" si="9"/>
        <v>176944.15880082996</v>
      </c>
      <c r="AX19" s="55"/>
      <c r="AY19" s="57"/>
      <c r="AZ19" s="57"/>
      <c r="BA19" s="57"/>
      <c r="BB19" s="57"/>
    </row>
    <row r="20" spans="1:54" s="63" customFormat="1" ht="16.2" x14ac:dyDescent="0.4">
      <c r="A20" s="20" t="s">
        <v>51</v>
      </c>
      <c r="B20" s="68">
        <f t="shared" ref="B20:AW20" si="10">(B21+B36+B50)</f>
        <v>1704416.7305000003</v>
      </c>
      <c r="C20" s="68">
        <f t="shared" si="10"/>
        <v>1621124.2105000005</v>
      </c>
      <c r="D20" s="68">
        <f t="shared" si="10"/>
        <v>1781845.9505000003</v>
      </c>
      <c r="E20" s="68">
        <f t="shared" si="10"/>
        <v>1658839.1905000003</v>
      </c>
      <c r="F20" s="68">
        <f t="shared" si="10"/>
        <v>1643231.2605000003</v>
      </c>
      <c r="G20" s="68">
        <f t="shared" si="10"/>
        <v>1502475.0405000004</v>
      </c>
      <c r="H20" s="68">
        <f t="shared" si="10"/>
        <v>1560697.4505000003</v>
      </c>
      <c r="I20" s="68">
        <f t="shared" si="10"/>
        <v>1638009.5405000004</v>
      </c>
      <c r="J20" s="68">
        <f t="shared" si="10"/>
        <v>1650406.3705000002</v>
      </c>
      <c r="K20" s="68">
        <f t="shared" si="10"/>
        <v>1722543.6205000004</v>
      </c>
      <c r="L20" s="68">
        <f t="shared" si="10"/>
        <v>1704537.3605000004</v>
      </c>
      <c r="M20" s="69">
        <f t="shared" si="10"/>
        <v>1666817.1825000001</v>
      </c>
      <c r="N20" s="70">
        <f t="shared" si="10"/>
        <v>830631.02279836999</v>
      </c>
      <c r="O20" s="68">
        <f t="shared" si="10"/>
        <v>888114.2281797902</v>
      </c>
      <c r="P20" s="68">
        <f t="shared" si="10"/>
        <v>1028512.23625021</v>
      </c>
      <c r="Q20" s="68">
        <f t="shared" si="10"/>
        <v>902127.03070094006</v>
      </c>
      <c r="R20" s="68">
        <f t="shared" si="10"/>
        <v>1196792.7769001098</v>
      </c>
      <c r="S20" s="68">
        <f t="shared" si="10"/>
        <v>1190293.6003402895</v>
      </c>
      <c r="T20" s="68">
        <f t="shared" si="10"/>
        <v>1255152.8153194103</v>
      </c>
      <c r="U20" s="68">
        <f t="shared" si="10"/>
        <v>1204907.9985257001</v>
      </c>
      <c r="V20" s="68">
        <f t="shared" si="10"/>
        <v>1113634.56270681</v>
      </c>
      <c r="W20" s="68">
        <f t="shared" si="10"/>
        <v>1083892.19413616</v>
      </c>
      <c r="X20" s="68">
        <f t="shared" si="10"/>
        <v>1009117.58249164</v>
      </c>
      <c r="Y20" s="69">
        <f t="shared" si="10"/>
        <v>848431.76456145989</v>
      </c>
      <c r="Z20" s="71">
        <f t="shared" si="10"/>
        <v>306175.51563471998</v>
      </c>
      <c r="AA20" s="68">
        <f t="shared" si="10"/>
        <v>349463.43506931997</v>
      </c>
      <c r="AB20" s="68">
        <f t="shared" si="10"/>
        <v>327144.67569293</v>
      </c>
      <c r="AC20" s="68">
        <f t="shared" si="10"/>
        <v>267644.31154292001</v>
      </c>
      <c r="AD20" s="68">
        <f t="shared" si="10"/>
        <v>284449.70611996995</v>
      </c>
      <c r="AE20" s="68">
        <f t="shared" si="10"/>
        <v>257994.58991679997</v>
      </c>
      <c r="AF20" s="68">
        <f t="shared" si="10"/>
        <v>245842.23058914999</v>
      </c>
      <c r="AG20" s="68">
        <f t="shared" si="10"/>
        <v>256713.48818929997</v>
      </c>
      <c r="AH20" s="68">
        <f t="shared" si="10"/>
        <v>288298.82408582995</v>
      </c>
      <c r="AI20" s="68">
        <f t="shared" si="10"/>
        <v>243352.74749496</v>
      </c>
      <c r="AJ20" s="68">
        <f t="shared" si="10"/>
        <v>255220.33800798003</v>
      </c>
      <c r="AK20" s="69">
        <f t="shared" si="10"/>
        <v>287575.81687913998</v>
      </c>
      <c r="AL20" s="71">
        <f t="shared" si="10"/>
        <v>2228872.2376636504</v>
      </c>
      <c r="AM20" s="68">
        <f t="shared" si="10"/>
        <v>2159775.0036104703</v>
      </c>
      <c r="AN20" s="68">
        <f t="shared" si="10"/>
        <v>2483213.5110572805</v>
      </c>
      <c r="AO20" s="68">
        <f t="shared" si="10"/>
        <v>2293321.9096580199</v>
      </c>
      <c r="AP20" s="68">
        <f t="shared" si="10"/>
        <v>2555574.3312801402</v>
      </c>
      <c r="AQ20" s="68">
        <f t="shared" si="10"/>
        <v>2434774.05092349</v>
      </c>
      <c r="AR20" s="68">
        <f t="shared" si="10"/>
        <v>2570008.0352302603</v>
      </c>
      <c r="AS20" s="68">
        <f t="shared" si="10"/>
        <v>2586204.0508364006</v>
      </c>
      <c r="AT20" s="68">
        <f t="shared" si="10"/>
        <v>2475742.1091209799</v>
      </c>
      <c r="AU20" s="68">
        <f t="shared" si="10"/>
        <v>2563083.0671412004</v>
      </c>
      <c r="AV20" s="68">
        <f t="shared" si="10"/>
        <v>2458434.6049836599</v>
      </c>
      <c r="AW20" s="68">
        <f t="shared" si="10"/>
        <v>2227673.1301823203</v>
      </c>
      <c r="AX20" s="83"/>
      <c r="AY20" s="62"/>
      <c r="AZ20" s="62"/>
      <c r="BA20" s="62"/>
      <c r="BB20" s="62"/>
    </row>
    <row r="21" spans="1:54" s="56" customFormat="1" ht="17.399999999999999" x14ac:dyDescent="0.4">
      <c r="A21" s="48" t="s">
        <v>63</v>
      </c>
      <c r="B21" s="84">
        <f t="shared" ref="B21:M21" si="11">B22+B25+B26+B35</f>
        <v>784574.34</v>
      </c>
      <c r="C21" s="84">
        <f t="shared" si="11"/>
        <v>757908.82000000007</v>
      </c>
      <c r="D21" s="84">
        <f t="shared" si="11"/>
        <v>862093.54</v>
      </c>
      <c r="E21" s="84">
        <f t="shared" si="11"/>
        <v>807484.07</v>
      </c>
      <c r="F21" s="84">
        <f t="shared" si="11"/>
        <v>747701.33000000007</v>
      </c>
      <c r="G21" s="84">
        <f t="shared" si="11"/>
        <v>671136.41</v>
      </c>
      <c r="H21" s="84">
        <f t="shared" si="11"/>
        <v>772326.31</v>
      </c>
      <c r="I21" s="84">
        <f t="shared" si="11"/>
        <v>804066.89</v>
      </c>
      <c r="J21" s="84">
        <f t="shared" si="11"/>
        <v>789159.75</v>
      </c>
      <c r="K21" s="84">
        <f t="shared" si="11"/>
        <v>830079.05</v>
      </c>
      <c r="L21" s="84">
        <f t="shared" si="11"/>
        <v>795201.8</v>
      </c>
      <c r="M21" s="85">
        <f t="shared" si="11"/>
        <v>862413.62999999989</v>
      </c>
      <c r="N21" s="86">
        <f>N22+SUM(N25:N26)+N27+SUM(N32:N34)+N35+N51</f>
        <v>665411.36518494994</v>
      </c>
      <c r="O21" s="84">
        <f t="shared" ref="O21:AK21" si="12">O22+SUM(O25:O26)+O27+SUM(O32:O34)+O35+O51</f>
        <v>703456.87981388008</v>
      </c>
      <c r="P21" s="84">
        <f t="shared" si="12"/>
        <v>848012.57193171</v>
      </c>
      <c r="Q21" s="84">
        <f t="shared" si="12"/>
        <v>731149.86619189009</v>
      </c>
      <c r="R21" s="84">
        <f t="shared" si="12"/>
        <v>952258.23896742996</v>
      </c>
      <c r="S21" s="84">
        <f t="shared" si="12"/>
        <v>983865.24607609969</v>
      </c>
      <c r="T21" s="84">
        <f t="shared" si="12"/>
        <v>995280.33844240999</v>
      </c>
      <c r="U21" s="84">
        <f t="shared" si="12"/>
        <v>985816.30600458989</v>
      </c>
      <c r="V21" s="84">
        <f t="shared" si="12"/>
        <v>901499.30243769987</v>
      </c>
      <c r="W21" s="84">
        <f t="shared" si="12"/>
        <v>916431.98447542975</v>
      </c>
      <c r="X21" s="84">
        <f t="shared" si="12"/>
        <v>835733.60648090008</v>
      </c>
      <c r="Y21" s="85">
        <f>Y22+SUM(Y25:Y26)+Y27+SUM(Y32:Y34)+Y35+Y51</f>
        <v>689447.73048180994</v>
      </c>
      <c r="Z21" s="87">
        <f t="shared" si="12"/>
        <v>127943.58082739997</v>
      </c>
      <c r="AA21" s="84">
        <f t="shared" si="12"/>
        <v>157449.00928592999</v>
      </c>
      <c r="AB21" s="84">
        <f t="shared" si="12"/>
        <v>156873.11099041</v>
      </c>
      <c r="AC21" s="84">
        <f t="shared" si="12"/>
        <v>119424.11608417</v>
      </c>
      <c r="AD21" s="84">
        <f t="shared" si="12"/>
        <v>132477.08820096997</v>
      </c>
      <c r="AE21" s="84">
        <f t="shared" si="12"/>
        <v>112991.79082076</v>
      </c>
      <c r="AF21" s="84">
        <f t="shared" si="12"/>
        <v>100174.01046629998</v>
      </c>
      <c r="AG21" s="84">
        <f t="shared" si="12"/>
        <v>119166.20770591998</v>
      </c>
      <c r="AH21" s="84">
        <f t="shared" si="12"/>
        <v>115937.17171036996</v>
      </c>
      <c r="AI21" s="84">
        <f t="shared" si="12"/>
        <v>107987.76366279001</v>
      </c>
      <c r="AJ21" s="84">
        <f t="shared" si="12"/>
        <v>128841.88795776002</v>
      </c>
      <c r="AK21" s="85">
        <f t="shared" si="12"/>
        <v>131161.22044111</v>
      </c>
      <c r="AL21" s="87">
        <f t="shared" ref="AL21:AW26" si="13">(B21+N21-Z21)</f>
        <v>1322042.1243575499</v>
      </c>
      <c r="AM21" s="84">
        <f t="shared" si="13"/>
        <v>1303916.6905279499</v>
      </c>
      <c r="AN21" s="84">
        <f t="shared" si="13"/>
        <v>1553233.0009413001</v>
      </c>
      <c r="AO21" s="84">
        <f t="shared" si="13"/>
        <v>1419209.8201077199</v>
      </c>
      <c r="AP21" s="84">
        <f t="shared" si="13"/>
        <v>1567482.4807664598</v>
      </c>
      <c r="AQ21" s="84">
        <f t="shared" si="13"/>
        <v>1542009.8652553398</v>
      </c>
      <c r="AR21" s="84">
        <f t="shared" si="13"/>
        <v>1667432.63797611</v>
      </c>
      <c r="AS21" s="84">
        <f t="shared" si="13"/>
        <v>1670716.9882986699</v>
      </c>
      <c r="AT21" s="84">
        <f t="shared" si="13"/>
        <v>1574721.88072733</v>
      </c>
      <c r="AU21" s="84">
        <f t="shared" si="13"/>
        <v>1638523.27081264</v>
      </c>
      <c r="AV21" s="84">
        <f t="shared" si="13"/>
        <v>1502093.5185231399</v>
      </c>
      <c r="AW21" s="84">
        <f t="shared" si="13"/>
        <v>1420700.1400406999</v>
      </c>
      <c r="AX21" s="80"/>
      <c r="AY21" s="57"/>
      <c r="AZ21" s="57"/>
      <c r="BA21" s="57"/>
      <c r="BB21" s="57"/>
    </row>
    <row r="22" spans="1:54" s="56" customFormat="1" ht="16.2" x14ac:dyDescent="0.4">
      <c r="A22" s="22" t="s">
        <v>20</v>
      </c>
      <c r="B22" s="76">
        <f t="shared" ref="B22:AK22" si="14">(B23+B24)</f>
        <v>245190.83000000002</v>
      </c>
      <c r="C22" s="76">
        <f t="shared" si="14"/>
        <v>230637.83000000002</v>
      </c>
      <c r="D22" s="76">
        <f t="shared" si="14"/>
        <v>246294.83000000002</v>
      </c>
      <c r="E22" s="76">
        <f t="shared" si="14"/>
        <v>229620.83000000002</v>
      </c>
      <c r="F22" s="76">
        <f t="shared" si="14"/>
        <v>222186.83000000002</v>
      </c>
      <c r="G22" s="76">
        <f t="shared" si="14"/>
        <v>214213.83000000002</v>
      </c>
      <c r="H22" s="76">
        <f t="shared" si="14"/>
        <v>231785.83000000002</v>
      </c>
      <c r="I22" s="76">
        <f t="shared" si="14"/>
        <v>247119.83000000002</v>
      </c>
      <c r="J22" s="76">
        <f t="shared" si="14"/>
        <v>228427.83000000002</v>
      </c>
      <c r="K22" s="76">
        <f t="shared" si="14"/>
        <v>242511.83000000002</v>
      </c>
      <c r="L22" s="76">
        <f t="shared" si="14"/>
        <v>235877.83000000002</v>
      </c>
      <c r="M22" s="77">
        <f t="shared" si="14"/>
        <v>230262.53</v>
      </c>
      <c r="N22" s="78">
        <f t="shared" si="14"/>
        <v>118118.53168049999</v>
      </c>
      <c r="O22" s="76">
        <f t="shared" si="14"/>
        <v>131521.64846596998</v>
      </c>
      <c r="P22" s="76">
        <f t="shared" si="14"/>
        <v>153314.43271239998</v>
      </c>
      <c r="Q22" s="76">
        <f t="shared" si="14"/>
        <v>90801.723971769999</v>
      </c>
      <c r="R22" s="76">
        <f t="shared" si="14"/>
        <v>156268.57246541002</v>
      </c>
      <c r="S22" s="76">
        <f t="shared" si="14"/>
        <v>195118.50128578002</v>
      </c>
      <c r="T22" s="76">
        <f t="shared" si="14"/>
        <v>165548.25882948999</v>
      </c>
      <c r="U22" s="76">
        <f t="shared" si="14"/>
        <v>133720.05024365999</v>
      </c>
      <c r="V22" s="76">
        <f t="shared" si="14"/>
        <v>125864.90439175002</v>
      </c>
      <c r="W22" s="76">
        <f t="shared" si="14"/>
        <v>136231.16308296999</v>
      </c>
      <c r="X22" s="76">
        <f t="shared" si="14"/>
        <v>102528.41932393001</v>
      </c>
      <c r="Y22" s="77">
        <f>(Y23+Y24)</f>
        <v>83148.128089279984</v>
      </c>
      <c r="Z22" s="79">
        <f t="shared" si="14"/>
        <v>17169.739735200001</v>
      </c>
      <c r="AA22" s="76">
        <f t="shared" si="14"/>
        <v>34848.788019</v>
      </c>
      <c r="AB22" s="76">
        <f t="shared" si="14"/>
        <v>21459.003789499999</v>
      </c>
      <c r="AC22" s="76">
        <f t="shared" si="14"/>
        <v>21236.206470000001</v>
      </c>
      <c r="AD22" s="76">
        <f t="shared" si="14"/>
        <v>25576.207872400002</v>
      </c>
      <c r="AE22" s="76">
        <f t="shared" si="14"/>
        <v>16875.865567469998</v>
      </c>
      <c r="AF22" s="76">
        <f t="shared" si="14"/>
        <v>8964.9202741200006</v>
      </c>
      <c r="AG22" s="76">
        <f t="shared" si="14"/>
        <v>11794.28783861</v>
      </c>
      <c r="AH22" s="76">
        <f t="shared" si="14"/>
        <v>10273.28222753</v>
      </c>
      <c r="AI22" s="76">
        <f t="shared" si="14"/>
        <v>6997.9200099999998</v>
      </c>
      <c r="AJ22" s="76">
        <f t="shared" si="14"/>
        <v>22003.331509849999</v>
      </c>
      <c r="AK22" s="77">
        <f t="shared" si="14"/>
        <v>17935.999922530002</v>
      </c>
      <c r="AL22" s="79">
        <f t="shared" si="13"/>
        <v>346139.62194529996</v>
      </c>
      <c r="AM22" s="76">
        <f t="shared" si="13"/>
        <v>327310.69044697005</v>
      </c>
      <c r="AN22" s="76">
        <f t="shared" si="13"/>
        <v>378150.25892290002</v>
      </c>
      <c r="AO22" s="76">
        <f t="shared" si="13"/>
        <v>299186.34750177001</v>
      </c>
      <c r="AP22" s="76">
        <f t="shared" si="13"/>
        <v>352879.19459301006</v>
      </c>
      <c r="AQ22" s="76">
        <f t="shared" si="13"/>
        <v>392456.46571831009</v>
      </c>
      <c r="AR22" s="76">
        <f t="shared" si="13"/>
        <v>388369.16855537001</v>
      </c>
      <c r="AS22" s="76">
        <f t="shared" si="13"/>
        <v>369045.59240505</v>
      </c>
      <c r="AT22" s="76">
        <f t="shared" si="13"/>
        <v>344019.45216422004</v>
      </c>
      <c r="AU22" s="76">
        <f t="shared" si="13"/>
        <v>371745.07307297003</v>
      </c>
      <c r="AV22" s="76">
        <f t="shared" si="13"/>
        <v>316402.91781408002</v>
      </c>
      <c r="AW22" s="76">
        <f t="shared" si="13"/>
        <v>295474.65816674998</v>
      </c>
      <c r="AX22" s="80"/>
      <c r="AY22" s="57"/>
      <c r="AZ22" s="57"/>
      <c r="BA22" s="57"/>
      <c r="BB22" s="57"/>
    </row>
    <row r="23" spans="1:54" s="56" customFormat="1" ht="16.2" x14ac:dyDescent="0.4">
      <c r="A23" s="23" t="s">
        <v>21</v>
      </c>
      <c r="B23" s="64">
        <v>204711</v>
      </c>
      <c r="C23" s="64">
        <v>186695</v>
      </c>
      <c r="D23" s="64">
        <v>203928</v>
      </c>
      <c r="E23" s="64">
        <v>190565</v>
      </c>
      <c r="F23" s="64">
        <v>168347</v>
      </c>
      <c r="G23" s="64">
        <v>161232</v>
      </c>
      <c r="H23" s="64">
        <v>180216</v>
      </c>
      <c r="I23" s="64">
        <v>193102</v>
      </c>
      <c r="J23" s="64">
        <v>181300</v>
      </c>
      <c r="K23" s="64">
        <v>187096</v>
      </c>
      <c r="L23" s="64">
        <v>182113</v>
      </c>
      <c r="M23" s="65">
        <v>190844.47</v>
      </c>
      <c r="N23" s="66">
        <v>36385.266886099998</v>
      </c>
      <c r="O23" s="64">
        <v>29270.750578079998</v>
      </c>
      <c r="P23" s="64">
        <v>38094.707051329991</v>
      </c>
      <c r="Q23" s="64">
        <v>41691.078966779991</v>
      </c>
      <c r="R23" s="64">
        <v>51977.232064399999</v>
      </c>
      <c r="S23" s="64">
        <v>61990.725100199983</v>
      </c>
      <c r="T23" s="64">
        <v>54310.836935519997</v>
      </c>
      <c r="U23" s="64">
        <v>43794.913254210005</v>
      </c>
      <c r="V23" s="64">
        <v>39399.913837300017</v>
      </c>
      <c r="W23" s="64">
        <v>63531.326216549976</v>
      </c>
      <c r="X23" s="64">
        <v>41326.087334530006</v>
      </c>
      <c r="Y23" s="65">
        <v>38840.223644699996</v>
      </c>
      <c r="Z23" s="67">
        <v>14454.339043</v>
      </c>
      <c r="AA23" s="64">
        <v>31928.215423999998</v>
      </c>
      <c r="AB23" s="64">
        <v>18489.237953999997</v>
      </c>
      <c r="AC23" s="64">
        <v>19759.0012766</v>
      </c>
      <c r="AD23" s="64">
        <v>21801.120940000001</v>
      </c>
      <c r="AE23" s="64">
        <v>14794.857684999999</v>
      </c>
      <c r="AF23" s="64">
        <v>8016.3344230000002</v>
      </c>
      <c r="AG23" s="64">
        <v>10957.749333</v>
      </c>
      <c r="AH23" s="64">
        <v>9269.9607020000003</v>
      </c>
      <c r="AI23" s="64">
        <v>6356.4431269999995</v>
      </c>
      <c r="AJ23" s="64">
        <v>21211.79261262</v>
      </c>
      <c r="AK23" s="65">
        <v>17730.035200000002</v>
      </c>
      <c r="AL23" s="67">
        <f t="shared" si="13"/>
        <v>226641.92784309998</v>
      </c>
      <c r="AM23" s="64">
        <f t="shared" si="13"/>
        <v>184037.53515408002</v>
      </c>
      <c r="AN23" s="64">
        <f t="shared" si="13"/>
        <v>223533.46909733</v>
      </c>
      <c r="AO23" s="64">
        <f t="shared" si="13"/>
        <v>212497.07769017998</v>
      </c>
      <c r="AP23" s="64">
        <f t="shared" si="13"/>
        <v>198523.11112439999</v>
      </c>
      <c r="AQ23" s="64">
        <f t="shared" si="13"/>
        <v>208427.86741519999</v>
      </c>
      <c r="AR23" s="64">
        <f t="shared" si="13"/>
        <v>226510.50251252</v>
      </c>
      <c r="AS23" s="64">
        <f t="shared" si="13"/>
        <v>225939.16392120998</v>
      </c>
      <c r="AT23" s="64">
        <f t="shared" si="13"/>
        <v>211429.95313530002</v>
      </c>
      <c r="AU23" s="64">
        <f t="shared" si="13"/>
        <v>244270.88308954996</v>
      </c>
      <c r="AV23" s="64">
        <f t="shared" si="13"/>
        <v>202227.29472191003</v>
      </c>
      <c r="AW23" s="64">
        <f t="shared" si="13"/>
        <v>211954.65844469998</v>
      </c>
      <c r="AX23" s="55"/>
      <c r="AY23" s="57"/>
      <c r="AZ23" s="57"/>
      <c r="BA23" s="57"/>
      <c r="BB23" s="57"/>
    </row>
    <row r="24" spans="1:54" s="56" customFormat="1" ht="16.2" x14ac:dyDescent="0.4">
      <c r="A24" s="24" t="s">
        <v>22</v>
      </c>
      <c r="B24" s="64">
        <v>40479.83</v>
      </c>
      <c r="C24" s="64">
        <v>43942.83</v>
      </c>
      <c r="D24" s="64">
        <v>42366.83</v>
      </c>
      <c r="E24" s="64">
        <v>39055.83</v>
      </c>
      <c r="F24" s="64">
        <v>53839.83</v>
      </c>
      <c r="G24" s="64">
        <v>52981.83</v>
      </c>
      <c r="H24" s="64">
        <v>51569.83</v>
      </c>
      <c r="I24" s="64">
        <v>54017.83</v>
      </c>
      <c r="J24" s="64">
        <v>47127.83</v>
      </c>
      <c r="K24" s="64">
        <v>55415.83</v>
      </c>
      <c r="L24" s="64">
        <v>53764.83</v>
      </c>
      <c r="M24" s="65">
        <v>39418.06</v>
      </c>
      <c r="N24" s="66">
        <v>81733.264794399991</v>
      </c>
      <c r="O24" s="64">
        <v>102250.89788788998</v>
      </c>
      <c r="P24" s="64">
        <v>115219.72566107</v>
      </c>
      <c r="Q24" s="64">
        <v>49110.645004990001</v>
      </c>
      <c r="R24" s="64">
        <v>104291.34040101002</v>
      </c>
      <c r="S24" s="64">
        <v>133127.77618558003</v>
      </c>
      <c r="T24" s="64">
        <v>111237.42189397001</v>
      </c>
      <c r="U24" s="64">
        <v>89925.136989449995</v>
      </c>
      <c r="V24" s="64">
        <v>86464.990554450007</v>
      </c>
      <c r="W24" s="64">
        <v>72699.83686642001</v>
      </c>
      <c r="X24" s="64">
        <v>61202.331989400001</v>
      </c>
      <c r="Y24" s="65">
        <v>44307.904444579988</v>
      </c>
      <c r="Z24" s="67">
        <v>2715.4006921999994</v>
      </c>
      <c r="AA24" s="64">
        <v>2920.5725950000001</v>
      </c>
      <c r="AB24" s="64">
        <v>2969.7658355000003</v>
      </c>
      <c r="AC24" s="64">
        <v>1477.2051933999999</v>
      </c>
      <c r="AD24" s="64">
        <v>3775.0869324</v>
      </c>
      <c r="AE24" s="64">
        <v>2081.0078824699999</v>
      </c>
      <c r="AF24" s="64">
        <v>948.58585112000003</v>
      </c>
      <c r="AG24" s="64">
        <v>836.5385056099999</v>
      </c>
      <c r="AH24" s="64">
        <v>1003.32152553</v>
      </c>
      <c r="AI24" s="64">
        <v>641.47688299999993</v>
      </c>
      <c r="AJ24" s="64">
        <v>791.53889723000009</v>
      </c>
      <c r="AK24" s="65">
        <v>205.96472252999999</v>
      </c>
      <c r="AL24" s="67">
        <f t="shared" si="13"/>
        <v>119497.6941022</v>
      </c>
      <c r="AM24" s="64">
        <f t="shared" si="13"/>
        <v>143273.15529288998</v>
      </c>
      <c r="AN24" s="64">
        <f t="shared" si="13"/>
        <v>154616.78982556998</v>
      </c>
      <c r="AO24" s="64">
        <f t="shared" si="13"/>
        <v>86689.269811589998</v>
      </c>
      <c r="AP24" s="64">
        <f t="shared" si="13"/>
        <v>154356.08346861001</v>
      </c>
      <c r="AQ24" s="64">
        <f t="shared" si="13"/>
        <v>184028.59830311002</v>
      </c>
      <c r="AR24" s="64">
        <f t="shared" si="13"/>
        <v>161858.66604285</v>
      </c>
      <c r="AS24" s="64">
        <f t="shared" si="13"/>
        <v>143106.42848383999</v>
      </c>
      <c r="AT24" s="64">
        <f t="shared" si="13"/>
        <v>132589.49902892002</v>
      </c>
      <c r="AU24" s="64">
        <f t="shared" si="13"/>
        <v>127474.18998342002</v>
      </c>
      <c r="AV24" s="64">
        <f t="shared" si="13"/>
        <v>114175.62309217</v>
      </c>
      <c r="AW24" s="64">
        <f t="shared" si="13"/>
        <v>83519.999722049994</v>
      </c>
      <c r="AX24" s="55"/>
      <c r="AY24" s="57"/>
      <c r="AZ24" s="57"/>
      <c r="BA24" s="57"/>
      <c r="BB24" s="57"/>
    </row>
    <row r="25" spans="1:54" s="56" customFormat="1" ht="16.2" x14ac:dyDescent="0.4">
      <c r="A25" s="23" t="s">
        <v>4</v>
      </c>
      <c r="B25" s="64">
        <v>282419.12</v>
      </c>
      <c r="C25" s="64">
        <v>289905.71000000002</v>
      </c>
      <c r="D25" s="64">
        <v>346716.18</v>
      </c>
      <c r="E25" s="64">
        <v>317919.86</v>
      </c>
      <c r="F25" s="64">
        <v>288505.08</v>
      </c>
      <c r="G25" s="64">
        <v>234139.35</v>
      </c>
      <c r="H25" s="64">
        <v>299046.81</v>
      </c>
      <c r="I25" s="64">
        <v>310556.79999999999</v>
      </c>
      <c r="J25" s="64">
        <v>311329.90999999997</v>
      </c>
      <c r="K25" s="64">
        <v>352777.76</v>
      </c>
      <c r="L25" s="64">
        <v>308518.59000000003</v>
      </c>
      <c r="M25" s="65">
        <v>364127.94</v>
      </c>
      <c r="N25" s="66">
        <v>89663.478245710023</v>
      </c>
      <c r="O25" s="64">
        <v>98179.916286370018</v>
      </c>
      <c r="P25" s="64">
        <v>117173.40035594</v>
      </c>
      <c r="Q25" s="64">
        <v>112108.39236525002</v>
      </c>
      <c r="R25" s="64">
        <v>154592.31107573997</v>
      </c>
      <c r="S25" s="64">
        <v>196924.8566608199</v>
      </c>
      <c r="T25" s="64">
        <v>194567.43374098011</v>
      </c>
      <c r="U25" s="64">
        <v>164763.71679574004</v>
      </c>
      <c r="V25" s="64">
        <v>130015.75219670997</v>
      </c>
      <c r="W25" s="64">
        <v>119326.01506972995</v>
      </c>
      <c r="X25" s="64">
        <v>116904.54969006003</v>
      </c>
      <c r="Y25" s="65">
        <v>96482.922812840014</v>
      </c>
      <c r="Z25" s="67">
        <v>12474.201054000001</v>
      </c>
      <c r="AA25" s="64">
        <v>15846.250172</v>
      </c>
      <c r="AB25" s="64">
        <v>17269.459268499995</v>
      </c>
      <c r="AC25" s="64">
        <v>12199.412758</v>
      </c>
      <c r="AD25" s="64">
        <v>13680.589071200005</v>
      </c>
      <c r="AE25" s="64">
        <v>14004.483954799995</v>
      </c>
      <c r="AF25" s="64">
        <v>13814.6545162</v>
      </c>
      <c r="AG25" s="64">
        <v>16305.729334000001</v>
      </c>
      <c r="AH25" s="64">
        <v>23062.123190999995</v>
      </c>
      <c r="AI25" s="64">
        <v>12379.631382999998</v>
      </c>
      <c r="AJ25" s="64">
        <v>13970.102128400003</v>
      </c>
      <c r="AK25" s="65">
        <v>19071.380186480004</v>
      </c>
      <c r="AL25" s="67">
        <f t="shared" si="13"/>
        <v>359608.39719171001</v>
      </c>
      <c r="AM25" s="64">
        <f t="shared" si="13"/>
        <v>372239.37611437007</v>
      </c>
      <c r="AN25" s="64">
        <f t="shared" si="13"/>
        <v>446620.12108744</v>
      </c>
      <c r="AO25" s="64">
        <f t="shared" si="13"/>
        <v>417828.83960725</v>
      </c>
      <c r="AP25" s="64">
        <f t="shared" si="13"/>
        <v>429416.80200453999</v>
      </c>
      <c r="AQ25" s="64">
        <f t="shared" si="13"/>
        <v>417059.72270601994</v>
      </c>
      <c r="AR25" s="64">
        <f t="shared" si="13"/>
        <v>479799.58922478009</v>
      </c>
      <c r="AS25" s="64">
        <f t="shared" si="13"/>
        <v>459014.78746174002</v>
      </c>
      <c r="AT25" s="64">
        <f t="shared" si="13"/>
        <v>418283.53900570993</v>
      </c>
      <c r="AU25" s="64">
        <f t="shared" si="13"/>
        <v>459724.14368672995</v>
      </c>
      <c r="AV25" s="64">
        <f t="shared" si="13"/>
        <v>411453.03756166005</v>
      </c>
      <c r="AW25" s="64">
        <f t="shared" si="13"/>
        <v>441539.48262636003</v>
      </c>
      <c r="AX25" s="55"/>
      <c r="AY25" s="57"/>
      <c r="AZ25" s="57"/>
      <c r="BA25" s="57"/>
      <c r="BB25" s="57"/>
    </row>
    <row r="26" spans="1:54" s="56" customFormat="1" ht="16.2" x14ac:dyDescent="0.4">
      <c r="A26" s="23" t="s">
        <v>5</v>
      </c>
      <c r="B26" s="64">
        <v>256964.39</v>
      </c>
      <c r="C26" s="64">
        <v>237365.28</v>
      </c>
      <c r="D26" s="64">
        <v>269082.53000000003</v>
      </c>
      <c r="E26" s="64">
        <v>259943.38</v>
      </c>
      <c r="F26" s="64">
        <v>237009.42</v>
      </c>
      <c r="G26" s="64">
        <v>222783.23</v>
      </c>
      <c r="H26" s="64">
        <v>241493.67</v>
      </c>
      <c r="I26" s="64">
        <v>246390.26</v>
      </c>
      <c r="J26" s="64">
        <v>249402.01</v>
      </c>
      <c r="K26" s="64">
        <v>234789.46</v>
      </c>
      <c r="L26" s="64">
        <v>250805.38</v>
      </c>
      <c r="M26" s="65">
        <v>268023.15999999997</v>
      </c>
      <c r="N26" s="66">
        <v>103930.25317206998</v>
      </c>
      <c r="O26" s="64">
        <v>75008.568292580007</v>
      </c>
      <c r="P26" s="64">
        <v>106161.65785927001</v>
      </c>
      <c r="Q26" s="64">
        <v>103169.76811840004</v>
      </c>
      <c r="R26" s="64">
        <v>118724.82955719004</v>
      </c>
      <c r="S26" s="64">
        <v>123968.45764535997</v>
      </c>
      <c r="T26" s="64">
        <v>134347.55831090998</v>
      </c>
      <c r="U26" s="64">
        <v>157684.38351629997</v>
      </c>
      <c r="V26" s="64">
        <v>134046.42139649007</v>
      </c>
      <c r="W26" s="64">
        <v>133068.76860432004</v>
      </c>
      <c r="X26" s="64">
        <v>145640.93608891999</v>
      </c>
      <c r="Y26" s="65">
        <v>94838.275755359995</v>
      </c>
      <c r="Z26" s="67">
        <v>21817.947564399998</v>
      </c>
      <c r="AA26" s="64">
        <v>19426.664289129993</v>
      </c>
      <c r="AB26" s="64">
        <v>19687.137336880005</v>
      </c>
      <c r="AC26" s="64">
        <v>9152.9961436500016</v>
      </c>
      <c r="AD26" s="64">
        <v>8853.5202584800008</v>
      </c>
      <c r="AE26" s="64">
        <v>5770.0620121000002</v>
      </c>
      <c r="AF26" s="64">
        <v>7648.7528966399996</v>
      </c>
      <c r="AG26" s="64">
        <v>10560.142479669999</v>
      </c>
      <c r="AH26" s="64">
        <v>9828.9107425999991</v>
      </c>
      <c r="AI26" s="64">
        <v>8189.2419433599998</v>
      </c>
      <c r="AJ26" s="64">
        <v>9618.6329516000005</v>
      </c>
      <c r="AK26" s="65">
        <v>4799.2803870999996</v>
      </c>
      <c r="AL26" s="67">
        <f t="shared" si="13"/>
        <v>339076.69560767</v>
      </c>
      <c r="AM26" s="64">
        <f t="shared" si="13"/>
        <v>292947.18400344998</v>
      </c>
      <c r="AN26" s="64">
        <f t="shared" si="13"/>
        <v>355557.05052239</v>
      </c>
      <c r="AO26" s="64">
        <f t="shared" si="13"/>
        <v>353960.15197474998</v>
      </c>
      <c r="AP26" s="64">
        <f t="shared" si="13"/>
        <v>346880.72929871007</v>
      </c>
      <c r="AQ26" s="64">
        <f t="shared" si="13"/>
        <v>340981.62563326</v>
      </c>
      <c r="AR26" s="64">
        <f t="shared" si="13"/>
        <v>368192.47541427001</v>
      </c>
      <c r="AS26" s="64">
        <f t="shared" si="13"/>
        <v>393514.50103663001</v>
      </c>
      <c r="AT26" s="64">
        <f t="shared" si="13"/>
        <v>373619.5206538901</v>
      </c>
      <c r="AU26" s="64">
        <f t="shared" si="13"/>
        <v>359668.98666096001</v>
      </c>
      <c r="AV26" s="64">
        <f t="shared" si="13"/>
        <v>386827.68313731998</v>
      </c>
      <c r="AW26" s="64">
        <f t="shared" si="13"/>
        <v>358062.15536825993</v>
      </c>
      <c r="AX26" s="55"/>
      <c r="AY26" s="57"/>
      <c r="AZ26" s="57"/>
      <c r="BA26" s="57"/>
      <c r="BB26" s="57"/>
    </row>
    <row r="27" spans="1:54" s="56" customFormat="1" ht="16.2" x14ac:dyDescent="0.4">
      <c r="A27" s="48" t="s">
        <v>56</v>
      </c>
      <c r="B27" s="76">
        <f t="shared" ref="B27:AW27" si="15">SUM(B28:B31)</f>
        <v>267992.31</v>
      </c>
      <c r="C27" s="76">
        <f t="shared" si="15"/>
        <v>266558.36</v>
      </c>
      <c r="D27" s="76">
        <f t="shared" si="15"/>
        <v>276963.99</v>
      </c>
      <c r="E27" s="76">
        <f t="shared" si="15"/>
        <v>288381.51</v>
      </c>
      <c r="F27" s="76">
        <f t="shared" si="15"/>
        <v>272636.08</v>
      </c>
      <c r="G27" s="76">
        <f t="shared" si="15"/>
        <v>274611.26</v>
      </c>
      <c r="H27" s="76">
        <f t="shared" si="15"/>
        <v>273736.65999999997</v>
      </c>
      <c r="I27" s="76">
        <f t="shared" si="15"/>
        <v>286778.17</v>
      </c>
      <c r="J27" s="76">
        <f t="shared" si="15"/>
        <v>289546.13</v>
      </c>
      <c r="K27" s="76">
        <f t="shared" si="15"/>
        <v>299210.09000000003</v>
      </c>
      <c r="L27" s="76">
        <f t="shared" si="15"/>
        <v>299441.65000000002</v>
      </c>
      <c r="M27" s="77">
        <f t="shared" si="15"/>
        <v>282244.15999999997</v>
      </c>
      <c r="N27" s="78">
        <f t="shared" si="15"/>
        <v>142149.66666017001</v>
      </c>
      <c r="O27" s="76">
        <f t="shared" si="15"/>
        <v>158939.74987960001</v>
      </c>
      <c r="P27" s="76">
        <f t="shared" si="15"/>
        <v>180042.52581470995</v>
      </c>
      <c r="Q27" s="76">
        <f t="shared" si="15"/>
        <v>156089.03515676994</v>
      </c>
      <c r="R27" s="76">
        <f t="shared" si="15"/>
        <v>198979.70982557005</v>
      </c>
      <c r="S27" s="76">
        <f t="shared" si="15"/>
        <v>172195.60070168998</v>
      </c>
      <c r="T27" s="76">
        <f t="shared" si="15"/>
        <v>202747.75180075003</v>
      </c>
      <c r="U27" s="76">
        <f t="shared" si="15"/>
        <v>217547.66049556996</v>
      </c>
      <c r="V27" s="76">
        <f t="shared" si="15"/>
        <v>200653.13001137995</v>
      </c>
      <c r="W27" s="76">
        <f t="shared" si="15"/>
        <v>195283.67332044995</v>
      </c>
      <c r="X27" s="76">
        <f t="shared" si="15"/>
        <v>203218.00122877996</v>
      </c>
      <c r="Y27" s="77">
        <f t="shared" si="15"/>
        <v>154964.40952272006</v>
      </c>
      <c r="Z27" s="79">
        <f t="shared" si="15"/>
        <v>41664.759889599998</v>
      </c>
      <c r="AA27" s="76">
        <f t="shared" si="15"/>
        <v>48251.23205744</v>
      </c>
      <c r="AB27" s="76">
        <f t="shared" si="15"/>
        <v>55620.245949169999</v>
      </c>
      <c r="AC27" s="76">
        <f t="shared" si="15"/>
        <v>44937.642634230011</v>
      </c>
      <c r="AD27" s="76">
        <f t="shared" si="15"/>
        <v>50982.935921039993</v>
      </c>
      <c r="AE27" s="76">
        <f t="shared" si="15"/>
        <v>41938.997544760001</v>
      </c>
      <c r="AF27" s="76">
        <f t="shared" si="15"/>
        <v>32138.904279599999</v>
      </c>
      <c r="AG27" s="76">
        <f t="shared" si="15"/>
        <v>41203.123619459984</v>
      </c>
      <c r="AH27" s="76">
        <f t="shared" si="15"/>
        <v>36886.62431152998</v>
      </c>
      <c r="AI27" s="76">
        <f t="shared" si="15"/>
        <v>42307.305097170007</v>
      </c>
      <c r="AJ27" s="76">
        <f t="shared" si="15"/>
        <v>46591.569813880014</v>
      </c>
      <c r="AK27" s="77">
        <f t="shared" si="15"/>
        <v>53386.391875609988</v>
      </c>
      <c r="AL27" s="79">
        <f t="shared" si="15"/>
        <v>368477.21677057003</v>
      </c>
      <c r="AM27" s="76">
        <f t="shared" si="15"/>
        <v>377246.87782215996</v>
      </c>
      <c r="AN27" s="76">
        <f t="shared" si="15"/>
        <v>401386.26986553991</v>
      </c>
      <c r="AO27" s="76">
        <f t="shared" si="15"/>
        <v>399532.90252253995</v>
      </c>
      <c r="AP27" s="76">
        <f t="shared" si="15"/>
        <v>420632.85390453</v>
      </c>
      <c r="AQ27" s="76">
        <f t="shared" si="15"/>
        <v>404867.86315692996</v>
      </c>
      <c r="AR27" s="76">
        <f t="shared" si="15"/>
        <v>444345.50752114999</v>
      </c>
      <c r="AS27" s="76">
        <f t="shared" si="15"/>
        <v>463122.70687610999</v>
      </c>
      <c r="AT27" s="76">
        <f t="shared" si="15"/>
        <v>453312.63569985004</v>
      </c>
      <c r="AU27" s="76">
        <f t="shared" si="15"/>
        <v>452186.45822327991</v>
      </c>
      <c r="AV27" s="76">
        <f t="shared" si="15"/>
        <v>456068.08141490002</v>
      </c>
      <c r="AW27" s="76">
        <f t="shared" si="15"/>
        <v>383822.17764711007</v>
      </c>
      <c r="AX27" s="80"/>
      <c r="AY27" s="57"/>
      <c r="AZ27" s="57"/>
      <c r="BA27" s="57"/>
      <c r="BB27" s="57"/>
    </row>
    <row r="28" spans="1:54" s="56" customFormat="1" ht="16.2" x14ac:dyDescent="0.4">
      <c r="A28" s="24" t="s">
        <v>57</v>
      </c>
      <c r="B28" s="64">
        <v>267992.31</v>
      </c>
      <c r="C28" s="64">
        <v>266558.36</v>
      </c>
      <c r="D28" s="64">
        <v>276963.99</v>
      </c>
      <c r="E28" s="64">
        <v>288381.51</v>
      </c>
      <c r="F28" s="64">
        <v>272636.08</v>
      </c>
      <c r="G28" s="64">
        <v>274611.26</v>
      </c>
      <c r="H28" s="64">
        <v>273736.65999999997</v>
      </c>
      <c r="I28" s="64">
        <v>286778.17</v>
      </c>
      <c r="J28" s="64">
        <v>289546.13</v>
      </c>
      <c r="K28" s="64">
        <v>299210.09000000003</v>
      </c>
      <c r="L28" s="64">
        <v>299441.65000000002</v>
      </c>
      <c r="M28" s="65">
        <v>282244.15999999997</v>
      </c>
      <c r="N28" s="66">
        <v>92081.111827470013</v>
      </c>
      <c r="O28" s="64">
        <v>122794.80282974002</v>
      </c>
      <c r="P28" s="64">
        <v>139718.26040540994</v>
      </c>
      <c r="Q28" s="64">
        <v>122412.31034732994</v>
      </c>
      <c r="R28" s="64">
        <v>144489.41327163004</v>
      </c>
      <c r="S28" s="64">
        <v>129526.33551868997</v>
      </c>
      <c r="T28" s="64">
        <v>144790.93192722002</v>
      </c>
      <c r="U28" s="64">
        <v>168288.04146393994</v>
      </c>
      <c r="V28" s="64">
        <v>149132.92214787993</v>
      </c>
      <c r="W28" s="64">
        <v>157640.10773372996</v>
      </c>
      <c r="X28" s="64">
        <v>152879.85330441996</v>
      </c>
      <c r="Y28" s="65">
        <v>117006.48411997007</v>
      </c>
      <c r="Z28" s="67">
        <v>32567.306941599996</v>
      </c>
      <c r="AA28" s="64">
        <v>37886.588282540004</v>
      </c>
      <c r="AB28" s="64">
        <v>44493.143549169996</v>
      </c>
      <c r="AC28" s="64">
        <v>34129.387830230007</v>
      </c>
      <c r="AD28" s="64">
        <v>40449.495563039993</v>
      </c>
      <c r="AE28" s="64">
        <v>36923.467690870006</v>
      </c>
      <c r="AF28" s="64">
        <v>24686.087058599998</v>
      </c>
      <c r="AG28" s="64">
        <v>37873.611486459988</v>
      </c>
      <c r="AH28" s="64">
        <v>33420.488871529982</v>
      </c>
      <c r="AI28" s="64">
        <v>30858.219467170002</v>
      </c>
      <c r="AJ28" s="64">
        <v>35668.149573680006</v>
      </c>
      <c r="AK28" s="65">
        <v>41297.540473609988</v>
      </c>
      <c r="AL28" s="67">
        <f t="shared" ref="AL28:AW43" si="16">(B28+N28-Z28)</f>
        <v>327506.11488587002</v>
      </c>
      <c r="AM28" s="64">
        <f t="shared" si="16"/>
        <v>351466.5745472</v>
      </c>
      <c r="AN28" s="64">
        <f t="shared" si="16"/>
        <v>372189.10685623996</v>
      </c>
      <c r="AO28" s="64">
        <f t="shared" si="16"/>
        <v>376664.43251709995</v>
      </c>
      <c r="AP28" s="64">
        <f t="shared" si="16"/>
        <v>376675.99770859</v>
      </c>
      <c r="AQ28" s="64">
        <f t="shared" si="16"/>
        <v>367214.12782781996</v>
      </c>
      <c r="AR28" s="64">
        <f t="shared" si="16"/>
        <v>393841.50486862002</v>
      </c>
      <c r="AS28" s="64">
        <f t="shared" si="16"/>
        <v>417192.59997747996</v>
      </c>
      <c r="AT28" s="64">
        <f t="shared" si="16"/>
        <v>405258.56327634997</v>
      </c>
      <c r="AU28" s="64">
        <f t="shared" si="16"/>
        <v>425991.97826655995</v>
      </c>
      <c r="AV28" s="64">
        <f t="shared" si="16"/>
        <v>416653.35373073997</v>
      </c>
      <c r="AW28" s="64">
        <f t="shared" si="16"/>
        <v>357953.10364636005</v>
      </c>
      <c r="AX28" s="55"/>
      <c r="AY28" s="57"/>
      <c r="AZ28" s="57"/>
      <c r="BA28" s="57"/>
      <c r="BB28" s="57"/>
    </row>
    <row r="29" spans="1:54" s="56" customFormat="1" ht="16.2" x14ac:dyDescent="0.4">
      <c r="A29" s="24" t="s">
        <v>58</v>
      </c>
      <c r="B29" s="64">
        <v>0</v>
      </c>
      <c r="C29" s="64">
        <v>0</v>
      </c>
      <c r="D29" s="64">
        <v>0</v>
      </c>
      <c r="E29" s="64">
        <v>0</v>
      </c>
      <c r="F29" s="64">
        <v>0</v>
      </c>
      <c r="G29" s="64">
        <v>0</v>
      </c>
      <c r="H29" s="64">
        <v>0</v>
      </c>
      <c r="I29" s="64">
        <v>0</v>
      </c>
      <c r="J29" s="64">
        <v>0</v>
      </c>
      <c r="K29" s="64">
        <v>0</v>
      </c>
      <c r="L29" s="64">
        <v>0</v>
      </c>
      <c r="M29" s="65">
        <v>0</v>
      </c>
      <c r="N29" s="66">
        <v>28161.75208091001</v>
      </c>
      <c r="O29" s="64">
        <v>16754.876109960001</v>
      </c>
      <c r="P29" s="64">
        <v>15895.452777560002</v>
      </c>
      <c r="Q29" s="64">
        <v>15074.347211080003</v>
      </c>
      <c r="R29" s="64">
        <v>21254.143145540005</v>
      </c>
      <c r="S29" s="64">
        <v>13436.043755000001</v>
      </c>
      <c r="T29" s="64">
        <v>20675.516874629993</v>
      </c>
      <c r="U29" s="64">
        <v>16590.731097000004</v>
      </c>
      <c r="V29" s="64">
        <v>21090.634792399997</v>
      </c>
      <c r="W29" s="64">
        <v>15482.900017999997</v>
      </c>
      <c r="X29" s="64">
        <v>14297.16030216</v>
      </c>
      <c r="Y29" s="65">
        <v>13505.831713</v>
      </c>
      <c r="Z29" s="67">
        <v>80.607032000000004</v>
      </c>
      <c r="AA29" s="64">
        <v>149.99739000000002</v>
      </c>
      <c r="AB29" s="64">
        <v>41.934480000000001</v>
      </c>
      <c r="AC29" s="64">
        <v>125.64064999999999</v>
      </c>
      <c r="AD29" s="64">
        <v>43.584519999999998</v>
      </c>
      <c r="AE29" s="64">
        <v>119.33022799999999</v>
      </c>
      <c r="AF29" s="64">
        <v>66.120339999999999</v>
      </c>
      <c r="AG29" s="64">
        <v>20.127851000000003</v>
      </c>
      <c r="AH29" s="64">
        <v>51.268495999999999</v>
      </c>
      <c r="AI29" s="64">
        <v>37.981960000000001</v>
      </c>
      <c r="AJ29" s="64">
        <v>61.368516</v>
      </c>
      <c r="AK29" s="65">
        <v>30.019050000000004</v>
      </c>
      <c r="AL29" s="67">
        <f t="shared" si="16"/>
        <v>28081.14504891001</v>
      </c>
      <c r="AM29" s="64">
        <f t="shared" si="16"/>
        <v>16604.878719960001</v>
      </c>
      <c r="AN29" s="64">
        <f t="shared" si="16"/>
        <v>15853.518297560002</v>
      </c>
      <c r="AO29" s="64">
        <f t="shared" si="16"/>
        <v>14948.706561080004</v>
      </c>
      <c r="AP29" s="64">
        <f t="shared" si="16"/>
        <v>21210.558625540005</v>
      </c>
      <c r="AQ29" s="64">
        <f t="shared" si="16"/>
        <v>13316.713527</v>
      </c>
      <c r="AR29" s="64">
        <f t="shared" si="16"/>
        <v>20609.396534629992</v>
      </c>
      <c r="AS29" s="64">
        <f t="shared" si="16"/>
        <v>16570.603246000002</v>
      </c>
      <c r="AT29" s="64">
        <f t="shared" si="16"/>
        <v>21039.366296399996</v>
      </c>
      <c r="AU29" s="64">
        <f t="shared" si="16"/>
        <v>15444.918057999997</v>
      </c>
      <c r="AV29" s="64">
        <f t="shared" si="16"/>
        <v>14235.79178616</v>
      </c>
      <c r="AW29" s="64">
        <f t="shared" si="16"/>
        <v>13475.812662999999</v>
      </c>
      <c r="AX29" s="55"/>
      <c r="AY29" s="57"/>
      <c r="AZ29" s="57"/>
      <c r="BA29" s="57"/>
      <c r="BB29" s="57"/>
    </row>
    <row r="30" spans="1:54" s="56" customFormat="1" ht="16.2" x14ac:dyDescent="0.4">
      <c r="A30" s="24" t="s">
        <v>59</v>
      </c>
      <c r="B30" s="64">
        <v>0</v>
      </c>
      <c r="C30" s="64">
        <v>0</v>
      </c>
      <c r="D30" s="64">
        <v>0</v>
      </c>
      <c r="E30" s="64">
        <v>0</v>
      </c>
      <c r="F30" s="64">
        <v>0</v>
      </c>
      <c r="G30" s="64">
        <v>0</v>
      </c>
      <c r="H30" s="64">
        <v>0</v>
      </c>
      <c r="I30" s="64">
        <v>0</v>
      </c>
      <c r="J30" s="64">
        <v>0</v>
      </c>
      <c r="K30" s="64">
        <v>0</v>
      </c>
      <c r="L30" s="64">
        <v>0</v>
      </c>
      <c r="M30" s="65">
        <v>0</v>
      </c>
      <c r="N30" s="66">
        <v>14000.963215999998</v>
      </c>
      <c r="O30" s="64">
        <v>1124.7262189999999</v>
      </c>
      <c r="P30" s="64">
        <v>10094.858670000001</v>
      </c>
      <c r="Q30" s="64">
        <v>5457.777</v>
      </c>
      <c r="R30" s="64">
        <v>20467.743304</v>
      </c>
      <c r="S30" s="64">
        <v>14601.167610999999</v>
      </c>
      <c r="T30" s="64">
        <v>17996.890923999999</v>
      </c>
      <c r="U30" s="64">
        <v>13284.674636</v>
      </c>
      <c r="V30" s="64">
        <v>10236.070932000001</v>
      </c>
      <c r="W30" s="64">
        <v>9810.885905000001</v>
      </c>
      <c r="X30" s="64">
        <v>10131.102794</v>
      </c>
      <c r="Y30" s="65">
        <v>7552.4245869999995</v>
      </c>
      <c r="Z30" s="67">
        <v>0</v>
      </c>
      <c r="AA30" s="64">
        <v>162.61364399999999</v>
      </c>
      <c r="AB30" s="64">
        <v>126.62024599999999</v>
      </c>
      <c r="AC30" s="64">
        <v>0.24498</v>
      </c>
      <c r="AD30" s="64">
        <v>88.874101999999993</v>
      </c>
      <c r="AE30" s="64">
        <v>0</v>
      </c>
      <c r="AF30" s="64">
        <v>0</v>
      </c>
      <c r="AG30" s="64">
        <v>18.436</v>
      </c>
      <c r="AH30" s="64">
        <v>44.647241999999999</v>
      </c>
      <c r="AI30" s="64">
        <v>0</v>
      </c>
      <c r="AJ30" s="64">
        <v>111.012389</v>
      </c>
      <c r="AK30" s="65">
        <v>162.015208</v>
      </c>
      <c r="AL30" s="67">
        <f t="shared" si="16"/>
        <v>14000.963215999998</v>
      </c>
      <c r="AM30" s="64">
        <f t="shared" si="16"/>
        <v>962.11257499999988</v>
      </c>
      <c r="AN30" s="64">
        <f t="shared" si="16"/>
        <v>9968.238424000001</v>
      </c>
      <c r="AO30" s="64">
        <f t="shared" si="16"/>
        <v>5457.5320199999996</v>
      </c>
      <c r="AP30" s="64">
        <f t="shared" si="16"/>
        <v>20378.869201999998</v>
      </c>
      <c r="AQ30" s="64">
        <f t="shared" si="16"/>
        <v>14601.167610999999</v>
      </c>
      <c r="AR30" s="64">
        <f t="shared" si="16"/>
        <v>17996.890923999999</v>
      </c>
      <c r="AS30" s="64">
        <f t="shared" si="16"/>
        <v>13266.238636</v>
      </c>
      <c r="AT30" s="64">
        <f t="shared" si="16"/>
        <v>10191.423690000001</v>
      </c>
      <c r="AU30" s="64">
        <f t="shared" si="16"/>
        <v>9810.885905000001</v>
      </c>
      <c r="AV30" s="64">
        <f t="shared" si="16"/>
        <v>10020.090405000001</v>
      </c>
      <c r="AW30" s="64">
        <f t="shared" si="16"/>
        <v>7390.4093789999997</v>
      </c>
      <c r="AX30" s="55"/>
      <c r="AY30" s="57"/>
      <c r="AZ30" s="57"/>
      <c r="BA30" s="57"/>
      <c r="BB30" s="57"/>
    </row>
    <row r="31" spans="1:54" s="56" customFormat="1" ht="16.2" x14ac:dyDescent="0.4">
      <c r="A31" s="24" t="s">
        <v>60</v>
      </c>
      <c r="B31" s="64">
        <v>0</v>
      </c>
      <c r="C31" s="64">
        <v>0</v>
      </c>
      <c r="D31" s="64">
        <v>0</v>
      </c>
      <c r="E31" s="64">
        <v>0</v>
      </c>
      <c r="F31" s="64">
        <v>0</v>
      </c>
      <c r="G31" s="64">
        <v>0</v>
      </c>
      <c r="H31" s="64">
        <v>0</v>
      </c>
      <c r="I31" s="64">
        <v>0</v>
      </c>
      <c r="J31" s="64">
        <v>0</v>
      </c>
      <c r="K31" s="64">
        <v>0</v>
      </c>
      <c r="L31" s="64">
        <v>0</v>
      </c>
      <c r="M31" s="65">
        <v>0</v>
      </c>
      <c r="N31" s="66">
        <v>7905.8395357900008</v>
      </c>
      <c r="O31" s="64">
        <v>18265.344720899997</v>
      </c>
      <c r="P31" s="64">
        <v>14333.953961740001</v>
      </c>
      <c r="Q31" s="64">
        <v>13144.600598359999</v>
      </c>
      <c r="R31" s="64">
        <v>12768.4101044</v>
      </c>
      <c r="S31" s="64">
        <v>14632.053816999998</v>
      </c>
      <c r="T31" s="64">
        <v>19284.412074900003</v>
      </c>
      <c r="U31" s="64">
        <v>19384.213298629995</v>
      </c>
      <c r="V31" s="64">
        <v>20193.502139100005</v>
      </c>
      <c r="W31" s="64">
        <v>12349.779663719999</v>
      </c>
      <c r="X31" s="64">
        <v>25909.884828199996</v>
      </c>
      <c r="Y31" s="65">
        <v>16899.669102749998</v>
      </c>
      <c r="Z31" s="67">
        <v>9016.8459159999984</v>
      </c>
      <c r="AA31" s="64">
        <v>10052.0327409</v>
      </c>
      <c r="AB31" s="64">
        <v>10958.547673999999</v>
      </c>
      <c r="AC31" s="64">
        <v>10682.369173999999</v>
      </c>
      <c r="AD31" s="64">
        <v>10400.981736</v>
      </c>
      <c r="AE31" s="64">
        <v>4896.1996258899999</v>
      </c>
      <c r="AF31" s="64">
        <v>7386.6968809999998</v>
      </c>
      <c r="AG31" s="64">
        <v>3290.9482820000003</v>
      </c>
      <c r="AH31" s="64">
        <v>3370.2197020000008</v>
      </c>
      <c r="AI31" s="64">
        <v>11411.103670000002</v>
      </c>
      <c r="AJ31" s="64">
        <v>10751.039335200001</v>
      </c>
      <c r="AK31" s="65">
        <v>11896.817144000001</v>
      </c>
      <c r="AL31" s="67">
        <f t="shared" si="16"/>
        <v>-1111.0063802099976</v>
      </c>
      <c r="AM31" s="64">
        <f t="shared" si="16"/>
        <v>8213.3119799999968</v>
      </c>
      <c r="AN31" s="64">
        <f t="shared" si="16"/>
        <v>3375.4062877400011</v>
      </c>
      <c r="AO31" s="64">
        <f t="shared" si="16"/>
        <v>2462.2314243599994</v>
      </c>
      <c r="AP31" s="64">
        <f t="shared" si="16"/>
        <v>2367.4283684000002</v>
      </c>
      <c r="AQ31" s="64">
        <f t="shared" si="16"/>
        <v>9735.8541911099983</v>
      </c>
      <c r="AR31" s="64">
        <f t="shared" si="16"/>
        <v>11897.715193900003</v>
      </c>
      <c r="AS31" s="64">
        <f t="shared" si="16"/>
        <v>16093.265016629994</v>
      </c>
      <c r="AT31" s="64">
        <f t="shared" si="16"/>
        <v>16823.282437100002</v>
      </c>
      <c r="AU31" s="64">
        <f t="shared" si="16"/>
        <v>938.67599371999677</v>
      </c>
      <c r="AV31" s="64">
        <f t="shared" si="16"/>
        <v>15158.845492999995</v>
      </c>
      <c r="AW31" s="64">
        <f t="shared" si="16"/>
        <v>5002.8519587499977</v>
      </c>
      <c r="AX31" s="55"/>
      <c r="AY31" s="57"/>
      <c r="AZ31" s="57"/>
      <c r="BA31" s="57"/>
      <c r="BB31" s="57"/>
    </row>
    <row r="32" spans="1:54" s="56" customFormat="1" ht="16.2" x14ac:dyDescent="0.4">
      <c r="A32" s="23" t="s">
        <v>6</v>
      </c>
      <c r="B32" s="64">
        <v>0</v>
      </c>
      <c r="C32" s="64">
        <v>0</v>
      </c>
      <c r="D32" s="64">
        <v>0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4">
        <v>0</v>
      </c>
      <c r="K32" s="64">
        <v>0</v>
      </c>
      <c r="L32" s="64">
        <v>0</v>
      </c>
      <c r="M32" s="65">
        <v>0</v>
      </c>
      <c r="N32" s="66">
        <v>25062.397622</v>
      </c>
      <c r="O32" s="64">
        <v>37229.500510999991</v>
      </c>
      <c r="P32" s="64">
        <v>34212.575206999994</v>
      </c>
      <c r="Q32" s="64">
        <v>29016.573450999993</v>
      </c>
      <c r="R32" s="64">
        <v>43601.784727999999</v>
      </c>
      <c r="S32" s="64">
        <v>40903.867422999996</v>
      </c>
      <c r="T32" s="64">
        <v>34474.964468800012</v>
      </c>
      <c r="U32" s="64">
        <v>49121.358121400008</v>
      </c>
      <c r="V32" s="64">
        <v>48408.857977999993</v>
      </c>
      <c r="W32" s="64">
        <v>40861.225324800012</v>
      </c>
      <c r="X32" s="64">
        <v>41974.500157800016</v>
      </c>
      <c r="Y32" s="65">
        <v>39497.147138999986</v>
      </c>
      <c r="Z32" s="67">
        <v>924.95369599999992</v>
      </c>
      <c r="AA32" s="64">
        <v>1371.164577</v>
      </c>
      <c r="AB32" s="64">
        <v>699.54414500000007</v>
      </c>
      <c r="AC32" s="64">
        <v>644.74258602999998</v>
      </c>
      <c r="AD32" s="64">
        <v>231.86170089999999</v>
      </c>
      <c r="AE32" s="64">
        <v>424.72316902</v>
      </c>
      <c r="AF32" s="64">
        <v>603.64202</v>
      </c>
      <c r="AG32" s="64">
        <v>329.24897955</v>
      </c>
      <c r="AH32" s="64">
        <v>388.39882696999996</v>
      </c>
      <c r="AI32" s="64">
        <v>756.13770399999999</v>
      </c>
      <c r="AJ32" s="64">
        <v>582.41643899999997</v>
      </c>
      <c r="AK32" s="65">
        <v>481.15736299999998</v>
      </c>
      <c r="AL32" s="67">
        <f t="shared" si="16"/>
        <v>24137.443926</v>
      </c>
      <c r="AM32" s="64">
        <f t="shared" si="16"/>
        <v>35858.335933999988</v>
      </c>
      <c r="AN32" s="64">
        <f t="shared" si="16"/>
        <v>33513.031061999995</v>
      </c>
      <c r="AO32" s="64">
        <f t="shared" si="16"/>
        <v>28371.830864969994</v>
      </c>
      <c r="AP32" s="64">
        <f t="shared" si="16"/>
        <v>43369.923027099998</v>
      </c>
      <c r="AQ32" s="64">
        <f t="shared" si="16"/>
        <v>40479.144253979997</v>
      </c>
      <c r="AR32" s="64">
        <f t="shared" si="16"/>
        <v>33871.322448800012</v>
      </c>
      <c r="AS32" s="64">
        <f t="shared" si="16"/>
        <v>48792.109141850007</v>
      </c>
      <c r="AT32" s="64">
        <f t="shared" si="16"/>
        <v>48020.459151029994</v>
      </c>
      <c r="AU32" s="64">
        <f t="shared" si="16"/>
        <v>40105.087620800012</v>
      </c>
      <c r="AV32" s="64">
        <f t="shared" si="16"/>
        <v>41392.083718800015</v>
      </c>
      <c r="AW32" s="64">
        <f t="shared" si="16"/>
        <v>39015.989775999988</v>
      </c>
      <c r="AX32" s="55"/>
      <c r="AY32" s="57"/>
      <c r="AZ32" s="57"/>
      <c r="BA32" s="57"/>
      <c r="BB32" s="57"/>
    </row>
    <row r="33" spans="1:54" s="56" customFormat="1" ht="16.2" x14ac:dyDescent="0.4">
      <c r="A33" s="23" t="s">
        <v>8</v>
      </c>
      <c r="B33" s="64">
        <v>0</v>
      </c>
      <c r="C33" s="64">
        <v>0</v>
      </c>
      <c r="D33" s="64">
        <v>0</v>
      </c>
      <c r="E33" s="64">
        <v>0</v>
      </c>
      <c r="F33" s="64">
        <v>0</v>
      </c>
      <c r="G33" s="64">
        <v>0</v>
      </c>
      <c r="H33" s="64">
        <v>0</v>
      </c>
      <c r="I33" s="64">
        <v>0</v>
      </c>
      <c r="J33" s="64">
        <v>0</v>
      </c>
      <c r="K33" s="64">
        <v>0</v>
      </c>
      <c r="L33" s="64">
        <v>0</v>
      </c>
      <c r="M33" s="65">
        <v>0</v>
      </c>
      <c r="N33" s="66">
        <v>124920.02566670995</v>
      </c>
      <c r="O33" s="64">
        <v>112014.03447372005</v>
      </c>
      <c r="P33" s="64">
        <v>148069.81985477003</v>
      </c>
      <c r="Q33" s="64">
        <v>139705.73224785004</v>
      </c>
      <c r="R33" s="64">
        <v>156221.48818606001</v>
      </c>
      <c r="S33" s="64">
        <v>147540.33220963989</v>
      </c>
      <c r="T33" s="64">
        <v>183562.50706543995</v>
      </c>
      <c r="U33" s="64">
        <v>145935.62556782001</v>
      </c>
      <c r="V33" s="64">
        <v>159658.82272241</v>
      </c>
      <c r="W33" s="64">
        <v>165999.55512792995</v>
      </c>
      <c r="X33" s="64">
        <v>138505.80838241009</v>
      </c>
      <c r="Y33" s="65">
        <v>123568.48000424998</v>
      </c>
      <c r="Z33" s="67">
        <v>726.16719100000012</v>
      </c>
      <c r="AA33" s="64">
        <v>693.43468159999998</v>
      </c>
      <c r="AB33" s="64">
        <v>1044.7015077999999</v>
      </c>
      <c r="AC33" s="64">
        <v>1049.1735700000002</v>
      </c>
      <c r="AD33" s="64">
        <v>813.12015899999994</v>
      </c>
      <c r="AE33" s="64">
        <v>752.42397599999981</v>
      </c>
      <c r="AF33" s="64">
        <v>559.16655851999985</v>
      </c>
      <c r="AG33" s="64">
        <v>503.21046599999994</v>
      </c>
      <c r="AH33" s="64">
        <v>704.23164752000002</v>
      </c>
      <c r="AI33" s="64">
        <v>1194.1986631999998</v>
      </c>
      <c r="AJ33" s="64">
        <v>1206.2985150000002</v>
      </c>
      <c r="AK33" s="65">
        <v>621.90923599999996</v>
      </c>
      <c r="AL33" s="67">
        <f t="shared" si="16"/>
        <v>124193.85847570995</v>
      </c>
      <c r="AM33" s="64">
        <f t="shared" si="16"/>
        <v>111320.59979212005</v>
      </c>
      <c r="AN33" s="64">
        <f t="shared" si="16"/>
        <v>147025.11834697003</v>
      </c>
      <c r="AO33" s="64">
        <f t="shared" si="16"/>
        <v>138656.55867785003</v>
      </c>
      <c r="AP33" s="64">
        <f t="shared" si="16"/>
        <v>155408.36802706</v>
      </c>
      <c r="AQ33" s="64">
        <f t="shared" si="16"/>
        <v>146787.9082336399</v>
      </c>
      <c r="AR33" s="64">
        <f t="shared" si="16"/>
        <v>183003.34050691995</v>
      </c>
      <c r="AS33" s="64">
        <f t="shared" si="16"/>
        <v>145432.41510182002</v>
      </c>
      <c r="AT33" s="64">
        <f t="shared" si="16"/>
        <v>158954.59107488999</v>
      </c>
      <c r="AU33" s="64">
        <f t="shared" si="16"/>
        <v>164805.35646472996</v>
      </c>
      <c r="AV33" s="64">
        <f t="shared" si="16"/>
        <v>137299.50986741009</v>
      </c>
      <c r="AW33" s="64">
        <f t="shared" si="16"/>
        <v>122946.57076824998</v>
      </c>
      <c r="AX33" s="55"/>
      <c r="AY33" s="57"/>
      <c r="AZ33" s="57"/>
      <c r="BA33" s="57"/>
      <c r="BB33" s="57"/>
    </row>
    <row r="34" spans="1:54" s="56" customFormat="1" ht="16.2" x14ac:dyDescent="0.4">
      <c r="A34" s="23" t="s">
        <v>7</v>
      </c>
      <c r="B34" s="64">
        <v>11492.82</v>
      </c>
      <c r="C34" s="64">
        <v>10532.82</v>
      </c>
      <c r="D34" s="64">
        <v>12192.82</v>
      </c>
      <c r="E34" s="64">
        <v>10436.82</v>
      </c>
      <c r="F34" s="64">
        <v>14080.82</v>
      </c>
      <c r="G34" s="64">
        <v>13939.82</v>
      </c>
      <c r="H34" s="64">
        <v>13514.82</v>
      </c>
      <c r="I34" s="64">
        <v>13402.82</v>
      </c>
      <c r="J34" s="64">
        <v>9044.82</v>
      </c>
      <c r="K34" s="64">
        <v>8550.82</v>
      </c>
      <c r="L34" s="64">
        <v>11612.82</v>
      </c>
      <c r="M34" s="65">
        <v>10324.82</v>
      </c>
      <c r="N34" s="66">
        <v>37373.792705360022</v>
      </c>
      <c r="O34" s="64">
        <v>34713.455755980016</v>
      </c>
      <c r="P34" s="64">
        <v>47210.219251099996</v>
      </c>
      <c r="Q34" s="64">
        <v>50181.089848239986</v>
      </c>
      <c r="R34" s="64">
        <v>61788.879315459955</v>
      </c>
      <c r="S34" s="64">
        <v>42185.066733619984</v>
      </c>
      <c r="T34" s="64">
        <v>45318.442370359997</v>
      </c>
      <c r="U34" s="64">
        <v>52566.19099825999</v>
      </c>
      <c r="V34" s="64">
        <v>38261.101053370003</v>
      </c>
      <c r="W34" s="64">
        <v>49578.142263430003</v>
      </c>
      <c r="X34" s="64">
        <v>34963.010088750001</v>
      </c>
      <c r="Y34" s="65">
        <v>44534.589985929997</v>
      </c>
      <c r="Z34" s="67">
        <v>2500.3748993999998</v>
      </c>
      <c r="AA34" s="64">
        <v>3599.4480504200001</v>
      </c>
      <c r="AB34" s="64">
        <v>4786.8080612799995</v>
      </c>
      <c r="AC34" s="64">
        <v>3671.4464249500006</v>
      </c>
      <c r="AD34" s="64">
        <v>4975.0317680300004</v>
      </c>
      <c r="AE34" s="64">
        <v>4724.2447149700001</v>
      </c>
      <c r="AF34" s="64">
        <v>4310.3777476399991</v>
      </c>
      <c r="AG34" s="64">
        <v>4142.8752001199991</v>
      </c>
      <c r="AH34" s="64">
        <v>3586.8440670000005</v>
      </c>
      <c r="AI34" s="64">
        <v>3510.1662231399991</v>
      </c>
      <c r="AJ34" s="64">
        <v>3315.2396849700003</v>
      </c>
      <c r="AK34" s="65">
        <v>6108.626815759997</v>
      </c>
      <c r="AL34" s="67">
        <f t="shared" si="16"/>
        <v>46366.237805960023</v>
      </c>
      <c r="AM34" s="64">
        <f t="shared" si="16"/>
        <v>41646.827705560019</v>
      </c>
      <c r="AN34" s="64">
        <f t="shared" si="16"/>
        <v>54616.231189819999</v>
      </c>
      <c r="AO34" s="64">
        <f t="shared" si="16"/>
        <v>56946.463423289984</v>
      </c>
      <c r="AP34" s="64">
        <f t="shared" si="16"/>
        <v>70894.667547429955</v>
      </c>
      <c r="AQ34" s="64">
        <f t="shared" si="16"/>
        <v>51400.642018649982</v>
      </c>
      <c r="AR34" s="64">
        <f t="shared" si="16"/>
        <v>54522.884622719997</v>
      </c>
      <c r="AS34" s="64">
        <f t="shared" si="16"/>
        <v>61826.13579814</v>
      </c>
      <c r="AT34" s="64">
        <f t="shared" si="16"/>
        <v>43719.076986370004</v>
      </c>
      <c r="AU34" s="64">
        <f t="shared" si="16"/>
        <v>54618.796040290006</v>
      </c>
      <c r="AV34" s="64">
        <f t="shared" si="16"/>
        <v>43260.590403779999</v>
      </c>
      <c r="AW34" s="64">
        <f t="shared" si="16"/>
        <v>48750.783170169998</v>
      </c>
      <c r="AX34" s="55"/>
      <c r="AY34" s="57"/>
      <c r="AZ34" s="57"/>
      <c r="BA34" s="57"/>
      <c r="BB34" s="57"/>
    </row>
    <row r="35" spans="1:54" s="56" customFormat="1" ht="16.2" x14ac:dyDescent="0.4">
      <c r="A35" s="24" t="s">
        <v>12</v>
      </c>
      <c r="B35" s="64">
        <v>0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5">
        <v>0</v>
      </c>
      <c r="N35" s="66">
        <v>2588.3447533999997</v>
      </c>
      <c r="O35" s="64">
        <v>2980.5931566000004</v>
      </c>
      <c r="P35" s="64">
        <v>2809.5458787499992</v>
      </c>
      <c r="Q35" s="64">
        <v>2510.8287832999999</v>
      </c>
      <c r="R35" s="64">
        <v>2653.5218302000007</v>
      </c>
      <c r="S35" s="64">
        <v>2496.6438211000004</v>
      </c>
      <c r="T35" s="64">
        <v>2796.2225514000002</v>
      </c>
      <c r="U35" s="64">
        <v>3439.9945590700008</v>
      </c>
      <c r="V35" s="64">
        <v>2307.4433964000004</v>
      </c>
      <c r="W35" s="64">
        <v>2125.7106715</v>
      </c>
      <c r="X35" s="64">
        <v>2778.9549980000002</v>
      </c>
      <c r="Y35" s="65">
        <v>3065.1874409000006</v>
      </c>
      <c r="Z35" s="67">
        <v>24.532368999999996</v>
      </c>
      <c r="AA35" s="64">
        <v>17.518148</v>
      </c>
      <c r="AB35" s="64">
        <v>27.622832840000001</v>
      </c>
      <c r="AC35" s="64">
        <v>15.879940000000001</v>
      </c>
      <c r="AD35" s="64">
        <v>2.4035739999999994</v>
      </c>
      <c r="AE35" s="64">
        <v>76.281526999999997</v>
      </c>
      <c r="AF35" s="64">
        <v>2.1492990000000001</v>
      </c>
      <c r="AG35" s="64">
        <v>32.875226999999995</v>
      </c>
      <c r="AH35" s="64">
        <v>28.796416000000001</v>
      </c>
      <c r="AI35" s="64">
        <v>22.007066000000002</v>
      </c>
      <c r="AJ35" s="64">
        <v>4.5423010000000001</v>
      </c>
      <c r="AK35" s="65">
        <v>37.537053</v>
      </c>
      <c r="AL35" s="67">
        <f t="shared" si="16"/>
        <v>2563.8123843999997</v>
      </c>
      <c r="AM35" s="64">
        <f t="shared" si="16"/>
        <v>2963.0750086000003</v>
      </c>
      <c r="AN35" s="64">
        <f t="shared" si="16"/>
        <v>2781.923045909999</v>
      </c>
      <c r="AO35" s="64">
        <f t="shared" si="16"/>
        <v>2494.9488433000001</v>
      </c>
      <c r="AP35" s="64">
        <f t="shared" si="16"/>
        <v>2651.1182562000008</v>
      </c>
      <c r="AQ35" s="64">
        <f t="shared" si="16"/>
        <v>2420.3622941000003</v>
      </c>
      <c r="AR35" s="64">
        <f t="shared" si="16"/>
        <v>2794.0732524</v>
      </c>
      <c r="AS35" s="64">
        <f t="shared" si="16"/>
        <v>3407.1193320700008</v>
      </c>
      <c r="AT35" s="64">
        <f t="shared" si="16"/>
        <v>2278.6469804000003</v>
      </c>
      <c r="AU35" s="64">
        <f t="shared" si="16"/>
        <v>2103.7036054999999</v>
      </c>
      <c r="AV35" s="64">
        <f t="shared" si="16"/>
        <v>2774.4126970000002</v>
      </c>
      <c r="AW35" s="64">
        <f t="shared" si="16"/>
        <v>3027.6503879000006</v>
      </c>
      <c r="AX35" s="55"/>
      <c r="AY35" s="57"/>
      <c r="AZ35" s="57"/>
      <c r="BA35" s="57"/>
      <c r="BB35" s="57"/>
    </row>
    <row r="36" spans="1:54" s="56" customFormat="1" ht="17.399999999999999" x14ac:dyDescent="0.4">
      <c r="A36" s="48" t="s">
        <v>64</v>
      </c>
      <c r="B36" s="84">
        <f t="shared" ref="B36:M36" si="17">B37+B41+B42+B45+B46+B47+B48</f>
        <v>841550.39050000033</v>
      </c>
      <c r="C36" s="84">
        <f t="shared" si="17"/>
        <v>792503.39050000033</v>
      </c>
      <c r="D36" s="84">
        <f t="shared" si="17"/>
        <v>855370.39050000033</v>
      </c>
      <c r="E36" s="84">
        <f t="shared" si="17"/>
        <v>794386.39050000033</v>
      </c>
      <c r="F36" s="84">
        <f t="shared" si="17"/>
        <v>827626.39050000033</v>
      </c>
      <c r="G36" s="84">
        <f t="shared" si="17"/>
        <v>754701.39050000033</v>
      </c>
      <c r="H36" s="84">
        <f t="shared" si="17"/>
        <v>712930.39050000033</v>
      </c>
      <c r="I36" s="84">
        <f t="shared" si="17"/>
        <v>762368.39050000033</v>
      </c>
      <c r="J36" s="84">
        <f t="shared" si="17"/>
        <v>791432.39050000033</v>
      </c>
      <c r="K36" s="84">
        <f t="shared" si="17"/>
        <v>825903.39050000033</v>
      </c>
      <c r="L36" s="84">
        <f t="shared" si="17"/>
        <v>838416.39050000033</v>
      </c>
      <c r="M36" s="85">
        <f t="shared" si="17"/>
        <v>730403.67250000022</v>
      </c>
      <c r="N36" s="86">
        <f t="shared" ref="N36:AK36" si="18">SUM(N37:N38)+SUM(N41:N42)+SUM(N45:N48)</f>
        <v>152101.57856232006</v>
      </c>
      <c r="O36" s="84">
        <f t="shared" si="18"/>
        <v>156204.71744554007</v>
      </c>
      <c r="P36" s="84">
        <f t="shared" si="18"/>
        <v>166560.15276605994</v>
      </c>
      <c r="Q36" s="84">
        <f t="shared" si="18"/>
        <v>155015.30237409996</v>
      </c>
      <c r="R36" s="84">
        <f t="shared" si="18"/>
        <v>228139.97690197005</v>
      </c>
      <c r="S36" s="84">
        <f t="shared" si="18"/>
        <v>186252.70476691989</v>
      </c>
      <c r="T36" s="84">
        <f t="shared" si="18"/>
        <v>247604.68638099008</v>
      </c>
      <c r="U36" s="84">
        <f t="shared" si="18"/>
        <v>197101.04262651014</v>
      </c>
      <c r="V36" s="84">
        <f t="shared" si="18"/>
        <v>196604.03969415999</v>
      </c>
      <c r="W36" s="84">
        <f>SUM(W37:W38)+SUM(W41:W42)+SUM(W45:W48)</f>
        <v>157690.14957843011</v>
      </c>
      <c r="X36" s="84">
        <f t="shared" si="18"/>
        <v>156015.61838692002</v>
      </c>
      <c r="Y36" s="85">
        <f t="shared" si="18"/>
        <v>142957.19831543</v>
      </c>
      <c r="Z36" s="87">
        <f t="shared" si="18"/>
        <v>124271.11137282</v>
      </c>
      <c r="AA36" s="84">
        <f t="shared" si="18"/>
        <v>126056.82155419001</v>
      </c>
      <c r="AB36" s="84">
        <f t="shared" si="18"/>
        <v>126506.25051789002</v>
      </c>
      <c r="AC36" s="84">
        <f t="shared" si="18"/>
        <v>106004.21020891999</v>
      </c>
      <c r="AD36" s="84">
        <f t="shared" si="18"/>
        <v>107809.2165064</v>
      </c>
      <c r="AE36" s="84">
        <f t="shared" si="18"/>
        <v>105765.21760062999</v>
      </c>
      <c r="AF36" s="84">
        <f t="shared" si="18"/>
        <v>97711.272869439999</v>
      </c>
      <c r="AG36" s="84">
        <f t="shared" si="18"/>
        <v>87711.337477359979</v>
      </c>
      <c r="AH36" s="84">
        <f t="shared" si="18"/>
        <v>98992.91638544001</v>
      </c>
      <c r="AI36" s="84">
        <f t="shared" si="18"/>
        <v>93751.555688049993</v>
      </c>
      <c r="AJ36" s="84">
        <f t="shared" si="18"/>
        <v>84062.019447109997</v>
      </c>
      <c r="AK36" s="85">
        <f t="shared" si="18"/>
        <v>88356.124118630003</v>
      </c>
      <c r="AL36" s="87">
        <f t="shared" si="16"/>
        <v>869380.85768950044</v>
      </c>
      <c r="AM36" s="84">
        <f t="shared" si="16"/>
        <v>822651.28639135044</v>
      </c>
      <c r="AN36" s="84">
        <f t="shared" si="16"/>
        <v>895424.29274817032</v>
      </c>
      <c r="AO36" s="84">
        <f t="shared" si="16"/>
        <v>843397.48266518035</v>
      </c>
      <c r="AP36" s="84">
        <f t="shared" si="16"/>
        <v>947957.15089557029</v>
      </c>
      <c r="AQ36" s="84">
        <f t="shared" si="16"/>
        <v>835188.87766629027</v>
      </c>
      <c r="AR36" s="84">
        <f t="shared" si="16"/>
        <v>862823.80401155038</v>
      </c>
      <c r="AS36" s="84">
        <f t="shared" si="16"/>
        <v>871758.09564915043</v>
      </c>
      <c r="AT36" s="84">
        <f t="shared" si="16"/>
        <v>889043.51380872028</v>
      </c>
      <c r="AU36" s="84">
        <f t="shared" si="16"/>
        <v>889841.98439038044</v>
      </c>
      <c r="AV36" s="84">
        <f t="shared" si="16"/>
        <v>910369.98943981028</v>
      </c>
      <c r="AW36" s="84">
        <f t="shared" si="16"/>
        <v>785004.74669680023</v>
      </c>
      <c r="AX36" s="80"/>
      <c r="AY36" s="57"/>
      <c r="AZ36" s="57"/>
      <c r="BA36" s="57"/>
      <c r="BB36" s="57"/>
    </row>
    <row r="37" spans="1:54" s="56" customFormat="1" ht="16.2" x14ac:dyDescent="0.4">
      <c r="A37" s="22" t="s">
        <v>16</v>
      </c>
      <c r="B37" s="64">
        <v>234088.27050000022</v>
      </c>
      <c r="C37" s="64">
        <v>226299.27050000022</v>
      </c>
      <c r="D37" s="64">
        <v>222143.27050000022</v>
      </c>
      <c r="E37" s="64">
        <v>227416.27050000022</v>
      </c>
      <c r="F37" s="64">
        <v>239331.27050000022</v>
      </c>
      <c r="G37" s="64">
        <v>230710.27050000022</v>
      </c>
      <c r="H37" s="64">
        <v>182435.27050000022</v>
      </c>
      <c r="I37" s="64">
        <v>214053.27050000022</v>
      </c>
      <c r="J37" s="64">
        <v>219958.27050000022</v>
      </c>
      <c r="K37" s="64">
        <v>215724.27050000022</v>
      </c>
      <c r="L37" s="64">
        <v>240631.27050000022</v>
      </c>
      <c r="M37" s="65">
        <v>202610.27050000022</v>
      </c>
      <c r="N37" s="66">
        <v>16561.447521000002</v>
      </c>
      <c r="O37" s="64">
        <v>9955.0564637000025</v>
      </c>
      <c r="P37" s="64">
        <v>12459.121548799998</v>
      </c>
      <c r="Q37" s="64">
        <v>19052.932457399995</v>
      </c>
      <c r="R37" s="64">
        <v>17427.347626859999</v>
      </c>
      <c r="S37" s="64">
        <v>19181.64136680001</v>
      </c>
      <c r="T37" s="64">
        <v>19254.478909799993</v>
      </c>
      <c r="U37" s="64">
        <v>23934.087232000002</v>
      </c>
      <c r="V37" s="64">
        <v>21723.277064000002</v>
      </c>
      <c r="W37" s="64">
        <v>27324.664840900004</v>
      </c>
      <c r="X37" s="64">
        <v>11584.850855000002</v>
      </c>
      <c r="Y37" s="65">
        <v>8037.0677752799984</v>
      </c>
      <c r="Z37" s="67">
        <v>22477.982039999999</v>
      </c>
      <c r="AA37" s="64">
        <v>12863.695447999997</v>
      </c>
      <c r="AB37" s="64">
        <v>9922.8840120000004</v>
      </c>
      <c r="AC37" s="64">
        <v>7096.18858</v>
      </c>
      <c r="AD37" s="64">
        <v>4769.5784100000001</v>
      </c>
      <c r="AE37" s="64">
        <v>3013.6038559999997</v>
      </c>
      <c r="AF37" s="64">
        <v>1755.3910279999998</v>
      </c>
      <c r="AG37" s="64">
        <v>2626.7661130000001</v>
      </c>
      <c r="AH37" s="64">
        <v>2905.6244029999998</v>
      </c>
      <c r="AI37" s="64">
        <v>4286.5580110000001</v>
      </c>
      <c r="AJ37" s="64">
        <v>3275.4828080000002</v>
      </c>
      <c r="AK37" s="65">
        <v>1969.1490410000001</v>
      </c>
      <c r="AL37" s="67">
        <f t="shared" si="16"/>
        <v>228171.73598100021</v>
      </c>
      <c r="AM37" s="64">
        <f t="shared" si="16"/>
        <v>223390.63151570022</v>
      </c>
      <c r="AN37" s="64">
        <f t="shared" si="16"/>
        <v>224679.50803680022</v>
      </c>
      <c r="AO37" s="64">
        <f t="shared" si="16"/>
        <v>239373.01437740022</v>
      </c>
      <c r="AP37" s="64">
        <f t="shared" si="16"/>
        <v>251989.03971686022</v>
      </c>
      <c r="AQ37" s="64">
        <f t="shared" si="16"/>
        <v>246878.30801080022</v>
      </c>
      <c r="AR37" s="64">
        <f t="shared" si="16"/>
        <v>199934.35838180021</v>
      </c>
      <c r="AS37" s="64">
        <f t="shared" si="16"/>
        <v>235360.59161900022</v>
      </c>
      <c r="AT37" s="64">
        <f t="shared" si="16"/>
        <v>238775.92316100022</v>
      </c>
      <c r="AU37" s="64">
        <f t="shared" si="16"/>
        <v>238762.37732990022</v>
      </c>
      <c r="AV37" s="64">
        <f t="shared" si="16"/>
        <v>248940.63854700021</v>
      </c>
      <c r="AW37" s="64">
        <f t="shared" si="16"/>
        <v>208678.18923428023</v>
      </c>
      <c r="AX37" s="55"/>
      <c r="AY37" s="57"/>
      <c r="AZ37" s="57"/>
      <c r="BA37" s="57"/>
      <c r="BB37" s="57"/>
    </row>
    <row r="38" spans="1:54" s="56" customFormat="1" ht="16.2" x14ac:dyDescent="0.4">
      <c r="A38" s="24" t="s">
        <v>35</v>
      </c>
      <c r="B38" s="76">
        <f t="shared" ref="B38:AK38" si="19">B39+B40</f>
        <v>189611.4991050002</v>
      </c>
      <c r="C38" s="76">
        <f t="shared" si="19"/>
        <v>183302.40910500017</v>
      </c>
      <c r="D38" s="76">
        <f t="shared" si="19"/>
        <v>179936.04910500019</v>
      </c>
      <c r="E38" s="76">
        <f t="shared" si="19"/>
        <v>184207.17910500019</v>
      </c>
      <c r="F38" s="76">
        <f t="shared" si="19"/>
        <v>193858.32910500019</v>
      </c>
      <c r="G38" s="76">
        <f t="shared" si="19"/>
        <v>186875.31910500018</v>
      </c>
      <c r="H38" s="76">
        <f t="shared" si="19"/>
        <v>147772.56910500018</v>
      </c>
      <c r="I38" s="76">
        <f t="shared" si="19"/>
        <v>173383.14910500019</v>
      </c>
      <c r="J38" s="76">
        <f t="shared" si="19"/>
        <v>178166.19910500018</v>
      </c>
      <c r="K38" s="76">
        <f t="shared" si="19"/>
        <v>174736.65910500017</v>
      </c>
      <c r="L38" s="76">
        <f t="shared" si="19"/>
        <v>194911.32910500019</v>
      </c>
      <c r="M38" s="77">
        <f t="shared" si="19"/>
        <v>164114.31910500018</v>
      </c>
      <c r="N38" s="78">
        <f t="shared" si="19"/>
        <v>13938.473594789999</v>
      </c>
      <c r="O38" s="76">
        <f t="shared" si="19"/>
        <v>15639.913866620001</v>
      </c>
      <c r="P38" s="76">
        <f t="shared" si="19"/>
        <v>18759.830600480003</v>
      </c>
      <c r="Q38" s="76">
        <f t="shared" si="19"/>
        <v>18554.702998259996</v>
      </c>
      <c r="R38" s="76">
        <f t="shared" si="19"/>
        <v>19375.692439249997</v>
      </c>
      <c r="S38" s="76">
        <f t="shared" si="19"/>
        <v>21554.059019339988</v>
      </c>
      <c r="T38" s="76">
        <f t="shared" si="19"/>
        <v>22816.099455660013</v>
      </c>
      <c r="U38" s="76">
        <f t="shared" si="19"/>
        <v>20306.498551229994</v>
      </c>
      <c r="V38" s="76">
        <f t="shared" si="19"/>
        <v>17651.355523219998</v>
      </c>
      <c r="W38" s="76">
        <f t="shared" si="19"/>
        <v>16675.441394220012</v>
      </c>
      <c r="X38" s="76">
        <f t="shared" si="19"/>
        <v>15705.548895159996</v>
      </c>
      <c r="Y38" s="77">
        <f t="shared" si="19"/>
        <v>14501.625193829997</v>
      </c>
      <c r="Z38" s="79">
        <f t="shared" si="19"/>
        <v>24179.603878549999</v>
      </c>
      <c r="AA38" s="76">
        <f t="shared" si="19"/>
        <v>29215.74859226001</v>
      </c>
      <c r="AB38" s="76">
        <f t="shared" si="19"/>
        <v>32925.571414910017</v>
      </c>
      <c r="AC38" s="76">
        <f t="shared" si="19"/>
        <v>30020.691765800002</v>
      </c>
      <c r="AD38" s="76">
        <f t="shared" si="19"/>
        <v>34469.271842449998</v>
      </c>
      <c r="AE38" s="76">
        <f t="shared" si="19"/>
        <v>30016.601864600001</v>
      </c>
      <c r="AF38" s="76">
        <f t="shared" si="19"/>
        <v>31508.311148640001</v>
      </c>
      <c r="AG38" s="76">
        <f t="shared" si="19"/>
        <v>31034.676097129995</v>
      </c>
      <c r="AH38" s="76">
        <f t="shared" si="19"/>
        <v>24485.972289839996</v>
      </c>
      <c r="AI38" s="76">
        <f t="shared" si="19"/>
        <v>29038.19332455999</v>
      </c>
      <c r="AJ38" s="76">
        <f t="shared" si="19"/>
        <v>25343.688802670003</v>
      </c>
      <c r="AK38" s="77">
        <f t="shared" si="19"/>
        <v>28730.952794550001</v>
      </c>
      <c r="AL38" s="79">
        <f t="shared" si="16"/>
        <v>179370.3688212402</v>
      </c>
      <c r="AM38" s="76">
        <f t="shared" si="16"/>
        <v>169726.57437936019</v>
      </c>
      <c r="AN38" s="76">
        <f t="shared" si="16"/>
        <v>165770.30829057016</v>
      </c>
      <c r="AO38" s="76">
        <f t="shared" si="16"/>
        <v>172741.1903374602</v>
      </c>
      <c r="AP38" s="76">
        <f t="shared" si="16"/>
        <v>178764.7497018002</v>
      </c>
      <c r="AQ38" s="76">
        <f t="shared" si="16"/>
        <v>178412.77625974017</v>
      </c>
      <c r="AR38" s="76">
        <f t="shared" si="16"/>
        <v>139080.35741202018</v>
      </c>
      <c r="AS38" s="76">
        <f t="shared" si="16"/>
        <v>162654.9715591002</v>
      </c>
      <c r="AT38" s="76">
        <f t="shared" si="16"/>
        <v>171331.58233838019</v>
      </c>
      <c r="AU38" s="76">
        <f t="shared" si="16"/>
        <v>162373.90717466021</v>
      </c>
      <c r="AV38" s="76">
        <f t="shared" si="16"/>
        <v>185273.18919749017</v>
      </c>
      <c r="AW38" s="76">
        <f t="shared" si="16"/>
        <v>149884.99150428019</v>
      </c>
      <c r="AX38" s="80"/>
      <c r="AY38" s="57"/>
      <c r="AZ38" s="57"/>
      <c r="BA38" s="57"/>
      <c r="BB38" s="57"/>
    </row>
    <row r="39" spans="1:54" s="56" customFormat="1" ht="16.2" x14ac:dyDescent="0.4">
      <c r="A39" s="24" t="s">
        <v>47</v>
      </c>
      <c r="B39" s="92">
        <f>B37*0.81</f>
        <v>189611.4991050002</v>
      </c>
      <c r="C39" s="92">
        <f t="shared" ref="C39:M39" si="20">C37*0.81</f>
        <v>183302.40910500017</v>
      </c>
      <c r="D39" s="92">
        <f t="shared" si="20"/>
        <v>179936.04910500019</v>
      </c>
      <c r="E39" s="92">
        <f t="shared" si="20"/>
        <v>184207.17910500019</v>
      </c>
      <c r="F39" s="92">
        <f t="shared" si="20"/>
        <v>193858.32910500019</v>
      </c>
      <c r="G39" s="92">
        <f t="shared" si="20"/>
        <v>186875.31910500018</v>
      </c>
      <c r="H39" s="92">
        <f t="shared" si="20"/>
        <v>147772.56910500018</v>
      </c>
      <c r="I39" s="92">
        <f t="shared" si="20"/>
        <v>173383.14910500019</v>
      </c>
      <c r="J39" s="92">
        <f t="shared" si="20"/>
        <v>178166.19910500018</v>
      </c>
      <c r="K39" s="92">
        <f t="shared" si="20"/>
        <v>174736.65910500017</v>
      </c>
      <c r="L39" s="92">
        <f t="shared" si="20"/>
        <v>194911.32910500019</v>
      </c>
      <c r="M39" s="92">
        <f t="shared" si="20"/>
        <v>164114.31910500018</v>
      </c>
      <c r="N39" s="66">
        <v>9227.0552267699986</v>
      </c>
      <c r="O39" s="64">
        <v>9777.5284029300037</v>
      </c>
      <c r="P39" s="64">
        <v>12059.252675179998</v>
      </c>
      <c r="Q39" s="64">
        <v>11865.565453599998</v>
      </c>
      <c r="R39" s="64">
        <v>12661.00052182</v>
      </c>
      <c r="S39" s="64">
        <v>13756.037840129995</v>
      </c>
      <c r="T39" s="64">
        <v>14355.451328950006</v>
      </c>
      <c r="U39" s="64">
        <v>13063.600333059996</v>
      </c>
      <c r="V39" s="64">
        <v>12652.245722149999</v>
      </c>
      <c r="W39" s="64">
        <v>11805.094712710006</v>
      </c>
      <c r="X39" s="64">
        <v>11733.577478799996</v>
      </c>
      <c r="Y39" s="65">
        <v>10405.509852259996</v>
      </c>
      <c r="Z39" s="67">
        <v>18038.991701199997</v>
      </c>
      <c r="AA39" s="64">
        <v>19254.114573840001</v>
      </c>
      <c r="AB39" s="64">
        <v>22459.384918300006</v>
      </c>
      <c r="AC39" s="64">
        <v>21033.325755120004</v>
      </c>
      <c r="AD39" s="64">
        <v>21855.076159209995</v>
      </c>
      <c r="AE39" s="64">
        <v>19507.015920120008</v>
      </c>
      <c r="AF39" s="64">
        <v>21093.369319019999</v>
      </c>
      <c r="AG39" s="64">
        <v>20536.377835829997</v>
      </c>
      <c r="AH39" s="64">
        <v>16377.165845099998</v>
      </c>
      <c r="AI39" s="64">
        <v>19973.416161249992</v>
      </c>
      <c r="AJ39" s="64">
        <v>17861.186823</v>
      </c>
      <c r="AK39" s="65">
        <v>19297.082397099999</v>
      </c>
      <c r="AL39" s="67">
        <f t="shared" si="16"/>
        <v>180799.5626305702</v>
      </c>
      <c r="AM39" s="64">
        <f t="shared" si="16"/>
        <v>173825.82293409019</v>
      </c>
      <c r="AN39" s="64">
        <f t="shared" si="16"/>
        <v>169535.91686188019</v>
      </c>
      <c r="AO39" s="64">
        <f t="shared" si="16"/>
        <v>175039.41880348019</v>
      </c>
      <c r="AP39" s="64">
        <f t="shared" si="16"/>
        <v>184664.25346761019</v>
      </c>
      <c r="AQ39" s="64">
        <f t="shared" si="16"/>
        <v>181124.34102501016</v>
      </c>
      <c r="AR39" s="64">
        <f t="shared" si="16"/>
        <v>141034.65111493017</v>
      </c>
      <c r="AS39" s="64">
        <f t="shared" si="16"/>
        <v>165910.37160223018</v>
      </c>
      <c r="AT39" s="64">
        <f t="shared" si="16"/>
        <v>174441.27898205016</v>
      </c>
      <c r="AU39" s="64">
        <f t="shared" si="16"/>
        <v>166568.33765646018</v>
      </c>
      <c r="AV39" s="64">
        <f t="shared" si="16"/>
        <v>188783.71976080019</v>
      </c>
      <c r="AW39" s="64">
        <f t="shared" si="16"/>
        <v>155222.74656016019</v>
      </c>
      <c r="AX39" s="55"/>
      <c r="AY39" s="57"/>
      <c r="AZ39" s="57"/>
      <c r="BA39" s="57"/>
      <c r="BB39" s="57"/>
    </row>
    <row r="40" spans="1:54" s="56" customFormat="1" ht="16.2" x14ac:dyDescent="0.4">
      <c r="A40" s="24" t="s">
        <v>48</v>
      </c>
      <c r="B40" s="64">
        <v>0</v>
      </c>
      <c r="C40" s="64">
        <v>0</v>
      </c>
      <c r="D40" s="64">
        <v>0</v>
      </c>
      <c r="E40" s="64">
        <v>0</v>
      </c>
      <c r="F40" s="64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64">
        <v>0</v>
      </c>
      <c r="M40" s="65">
        <v>0</v>
      </c>
      <c r="N40" s="66">
        <v>4711.4183680200003</v>
      </c>
      <c r="O40" s="64">
        <v>5862.3854636899987</v>
      </c>
      <c r="P40" s="64">
        <v>6700.5779253000064</v>
      </c>
      <c r="Q40" s="64">
        <v>6689.1375446599986</v>
      </c>
      <c r="R40" s="64">
        <v>6714.6919174299974</v>
      </c>
      <c r="S40" s="64">
        <v>7798.0211792099935</v>
      </c>
      <c r="T40" s="64">
        <v>8460.6481267100044</v>
      </c>
      <c r="U40" s="64">
        <v>7242.8982181699985</v>
      </c>
      <c r="V40" s="64">
        <v>4999.109801069998</v>
      </c>
      <c r="W40" s="64">
        <v>4870.3466815100046</v>
      </c>
      <c r="X40" s="64">
        <v>3971.9714163600001</v>
      </c>
      <c r="Y40" s="65">
        <v>4096.1153415700001</v>
      </c>
      <c r="Z40" s="67">
        <v>6140.6121773499999</v>
      </c>
      <c r="AA40" s="64">
        <v>9961.6340184200071</v>
      </c>
      <c r="AB40" s="64">
        <v>10466.186496610011</v>
      </c>
      <c r="AC40" s="64">
        <v>8987.366010679998</v>
      </c>
      <c r="AD40" s="64">
        <v>12614.195683240003</v>
      </c>
      <c r="AE40" s="64">
        <v>10509.585944479993</v>
      </c>
      <c r="AF40" s="64">
        <v>10414.941829620002</v>
      </c>
      <c r="AG40" s="64">
        <v>10498.298261299999</v>
      </c>
      <c r="AH40" s="64">
        <v>8108.8064447399984</v>
      </c>
      <c r="AI40" s="64">
        <v>9064.7771633099983</v>
      </c>
      <c r="AJ40" s="64">
        <v>7482.5019796700017</v>
      </c>
      <c r="AK40" s="65">
        <v>9433.870397450004</v>
      </c>
      <c r="AL40" s="67">
        <f t="shared" si="16"/>
        <v>-1429.1938093299996</v>
      </c>
      <c r="AM40" s="64">
        <f t="shared" si="16"/>
        <v>-4099.2485547300084</v>
      </c>
      <c r="AN40" s="64">
        <f>(D40+P37-AB40)</f>
        <v>1992.9350521899869</v>
      </c>
      <c r="AO40" s="64">
        <f t="shared" si="16"/>
        <v>-2298.2284660199994</v>
      </c>
      <c r="AP40" s="64">
        <f t="shared" si="16"/>
        <v>-5899.5037658100055</v>
      </c>
      <c r="AQ40" s="64">
        <f t="shared" si="16"/>
        <v>-2711.56476527</v>
      </c>
      <c r="AR40" s="64">
        <f t="shared" si="16"/>
        <v>-1954.2937029099976</v>
      </c>
      <c r="AS40" s="64">
        <f t="shared" si="16"/>
        <v>-3255.4000431300001</v>
      </c>
      <c r="AT40" s="64">
        <f t="shared" si="16"/>
        <v>-3109.6966436700004</v>
      </c>
      <c r="AU40" s="64">
        <f t="shared" si="16"/>
        <v>-4194.4304817999937</v>
      </c>
      <c r="AV40" s="64">
        <f t="shared" si="16"/>
        <v>-3510.5305633100015</v>
      </c>
      <c r="AW40" s="64">
        <f t="shared" si="16"/>
        <v>-5337.755055880004</v>
      </c>
      <c r="AX40" s="55"/>
      <c r="AY40" s="57"/>
      <c r="AZ40" s="57"/>
      <c r="BA40" s="57"/>
      <c r="BB40" s="57"/>
    </row>
    <row r="41" spans="1:54" s="56" customFormat="1" ht="16.2" x14ac:dyDescent="0.4">
      <c r="A41" s="23" t="s">
        <v>9</v>
      </c>
      <c r="B41" s="64">
        <v>406973.89</v>
      </c>
      <c r="C41" s="64">
        <v>376777.89</v>
      </c>
      <c r="D41" s="64">
        <v>407202.89</v>
      </c>
      <c r="E41" s="64">
        <v>354336.89</v>
      </c>
      <c r="F41" s="64">
        <v>371285.89</v>
      </c>
      <c r="G41" s="64">
        <v>323158.89</v>
      </c>
      <c r="H41" s="64">
        <v>334265.89</v>
      </c>
      <c r="I41" s="64">
        <v>354159.89</v>
      </c>
      <c r="J41" s="64">
        <v>384674.89</v>
      </c>
      <c r="K41" s="64">
        <v>420266.89</v>
      </c>
      <c r="L41" s="64">
        <v>402086.89</v>
      </c>
      <c r="M41" s="65">
        <v>351479.89</v>
      </c>
      <c r="N41" s="66">
        <v>2.8348899999999997</v>
      </c>
      <c r="O41" s="64">
        <v>3046.5318549999997</v>
      </c>
      <c r="P41" s="64">
        <v>13316.394300999998</v>
      </c>
      <c r="Q41" s="64">
        <v>2011.44174</v>
      </c>
      <c r="R41" s="64">
        <v>27416.9398798</v>
      </c>
      <c r="S41" s="64">
        <v>5433.1064500000002</v>
      </c>
      <c r="T41" s="64">
        <v>5666.2705129999995</v>
      </c>
      <c r="U41" s="64">
        <v>2125.5469619999999</v>
      </c>
      <c r="V41" s="64">
        <v>38836.779416000005</v>
      </c>
      <c r="W41" s="64">
        <v>14.801757</v>
      </c>
      <c r="X41" s="64">
        <v>146.30933300000001</v>
      </c>
      <c r="Y41" s="65">
        <v>223.10421600000001</v>
      </c>
      <c r="Z41" s="67">
        <v>44541.520979999994</v>
      </c>
      <c r="AA41" s="64">
        <v>40618.174274000005</v>
      </c>
      <c r="AB41" s="64">
        <v>32193.328510000003</v>
      </c>
      <c r="AC41" s="64">
        <v>28263.634474000002</v>
      </c>
      <c r="AD41" s="64">
        <v>21266.121039999998</v>
      </c>
      <c r="AE41" s="64">
        <v>23412.765004000001</v>
      </c>
      <c r="AF41" s="64">
        <v>22623.083618000001</v>
      </c>
      <c r="AG41" s="64">
        <v>13067.137756</v>
      </c>
      <c r="AH41" s="64">
        <v>27895.901461999998</v>
      </c>
      <c r="AI41" s="64">
        <v>24867.777676000002</v>
      </c>
      <c r="AJ41" s="64">
        <v>20869.726730799997</v>
      </c>
      <c r="AK41" s="65">
        <v>19215.934492000004</v>
      </c>
      <c r="AL41" s="67">
        <f t="shared" si="16"/>
        <v>362435.20391000004</v>
      </c>
      <c r="AM41" s="64">
        <f t="shared" si="16"/>
        <v>339206.24758100003</v>
      </c>
      <c r="AN41" s="64">
        <f t="shared" si="16"/>
        <v>388325.95579099999</v>
      </c>
      <c r="AO41" s="64">
        <f t="shared" si="16"/>
        <v>328084.69726599997</v>
      </c>
      <c r="AP41" s="64">
        <f t="shared" si="16"/>
        <v>377436.70883980003</v>
      </c>
      <c r="AQ41" s="64">
        <f t="shared" si="16"/>
        <v>305179.23144600005</v>
      </c>
      <c r="AR41" s="64">
        <f t="shared" si="16"/>
        <v>317309.07689500006</v>
      </c>
      <c r="AS41" s="64">
        <f t="shared" si="16"/>
        <v>343218.29920600005</v>
      </c>
      <c r="AT41" s="64">
        <f t="shared" si="16"/>
        <v>395615.76795400004</v>
      </c>
      <c r="AU41" s="64">
        <f t="shared" si="16"/>
        <v>395413.91408099997</v>
      </c>
      <c r="AV41" s="64">
        <f t="shared" si="16"/>
        <v>381363.4726022</v>
      </c>
      <c r="AW41" s="64">
        <f t="shared" si="16"/>
        <v>332487.05972399999</v>
      </c>
      <c r="AX41" s="55"/>
      <c r="AY41" s="57"/>
      <c r="AZ41" s="57"/>
      <c r="BA41" s="57"/>
      <c r="BB41" s="57"/>
    </row>
    <row r="42" spans="1:54" s="56" customFormat="1" ht="16.2" x14ac:dyDescent="0.4">
      <c r="A42" s="24" t="s">
        <v>50</v>
      </c>
      <c r="B42" s="76">
        <f t="shared" ref="B42:AK42" si="21">B43+B44</f>
        <v>112495.14</v>
      </c>
      <c r="C42" s="76">
        <f t="shared" si="21"/>
        <v>94603.14</v>
      </c>
      <c r="D42" s="76">
        <f t="shared" si="21"/>
        <v>118903.14</v>
      </c>
      <c r="E42" s="76">
        <f t="shared" si="21"/>
        <v>119800.14</v>
      </c>
      <c r="F42" s="76">
        <f t="shared" si="21"/>
        <v>110920.14</v>
      </c>
      <c r="G42" s="76">
        <f t="shared" si="21"/>
        <v>103199.14</v>
      </c>
      <c r="H42" s="76">
        <f t="shared" si="21"/>
        <v>101636.14</v>
      </c>
      <c r="I42" s="76">
        <f t="shared" si="21"/>
        <v>105181.14</v>
      </c>
      <c r="J42" s="76">
        <f t="shared" si="21"/>
        <v>97759.14</v>
      </c>
      <c r="K42" s="76">
        <f t="shared" si="21"/>
        <v>89461.14</v>
      </c>
      <c r="L42" s="76">
        <f t="shared" si="21"/>
        <v>104554.14</v>
      </c>
      <c r="M42" s="77">
        <f t="shared" si="21"/>
        <v>99925.241999999998</v>
      </c>
      <c r="N42" s="78">
        <f t="shared" si="21"/>
        <v>26264.501296440008</v>
      </c>
      <c r="O42" s="76">
        <f t="shared" si="21"/>
        <v>23635.261105450001</v>
      </c>
      <c r="P42" s="76">
        <f t="shared" si="21"/>
        <v>28276.930981849997</v>
      </c>
      <c r="Q42" s="76">
        <f t="shared" si="21"/>
        <v>30168.387476219992</v>
      </c>
      <c r="R42" s="76">
        <f t="shared" si="21"/>
        <v>37531.155547069997</v>
      </c>
      <c r="S42" s="76">
        <f t="shared" si="21"/>
        <v>33748.102193760009</v>
      </c>
      <c r="T42" s="76">
        <f t="shared" si="21"/>
        <v>43284.523094360004</v>
      </c>
      <c r="U42" s="76">
        <f t="shared" si="21"/>
        <v>29769.936749520002</v>
      </c>
      <c r="V42" s="76">
        <f t="shared" si="21"/>
        <v>17881.067305889996</v>
      </c>
      <c r="W42" s="76">
        <f t="shared" si="21"/>
        <v>20166.534560099997</v>
      </c>
      <c r="X42" s="76">
        <f t="shared" si="21"/>
        <v>24188.095874010003</v>
      </c>
      <c r="Y42" s="77">
        <f t="shared" si="21"/>
        <v>18700.807385790002</v>
      </c>
      <c r="Z42" s="79">
        <f t="shared" si="21"/>
        <v>19667.345500299998</v>
      </c>
      <c r="AA42" s="76">
        <f t="shared" si="21"/>
        <v>22086.965780900002</v>
      </c>
      <c r="AB42" s="76">
        <f t="shared" si="21"/>
        <v>30444.230686899995</v>
      </c>
      <c r="AC42" s="76">
        <f t="shared" si="21"/>
        <v>25302.997288299997</v>
      </c>
      <c r="AD42" s="76">
        <f t="shared" si="21"/>
        <v>20559.786372070001</v>
      </c>
      <c r="AE42" s="76">
        <f t="shared" si="21"/>
        <v>26523.358824999996</v>
      </c>
      <c r="AF42" s="76">
        <f t="shared" si="21"/>
        <v>26177.0880693</v>
      </c>
      <c r="AG42" s="76">
        <f t="shared" si="21"/>
        <v>22538.175160299998</v>
      </c>
      <c r="AH42" s="76">
        <f t="shared" si="21"/>
        <v>26943.531239</v>
      </c>
      <c r="AI42" s="76">
        <f t="shared" si="21"/>
        <v>20690.986511999999</v>
      </c>
      <c r="AJ42" s="76">
        <f t="shared" si="21"/>
        <v>22793.302008530005</v>
      </c>
      <c r="AK42" s="77">
        <f t="shared" si="21"/>
        <v>23231.110083539999</v>
      </c>
      <c r="AL42" s="79">
        <f t="shared" si="16"/>
        <v>119092.29579614001</v>
      </c>
      <c r="AM42" s="76">
        <f t="shared" si="16"/>
        <v>96151.435324549995</v>
      </c>
      <c r="AN42" s="76">
        <f t="shared" si="16"/>
        <v>116735.84029495</v>
      </c>
      <c r="AO42" s="76">
        <f t="shared" si="16"/>
        <v>124665.53018791998</v>
      </c>
      <c r="AP42" s="76">
        <f t="shared" si="16"/>
        <v>127891.50917499998</v>
      </c>
      <c r="AQ42" s="76">
        <f t="shared" si="16"/>
        <v>110423.88336876</v>
      </c>
      <c r="AR42" s="76">
        <f t="shared" si="16"/>
        <v>118743.57502506001</v>
      </c>
      <c r="AS42" s="76">
        <f t="shared" si="16"/>
        <v>112412.90158922</v>
      </c>
      <c r="AT42" s="76">
        <f t="shared" si="16"/>
        <v>88696.676066889995</v>
      </c>
      <c r="AU42" s="76">
        <f t="shared" si="16"/>
        <v>88936.688048099997</v>
      </c>
      <c r="AV42" s="76">
        <f t="shared" si="16"/>
        <v>105948.93386547999</v>
      </c>
      <c r="AW42" s="76">
        <f t="shared" si="16"/>
        <v>95394.939302250001</v>
      </c>
      <c r="AX42" s="80"/>
      <c r="AY42" s="57"/>
      <c r="AZ42" s="57"/>
      <c r="BA42" s="57"/>
      <c r="BB42" s="57"/>
    </row>
    <row r="43" spans="1:54" s="56" customFormat="1" ht="16.2" x14ac:dyDescent="0.4">
      <c r="A43" s="24" t="s">
        <v>52</v>
      </c>
      <c r="B43" s="64">
        <v>112495.14</v>
      </c>
      <c r="C43" s="64">
        <v>94603.14</v>
      </c>
      <c r="D43" s="64">
        <v>118903.14</v>
      </c>
      <c r="E43" s="64">
        <v>119800.14</v>
      </c>
      <c r="F43" s="64">
        <v>110920.14</v>
      </c>
      <c r="G43" s="64">
        <v>103199.14</v>
      </c>
      <c r="H43" s="64">
        <v>101636.14</v>
      </c>
      <c r="I43" s="64">
        <v>105181.14</v>
      </c>
      <c r="J43" s="64">
        <v>97759.14</v>
      </c>
      <c r="K43" s="64">
        <v>89461.14</v>
      </c>
      <c r="L43" s="64">
        <v>104554.14</v>
      </c>
      <c r="M43" s="65">
        <v>99925.241999999998</v>
      </c>
      <c r="N43" s="66">
        <v>23197.422781680008</v>
      </c>
      <c r="O43" s="64">
        <v>21470.433290069999</v>
      </c>
      <c r="P43" s="64">
        <v>26670.860528079997</v>
      </c>
      <c r="Q43" s="64">
        <v>26707.94641489999</v>
      </c>
      <c r="R43" s="64">
        <v>32667.906572429998</v>
      </c>
      <c r="S43" s="64">
        <v>28985.230807060005</v>
      </c>
      <c r="T43" s="64">
        <v>38949.747500730002</v>
      </c>
      <c r="U43" s="64">
        <v>27904.457991250001</v>
      </c>
      <c r="V43" s="64">
        <v>16556.246089939996</v>
      </c>
      <c r="W43" s="64">
        <v>18914.812079329997</v>
      </c>
      <c r="X43" s="64">
        <v>21102.364716430002</v>
      </c>
      <c r="Y43" s="65">
        <v>15795.23902968</v>
      </c>
      <c r="Z43" s="67">
        <v>12807.751796999999</v>
      </c>
      <c r="AA43" s="64">
        <v>14173.797941000003</v>
      </c>
      <c r="AB43" s="64">
        <v>19823.508844</v>
      </c>
      <c r="AC43" s="64">
        <v>18393.155958999996</v>
      </c>
      <c r="AD43" s="64">
        <v>14481.425118070001</v>
      </c>
      <c r="AE43" s="64">
        <v>16874.892999999996</v>
      </c>
      <c r="AF43" s="64">
        <v>17465.338153999997</v>
      </c>
      <c r="AG43" s="64">
        <v>14813.600735999999</v>
      </c>
      <c r="AH43" s="64">
        <v>17576.564970000003</v>
      </c>
      <c r="AI43" s="64">
        <v>12289.595444999999</v>
      </c>
      <c r="AJ43" s="64">
        <v>13824.255847970002</v>
      </c>
      <c r="AK43" s="65">
        <v>14775.937810500001</v>
      </c>
      <c r="AL43" s="67">
        <f t="shared" si="16"/>
        <v>122884.81098467999</v>
      </c>
      <c r="AM43" s="64">
        <f t="shared" si="16"/>
        <v>101899.77534907</v>
      </c>
      <c r="AN43" s="64">
        <f t="shared" si="16"/>
        <v>125750.49168407999</v>
      </c>
      <c r="AO43" s="64">
        <f t="shared" si="16"/>
        <v>128114.9304559</v>
      </c>
      <c r="AP43" s="64">
        <f t="shared" si="16"/>
        <v>129106.62145435999</v>
      </c>
      <c r="AQ43" s="64">
        <f t="shared" si="16"/>
        <v>115309.47780706002</v>
      </c>
      <c r="AR43" s="64">
        <f t="shared" si="16"/>
        <v>123120.54934673</v>
      </c>
      <c r="AS43" s="64">
        <f t="shared" si="16"/>
        <v>118271.99725525</v>
      </c>
      <c r="AT43" s="64">
        <f t="shared" si="16"/>
        <v>96738.821119939996</v>
      </c>
      <c r="AU43" s="64">
        <f t="shared" si="16"/>
        <v>96086.35663432999</v>
      </c>
      <c r="AV43" s="64">
        <f t="shared" si="16"/>
        <v>111832.24886846001</v>
      </c>
      <c r="AW43" s="64">
        <f t="shared" si="16"/>
        <v>100944.54321917999</v>
      </c>
      <c r="AX43" s="55"/>
      <c r="AY43" s="57"/>
      <c r="AZ43" s="57"/>
      <c r="BA43" s="57"/>
      <c r="BB43" s="57"/>
    </row>
    <row r="44" spans="1:54" s="56" customFormat="1" ht="16.2" x14ac:dyDescent="0.4">
      <c r="A44" s="24" t="s">
        <v>53</v>
      </c>
      <c r="B44" s="64">
        <v>0</v>
      </c>
      <c r="C44" s="64">
        <v>0</v>
      </c>
      <c r="D44" s="64">
        <v>0</v>
      </c>
      <c r="E44" s="64">
        <v>0</v>
      </c>
      <c r="F44" s="64">
        <v>0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64">
        <v>0</v>
      </c>
      <c r="M44" s="65">
        <v>0</v>
      </c>
      <c r="N44" s="66">
        <v>3067.0785147600004</v>
      </c>
      <c r="O44" s="64">
        <v>2164.8278153800006</v>
      </c>
      <c r="P44" s="64">
        <v>1606.0704537699996</v>
      </c>
      <c r="Q44" s="64">
        <v>3460.4410613200016</v>
      </c>
      <c r="R44" s="64">
        <v>4863.2489746399979</v>
      </c>
      <c r="S44" s="64">
        <v>4762.8713867000015</v>
      </c>
      <c r="T44" s="64">
        <v>4334.77559363</v>
      </c>
      <c r="U44" s="64">
        <v>1865.4787582700003</v>
      </c>
      <c r="V44" s="64">
        <v>1324.8212159500001</v>
      </c>
      <c r="W44" s="64">
        <v>1251.7224807700002</v>
      </c>
      <c r="X44" s="64">
        <v>3085.7311575799999</v>
      </c>
      <c r="Y44" s="65">
        <v>2905.5683561100009</v>
      </c>
      <c r="Z44" s="67">
        <v>6859.5937033</v>
      </c>
      <c r="AA44" s="64">
        <v>7913.1678398999993</v>
      </c>
      <c r="AB44" s="64">
        <v>10620.721842899997</v>
      </c>
      <c r="AC44" s="64">
        <v>6909.8413293000012</v>
      </c>
      <c r="AD44" s="64">
        <v>6078.3612540000004</v>
      </c>
      <c r="AE44" s="64">
        <v>9648.4658249999993</v>
      </c>
      <c r="AF44" s="64">
        <v>8711.7499153000008</v>
      </c>
      <c r="AG44" s="64">
        <v>7724.574424299999</v>
      </c>
      <c r="AH44" s="64">
        <v>9366.9662689999968</v>
      </c>
      <c r="AI44" s="64">
        <v>8401.3910670000005</v>
      </c>
      <c r="AJ44" s="64">
        <v>8969.046160560003</v>
      </c>
      <c r="AK44" s="65">
        <v>8455.1722730399997</v>
      </c>
      <c r="AL44" s="67">
        <f t="shared" ref="AL44:AW48" si="22">(B44+N44-Z44)</f>
        <v>-3792.5151885399996</v>
      </c>
      <c r="AM44" s="64">
        <f t="shared" si="22"/>
        <v>-5748.3400245199991</v>
      </c>
      <c r="AN44" s="64">
        <f t="shared" si="22"/>
        <v>-9014.6513891299965</v>
      </c>
      <c r="AO44" s="64">
        <f t="shared" si="22"/>
        <v>-3449.4002679799996</v>
      </c>
      <c r="AP44" s="64">
        <f t="shared" si="22"/>
        <v>-1215.1122793600025</v>
      </c>
      <c r="AQ44" s="64">
        <f t="shared" si="22"/>
        <v>-4885.5944382999978</v>
      </c>
      <c r="AR44" s="64">
        <f t="shared" si="22"/>
        <v>-4376.9743216700008</v>
      </c>
      <c r="AS44" s="64">
        <f t="shared" si="22"/>
        <v>-5859.0956660299989</v>
      </c>
      <c r="AT44" s="64">
        <f t="shared" si="22"/>
        <v>-8042.1450530499969</v>
      </c>
      <c r="AU44" s="64">
        <f t="shared" si="22"/>
        <v>-7149.6685862300001</v>
      </c>
      <c r="AV44" s="64">
        <f t="shared" si="22"/>
        <v>-5883.3150029800036</v>
      </c>
      <c r="AW44" s="64">
        <f t="shared" si="22"/>
        <v>-5549.6039169299984</v>
      </c>
      <c r="AX44" s="55"/>
      <c r="AY44" s="57"/>
      <c r="AZ44" s="57"/>
      <c r="BA44" s="57"/>
      <c r="BB44" s="57"/>
    </row>
    <row r="45" spans="1:54" s="56" customFormat="1" ht="16.2" x14ac:dyDescent="0.4">
      <c r="A45" s="29" t="s">
        <v>36</v>
      </c>
      <c r="B45" s="64">
        <v>52217.919999999998</v>
      </c>
      <c r="C45" s="64">
        <v>46737.919999999998</v>
      </c>
      <c r="D45" s="64">
        <v>52096.92</v>
      </c>
      <c r="E45" s="64">
        <v>49375.92</v>
      </c>
      <c r="F45" s="64">
        <v>57352.92</v>
      </c>
      <c r="G45" s="64">
        <v>48383.92</v>
      </c>
      <c r="H45" s="64">
        <v>49591.92</v>
      </c>
      <c r="I45" s="64">
        <v>48760.92</v>
      </c>
      <c r="J45" s="64">
        <v>43534.92</v>
      </c>
      <c r="K45" s="64">
        <v>44997.919999999998</v>
      </c>
      <c r="L45" s="64">
        <v>51823.92</v>
      </c>
      <c r="M45" s="65">
        <v>38036.258000000002</v>
      </c>
      <c r="N45" s="66">
        <v>5751.6840682800002</v>
      </c>
      <c r="O45" s="64">
        <v>6732.0828326500014</v>
      </c>
      <c r="P45" s="64">
        <v>3605.3943297500005</v>
      </c>
      <c r="Q45" s="64">
        <v>4123.8813932199992</v>
      </c>
      <c r="R45" s="64">
        <v>7440.7674917999984</v>
      </c>
      <c r="S45" s="64">
        <v>3798.7003597400007</v>
      </c>
      <c r="T45" s="64">
        <v>8355.2185198300012</v>
      </c>
      <c r="U45" s="64">
        <v>4952.6836396300005</v>
      </c>
      <c r="V45" s="64">
        <v>3542.42129032</v>
      </c>
      <c r="W45" s="64">
        <v>2831.7445062500005</v>
      </c>
      <c r="X45" s="64">
        <v>4850.320371230001</v>
      </c>
      <c r="Y45" s="65">
        <v>7364.1879684100004</v>
      </c>
      <c r="Z45" s="67">
        <v>6900.5216520000004</v>
      </c>
      <c r="AA45" s="64">
        <v>12042.30312</v>
      </c>
      <c r="AB45" s="64">
        <v>8819.9500908999999</v>
      </c>
      <c r="AC45" s="64">
        <v>11308.094510999998</v>
      </c>
      <c r="AD45" s="64">
        <v>13342.135635999999</v>
      </c>
      <c r="AE45" s="64">
        <v>9742.0431009999993</v>
      </c>
      <c r="AF45" s="64">
        <v>7074.5403030000007</v>
      </c>
      <c r="AG45" s="64">
        <v>11550.929416000001</v>
      </c>
      <c r="AH45" s="64">
        <v>8422.3014610000027</v>
      </c>
      <c r="AI45" s="64">
        <v>6649.9368379999978</v>
      </c>
      <c r="AJ45" s="64">
        <v>6325.0550436699996</v>
      </c>
      <c r="AK45" s="65">
        <v>8412.4095140000009</v>
      </c>
      <c r="AL45" s="67">
        <f t="shared" si="22"/>
        <v>51069.082416279998</v>
      </c>
      <c r="AM45" s="64">
        <f t="shared" si="22"/>
        <v>41427.699712650006</v>
      </c>
      <c r="AN45" s="64">
        <f t="shared" si="22"/>
        <v>46882.364238850001</v>
      </c>
      <c r="AO45" s="64">
        <f t="shared" si="22"/>
        <v>42191.706882220002</v>
      </c>
      <c r="AP45" s="64">
        <f t="shared" si="22"/>
        <v>51451.551855799997</v>
      </c>
      <c r="AQ45" s="64">
        <f t="shared" si="22"/>
        <v>42440.577258739999</v>
      </c>
      <c r="AR45" s="64">
        <f t="shared" si="22"/>
        <v>50872.598216829996</v>
      </c>
      <c r="AS45" s="64">
        <f t="shared" si="22"/>
        <v>42162.674223629998</v>
      </c>
      <c r="AT45" s="64">
        <f t="shared" si="22"/>
        <v>38655.039829319998</v>
      </c>
      <c r="AU45" s="64">
        <f t="shared" si="22"/>
        <v>41179.727668249994</v>
      </c>
      <c r="AV45" s="64">
        <f t="shared" si="22"/>
        <v>50349.185327560001</v>
      </c>
      <c r="AW45" s="64">
        <f t="shared" si="22"/>
        <v>36988.036454410001</v>
      </c>
      <c r="AX45" s="55"/>
      <c r="AY45" s="57"/>
      <c r="AZ45" s="57"/>
      <c r="BA45" s="57"/>
      <c r="BB45" s="57"/>
    </row>
    <row r="46" spans="1:54" s="56" customFormat="1" ht="16.2" x14ac:dyDescent="0.4">
      <c r="A46" s="23" t="s">
        <v>17</v>
      </c>
      <c r="B46" s="64">
        <v>35775.17</v>
      </c>
      <c r="C46" s="64">
        <v>48085.17</v>
      </c>
      <c r="D46" s="64">
        <v>55024.17</v>
      </c>
      <c r="E46" s="64">
        <v>43457.17</v>
      </c>
      <c r="F46" s="64">
        <v>48736.17</v>
      </c>
      <c r="G46" s="64">
        <v>49249.17</v>
      </c>
      <c r="H46" s="64">
        <v>45001.17</v>
      </c>
      <c r="I46" s="64">
        <v>40213.17</v>
      </c>
      <c r="J46" s="64">
        <v>45505.17</v>
      </c>
      <c r="K46" s="64">
        <v>55453.17</v>
      </c>
      <c r="L46" s="64">
        <v>39320.17</v>
      </c>
      <c r="M46" s="65">
        <v>38352.012000000002</v>
      </c>
      <c r="N46" s="66">
        <v>69077.088819060067</v>
      </c>
      <c r="O46" s="64">
        <v>81880.217073030042</v>
      </c>
      <c r="P46" s="64">
        <v>81546.561215609952</v>
      </c>
      <c r="Q46" s="64">
        <v>73544.397858130003</v>
      </c>
      <c r="R46" s="64">
        <v>93053.913048330069</v>
      </c>
      <c r="S46" s="64">
        <v>82723.355330079896</v>
      </c>
      <c r="T46" s="64">
        <v>92023.975049040077</v>
      </c>
      <c r="U46" s="64">
        <v>93038.551383550119</v>
      </c>
      <c r="V46" s="64">
        <v>80533.596729209981</v>
      </c>
      <c r="W46" s="64">
        <v>83152.782547020077</v>
      </c>
      <c r="X46" s="64">
        <v>89369.389826090017</v>
      </c>
      <c r="Y46" s="65">
        <v>72895.49059442</v>
      </c>
      <c r="Z46" s="67">
        <v>6496.9794799700021</v>
      </c>
      <c r="AA46" s="64">
        <v>9189.0502760299987</v>
      </c>
      <c r="AB46" s="64">
        <v>12192.585408180001</v>
      </c>
      <c r="AC46" s="64">
        <v>3997.2414334200016</v>
      </c>
      <c r="AD46" s="64">
        <v>13399.91978728</v>
      </c>
      <c r="AE46" s="64">
        <v>13049.44547133</v>
      </c>
      <c r="AF46" s="64">
        <v>8558.1523395000004</v>
      </c>
      <c r="AG46" s="64">
        <v>6886.4164657299998</v>
      </c>
      <c r="AH46" s="64">
        <v>8315.4138475999989</v>
      </c>
      <c r="AI46" s="64">
        <v>8205.9463944899981</v>
      </c>
      <c r="AJ46" s="64">
        <v>5451.7511974399995</v>
      </c>
      <c r="AK46" s="65">
        <v>6787.8841750400006</v>
      </c>
      <c r="AL46" s="67">
        <f t="shared" si="22"/>
        <v>98355.279339090062</v>
      </c>
      <c r="AM46" s="64">
        <f t="shared" si="22"/>
        <v>120776.33679700004</v>
      </c>
      <c r="AN46" s="64">
        <f t="shared" si="22"/>
        <v>124378.14580742993</v>
      </c>
      <c r="AO46" s="64">
        <f t="shared" si="22"/>
        <v>113004.32642471</v>
      </c>
      <c r="AP46" s="64">
        <f t="shared" si="22"/>
        <v>128390.16326105007</v>
      </c>
      <c r="AQ46" s="64">
        <f t="shared" si="22"/>
        <v>118923.0798587499</v>
      </c>
      <c r="AR46" s="64">
        <f t="shared" si="22"/>
        <v>128466.99270954009</v>
      </c>
      <c r="AS46" s="64">
        <f t="shared" si="22"/>
        <v>126365.30491782012</v>
      </c>
      <c r="AT46" s="64">
        <f t="shared" si="22"/>
        <v>117723.35288160999</v>
      </c>
      <c r="AU46" s="64">
        <f t="shared" si="22"/>
        <v>130400.00615253008</v>
      </c>
      <c r="AV46" s="64">
        <f t="shared" si="22"/>
        <v>123237.80862865002</v>
      </c>
      <c r="AW46" s="64">
        <f t="shared" si="22"/>
        <v>104459.61841938</v>
      </c>
      <c r="AX46" s="55"/>
      <c r="AY46" s="57"/>
      <c r="AZ46" s="57"/>
      <c r="BA46" s="57"/>
      <c r="BB46" s="57"/>
    </row>
    <row r="47" spans="1:54" s="56" customFormat="1" ht="16.2" x14ac:dyDescent="0.4">
      <c r="A47" s="23" t="s">
        <v>10</v>
      </c>
      <c r="B47" s="64">
        <v>0</v>
      </c>
      <c r="C47" s="64">
        <v>0</v>
      </c>
      <c r="D47" s="64">
        <v>0</v>
      </c>
      <c r="E47" s="64">
        <v>0</v>
      </c>
      <c r="F47" s="64"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64">
        <v>0</v>
      </c>
      <c r="M47" s="65">
        <v>0</v>
      </c>
      <c r="N47" s="66">
        <v>4020.9135497499988</v>
      </c>
      <c r="O47" s="64">
        <v>1511.5448418900003</v>
      </c>
      <c r="P47" s="64">
        <v>3336.8374995699996</v>
      </c>
      <c r="Q47" s="64">
        <v>4674.3471053800004</v>
      </c>
      <c r="R47" s="64">
        <v>7775.9578028599999</v>
      </c>
      <c r="S47" s="64">
        <v>5801.8548771999986</v>
      </c>
      <c r="T47" s="64">
        <v>14717.763206299998</v>
      </c>
      <c r="U47" s="64">
        <v>5064.797484499999</v>
      </c>
      <c r="V47" s="64">
        <v>3376.4838901200001</v>
      </c>
      <c r="W47" s="64">
        <v>2582.3671237999993</v>
      </c>
      <c r="X47" s="64">
        <v>2399.3509356300005</v>
      </c>
      <c r="Y47" s="65">
        <v>2353.3545552699998</v>
      </c>
      <c r="Z47" s="67">
        <v>6.1408420000000001</v>
      </c>
      <c r="AA47" s="64">
        <v>28.043023000000002</v>
      </c>
      <c r="AB47" s="64">
        <v>6.5360750000000003</v>
      </c>
      <c r="AC47" s="64">
        <v>14.6401564</v>
      </c>
      <c r="AD47" s="64">
        <v>0.92841859999999998</v>
      </c>
      <c r="AE47" s="64">
        <v>4.4724786999999999</v>
      </c>
      <c r="AF47" s="64">
        <v>14.683812999999999</v>
      </c>
      <c r="AG47" s="64">
        <v>5.8369692000000004</v>
      </c>
      <c r="AH47" s="64">
        <v>22.153583000000005</v>
      </c>
      <c r="AI47" s="64">
        <v>10.630732</v>
      </c>
      <c r="AJ47" s="64">
        <v>2.3068559999999994</v>
      </c>
      <c r="AK47" s="65">
        <v>3.8495185000000003</v>
      </c>
      <c r="AL47" s="67">
        <f t="shared" si="22"/>
        <v>4014.772707749999</v>
      </c>
      <c r="AM47" s="64">
        <f t="shared" si="22"/>
        <v>1483.5018188900003</v>
      </c>
      <c r="AN47" s="64">
        <f t="shared" si="22"/>
        <v>3330.3014245699997</v>
      </c>
      <c r="AO47" s="64">
        <f t="shared" si="22"/>
        <v>4659.7069489800006</v>
      </c>
      <c r="AP47" s="64">
        <f t="shared" si="22"/>
        <v>7775.0293842599995</v>
      </c>
      <c r="AQ47" s="64">
        <f t="shared" si="22"/>
        <v>5797.382398499999</v>
      </c>
      <c r="AR47" s="64">
        <f t="shared" si="22"/>
        <v>14703.079393299999</v>
      </c>
      <c r="AS47" s="64">
        <f t="shared" si="22"/>
        <v>5058.9605152999993</v>
      </c>
      <c r="AT47" s="64">
        <f t="shared" si="22"/>
        <v>3354.3303071200003</v>
      </c>
      <c r="AU47" s="64">
        <f t="shared" si="22"/>
        <v>2571.7363917999992</v>
      </c>
      <c r="AV47" s="64">
        <f t="shared" si="22"/>
        <v>2397.0440796300004</v>
      </c>
      <c r="AW47" s="64">
        <f t="shared" si="22"/>
        <v>2349.5050367699996</v>
      </c>
      <c r="AX47" s="55"/>
      <c r="AY47" s="57"/>
      <c r="AZ47" s="57"/>
      <c r="BA47" s="57"/>
      <c r="BB47" s="57"/>
    </row>
    <row r="48" spans="1:54" s="56" customFormat="1" ht="16.2" x14ac:dyDescent="0.4">
      <c r="A48" s="23" t="s">
        <v>13</v>
      </c>
      <c r="B48" s="64">
        <v>0</v>
      </c>
      <c r="C48" s="64">
        <v>0</v>
      </c>
      <c r="D48" s="64">
        <v>0</v>
      </c>
      <c r="E48" s="64">
        <v>0</v>
      </c>
      <c r="F48" s="64">
        <v>0</v>
      </c>
      <c r="G48" s="64">
        <v>0</v>
      </c>
      <c r="H48" s="64">
        <v>0</v>
      </c>
      <c r="I48" s="64">
        <v>0</v>
      </c>
      <c r="J48" s="64">
        <v>0</v>
      </c>
      <c r="K48" s="64">
        <v>0</v>
      </c>
      <c r="L48" s="64">
        <v>0</v>
      </c>
      <c r="M48" s="65">
        <v>0</v>
      </c>
      <c r="N48" s="66">
        <v>16484.634823</v>
      </c>
      <c r="O48" s="64">
        <v>13804.1094072</v>
      </c>
      <c r="P48" s="64">
        <v>5259.0822890000009</v>
      </c>
      <c r="Q48" s="64">
        <v>2885.21134549</v>
      </c>
      <c r="R48" s="64">
        <v>18118.203065999998</v>
      </c>
      <c r="S48" s="64">
        <v>14011.885169999998</v>
      </c>
      <c r="T48" s="64">
        <v>41486.357633</v>
      </c>
      <c r="U48" s="64">
        <v>17908.940624080002</v>
      </c>
      <c r="V48" s="64">
        <v>13059.058475399999</v>
      </c>
      <c r="W48" s="64">
        <v>4941.8128491400003</v>
      </c>
      <c r="X48" s="64">
        <v>7771.7522968000003</v>
      </c>
      <c r="Y48" s="65">
        <v>18881.56062643</v>
      </c>
      <c r="Z48" s="67">
        <v>1.0169999999999999</v>
      </c>
      <c r="AA48" s="64">
        <v>12.84104</v>
      </c>
      <c r="AB48" s="64">
        <v>1.16432</v>
      </c>
      <c r="AC48" s="64">
        <v>0.72199999999999998</v>
      </c>
      <c r="AD48" s="64">
        <v>1.4749999999999999</v>
      </c>
      <c r="AE48" s="64">
        <v>2.927</v>
      </c>
      <c r="AF48" s="64">
        <v>2.2550000000000001E-2</v>
      </c>
      <c r="AG48" s="64">
        <v>1.3995</v>
      </c>
      <c r="AH48" s="64">
        <v>2.0181</v>
      </c>
      <c r="AI48" s="64">
        <v>1.5261999999999998</v>
      </c>
      <c r="AJ48" s="64">
        <v>0.70599999999999996</v>
      </c>
      <c r="AK48" s="65">
        <v>4.8344999999999994</v>
      </c>
      <c r="AL48" s="67">
        <f t="shared" si="22"/>
        <v>16483.617823</v>
      </c>
      <c r="AM48" s="64">
        <f t="shared" si="22"/>
        <v>13791.2683672</v>
      </c>
      <c r="AN48" s="64">
        <f t="shared" si="22"/>
        <v>5257.917969000001</v>
      </c>
      <c r="AO48" s="64">
        <f t="shared" si="22"/>
        <v>2884.4893454899998</v>
      </c>
      <c r="AP48" s="64">
        <f t="shared" si="22"/>
        <v>18116.728066</v>
      </c>
      <c r="AQ48" s="64">
        <f t="shared" si="22"/>
        <v>14008.958169999998</v>
      </c>
      <c r="AR48" s="64">
        <f t="shared" si="22"/>
        <v>41486.335082999998</v>
      </c>
      <c r="AS48" s="64">
        <f t="shared" si="22"/>
        <v>17907.541124080002</v>
      </c>
      <c r="AT48" s="64">
        <f t="shared" si="22"/>
        <v>13057.0403754</v>
      </c>
      <c r="AU48" s="64">
        <f t="shared" si="22"/>
        <v>4940.28664914</v>
      </c>
      <c r="AV48" s="64">
        <f t="shared" si="22"/>
        <v>7771.0462968000002</v>
      </c>
      <c r="AW48" s="64">
        <f t="shared" si="22"/>
        <v>18876.72612643</v>
      </c>
      <c r="AX48" s="55"/>
      <c r="AY48" s="57"/>
      <c r="AZ48" s="57"/>
      <c r="BA48" s="57"/>
      <c r="BB48" s="57"/>
    </row>
    <row r="49" spans="1:54" s="56" customFormat="1" ht="16.2" x14ac:dyDescent="0.4">
      <c r="A49" s="44" t="s">
        <v>37</v>
      </c>
      <c r="B49" s="84">
        <f t="shared" ref="B49:AW49" si="23">B50+B51</f>
        <v>169620.59</v>
      </c>
      <c r="C49" s="84">
        <f t="shared" si="23"/>
        <v>154082.78</v>
      </c>
      <c r="D49" s="84">
        <f t="shared" si="23"/>
        <v>158382.41</v>
      </c>
      <c r="E49" s="84">
        <f t="shared" si="23"/>
        <v>145483.28600000002</v>
      </c>
      <c r="F49" s="84">
        <f t="shared" si="23"/>
        <v>163815.16899999999</v>
      </c>
      <c r="G49" s="84">
        <f t="shared" si="23"/>
        <v>168395.37099999998</v>
      </c>
      <c r="H49" s="84">
        <f t="shared" si="23"/>
        <v>159419.408</v>
      </c>
      <c r="I49" s="84">
        <f t="shared" si="23"/>
        <v>166675.408</v>
      </c>
      <c r="J49" s="84">
        <f t="shared" si="23"/>
        <v>161319.56400000001</v>
      </c>
      <c r="K49" s="84">
        <f t="shared" si="23"/>
        <v>153435.78200000001</v>
      </c>
      <c r="L49" s="84">
        <f t="shared" si="23"/>
        <v>168347.07500000001</v>
      </c>
      <c r="M49" s="85">
        <f t="shared" si="23"/>
        <v>152825.916</v>
      </c>
      <c r="N49" s="86">
        <f t="shared" si="23"/>
        <v>34722.953730130001</v>
      </c>
      <c r="O49" s="84">
        <f t="shared" si="23"/>
        <v>81322.043912430003</v>
      </c>
      <c r="P49" s="84">
        <f t="shared" si="23"/>
        <v>72957.906550209998</v>
      </c>
      <c r="Q49" s="84">
        <f t="shared" si="23"/>
        <v>63528.584384260001</v>
      </c>
      <c r="R49" s="84">
        <f t="shared" si="23"/>
        <v>75821.70301451</v>
      </c>
      <c r="S49" s="84">
        <f t="shared" si="23"/>
        <v>82707.569092359976</v>
      </c>
      <c r="T49" s="84">
        <f t="shared" si="23"/>
        <v>44184.989800290015</v>
      </c>
      <c r="U49" s="84">
        <f t="shared" si="23"/>
        <v>83027.975601369981</v>
      </c>
      <c r="V49" s="84">
        <f t="shared" si="23"/>
        <v>77814.089866139955</v>
      </c>
      <c r="W49" s="84">
        <f t="shared" si="23"/>
        <v>83727.791092599989</v>
      </c>
      <c r="X49" s="84">
        <f t="shared" si="23"/>
        <v>66587.784146070015</v>
      </c>
      <c r="Y49" s="85">
        <f t="shared" si="23"/>
        <v>65375.42549574998</v>
      </c>
      <c r="Z49" s="87">
        <f t="shared" si="23"/>
        <v>84601.72786330001</v>
      </c>
      <c r="AA49" s="84">
        <f t="shared" si="23"/>
        <v>99352.113520539977</v>
      </c>
      <c r="AB49" s="84">
        <f t="shared" si="23"/>
        <v>80043.902284069976</v>
      </c>
      <c r="AC49" s="84">
        <f t="shared" si="23"/>
        <v>68732.600807139999</v>
      </c>
      <c r="AD49" s="84">
        <f t="shared" si="23"/>
        <v>71524.819288519997</v>
      </c>
      <c r="AE49" s="84">
        <f t="shared" si="23"/>
        <v>67662.289850050016</v>
      </c>
      <c r="AF49" s="84">
        <f t="shared" si="23"/>
        <v>80088.390127989987</v>
      </c>
      <c r="AG49" s="84">
        <f t="shared" si="23"/>
        <v>84130.657567529997</v>
      </c>
      <c r="AH49" s="84">
        <f t="shared" si="23"/>
        <v>104546.69627023999</v>
      </c>
      <c r="AI49" s="84">
        <f t="shared" si="23"/>
        <v>74244.583717040005</v>
      </c>
      <c r="AJ49" s="84">
        <f t="shared" si="23"/>
        <v>73866.185217170016</v>
      </c>
      <c r="AK49" s="85">
        <f t="shared" si="23"/>
        <v>96777.409921030019</v>
      </c>
      <c r="AL49" s="87">
        <f t="shared" si="23"/>
        <v>119741.81586683</v>
      </c>
      <c r="AM49" s="84">
        <f t="shared" si="23"/>
        <v>136052.71039189</v>
      </c>
      <c r="AN49" s="84">
        <f t="shared" si="23"/>
        <v>151296.41426614003</v>
      </c>
      <c r="AO49" s="84">
        <f t="shared" si="23"/>
        <v>140279.26957712002</v>
      </c>
      <c r="AP49" s="84">
        <f t="shared" si="23"/>
        <v>168112.05272599001</v>
      </c>
      <c r="AQ49" s="84">
        <f t="shared" si="23"/>
        <v>183440.65024230996</v>
      </c>
      <c r="AR49" s="84">
        <f t="shared" si="23"/>
        <v>123516.00767230002</v>
      </c>
      <c r="AS49" s="84">
        <f t="shared" si="23"/>
        <v>165572.72603383998</v>
      </c>
      <c r="AT49" s="84">
        <f t="shared" si="23"/>
        <v>134586.95759589996</v>
      </c>
      <c r="AU49" s="84">
        <f t="shared" si="23"/>
        <v>162918.98937555996</v>
      </c>
      <c r="AV49" s="84">
        <f t="shared" si="23"/>
        <v>161068.67392889998</v>
      </c>
      <c r="AW49" s="84">
        <f t="shared" si="23"/>
        <v>121423.93157471997</v>
      </c>
      <c r="AX49" s="80"/>
      <c r="AY49" s="57"/>
      <c r="AZ49" s="57"/>
      <c r="BA49" s="57"/>
      <c r="BB49" s="57"/>
    </row>
    <row r="50" spans="1:54" s="56" customFormat="1" ht="16.2" x14ac:dyDescent="0.4">
      <c r="A50" s="16" t="s">
        <v>11</v>
      </c>
      <c r="B50" s="64">
        <v>78292</v>
      </c>
      <c r="C50" s="64">
        <v>70712</v>
      </c>
      <c r="D50" s="64">
        <v>64382.02</v>
      </c>
      <c r="E50" s="64">
        <v>56968.73</v>
      </c>
      <c r="F50" s="64">
        <v>67903.539999999994</v>
      </c>
      <c r="G50" s="64">
        <v>76637.240000000005</v>
      </c>
      <c r="H50" s="64">
        <v>75440.75</v>
      </c>
      <c r="I50" s="64">
        <v>71574.259999999995</v>
      </c>
      <c r="J50" s="64">
        <v>69814.23</v>
      </c>
      <c r="K50" s="64">
        <v>66561.179999999993</v>
      </c>
      <c r="L50" s="64">
        <v>70919.17</v>
      </c>
      <c r="M50" s="65">
        <v>73999.88</v>
      </c>
      <c r="N50" s="66">
        <v>13118.079051099996</v>
      </c>
      <c r="O50" s="64">
        <v>28452.63092037</v>
      </c>
      <c r="P50" s="64">
        <v>13939.511552440001</v>
      </c>
      <c r="Q50" s="64">
        <v>15961.86213495001</v>
      </c>
      <c r="R50" s="64">
        <v>16394.56103071</v>
      </c>
      <c r="S50" s="64">
        <v>20175.649497269995</v>
      </c>
      <c r="T50" s="64">
        <v>12267.790496010004</v>
      </c>
      <c r="U50" s="64">
        <v>21990.649894600007</v>
      </c>
      <c r="V50" s="64">
        <v>15531.220574949986</v>
      </c>
      <c r="W50" s="64">
        <v>9770.0600823000004</v>
      </c>
      <c r="X50" s="64">
        <v>17368.357623819993</v>
      </c>
      <c r="Y50" s="65">
        <v>16026.835764220001</v>
      </c>
      <c r="Z50" s="67">
        <v>53960.823434500009</v>
      </c>
      <c r="AA50" s="64">
        <v>65957.604229199991</v>
      </c>
      <c r="AB50" s="64">
        <v>43765.314184629977</v>
      </c>
      <c r="AC50" s="64">
        <v>42215.98524983001</v>
      </c>
      <c r="AD50" s="64">
        <v>44163.401412600004</v>
      </c>
      <c r="AE50" s="64">
        <v>39237.581495410013</v>
      </c>
      <c r="AF50" s="64">
        <v>47956.947253409991</v>
      </c>
      <c r="AG50" s="64">
        <v>49835.943006020003</v>
      </c>
      <c r="AH50" s="64">
        <v>73368.735990019995</v>
      </c>
      <c r="AI50" s="64">
        <v>41613.42814412</v>
      </c>
      <c r="AJ50" s="64">
        <v>42316.430603110013</v>
      </c>
      <c r="AK50" s="65">
        <v>68058.472319400011</v>
      </c>
      <c r="AL50" s="67">
        <f t="shared" ref="AL50:AW50" si="24">(B50+N50-Z50)</f>
        <v>37449.255616599985</v>
      </c>
      <c r="AM50" s="64">
        <f t="shared" si="24"/>
        <v>33207.026691170002</v>
      </c>
      <c r="AN50" s="64">
        <f t="shared" si="24"/>
        <v>34556.217367810015</v>
      </c>
      <c r="AO50" s="64">
        <f t="shared" si="24"/>
        <v>30714.606885120003</v>
      </c>
      <c r="AP50" s="64">
        <f t="shared" si="24"/>
        <v>40134.699618109989</v>
      </c>
      <c r="AQ50" s="64">
        <f t="shared" si="24"/>
        <v>57575.308001859979</v>
      </c>
      <c r="AR50" s="64">
        <f t="shared" si="24"/>
        <v>39751.593242600007</v>
      </c>
      <c r="AS50" s="64">
        <f t="shared" si="24"/>
        <v>43728.966888579998</v>
      </c>
      <c r="AT50" s="64">
        <f t="shared" si="24"/>
        <v>11976.714584929985</v>
      </c>
      <c r="AU50" s="64">
        <f t="shared" si="24"/>
        <v>34717.811938179992</v>
      </c>
      <c r="AV50" s="64">
        <f t="shared" si="24"/>
        <v>45971.097020709974</v>
      </c>
      <c r="AW50" s="64">
        <f t="shared" si="24"/>
        <v>21968.243444819993</v>
      </c>
      <c r="AX50" s="55"/>
      <c r="AY50" s="57"/>
      <c r="AZ50" s="57"/>
      <c r="BA50" s="57"/>
      <c r="BB50" s="57"/>
    </row>
    <row r="51" spans="1:54" s="56" customFormat="1" ht="16.2" x14ac:dyDescent="0.4">
      <c r="A51" s="48" t="s">
        <v>55</v>
      </c>
      <c r="B51" s="76">
        <f t="shared" ref="B51:AW51" si="25">(B52+B53)</f>
        <v>91328.59</v>
      </c>
      <c r="C51" s="76">
        <f t="shared" si="25"/>
        <v>83370.78</v>
      </c>
      <c r="D51" s="76">
        <f t="shared" si="25"/>
        <v>94000.39</v>
      </c>
      <c r="E51" s="76">
        <f t="shared" si="25"/>
        <v>88514.556000000011</v>
      </c>
      <c r="F51" s="76">
        <f t="shared" si="25"/>
        <v>95911.629000000001</v>
      </c>
      <c r="G51" s="76">
        <f t="shared" si="25"/>
        <v>91758.130999999994</v>
      </c>
      <c r="H51" s="76">
        <f t="shared" si="25"/>
        <v>83978.657999999996</v>
      </c>
      <c r="I51" s="76">
        <f t="shared" si="25"/>
        <v>95101.147999999986</v>
      </c>
      <c r="J51" s="76">
        <f t="shared" si="25"/>
        <v>91505.334000000003</v>
      </c>
      <c r="K51" s="76">
        <f t="shared" si="25"/>
        <v>86874.601999999999</v>
      </c>
      <c r="L51" s="76">
        <f t="shared" si="25"/>
        <v>97427.904999999999</v>
      </c>
      <c r="M51" s="77">
        <f t="shared" si="25"/>
        <v>78826.035999999993</v>
      </c>
      <c r="N51" s="78">
        <f t="shared" si="25"/>
        <v>21604.874679030003</v>
      </c>
      <c r="O51" s="76">
        <f t="shared" si="25"/>
        <v>52869.412992059995</v>
      </c>
      <c r="P51" s="76">
        <f t="shared" si="25"/>
        <v>59018.394997769996</v>
      </c>
      <c r="Q51" s="76">
        <f t="shared" si="25"/>
        <v>47566.722249309991</v>
      </c>
      <c r="R51" s="76">
        <f t="shared" si="25"/>
        <v>59427.1419838</v>
      </c>
      <c r="S51" s="76">
        <f t="shared" si="25"/>
        <v>62531.919595089988</v>
      </c>
      <c r="T51" s="76">
        <f t="shared" si="25"/>
        <v>31917.199304280013</v>
      </c>
      <c r="U51" s="76">
        <f t="shared" si="25"/>
        <v>61037.325706769974</v>
      </c>
      <c r="V51" s="76">
        <f t="shared" si="25"/>
        <v>62282.869291189971</v>
      </c>
      <c r="W51" s="76">
        <f t="shared" si="25"/>
        <v>73957.731010299991</v>
      </c>
      <c r="X51" s="76">
        <f t="shared" si="25"/>
        <v>49219.426522250018</v>
      </c>
      <c r="Y51" s="77">
        <f t="shared" si="25"/>
        <v>49348.589731529981</v>
      </c>
      <c r="Z51" s="79">
        <f t="shared" si="25"/>
        <v>30640.904428799993</v>
      </c>
      <c r="AA51" s="76">
        <f t="shared" si="25"/>
        <v>33394.509291339993</v>
      </c>
      <c r="AB51" s="76">
        <f t="shared" si="25"/>
        <v>36278.588099439999</v>
      </c>
      <c r="AC51" s="76">
        <f t="shared" si="25"/>
        <v>26516.61555730999</v>
      </c>
      <c r="AD51" s="76">
        <f t="shared" si="25"/>
        <v>27361.417875919986</v>
      </c>
      <c r="AE51" s="76">
        <f t="shared" si="25"/>
        <v>28424.708354639999</v>
      </c>
      <c r="AF51" s="76">
        <f t="shared" si="25"/>
        <v>32131.442874579989</v>
      </c>
      <c r="AG51" s="76">
        <f t="shared" si="25"/>
        <v>34294.714561509994</v>
      </c>
      <c r="AH51" s="76">
        <f t="shared" si="25"/>
        <v>31177.960280219992</v>
      </c>
      <c r="AI51" s="76">
        <f t="shared" si="25"/>
        <v>32631.155572920008</v>
      </c>
      <c r="AJ51" s="76">
        <f t="shared" si="25"/>
        <v>31549.754614060002</v>
      </c>
      <c r="AK51" s="77">
        <f t="shared" si="25"/>
        <v>28718.937601630012</v>
      </c>
      <c r="AL51" s="79">
        <f t="shared" si="25"/>
        <v>82292.560250230017</v>
      </c>
      <c r="AM51" s="76">
        <f t="shared" si="25"/>
        <v>102845.68370071999</v>
      </c>
      <c r="AN51" s="76">
        <f t="shared" si="25"/>
        <v>116740.19689833</v>
      </c>
      <c r="AO51" s="76">
        <f t="shared" si="25"/>
        <v>109564.66269200001</v>
      </c>
      <c r="AP51" s="76">
        <f t="shared" si="25"/>
        <v>127977.35310788002</v>
      </c>
      <c r="AQ51" s="76">
        <f t="shared" si="25"/>
        <v>125865.34224044999</v>
      </c>
      <c r="AR51" s="76">
        <f t="shared" si="25"/>
        <v>83764.414429700017</v>
      </c>
      <c r="AS51" s="76">
        <f t="shared" si="25"/>
        <v>121843.75914525997</v>
      </c>
      <c r="AT51" s="76">
        <f t="shared" si="25"/>
        <v>122610.24301096998</v>
      </c>
      <c r="AU51" s="76">
        <f t="shared" si="25"/>
        <v>128201.17743737999</v>
      </c>
      <c r="AV51" s="76">
        <f t="shared" si="25"/>
        <v>115097.57690819001</v>
      </c>
      <c r="AW51" s="76">
        <f t="shared" si="25"/>
        <v>99455.68812989998</v>
      </c>
      <c r="AX51" s="80"/>
      <c r="AY51" s="57"/>
      <c r="AZ51" s="57"/>
      <c r="BA51" s="57"/>
      <c r="BB51" s="57"/>
    </row>
    <row r="52" spans="1:54" s="56" customFormat="1" ht="16.2" x14ac:dyDescent="0.4">
      <c r="A52" s="24" t="s">
        <v>61</v>
      </c>
      <c r="B52" s="64">
        <v>52551.38</v>
      </c>
      <c r="C52" s="64">
        <v>51360.38</v>
      </c>
      <c r="D52" s="64">
        <v>60943.38</v>
      </c>
      <c r="E52" s="64">
        <v>54933.58</v>
      </c>
      <c r="F52" s="64">
        <v>58732.38</v>
      </c>
      <c r="G52" s="64">
        <v>53362.38</v>
      </c>
      <c r="H52" s="64">
        <v>50924.38</v>
      </c>
      <c r="I52" s="64">
        <v>55429.38</v>
      </c>
      <c r="J52" s="64">
        <v>59956.38</v>
      </c>
      <c r="K52" s="64">
        <v>58335.38</v>
      </c>
      <c r="L52" s="64">
        <v>62890.38</v>
      </c>
      <c r="M52" s="65">
        <v>49601.38</v>
      </c>
      <c r="N52" s="66">
        <v>20931.114142840004</v>
      </c>
      <c r="O52" s="64">
        <v>23383.248072599996</v>
      </c>
      <c r="P52" s="64">
        <v>29823.351101870001</v>
      </c>
      <c r="Q52" s="64">
        <v>25147.231477509991</v>
      </c>
      <c r="R52" s="64">
        <v>28408.66816058</v>
      </c>
      <c r="S52" s="64">
        <v>30342.816019889986</v>
      </c>
      <c r="T52" s="64">
        <v>30648.590596280013</v>
      </c>
      <c r="U52" s="64">
        <v>31416.282850709977</v>
      </c>
      <c r="V52" s="64">
        <v>30100.588006189977</v>
      </c>
      <c r="W52" s="64">
        <v>28000.087359499994</v>
      </c>
      <c r="X52" s="64">
        <v>26249.623615250017</v>
      </c>
      <c r="Y52" s="65">
        <v>28496.835692289984</v>
      </c>
      <c r="Z52" s="67">
        <v>27705.189188899993</v>
      </c>
      <c r="AA52" s="64">
        <v>29882.156415739992</v>
      </c>
      <c r="AB52" s="64">
        <v>33993.254573639999</v>
      </c>
      <c r="AC52" s="64">
        <v>24668.784255309991</v>
      </c>
      <c r="AD52" s="64">
        <v>24292.638641919984</v>
      </c>
      <c r="AE52" s="64">
        <v>25988.440280639999</v>
      </c>
      <c r="AF52" s="64">
        <v>29161.681907279988</v>
      </c>
      <c r="AG52" s="64">
        <v>32397.988839509995</v>
      </c>
      <c r="AH52" s="64">
        <v>29923.39141421999</v>
      </c>
      <c r="AI52" s="64">
        <v>30789.847731920006</v>
      </c>
      <c r="AJ52" s="64">
        <v>30842.162717060004</v>
      </c>
      <c r="AK52" s="65">
        <v>27141.888864630011</v>
      </c>
      <c r="AL52" s="67">
        <f t="shared" ref="AL52:AW53" si="26">(B52+N52-Z52)</f>
        <v>45777.304953940009</v>
      </c>
      <c r="AM52" s="64">
        <f t="shared" si="26"/>
        <v>44861.471656860005</v>
      </c>
      <c r="AN52" s="64">
        <f t="shared" si="26"/>
        <v>56773.47652823</v>
      </c>
      <c r="AO52" s="64">
        <f t="shared" si="26"/>
        <v>55412.027222200006</v>
      </c>
      <c r="AP52" s="64">
        <f t="shared" si="26"/>
        <v>62848.409518660017</v>
      </c>
      <c r="AQ52" s="64">
        <f t="shared" si="26"/>
        <v>57716.755739249988</v>
      </c>
      <c r="AR52" s="64">
        <f t="shared" si="26"/>
        <v>52411.288689000023</v>
      </c>
      <c r="AS52" s="64">
        <f t="shared" si="26"/>
        <v>54447.674011199982</v>
      </c>
      <c r="AT52" s="64">
        <f t="shared" si="26"/>
        <v>60133.576591969977</v>
      </c>
      <c r="AU52" s="64">
        <f t="shared" si="26"/>
        <v>55545.619627579988</v>
      </c>
      <c r="AV52" s="64">
        <f t="shared" si="26"/>
        <v>58297.840898190007</v>
      </c>
      <c r="AW52" s="64">
        <f t="shared" si="26"/>
        <v>50956.326827659977</v>
      </c>
      <c r="AX52" s="55"/>
      <c r="AY52" s="57"/>
      <c r="AZ52" s="57"/>
      <c r="BA52" s="57"/>
      <c r="BB52" s="57"/>
    </row>
    <row r="53" spans="1:54" s="56" customFormat="1" ht="16.8" thickBot="1" x14ac:dyDescent="0.45">
      <c r="A53" s="30" t="s">
        <v>62</v>
      </c>
      <c r="B53" s="88">
        <v>38777.21</v>
      </c>
      <c r="C53" s="88">
        <v>32010.400000000001</v>
      </c>
      <c r="D53" s="88">
        <v>33057.01</v>
      </c>
      <c r="E53" s="88">
        <v>33580.976000000002</v>
      </c>
      <c r="F53" s="88">
        <v>37179.249000000003</v>
      </c>
      <c r="G53" s="88">
        <v>38395.750999999997</v>
      </c>
      <c r="H53" s="88">
        <v>33054.277999999998</v>
      </c>
      <c r="I53" s="88">
        <v>39671.767999999996</v>
      </c>
      <c r="J53" s="88">
        <v>31548.954000000002</v>
      </c>
      <c r="K53" s="88">
        <v>28539.222000000002</v>
      </c>
      <c r="L53" s="88">
        <v>34537.525000000001</v>
      </c>
      <c r="M53" s="89">
        <v>29224.655999999999</v>
      </c>
      <c r="N53" s="90">
        <v>673.76053619000004</v>
      </c>
      <c r="O53" s="88">
        <v>29486.16491946</v>
      </c>
      <c r="P53" s="88">
        <v>29195.043895899998</v>
      </c>
      <c r="Q53" s="88">
        <v>22419.490771799999</v>
      </c>
      <c r="R53" s="88">
        <v>31018.47382322</v>
      </c>
      <c r="S53" s="88">
        <v>32189.103575200003</v>
      </c>
      <c r="T53" s="88">
        <v>1268.608708</v>
      </c>
      <c r="U53" s="88">
        <v>29621.042856059998</v>
      </c>
      <c r="V53" s="88">
        <v>32182.281284999997</v>
      </c>
      <c r="W53" s="88">
        <v>45957.643650799997</v>
      </c>
      <c r="X53" s="88">
        <v>22969.802907000001</v>
      </c>
      <c r="Y53" s="89">
        <v>20851.754039239997</v>
      </c>
      <c r="Z53" s="91">
        <v>2935.7152399000001</v>
      </c>
      <c r="AA53" s="88">
        <v>3512.3528755999996</v>
      </c>
      <c r="AB53" s="88">
        <v>2285.3335258000002</v>
      </c>
      <c r="AC53" s="88">
        <v>1847.8313020000001</v>
      </c>
      <c r="AD53" s="88">
        <v>3068.7792339999996</v>
      </c>
      <c r="AE53" s="88">
        <v>2436.2680740000001</v>
      </c>
      <c r="AF53" s="88">
        <v>2969.7609673000002</v>
      </c>
      <c r="AG53" s="88">
        <v>1896.7257220000001</v>
      </c>
      <c r="AH53" s="88">
        <v>1254.5688660000001</v>
      </c>
      <c r="AI53" s="88">
        <v>1841.3078410000003</v>
      </c>
      <c r="AJ53" s="88">
        <v>707.59189700000002</v>
      </c>
      <c r="AK53" s="89">
        <v>1577.0487370000001</v>
      </c>
      <c r="AL53" s="91">
        <f t="shared" si="26"/>
        <v>36515.255296290001</v>
      </c>
      <c r="AM53" s="88">
        <f t="shared" si="26"/>
        <v>57984.212043859996</v>
      </c>
      <c r="AN53" s="88">
        <f t="shared" si="26"/>
        <v>59966.720370099996</v>
      </c>
      <c r="AO53" s="88">
        <f t="shared" si="26"/>
        <v>54152.6354698</v>
      </c>
      <c r="AP53" s="88">
        <f t="shared" si="26"/>
        <v>65128.943589219998</v>
      </c>
      <c r="AQ53" s="88">
        <f t="shared" si="26"/>
        <v>68148.586501199999</v>
      </c>
      <c r="AR53" s="88">
        <f t="shared" si="26"/>
        <v>31353.125740699998</v>
      </c>
      <c r="AS53" s="88">
        <f t="shared" si="26"/>
        <v>67396.085134059991</v>
      </c>
      <c r="AT53" s="88">
        <f t="shared" si="26"/>
        <v>62476.666419000001</v>
      </c>
      <c r="AU53" s="88">
        <f t="shared" si="26"/>
        <v>72655.557809799997</v>
      </c>
      <c r="AV53" s="88">
        <f t="shared" si="26"/>
        <v>56799.736010000001</v>
      </c>
      <c r="AW53" s="88">
        <f t="shared" si="26"/>
        <v>48499.361302240002</v>
      </c>
      <c r="AX53" s="55"/>
      <c r="AY53" s="57"/>
      <c r="AZ53" s="57"/>
      <c r="BA53" s="57"/>
      <c r="BB53" s="57"/>
    </row>
  </sheetData>
  <printOptions horizontalCentered="1" verticalCentered="1"/>
  <pageMargins left="0.19685039370078741" right="0.19685039370078741" top="0.43307086614173229" bottom="0.39370078740157483" header="0.23622047244094491" footer="0.19685039370078741"/>
  <pageSetup scale="5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CF270-18B1-42D2-9A29-986F4240BB5D}">
  <sheetPr>
    <outlinePr summaryBelow="0"/>
    <pageSetUpPr fitToPage="1"/>
  </sheetPr>
  <dimension ref="A1:BB85"/>
  <sheetViews>
    <sheetView tabSelected="1" zoomScale="80" zoomScaleNormal="80" workbookViewId="0">
      <pane xSplit="1" ySplit="1" topLeftCell="F37" activePane="bottomRight" state="frozen"/>
      <selection pane="topRight" activeCell="B1" sqref="B1"/>
      <selection pane="bottomLeft" activeCell="A6" sqref="A6"/>
      <selection pane="bottomRight" sqref="A1:A1048576"/>
    </sheetView>
  </sheetViews>
  <sheetFormatPr defaultColWidth="14.44140625" defaultRowHeight="15" customHeight="1" x14ac:dyDescent="0.3"/>
  <cols>
    <col min="1" max="1" width="43.21875" style="1" customWidth="1"/>
    <col min="2" max="21" width="16" style="94" customWidth="1"/>
    <col min="22" max="22" width="12.6640625" style="94" customWidth="1"/>
    <col min="23" max="49" width="16" style="94" customWidth="1"/>
    <col min="50" max="50" width="12.6640625" style="94" customWidth="1"/>
    <col min="51" max="16384" width="14.44140625" style="94"/>
  </cols>
  <sheetData>
    <row r="1" spans="1:54" s="4" customFormat="1" ht="13.95" customHeight="1" thickBot="1" x14ac:dyDescent="0.3">
      <c r="A1" s="134" t="s">
        <v>0</v>
      </c>
      <c r="B1" s="26" t="s">
        <v>23</v>
      </c>
      <c r="C1" s="26" t="s">
        <v>24</v>
      </c>
      <c r="D1" s="26" t="s">
        <v>25</v>
      </c>
      <c r="E1" s="26" t="s">
        <v>26</v>
      </c>
      <c r="F1" s="26" t="s">
        <v>27</v>
      </c>
      <c r="G1" s="26" t="s">
        <v>28</v>
      </c>
      <c r="H1" s="26" t="s">
        <v>29</v>
      </c>
      <c r="I1" s="26" t="s">
        <v>30</v>
      </c>
      <c r="J1" s="26" t="s">
        <v>31</v>
      </c>
      <c r="K1" s="26" t="s">
        <v>32</v>
      </c>
      <c r="L1" s="26" t="s">
        <v>33</v>
      </c>
      <c r="M1" s="32" t="s">
        <v>34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32" t="s">
        <v>34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27</v>
      </c>
      <c r="AE1" s="26" t="s">
        <v>28</v>
      </c>
      <c r="AF1" s="26" t="s">
        <v>29</v>
      </c>
      <c r="AG1" s="26" t="s">
        <v>30</v>
      </c>
      <c r="AH1" s="26" t="s">
        <v>31</v>
      </c>
      <c r="AI1" s="26" t="s">
        <v>32</v>
      </c>
      <c r="AJ1" s="26" t="s">
        <v>33</v>
      </c>
      <c r="AK1" s="32" t="s">
        <v>34</v>
      </c>
      <c r="AL1" s="26" t="s">
        <v>23</v>
      </c>
      <c r="AM1" s="26" t="s">
        <v>24</v>
      </c>
      <c r="AN1" s="26" t="s">
        <v>25</v>
      </c>
      <c r="AO1" s="26" t="s">
        <v>26</v>
      </c>
      <c r="AP1" s="26" t="s">
        <v>27</v>
      </c>
      <c r="AQ1" s="26" t="s">
        <v>28</v>
      </c>
      <c r="AR1" s="26" t="s">
        <v>29</v>
      </c>
      <c r="AS1" s="26" t="s">
        <v>30</v>
      </c>
      <c r="AT1" s="26" t="s">
        <v>31</v>
      </c>
      <c r="AU1" s="26" t="s">
        <v>32</v>
      </c>
      <c r="AV1" s="26" t="s">
        <v>33</v>
      </c>
      <c r="AW1" s="27" t="s">
        <v>34</v>
      </c>
    </row>
    <row r="2" spans="1:54" s="101" customFormat="1" ht="16.2" x14ac:dyDescent="0.4">
      <c r="A2" s="14" t="s">
        <v>38</v>
      </c>
      <c r="B2" s="96">
        <f t="shared" ref="B2:AW2" si="0">SUM(B3:B7)</f>
        <v>0</v>
      </c>
      <c r="C2" s="96">
        <f t="shared" si="0"/>
        <v>0</v>
      </c>
      <c r="D2" s="96">
        <f t="shared" si="0"/>
        <v>0</v>
      </c>
      <c r="E2" s="96">
        <f t="shared" si="0"/>
        <v>0</v>
      </c>
      <c r="F2" s="96">
        <f t="shared" si="0"/>
        <v>0</v>
      </c>
      <c r="G2" s="96">
        <f t="shared" si="0"/>
        <v>0</v>
      </c>
      <c r="H2" s="96">
        <f t="shared" si="0"/>
        <v>0</v>
      </c>
      <c r="I2" s="96">
        <f t="shared" si="0"/>
        <v>0</v>
      </c>
      <c r="J2" s="96">
        <f t="shared" si="0"/>
        <v>0</v>
      </c>
      <c r="K2" s="96">
        <f t="shared" si="0"/>
        <v>0</v>
      </c>
      <c r="L2" s="96">
        <f t="shared" si="0"/>
        <v>0</v>
      </c>
      <c r="M2" s="97">
        <f t="shared" si="0"/>
        <v>0</v>
      </c>
      <c r="N2" s="98">
        <f t="shared" si="0"/>
        <v>885964.26858059992</v>
      </c>
      <c r="O2" s="96">
        <f t="shared" si="0"/>
        <v>782327.69526339998</v>
      </c>
      <c r="P2" s="96">
        <f t="shared" si="0"/>
        <v>691467.0491731998</v>
      </c>
      <c r="Q2" s="96">
        <f t="shared" si="0"/>
        <v>890914.21198659984</v>
      </c>
      <c r="R2" s="96">
        <f t="shared" si="0"/>
        <v>1021654.3215990001</v>
      </c>
      <c r="S2" s="96">
        <f t="shared" si="0"/>
        <v>344593.68693465</v>
      </c>
      <c r="T2" s="96">
        <f t="shared" si="0"/>
        <v>674402.12931244995</v>
      </c>
      <c r="U2" s="96">
        <f t="shared" si="0"/>
        <v>1080963.5150998002</v>
      </c>
      <c r="V2" s="96">
        <f t="shared" si="0"/>
        <v>636280.10600914003</v>
      </c>
      <c r="W2" s="96">
        <f t="shared" si="0"/>
        <v>500676.65761945007</v>
      </c>
      <c r="X2" s="96">
        <f t="shared" si="0"/>
        <v>691357.17134579993</v>
      </c>
      <c r="Y2" s="97">
        <f t="shared" si="0"/>
        <v>466844.99088758999</v>
      </c>
      <c r="Z2" s="96">
        <f t="shared" si="0"/>
        <v>82382.686357199986</v>
      </c>
      <c r="AA2" s="96">
        <f t="shared" si="0"/>
        <v>123414.83184240002</v>
      </c>
      <c r="AB2" s="96">
        <f t="shared" si="0"/>
        <v>143743.7550185</v>
      </c>
      <c r="AC2" s="96">
        <f t="shared" si="0"/>
        <v>160148.37472580001</v>
      </c>
      <c r="AD2" s="96">
        <f t="shared" si="0"/>
        <v>163987.46483417996</v>
      </c>
      <c r="AE2" s="96">
        <f t="shared" si="0"/>
        <v>310022.8570811</v>
      </c>
      <c r="AF2" s="96">
        <f t="shared" si="0"/>
        <v>204575.51673870004</v>
      </c>
      <c r="AG2" s="96">
        <f t="shared" si="0"/>
        <v>134250.997111</v>
      </c>
      <c r="AH2" s="96">
        <f t="shared" si="0"/>
        <v>289259.29977360007</v>
      </c>
      <c r="AI2" s="96">
        <f t="shared" si="0"/>
        <v>237341.88928040001</v>
      </c>
      <c r="AJ2" s="96">
        <f t="shared" si="0"/>
        <v>170552.22863539998</v>
      </c>
      <c r="AK2" s="97">
        <f>SUM(AK3:AK7)</f>
        <v>190144.29532029</v>
      </c>
      <c r="AL2" s="96">
        <f t="shared" si="0"/>
        <v>0</v>
      </c>
      <c r="AM2" s="96">
        <f t="shared" si="0"/>
        <v>0</v>
      </c>
      <c r="AN2" s="96">
        <f t="shared" si="0"/>
        <v>0</v>
      </c>
      <c r="AO2" s="96">
        <f t="shared" si="0"/>
        <v>0</v>
      </c>
      <c r="AP2" s="96">
        <f t="shared" si="0"/>
        <v>0</v>
      </c>
      <c r="AQ2" s="96">
        <f t="shared" si="0"/>
        <v>0</v>
      </c>
      <c r="AR2" s="96">
        <f t="shared" si="0"/>
        <v>0</v>
      </c>
      <c r="AS2" s="96">
        <f t="shared" si="0"/>
        <v>0</v>
      </c>
      <c r="AT2" s="96">
        <f t="shared" si="0"/>
        <v>0</v>
      </c>
      <c r="AU2" s="96">
        <f t="shared" si="0"/>
        <v>0</v>
      </c>
      <c r="AV2" s="96">
        <f t="shared" si="0"/>
        <v>0</v>
      </c>
      <c r="AW2" s="96">
        <f t="shared" si="0"/>
        <v>0</v>
      </c>
      <c r="AX2" s="99"/>
      <c r="AY2" s="100"/>
      <c r="AZ2" s="100"/>
      <c r="BA2" s="100"/>
      <c r="BB2" s="100"/>
    </row>
    <row r="3" spans="1:54" ht="16.2" x14ac:dyDescent="0.4">
      <c r="A3" s="16" t="s">
        <v>39</v>
      </c>
      <c r="B3" s="102">
        <v>0</v>
      </c>
      <c r="C3" s="102">
        <v>0</v>
      </c>
      <c r="D3" s="102">
        <v>0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3">
        <v>0</v>
      </c>
      <c r="N3" s="104">
        <v>117315.67851899999</v>
      </c>
      <c r="O3" s="102">
        <v>264582.57953699998</v>
      </c>
      <c r="P3" s="102">
        <v>148.58503999999999</v>
      </c>
      <c r="Q3" s="102">
        <v>257875.59395399998</v>
      </c>
      <c r="R3" s="102">
        <v>102.95680999999999</v>
      </c>
      <c r="S3" s="102">
        <v>155.77398000000002</v>
      </c>
      <c r="T3" s="102">
        <v>280.35636</v>
      </c>
      <c r="U3" s="102">
        <v>447626.12505000003</v>
      </c>
      <c r="V3" s="102">
        <v>131663.38591193999</v>
      </c>
      <c r="W3" s="102">
        <v>48419.408040000002</v>
      </c>
      <c r="X3" s="102">
        <v>38913.732511000002</v>
      </c>
      <c r="Y3" s="103">
        <v>121788.563859</v>
      </c>
      <c r="Z3" s="104">
        <v>0</v>
      </c>
      <c r="AA3" s="102">
        <v>17699.179</v>
      </c>
      <c r="AB3" s="102">
        <v>43184.159999999996</v>
      </c>
      <c r="AC3" s="102">
        <v>63488.192999999999</v>
      </c>
      <c r="AD3" s="102">
        <v>70815.505000000005</v>
      </c>
      <c r="AE3" s="102">
        <v>222842.56</v>
      </c>
      <c r="AF3" s="102">
        <v>101889.745</v>
      </c>
      <c r="AG3" s="102">
        <v>32269.255000000001</v>
      </c>
      <c r="AH3" s="102">
        <v>188098.87066499999</v>
      </c>
      <c r="AI3" s="102">
        <v>121517.30100000001</v>
      </c>
      <c r="AJ3" s="102">
        <v>59847.055</v>
      </c>
      <c r="AK3" s="103">
        <v>86261.134999999995</v>
      </c>
      <c r="AL3" s="105">
        <v>0</v>
      </c>
      <c r="AM3" s="102">
        <v>0</v>
      </c>
      <c r="AN3" s="102">
        <v>0</v>
      </c>
      <c r="AO3" s="102">
        <v>0</v>
      </c>
      <c r="AP3" s="102">
        <v>0</v>
      </c>
      <c r="AQ3" s="102">
        <v>0</v>
      </c>
      <c r="AR3" s="102">
        <v>0</v>
      </c>
      <c r="AS3" s="102">
        <v>0</v>
      </c>
      <c r="AT3" s="102">
        <v>0</v>
      </c>
      <c r="AU3" s="102">
        <v>0</v>
      </c>
      <c r="AV3" s="102">
        <v>0</v>
      </c>
      <c r="AW3" s="102">
        <v>0</v>
      </c>
      <c r="AX3" s="93"/>
      <c r="AY3" s="95"/>
      <c r="AZ3" s="95"/>
      <c r="BA3" s="95"/>
      <c r="BB3" s="95"/>
    </row>
    <row r="4" spans="1:54" ht="16.2" x14ac:dyDescent="0.4">
      <c r="A4" s="16" t="s">
        <v>40</v>
      </c>
      <c r="B4" s="102">
        <v>0</v>
      </c>
      <c r="C4" s="102">
        <v>0</v>
      </c>
      <c r="D4" s="102">
        <v>0</v>
      </c>
      <c r="E4" s="102">
        <v>0</v>
      </c>
      <c r="F4" s="102">
        <v>0</v>
      </c>
      <c r="G4" s="102">
        <v>0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3">
        <v>0</v>
      </c>
      <c r="N4" s="104">
        <v>371090.94907999993</v>
      </c>
      <c r="O4" s="102">
        <v>293068.32531759999</v>
      </c>
      <c r="P4" s="102">
        <v>422483.44122599997</v>
      </c>
      <c r="Q4" s="102">
        <v>329916.61920759996</v>
      </c>
      <c r="R4" s="102">
        <v>728621.47803500004</v>
      </c>
      <c r="S4" s="102">
        <v>143968.08372249999</v>
      </c>
      <c r="T4" s="102">
        <v>422166.42968</v>
      </c>
      <c r="U4" s="102">
        <v>383360.23656400002</v>
      </c>
      <c r="V4" s="102">
        <v>299887.10119999998</v>
      </c>
      <c r="W4" s="102">
        <v>143085.10451999999</v>
      </c>
      <c r="X4" s="102">
        <v>415504.99364999996</v>
      </c>
      <c r="Y4" s="103">
        <v>145431.18260999999</v>
      </c>
      <c r="Z4" s="104">
        <v>160</v>
      </c>
      <c r="AA4" s="102">
        <v>416.32839999999999</v>
      </c>
      <c r="AB4" s="102">
        <v>503.04608999999999</v>
      </c>
      <c r="AC4" s="102">
        <v>589.97117900000001</v>
      </c>
      <c r="AD4" s="102">
        <v>371.44330000000002</v>
      </c>
      <c r="AE4" s="102">
        <v>290.14999999999998</v>
      </c>
      <c r="AF4" s="102">
        <v>55.114220000000003</v>
      </c>
      <c r="AG4" s="102">
        <v>168.75</v>
      </c>
      <c r="AH4" s="102">
        <v>430.25</v>
      </c>
      <c r="AI4" s="102">
        <v>209.6884</v>
      </c>
      <c r="AJ4" s="102">
        <v>155</v>
      </c>
      <c r="AK4" s="103">
        <v>311.726</v>
      </c>
      <c r="AL4" s="105">
        <v>0</v>
      </c>
      <c r="AM4" s="102">
        <v>0</v>
      </c>
      <c r="AN4" s="102">
        <v>0</v>
      </c>
      <c r="AO4" s="102">
        <v>0</v>
      </c>
      <c r="AP4" s="102">
        <v>0</v>
      </c>
      <c r="AQ4" s="102">
        <v>0</v>
      </c>
      <c r="AR4" s="102">
        <v>0</v>
      </c>
      <c r="AS4" s="102">
        <v>0</v>
      </c>
      <c r="AT4" s="102">
        <v>0</v>
      </c>
      <c r="AU4" s="102">
        <v>0</v>
      </c>
      <c r="AV4" s="102">
        <v>0</v>
      </c>
      <c r="AW4" s="102">
        <v>0</v>
      </c>
      <c r="AX4" s="93"/>
      <c r="AY4" s="95"/>
      <c r="AZ4" s="95"/>
      <c r="BA4" s="95"/>
      <c r="BB4" s="95"/>
    </row>
    <row r="5" spans="1:54" ht="16.2" x14ac:dyDescent="0.4">
      <c r="A5" s="16" t="s">
        <v>41</v>
      </c>
      <c r="B5" s="102">
        <v>0</v>
      </c>
      <c r="C5" s="102">
        <v>0</v>
      </c>
      <c r="D5" s="102">
        <v>0</v>
      </c>
      <c r="E5" s="102">
        <v>0</v>
      </c>
      <c r="F5" s="102">
        <v>0</v>
      </c>
      <c r="G5" s="102">
        <v>0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3">
        <v>0</v>
      </c>
      <c r="N5" s="104">
        <v>121938.375524</v>
      </c>
      <c r="O5" s="102">
        <v>15158.85787</v>
      </c>
      <c r="P5" s="102">
        <v>71616.381014999992</v>
      </c>
      <c r="Q5" s="102">
        <v>77469.956191000005</v>
      </c>
      <c r="R5" s="102">
        <v>64989.795061999997</v>
      </c>
      <c r="S5" s="102">
        <v>15060.455870000002</v>
      </c>
      <c r="T5" s="102">
        <v>66914.246916999997</v>
      </c>
      <c r="U5" s="102">
        <v>15523.484742999999</v>
      </c>
      <c r="V5" s="102">
        <v>15060.085093999998</v>
      </c>
      <c r="W5" s="102">
        <v>67131.922868999987</v>
      </c>
      <c r="X5" s="102">
        <v>66031.08412</v>
      </c>
      <c r="Y5" s="103">
        <v>37372.356185000004</v>
      </c>
      <c r="Z5" s="104">
        <v>20</v>
      </c>
      <c r="AA5" s="102">
        <v>0</v>
      </c>
      <c r="AB5" s="102">
        <v>20</v>
      </c>
      <c r="AC5" s="102">
        <v>0</v>
      </c>
      <c r="AD5" s="102">
        <v>20</v>
      </c>
      <c r="AE5" s="102">
        <v>0</v>
      </c>
      <c r="AF5" s="102">
        <v>25.421168999999999</v>
      </c>
      <c r="AG5" s="102">
        <v>48.374386000000008</v>
      </c>
      <c r="AH5" s="102">
        <v>16.404</v>
      </c>
      <c r="AI5" s="102">
        <v>20</v>
      </c>
      <c r="AJ5" s="102">
        <v>0</v>
      </c>
      <c r="AK5" s="103">
        <v>21.567094000000001</v>
      </c>
      <c r="AL5" s="105">
        <v>0</v>
      </c>
      <c r="AM5" s="102">
        <v>0</v>
      </c>
      <c r="AN5" s="102">
        <v>0</v>
      </c>
      <c r="AO5" s="102">
        <v>0</v>
      </c>
      <c r="AP5" s="102">
        <v>0</v>
      </c>
      <c r="AQ5" s="102">
        <v>0</v>
      </c>
      <c r="AR5" s="102">
        <v>0</v>
      </c>
      <c r="AS5" s="102">
        <v>0</v>
      </c>
      <c r="AT5" s="102">
        <v>0</v>
      </c>
      <c r="AU5" s="102">
        <v>0</v>
      </c>
      <c r="AV5" s="102">
        <v>0</v>
      </c>
      <c r="AW5" s="102">
        <v>0</v>
      </c>
      <c r="AX5" s="93"/>
      <c r="AY5" s="95"/>
      <c r="AZ5" s="95"/>
      <c r="BA5" s="95"/>
      <c r="BB5" s="95"/>
    </row>
    <row r="6" spans="1:54" ht="16.2" x14ac:dyDescent="0.4">
      <c r="A6" s="16" t="s">
        <v>42</v>
      </c>
      <c r="B6" s="102">
        <v>0</v>
      </c>
      <c r="C6" s="102">
        <v>0</v>
      </c>
      <c r="D6" s="102">
        <v>0</v>
      </c>
      <c r="E6" s="102">
        <v>0</v>
      </c>
      <c r="F6" s="102">
        <v>0</v>
      </c>
      <c r="G6" s="102">
        <v>0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3">
        <v>0</v>
      </c>
      <c r="N6" s="104">
        <v>274577.2154575999</v>
      </c>
      <c r="O6" s="102">
        <v>208558.62233880005</v>
      </c>
      <c r="P6" s="102">
        <v>196080.74589219998</v>
      </c>
      <c r="Q6" s="102">
        <v>225119.90263399997</v>
      </c>
      <c r="R6" s="102">
        <v>226146.46169200007</v>
      </c>
      <c r="S6" s="102">
        <v>183920.31336214999</v>
      </c>
      <c r="T6" s="102">
        <v>183973.09635544996</v>
      </c>
      <c r="U6" s="102">
        <v>231348.60874280002</v>
      </c>
      <c r="V6" s="102">
        <v>187760.73380320004</v>
      </c>
      <c r="W6" s="102">
        <v>241605.53219045003</v>
      </c>
      <c r="X6" s="102">
        <v>168644.77106479995</v>
      </c>
      <c r="Y6" s="103">
        <v>161080.83897358997</v>
      </c>
      <c r="Z6" s="104">
        <v>82202.686357199986</v>
      </c>
      <c r="AA6" s="102">
        <v>105299.32444240001</v>
      </c>
      <c r="AB6" s="102">
        <v>100036.54892850001</v>
      </c>
      <c r="AC6" s="102">
        <v>96070.210546799994</v>
      </c>
      <c r="AD6" s="102">
        <v>92780.516534179973</v>
      </c>
      <c r="AE6" s="102">
        <v>86890.147081100004</v>
      </c>
      <c r="AF6" s="102">
        <v>102605.23634970003</v>
      </c>
      <c r="AG6" s="102">
        <v>101764.617725</v>
      </c>
      <c r="AH6" s="102">
        <v>100713.77510860004</v>
      </c>
      <c r="AI6" s="102">
        <v>115594.89988039999</v>
      </c>
      <c r="AJ6" s="102">
        <v>110550.17363539997</v>
      </c>
      <c r="AK6" s="103">
        <v>103549.86722629001</v>
      </c>
      <c r="AL6" s="105">
        <v>0</v>
      </c>
      <c r="AM6" s="102">
        <v>0</v>
      </c>
      <c r="AN6" s="102">
        <v>0</v>
      </c>
      <c r="AO6" s="102">
        <v>0</v>
      </c>
      <c r="AP6" s="102">
        <v>0</v>
      </c>
      <c r="AQ6" s="102">
        <v>0</v>
      </c>
      <c r="AR6" s="102">
        <v>0</v>
      </c>
      <c r="AS6" s="102">
        <v>0</v>
      </c>
      <c r="AT6" s="102">
        <v>0</v>
      </c>
      <c r="AU6" s="102">
        <v>0</v>
      </c>
      <c r="AV6" s="102">
        <v>0</v>
      </c>
      <c r="AW6" s="102">
        <v>0</v>
      </c>
      <c r="AX6" s="93"/>
      <c r="AY6" s="95"/>
      <c r="AZ6" s="95"/>
      <c r="BA6" s="95"/>
      <c r="BB6" s="95"/>
    </row>
    <row r="7" spans="1:54" ht="16.2" x14ac:dyDescent="0.4">
      <c r="A7" s="16" t="s">
        <v>43</v>
      </c>
      <c r="B7" s="102">
        <v>0</v>
      </c>
      <c r="C7" s="102">
        <v>0</v>
      </c>
      <c r="D7" s="102">
        <v>0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3">
        <v>0</v>
      </c>
      <c r="N7" s="104">
        <v>1042.05</v>
      </c>
      <c r="O7" s="102">
        <v>959.3101999999999</v>
      </c>
      <c r="P7" s="102">
        <v>1137.896</v>
      </c>
      <c r="Q7" s="102">
        <v>532.14</v>
      </c>
      <c r="R7" s="102">
        <v>1793.63</v>
      </c>
      <c r="S7" s="102">
        <v>1489.06</v>
      </c>
      <c r="T7" s="102">
        <v>1068</v>
      </c>
      <c r="U7" s="102">
        <v>3105.06</v>
      </c>
      <c r="V7" s="102">
        <v>1908.8</v>
      </c>
      <c r="W7" s="102">
        <v>434.69</v>
      </c>
      <c r="X7" s="102">
        <v>2262.59</v>
      </c>
      <c r="Y7" s="103">
        <v>1172.04926</v>
      </c>
      <c r="Z7" s="102">
        <v>0</v>
      </c>
      <c r="AA7" s="102">
        <v>0</v>
      </c>
      <c r="AB7" s="102">
        <v>0</v>
      </c>
      <c r="AC7" s="102">
        <v>0</v>
      </c>
      <c r="AD7" s="102">
        <v>0</v>
      </c>
      <c r="AE7" s="102">
        <v>0</v>
      </c>
      <c r="AF7" s="102">
        <v>0</v>
      </c>
      <c r="AG7" s="102">
        <v>0</v>
      </c>
      <c r="AH7" s="102">
        <v>0</v>
      </c>
      <c r="AI7" s="102">
        <v>0</v>
      </c>
      <c r="AJ7" s="102">
        <v>0</v>
      </c>
      <c r="AK7" s="103">
        <v>0</v>
      </c>
      <c r="AL7" s="105">
        <v>0</v>
      </c>
      <c r="AM7" s="102">
        <v>0</v>
      </c>
      <c r="AN7" s="102">
        <v>0</v>
      </c>
      <c r="AO7" s="102">
        <v>0</v>
      </c>
      <c r="AP7" s="102">
        <v>0</v>
      </c>
      <c r="AQ7" s="102">
        <v>0</v>
      </c>
      <c r="AR7" s="102">
        <v>0</v>
      </c>
      <c r="AS7" s="102">
        <v>0</v>
      </c>
      <c r="AT7" s="102">
        <v>0</v>
      </c>
      <c r="AU7" s="102">
        <v>0</v>
      </c>
      <c r="AV7" s="102">
        <v>0</v>
      </c>
      <c r="AW7" s="106">
        <v>0</v>
      </c>
      <c r="AX7" s="93"/>
      <c r="AY7" s="95"/>
      <c r="AZ7" s="95"/>
      <c r="BA7" s="95"/>
      <c r="BB7" s="95"/>
    </row>
    <row r="8" spans="1:54" s="101" customFormat="1" ht="17.399999999999999" x14ac:dyDescent="0.4">
      <c r="A8" s="49" t="s">
        <v>54</v>
      </c>
      <c r="B8" s="107">
        <v>1377194</v>
      </c>
      <c r="C8" s="107">
        <v>1243625.0454851999</v>
      </c>
      <c r="D8" s="107">
        <v>1179711</v>
      </c>
      <c r="E8" s="107">
        <v>1277029.82</v>
      </c>
      <c r="F8" s="107">
        <v>1120512.8248753999</v>
      </c>
      <c r="G8" s="107">
        <v>920284</v>
      </c>
      <c r="H8" s="107">
        <v>961697</v>
      </c>
      <c r="I8" s="107">
        <v>1109181</v>
      </c>
      <c r="J8" s="107">
        <v>1130571</v>
      </c>
      <c r="K8" s="107">
        <v>1150810</v>
      </c>
      <c r="L8" s="107">
        <v>1129464</v>
      </c>
      <c r="M8" s="108">
        <v>1185451</v>
      </c>
      <c r="N8" s="109">
        <v>0</v>
      </c>
      <c r="O8" s="107">
        <v>0</v>
      </c>
      <c r="P8" s="107">
        <v>0</v>
      </c>
      <c r="Q8" s="107">
        <v>0</v>
      </c>
      <c r="R8" s="107">
        <v>0</v>
      </c>
      <c r="S8" s="107">
        <v>0</v>
      </c>
      <c r="T8" s="107">
        <v>0</v>
      </c>
      <c r="U8" s="107">
        <v>0</v>
      </c>
      <c r="V8" s="107">
        <v>0</v>
      </c>
      <c r="W8" s="107">
        <v>0</v>
      </c>
      <c r="X8" s="107">
        <v>0</v>
      </c>
      <c r="Y8" s="108">
        <v>0</v>
      </c>
      <c r="Z8" s="110">
        <v>0</v>
      </c>
      <c r="AA8" s="107">
        <v>0</v>
      </c>
      <c r="AB8" s="107">
        <v>0</v>
      </c>
      <c r="AC8" s="107">
        <v>0</v>
      </c>
      <c r="AD8" s="107">
        <v>0</v>
      </c>
      <c r="AE8" s="107">
        <v>0</v>
      </c>
      <c r="AF8" s="107">
        <v>0</v>
      </c>
      <c r="AG8" s="107">
        <v>0</v>
      </c>
      <c r="AH8" s="107">
        <v>0</v>
      </c>
      <c r="AI8" s="107">
        <v>0</v>
      </c>
      <c r="AJ8" s="107">
        <v>0</v>
      </c>
      <c r="AK8" s="108">
        <v>0</v>
      </c>
      <c r="AL8" s="110" t="e">
        <f>SUM(#REF!)</f>
        <v>#REF!</v>
      </c>
      <c r="AM8" s="110" t="e">
        <f>SUM(#REF!)</f>
        <v>#REF!</v>
      </c>
      <c r="AN8" s="110" t="e">
        <f>SUM(#REF!)</f>
        <v>#REF!</v>
      </c>
      <c r="AO8" s="110" t="e">
        <f>SUM(#REF!)</f>
        <v>#REF!</v>
      </c>
      <c r="AP8" s="110" t="e">
        <f>SUM(#REF!)</f>
        <v>#REF!</v>
      </c>
      <c r="AQ8" s="110" t="e">
        <f>SUM(#REF!)</f>
        <v>#REF!</v>
      </c>
      <c r="AR8" s="110" t="e">
        <f>SUM(#REF!)</f>
        <v>#REF!</v>
      </c>
      <c r="AS8" s="110" t="e">
        <f>SUM(#REF!)</f>
        <v>#REF!</v>
      </c>
      <c r="AT8" s="110" t="e">
        <f>SUM(#REF!)</f>
        <v>#REF!</v>
      </c>
      <c r="AU8" s="110" t="e">
        <f>SUM(#REF!)</f>
        <v>#REF!</v>
      </c>
      <c r="AV8" s="110" t="e">
        <f>SUM(#REF!)</f>
        <v>#REF!</v>
      </c>
      <c r="AW8" s="110" t="e">
        <f>SUM(#REF!)</f>
        <v>#REF!</v>
      </c>
      <c r="AX8" s="99"/>
      <c r="AY8" s="100"/>
      <c r="AZ8" s="100"/>
      <c r="BA8" s="100"/>
      <c r="BB8" s="100"/>
    </row>
    <row r="9" spans="1:54" ht="16.2" x14ac:dyDescent="0.4">
      <c r="A9" s="18" t="s">
        <v>44</v>
      </c>
      <c r="B9" s="111" t="s">
        <v>65</v>
      </c>
      <c r="C9" s="111" t="s">
        <v>65</v>
      </c>
      <c r="D9" s="111" t="s">
        <v>65</v>
      </c>
      <c r="E9" s="111" t="s">
        <v>65</v>
      </c>
      <c r="F9" s="111" t="s">
        <v>65</v>
      </c>
      <c r="G9" s="111" t="s">
        <v>65</v>
      </c>
      <c r="H9" s="111" t="s">
        <v>65</v>
      </c>
      <c r="I9" s="111" t="s">
        <v>65</v>
      </c>
      <c r="J9" s="111" t="s">
        <v>65</v>
      </c>
      <c r="K9" s="111" t="s">
        <v>65</v>
      </c>
      <c r="L9" s="111" t="s">
        <v>65</v>
      </c>
      <c r="M9" s="112" t="s">
        <v>65</v>
      </c>
      <c r="N9" s="104">
        <v>0</v>
      </c>
      <c r="O9" s="102">
        <v>0</v>
      </c>
      <c r="P9" s="102">
        <v>0</v>
      </c>
      <c r="Q9" s="102">
        <v>0</v>
      </c>
      <c r="R9" s="102">
        <v>0</v>
      </c>
      <c r="S9" s="102">
        <v>0</v>
      </c>
      <c r="T9" s="102">
        <v>0</v>
      </c>
      <c r="U9" s="102">
        <v>0</v>
      </c>
      <c r="V9" s="102">
        <v>0</v>
      </c>
      <c r="W9" s="102">
        <v>0</v>
      </c>
      <c r="X9" s="102">
        <v>0</v>
      </c>
      <c r="Y9" s="103">
        <v>0</v>
      </c>
      <c r="Z9" s="105">
        <v>0</v>
      </c>
      <c r="AA9" s="102">
        <v>0</v>
      </c>
      <c r="AB9" s="102">
        <v>0</v>
      </c>
      <c r="AC9" s="102">
        <v>0</v>
      </c>
      <c r="AD9" s="102">
        <v>0</v>
      </c>
      <c r="AE9" s="102">
        <v>0</v>
      </c>
      <c r="AF9" s="102">
        <v>0</v>
      </c>
      <c r="AG9" s="102">
        <v>0</v>
      </c>
      <c r="AH9" s="102">
        <v>0</v>
      </c>
      <c r="AI9" s="102">
        <v>0</v>
      </c>
      <c r="AJ9" s="102">
        <v>0</v>
      </c>
      <c r="AK9" s="103">
        <v>0</v>
      </c>
      <c r="AL9" s="113" t="s">
        <v>65</v>
      </c>
      <c r="AM9" s="111" t="s">
        <v>65</v>
      </c>
      <c r="AN9" s="111" t="s">
        <v>65</v>
      </c>
      <c r="AO9" s="111" t="s">
        <v>65</v>
      </c>
      <c r="AP9" s="111" t="s">
        <v>65</v>
      </c>
      <c r="AQ9" s="111" t="s">
        <v>65</v>
      </c>
      <c r="AR9" s="111" t="s">
        <v>65</v>
      </c>
      <c r="AS9" s="111" t="s">
        <v>65</v>
      </c>
      <c r="AT9" s="111" t="s">
        <v>65</v>
      </c>
      <c r="AU9" s="111" t="s">
        <v>65</v>
      </c>
      <c r="AV9" s="111" t="s">
        <v>65</v>
      </c>
      <c r="AW9" s="114" t="s">
        <v>65</v>
      </c>
      <c r="AX9" s="93"/>
      <c r="AY9" s="95"/>
      <c r="AZ9" s="95"/>
      <c r="BA9" s="95"/>
      <c r="BB9" s="95"/>
    </row>
    <row r="10" spans="1:54" ht="16.2" x14ac:dyDescent="0.4">
      <c r="A10" s="18" t="s">
        <v>45</v>
      </c>
      <c r="B10" s="111" t="s">
        <v>65</v>
      </c>
      <c r="C10" s="111" t="s">
        <v>65</v>
      </c>
      <c r="D10" s="111" t="s">
        <v>65</v>
      </c>
      <c r="E10" s="111" t="s">
        <v>65</v>
      </c>
      <c r="F10" s="111" t="s">
        <v>65</v>
      </c>
      <c r="G10" s="111" t="s">
        <v>65</v>
      </c>
      <c r="H10" s="111" t="s">
        <v>65</v>
      </c>
      <c r="I10" s="111" t="s">
        <v>65</v>
      </c>
      <c r="J10" s="111" t="s">
        <v>65</v>
      </c>
      <c r="K10" s="111" t="s">
        <v>65</v>
      </c>
      <c r="L10" s="111" t="s">
        <v>65</v>
      </c>
      <c r="M10" s="112" t="s">
        <v>65</v>
      </c>
      <c r="N10" s="104">
        <v>0</v>
      </c>
      <c r="O10" s="102">
        <v>0</v>
      </c>
      <c r="P10" s="102">
        <v>0</v>
      </c>
      <c r="Q10" s="102">
        <v>0</v>
      </c>
      <c r="R10" s="102">
        <v>0</v>
      </c>
      <c r="S10" s="102">
        <v>0</v>
      </c>
      <c r="T10" s="102">
        <v>0</v>
      </c>
      <c r="U10" s="102">
        <v>0</v>
      </c>
      <c r="V10" s="102">
        <v>0</v>
      </c>
      <c r="W10" s="102">
        <v>0</v>
      </c>
      <c r="X10" s="102">
        <v>0</v>
      </c>
      <c r="Y10" s="103">
        <v>0</v>
      </c>
      <c r="Z10" s="105">
        <v>0</v>
      </c>
      <c r="AA10" s="102">
        <v>0</v>
      </c>
      <c r="AB10" s="102">
        <v>0</v>
      </c>
      <c r="AC10" s="102">
        <v>0</v>
      </c>
      <c r="AD10" s="102">
        <v>0</v>
      </c>
      <c r="AE10" s="102">
        <v>0</v>
      </c>
      <c r="AF10" s="102">
        <v>0</v>
      </c>
      <c r="AG10" s="102">
        <v>0</v>
      </c>
      <c r="AH10" s="102">
        <v>0</v>
      </c>
      <c r="AI10" s="102">
        <v>0</v>
      </c>
      <c r="AJ10" s="102">
        <v>0</v>
      </c>
      <c r="AK10" s="103">
        <v>0</v>
      </c>
      <c r="AL10" s="113" t="s">
        <v>65</v>
      </c>
      <c r="AM10" s="111" t="s">
        <v>65</v>
      </c>
      <c r="AN10" s="111" t="s">
        <v>65</v>
      </c>
      <c r="AO10" s="111" t="s">
        <v>65</v>
      </c>
      <c r="AP10" s="111" t="s">
        <v>65</v>
      </c>
      <c r="AQ10" s="111" t="s">
        <v>65</v>
      </c>
      <c r="AR10" s="111" t="s">
        <v>65</v>
      </c>
      <c r="AS10" s="111" t="s">
        <v>65</v>
      </c>
      <c r="AT10" s="111" t="s">
        <v>65</v>
      </c>
      <c r="AU10" s="111" t="s">
        <v>65</v>
      </c>
      <c r="AV10" s="111" t="s">
        <v>65</v>
      </c>
      <c r="AW10" s="111" t="s">
        <v>65</v>
      </c>
      <c r="AX10" s="93"/>
      <c r="AY10" s="95"/>
      <c r="AZ10" s="95"/>
      <c r="BA10" s="95"/>
      <c r="BB10" s="95"/>
    </row>
    <row r="11" spans="1:54" s="101" customFormat="1" ht="16.2" x14ac:dyDescent="0.4">
      <c r="A11" s="20" t="s">
        <v>1</v>
      </c>
      <c r="B11" s="107">
        <f t="shared" ref="B11:M11" si="1">SUM(B12,B15:B16)</f>
        <v>588148</v>
      </c>
      <c r="C11" s="107">
        <f t="shared" si="1"/>
        <v>479963</v>
      </c>
      <c r="D11" s="107">
        <f t="shared" si="1"/>
        <v>545053</v>
      </c>
      <c r="E11" s="107">
        <f t="shared" si="1"/>
        <v>494092</v>
      </c>
      <c r="F11" s="107">
        <f t="shared" si="1"/>
        <v>398743</v>
      </c>
      <c r="G11" s="107">
        <f t="shared" si="1"/>
        <v>213429</v>
      </c>
      <c r="H11" s="107">
        <f t="shared" si="1"/>
        <v>244040</v>
      </c>
      <c r="I11" s="107">
        <f t="shared" si="1"/>
        <v>303463</v>
      </c>
      <c r="J11" s="107">
        <f t="shared" si="1"/>
        <v>420477</v>
      </c>
      <c r="K11" s="107">
        <f t="shared" si="1"/>
        <v>442893</v>
      </c>
      <c r="L11" s="107">
        <f t="shared" si="1"/>
        <v>481202</v>
      </c>
      <c r="M11" s="107">
        <f t="shared" si="1"/>
        <v>557215</v>
      </c>
      <c r="N11" s="109">
        <f t="shared" ref="N11:AW11" si="2">(N12+N15+N16)</f>
        <v>76191.683544199986</v>
      </c>
      <c r="O11" s="107">
        <f t="shared" si="2"/>
        <v>148799.1759117</v>
      </c>
      <c r="P11" s="107">
        <f t="shared" si="2"/>
        <v>21201.342135000003</v>
      </c>
      <c r="Q11" s="107">
        <f t="shared" si="2"/>
        <v>140899.52720474001</v>
      </c>
      <c r="R11" s="107">
        <f t="shared" si="2"/>
        <v>15290.127767999998</v>
      </c>
      <c r="S11" s="107">
        <f t="shared" si="2"/>
        <v>111896.62962190001</v>
      </c>
      <c r="T11" s="107">
        <f t="shared" si="2"/>
        <v>35659.865523759996</v>
      </c>
      <c r="U11" s="107">
        <f t="shared" si="2"/>
        <v>54214.309944120003</v>
      </c>
      <c r="V11" s="107">
        <f t="shared" si="2"/>
        <v>104551.99323797999</v>
      </c>
      <c r="W11" s="107">
        <f t="shared" si="2"/>
        <v>126948.16513351</v>
      </c>
      <c r="X11" s="107">
        <f t="shared" si="2"/>
        <v>13933.109749440002</v>
      </c>
      <c r="Y11" s="108">
        <f t="shared" si="2"/>
        <v>106632.17072867999</v>
      </c>
      <c r="Z11" s="110">
        <f t="shared" si="2"/>
        <v>1536.0180279999997</v>
      </c>
      <c r="AA11" s="107">
        <f t="shared" si="2"/>
        <v>1620.3341500000001</v>
      </c>
      <c r="AB11" s="107">
        <f t="shared" si="2"/>
        <v>2217.8150806100002</v>
      </c>
      <c r="AC11" s="107">
        <f t="shared" si="2"/>
        <v>7995.7594419999996</v>
      </c>
      <c r="AD11" s="107">
        <f t="shared" si="2"/>
        <v>5240.7955999999995</v>
      </c>
      <c r="AE11" s="107">
        <f t="shared" si="2"/>
        <v>1998.8517999999999</v>
      </c>
      <c r="AF11" s="107">
        <f t="shared" si="2"/>
        <v>7276.5910999999996</v>
      </c>
      <c r="AG11" s="107">
        <f t="shared" si="2"/>
        <v>2382.00342</v>
      </c>
      <c r="AH11" s="107">
        <f t="shared" si="2"/>
        <v>4700.9128759999994</v>
      </c>
      <c r="AI11" s="107">
        <f t="shared" si="2"/>
        <v>5490.0041999999994</v>
      </c>
      <c r="AJ11" s="107">
        <f t="shared" si="2"/>
        <v>1794.7142400000002</v>
      </c>
      <c r="AK11" s="108">
        <f t="shared" si="2"/>
        <v>1712.4891999999998</v>
      </c>
      <c r="AL11" s="110">
        <f t="shared" si="2"/>
        <v>662803.66551620001</v>
      </c>
      <c r="AM11" s="107">
        <f t="shared" si="2"/>
        <v>627141.84176169999</v>
      </c>
      <c r="AN11" s="107">
        <f t="shared" si="2"/>
        <v>564036.52705438994</v>
      </c>
      <c r="AO11" s="107">
        <f t="shared" si="2"/>
        <v>626995.76776274003</v>
      </c>
      <c r="AP11" s="107">
        <f t="shared" si="2"/>
        <v>408792.33216799999</v>
      </c>
      <c r="AQ11" s="107">
        <f t="shared" si="2"/>
        <v>323326.77782190003</v>
      </c>
      <c r="AR11" s="107">
        <f t="shared" si="2"/>
        <v>272423.27442375995</v>
      </c>
      <c r="AS11" s="107">
        <f t="shared" si="2"/>
        <v>355295.30652412004</v>
      </c>
      <c r="AT11" s="107">
        <f t="shared" si="2"/>
        <v>520328.08036197996</v>
      </c>
      <c r="AU11" s="107">
        <f t="shared" si="2"/>
        <v>564351.16093350993</v>
      </c>
      <c r="AV11" s="107">
        <f t="shared" si="2"/>
        <v>493340.39550943999</v>
      </c>
      <c r="AW11" s="107">
        <f t="shared" si="2"/>
        <v>662134.68152868003</v>
      </c>
      <c r="AX11" s="99"/>
      <c r="AY11" s="100"/>
      <c r="AZ11" s="100"/>
      <c r="BA11" s="100"/>
      <c r="BB11" s="100"/>
    </row>
    <row r="12" spans="1:54" ht="16.2" x14ac:dyDescent="0.4">
      <c r="A12" s="44" t="s">
        <v>18</v>
      </c>
      <c r="B12" s="115">
        <v>588148</v>
      </c>
      <c r="C12" s="115">
        <v>479963</v>
      </c>
      <c r="D12" s="115">
        <v>545053</v>
      </c>
      <c r="E12" s="115">
        <v>494092</v>
      </c>
      <c r="F12" s="115">
        <v>398743</v>
      </c>
      <c r="G12" s="115">
        <v>213429</v>
      </c>
      <c r="H12" s="115">
        <v>244040</v>
      </c>
      <c r="I12" s="115">
        <v>303463</v>
      </c>
      <c r="J12" s="115">
        <v>420477</v>
      </c>
      <c r="K12" s="115">
        <v>442893</v>
      </c>
      <c r="L12" s="115">
        <v>481202</v>
      </c>
      <c r="M12" s="116">
        <v>557215</v>
      </c>
      <c r="N12" s="117">
        <f t="shared" ref="N12:AK12" si="3">(N13+N14)</f>
        <v>63940.296619000001</v>
      </c>
      <c r="O12" s="115">
        <f t="shared" si="3"/>
        <v>135677.31396500001</v>
      </c>
      <c r="P12" s="115">
        <f t="shared" si="3"/>
        <v>9462.9268780000002</v>
      </c>
      <c r="Q12" s="115">
        <f t="shared" si="3"/>
        <v>127684.511457</v>
      </c>
      <c r="R12" s="115">
        <f t="shared" si="3"/>
        <v>1738.0395190000002</v>
      </c>
      <c r="S12" s="115">
        <f t="shared" si="3"/>
        <v>101687.299816</v>
      </c>
      <c r="T12" s="115">
        <f t="shared" si="3"/>
        <v>22695.825540999998</v>
      </c>
      <c r="U12" s="115">
        <f t="shared" si="3"/>
        <v>43208.282297999998</v>
      </c>
      <c r="V12" s="115">
        <f t="shared" si="3"/>
        <v>89842.07424799999</v>
      </c>
      <c r="W12" s="115">
        <f t="shared" si="3"/>
        <v>111397.43529699999</v>
      </c>
      <c r="X12" s="115">
        <f t="shared" si="3"/>
        <v>2193.1246380000002</v>
      </c>
      <c r="Y12" s="116">
        <f t="shared" si="3"/>
        <v>93172.857036000001</v>
      </c>
      <c r="Z12" s="118">
        <f t="shared" si="3"/>
        <v>1.137</v>
      </c>
      <c r="AA12" s="115">
        <f t="shared" si="3"/>
        <v>77.695599999999999</v>
      </c>
      <c r="AB12" s="115">
        <f t="shared" si="3"/>
        <v>50.566815609999999</v>
      </c>
      <c r="AC12" s="115">
        <f t="shared" si="3"/>
        <v>40.182000000000002</v>
      </c>
      <c r="AD12" s="115">
        <f t="shared" si="3"/>
        <v>60.965000000000003</v>
      </c>
      <c r="AE12" s="115">
        <f t="shared" si="3"/>
        <v>44.389200000000002</v>
      </c>
      <c r="AF12" s="115">
        <f t="shared" si="3"/>
        <v>0.59</v>
      </c>
      <c r="AG12" s="115">
        <f t="shared" si="3"/>
        <v>0</v>
      </c>
      <c r="AH12" s="115">
        <f t="shared" si="3"/>
        <v>8.83</v>
      </c>
      <c r="AI12" s="115">
        <f t="shared" si="3"/>
        <v>3.8</v>
      </c>
      <c r="AJ12" s="115">
        <f t="shared" si="3"/>
        <v>4.8070000000000004</v>
      </c>
      <c r="AK12" s="116">
        <f t="shared" si="3"/>
        <v>38.619</v>
      </c>
      <c r="AL12" s="118">
        <f>(B12+N12-Z12)</f>
        <v>652087.15961900004</v>
      </c>
      <c r="AM12" s="115">
        <f t="shared" ref="AM12:AW12" si="4">(C12+O12-AA12)</f>
        <v>615562.618365</v>
      </c>
      <c r="AN12" s="115">
        <f t="shared" si="4"/>
        <v>554465.36006238998</v>
      </c>
      <c r="AO12" s="115">
        <f t="shared" si="4"/>
        <v>621736.32945700001</v>
      </c>
      <c r="AP12" s="115">
        <f t="shared" si="4"/>
        <v>400420.07451899996</v>
      </c>
      <c r="AQ12" s="115">
        <f t="shared" si="4"/>
        <v>315071.91061600001</v>
      </c>
      <c r="AR12" s="115">
        <f t="shared" si="4"/>
        <v>266735.23554099997</v>
      </c>
      <c r="AS12" s="115">
        <f t="shared" si="4"/>
        <v>346671.28229800001</v>
      </c>
      <c r="AT12" s="115">
        <f t="shared" si="4"/>
        <v>510310.24424799997</v>
      </c>
      <c r="AU12" s="115">
        <f t="shared" si="4"/>
        <v>554286.63529699994</v>
      </c>
      <c r="AV12" s="115">
        <f t="shared" si="4"/>
        <v>483390.31763800001</v>
      </c>
      <c r="AW12" s="115">
        <f t="shared" si="4"/>
        <v>650349.23803600005</v>
      </c>
      <c r="AX12" s="119"/>
      <c r="AY12" s="95"/>
      <c r="AZ12" s="95"/>
      <c r="BA12" s="95"/>
      <c r="BB12" s="95"/>
    </row>
    <row r="13" spans="1:54" ht="16.2" x14ac:dyDescent="0.4">
      <c r="A13" s="13" t="s">
        <v>14</v>
      </c>
      <c r="B13" s="120" t="s">
        <v>65</v>
      </c>
      <c r="C13" s="120" t="s">
        <v>65</v>
      </c>
      <c r="D13" s="120" t="s">
        <v>65</v>
      </c>
      <c r="E13" s="120" t="s">
        <v>65</v>
      </c>
      <c r="F13" s="120" t="s">
        <v>65</v>
      </c>
      <c r="G13" s="120" t="s">
        <v>65</v>
      </c>
      <c r="H13" s="120" t="s">
        <v>65</v>
      </c>
      <c r="I13" s="120" t="s">
        <v>65</v>
      </c>
      <c r="J13" s="120" t="s">
        <v>65</v>
      </c>
      <c r="K13" s="120" t="s">
        <v>65</v>
      </c>
      <c r="L13" s="120" t="s">
        <v>65</v>
      </c>
      <c r="M13" s="121" t="s">
        <v>65</v>
      </c>
      <c r="N13" s="104">
        <v>922.68661899999995</v>
      </c>
      <c r="O13" s="102">
        <v>29969.839465000001</v>
      </c>
      <c r="P13" s="102">
        <v>1462.9261779999999</v>
      </c>
      <c r="Q13" s="102">
        <v>2071.877457</v>
      </c>
      <c r="R13" s="102">
        <v>1737.1320190000001</v>
      </c>
      <c r="S13" s="102">
        <v>31955.480362000006</v>
      </c>
      <c r="T13" s="102">
        <v>2695.8255409999997</v>
      </c>
      <c r="U13" s="102">
        <v>35212.251998</v>
      </c>
      <c r="V13" s="102">
        <v>29385.833798</v>
      </c>
      <c r="W13" s="102">
        <v>20186.365297</v>
      </c>
      <c r="X13" s="102">
        <v>2193.1246380000002</v>
      </c>
      <c r="Y13" s="103">
        <v>227.006586</v>
      </c>
      <c r="Z13" s="104">
        <v>1.137</v>
      </c>
      <c r="AA13" s="102">
        <v>77.695599999999999</v>
      </c>
      <c r="AB13" s="102">
        <v>50.566815609999999</v>
      </c>
      <c r="AC13" s="102">
        <v>40.182000000000002</v>
      </c>
      <c r="AD13" s="102">
        <v>60.965000000000003</v>
      </c>
      <c r="AE13" s="102">
        <v>44.389200000000002</v>
      </c>
      <c r="AF13" s="102">
        <v>0.59</v>
      </c>
      <c r="AG13" s="102">
        <v>0</v>
      </c>
      <c r="AH13" s="102">
        <v>8.83</v>
      </c>
      <c r="AI13" s="102">
        <v>3.73</v>
      </c>
      <c r="AJ13" s="102">
        <v>4.8070000000000004</v>
      </c>
      <c r="AK13" s="103">
        <v>38.619</v>
      </c>
      <c r="AL13" s="122" t="s">
        <v>65</v>
      </c>
      <c r="AM13" s="120" t="s">
        <v>65</v>
      </c>
      <c r="AN13" s="120" t="s">
        <v>65</v>
      </c>
      <c r="AO13" s="120" t="s">
        <v>65</v>
      </c>
      <c r="AP13" s="120" t="s">
        <v>65</v>
      </c>
      <c r="AQ13" s="120" t="s">
        <v>65</v>
      </c>
      <c r="AR13" s="120" t="s">
        <v>65</v>
      </c>
      <c r="AS13" s="120" t="s">
        <v>65</v>
      </c>
      <c r="AT13" s="120" t="s">
        <v>65</v>
      </c>
      <c r="AU13" s="120" t="s">
        <v>65</v>
      </c>
      <c r="AV13" s="120" t="s">
        <v>65</v>
      </c>
      <c r="AW13" s="120" t="s">
        <v>65</v>
      </c>
      <c r="AX13" s="93"/>
      <c r="AY13" s="95"/>
      <c r="AZ13" s="95"/>
      <c r="BA13" s="95"/>
      <c r="BB13" s="95"/>
    </row>
    <row r="14" spans="1:54" ht="16.2" x14ac:dyDescent="0.4">
      <c r="A14" s="13" t="s">
        <v>15</v>
      </c>
      <c r="B14" s="120" t="s">
        <v>65</v>
      </c>
      <c r="C14" s="120" t="s">
        <v>65</v>
      </c>
      <c r="D14" s="120" t="s">
        <v>65</v>
      </c>
      <c r="E14" s="120" t="s">
        <v>65</v>
      </c>
      <c r="F14" s="120" t="s">
        <v>65</v>
      </c>
      <c r="G14" s="120" t="s">
        <v>65</v>
      </c>
      <c r="H14" s="120" t="s">
        <v>65</v>
      </c>
      <c r="I14" s="120" t="s">
        <v>65</v>
      </c>
      <c r="J14" s="120" t="s">
        <v>65</v>
      </c>
      <c r="K14" s="120" t="s">
        <v>65</v>
      </c>
      <c r="L14" s="120" t="s">
        <v>65</v>
      </c>
      <c r="M14" s="121" t="s">
        <v>65</v>
      </c>
      <c r="N14" s="104">
        <v>63017.61</v>
      </c>
      <c r="O14" s="102">
        <v>105707.4745</v>
      </c>
      <c r="P14" s="102">
        <v>8000.0006999999996</v>
      </c>
      <c r="Q14" s="102">
        <v>125612.63400000001</v>
      </c>
      <c r="R14" s="102">
        <v>0.90749999999999997</v>
      </c>
      <c r="S14" s="102">
        <v>69731.819453999997</v>
      </c>
      <c r="T14" s="102">
        <v>20000</v>
      </c>
      <c r="U14" s="102">
        <v>7996.0302999999994</v>
      </c>
      <c r="V14" s="102">
        <v>60456.240449999998</v>
      </c>
      <c r="W14" s="102">
        <v>91211.069999999992</v>
      </c>
      <c r="X14" s="102">
        <v>0</v>
      </c>
      <c r="Y14" s="103">
        <v>92945.850449999998</v>
      </c>
      <c r="Z14" s="102">
        <v>0</v>
      </c>
      <c r="AA14" s="102">
        <v>0</v>
      </c>
      <c r="AB14" s="102">
        <v>0</v>
      </c>
      <c r="AC14" s="102">
        <v>0</v>
      </c>
      <c r="AD14" s="102">
        <v>0</v>
      </c>
      <c r="AE14" s="102">
        <v>0</v>
      </c>
      <c r="AF14" s="102">
        <v>0</v>
      </c>
      <c r="AG14" s="102">
        <v>0</v>
      </c>
      <c r="AH14" s="102">
        <v>0</v>
      </c>
      <c r="AI14" s="102">
        <v>7.0000000000000007E-2</v>
      </c>
      <c r="AJ14" s="102">
        <v>0</v>
      </c>
      <c r="AK14" s="103">
        <v>0</v>
      </c>
      <c r="AL14" s="122" t="s">
        <v>65</v>
      </c>
      <c r="AM14" s="120" t="s">
        <v>65</v>
      </c>
      <c r="AN14" s="120" t="s">
        <v>65</v>
      </c>
      <c r="AO14" s="120" t="s">
        <v>65</v>
      </c>
      <c r="AP14" s="120" t="s">
        <v>65</v>
      </c>
      <c r="AQ14" s="120" t="s">
        <v>65</v>
      </c>
      <c r="AR14" s="120" t="s">
        <v>65</v>
      </c>
      <c r="AS14" s="120" t="s">
        <v>65</v>
      </c>
      <c r="AT14" s="120" t="s">
        <v>65</v>
      </c>
      <c r="AU14" s="120" t="s">
        <v>65</v>
      </c>
      <c r="AV14" s="120" t="s">
        <v>65</v>
      </c>
      <c r="AW14" s="120" t="s">
        <v>65</v>
      </c>
      <c r="AX14" s="93"/>
      <c r="AY14" s="95"/>
      <c r="AZ14" s="95"/>
      <c r="BA14" s="95"/>
      <c r="BB14" s="95"/>
    </row>
    <row r="15" spans="1:54" ht="16.2" x14ac:dyDescent="0.4">
      <c r="A15" s="13" t="s">
        <v>2</v>
      </c>
      <c r="B15" s="120">
        <v>0</v>
      </c>
      <c r="C15" s="120">
        <v>0</v>
      </c>
      <c r="D15" s="120">
        <v>0</v>
      </c>
      <c r="E15" s="120">
        <v>0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1">
        <v>0</v>
      </c>
      <c r="N15" s="104">
        <v>7741.8234629999997</v>
      </c>
      <c r="O15" s="102">
        <v>8441.2235760000003</v>
      </c>
      <c r="P15" s="102">
        <v>7068.6674090000024</v>
      </c>
      <c r="Q15" s="102">
        <v>8440.0403110000007</v>
      </c>
      <c r="R15" s="102">
        <v>9203.5992109999988</v>
      </c>
      <c r="S15" s="102">
        <v>5865.6215818999999</v>
      </c>
      <c r="T15" s="102">
        <v>8729.6518987599993</v>
      </c>
      <c r="U15" s="102">
        <v>5969.6201690000007</v>
      </c>
      <c r="V15" s="102">
        <v>10151.349665000002</v>
      </c>
      <c r="W15" s="102">
        <v>10435.165405000003</v>
      </c>
      <c r="X15" s="102">
        <v>7195.4590932999999</v>
      </c>
      <c r="Y15" s="103">
        <v>8677.2389169999988</v>
      </c>
      <c r="Z15" s="104">
        <v>1514.1615579999998</v>
      </c>
      <c r="AA15" s="102">
        <v>1485.574779</v>
      </c>
      <c r="AB15" s="102">
        <v>2149.020485</v>
      </c>
      <c r="AC15" s="102">
        <v>7888.1726019999996</v>
      </c>
      <c r="AD15" s="102">
        <v>5156.3001999999997</v>
      </c>
      <c r="AE15" s="102">
        <v>1940.6125999999999</v>
      </c>
      <c r="AF15" s="102">
        <v>7261.8693999999996</v>
      </c>
      <c r="AG15" s="102">
        <v>2355.78062</v>
      </c>
      <c r="AH15" s="102">
        <v>4690.9382999999998</v>
      </c>
      <c r="AI15" s="102">
        <v>5462.0069999999996</v>
      </c>
      <c r="AJ15" s="102">
        <v>1778.5266000000001</v>
      </c>
      <c r="AK15" s="103">
        <v>1647.2757999999999</v>
      </c>
      <c r="AL15" s="105">
        <f t="shared" ref="AL15:AW16" si="5">(B15+N15-Z15)</f>
        <v>6227.6619049999999</v>
      </c>
      <c r="AM15" s="102">
        <f t="shared" si="5"/>
        <v>6955.6487969999998</v>
      </c>
      <c r="AN15" s="102">
        <f t="shared" si="5"/>
        <v>4919.6469240000024</v>
      </c>
      <c r="AO15" s="102">
        <f t="shared" si="5"/>
        <v>551.86770900000101</v>
      </c>
      <c r="AP15" s="102">
        <f t="shared" si="5"/>
        <v>4047.2990109999992</v>
      </c>
      <c r="AQ15" s="102">
        <f t="shared" si="5"/>
        <v>3925.0089819</v>
      </c>
      <c r="AR15" s="102">
        <f t="shared" si="5"/>
        <v>1467.7824987599997</v>
      </c>
      <c r="AS15" s="102">
        <f t="shared" si="5"/>
        <v>3613.8395490000007</v>
      </c>
      <c r="AT15" s="102">
        <f t="shared" si="5"/>
        <v>5460.4113650000018</v>
      </c>
      <c r="AU15" s="102">
        <f t="shared" si="5"/>
        <v>4973.1584050000038</v>
      </c>
      <c r="AV15" s="102">
        <f t="shared" si="5"/>
        <v>5416.9324932999998</v>
      </c>
      <c r="AW15" s="102">
        <f t="shared" si="5"/>
        <v>7029.9631169999993</v>
      </c>
      <c r="AX15" s="93"/>
      <c r="AY15" s="95"/>
      <c r="AZ15" s="95"/>
      <c r="BA15" s="95"/>
      <c r="BB15" s="95"/>
    </row>
    <row r="16" spans="1:54" ht="16.2" x14ac:dyDescent="0.4">
      <c r="A16" s="13" t="s">
        <v>49</v>
      </c>
      <c r="B16" s="102">
        <v>0</v>
      </c>
      <c r="C16" s="102">
        <v>0</v>
      </c>
      <c r="D16" s="102">
        <v>0</v>
      </c>
      <c r="E16" s="102">
        <v>0</v>
      </c>
      <c r="F16" s="102">
        <v>0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3">
        <v>0</v>
      </c>
      <c r="N16" s="104">
        <v>4509.5634621999989</v>
      </c>
      <c r="O16" s="102">
        <v>4680.6383707000005</v>
      </c>
      <c r="P16" s="102">
        <v>4669.7478479999991</v>
      </c>
      <c r="Q16" s="102">
        <v>4774.9754367400001</v>
      </c>
      <c r="R16" s="102">
        <v>4348.4890379999988</v>
      </c>
      <c r="S16" s="102">
        <v>4343.7082240000009</v>
      </c>
      <c r="T16" s="102">
        <v>4234.3880839999993</v>
      </c>
      <c r="U16" s="102">
        <v>5036.4074771199994</v>
      </c>
      <c r="V16" s="102">
        <v>4558.5693249800006</v>
      </c>
      <c r="W16" s="102">
        <v>5115.5644315100008</v>
      </c>
      <c r="X16" s="102">
        <v>4544.5260181399999</v>
      </c>
      <c r="Y16" s="103">
        <v>4782.0747756799992</v>
      </c>
      <c r="Z16" s="104">
        <v>20.719470000000001</v>
      </c>
      <c r="AA16" s="102">
        <v>57.06377100000001</v>
      </c>
      <c r="AB16" s="102">
        <v>18.227780000000003</v>
      </c>
      <c r="AC16" s="102">
        <v>67.404840000000007</v>
      </c>
      <c r="AD16" s="102">
        <v>23.530399999999997</v>
      </c>
      <c r="AE16" s="102">
        <v>13.850000000000001</v>
      </c>
      <c r="AF16" s="102">
        <v>14.1317</v>
      </c>
      <c r="AG16" s="102">
        <v>26.222799999999999</v>
      </c>
      <c r="AH16" s="102">
        <v>1.144576</v>
      </c>
      <c r="AI16" s="102">
        <v>24.197199999999999</v>
      </c>
      <c r="AJ16" s="102">
        <v>11.38064</v>
      </c>
      <c r="AK16" s="103">
        <v>26.594399999999997</v>
      </c>
      <c r="AL16" s="105">
        <f t="shared" si="5"/>
        <v>4488.8439921999989</v>
      </c>
      <c r="AM16" s="102">
        <f t="shared" si="5"/>
        <v>4623.5745997000004</v>
      </c>
      <c r="AN16" s="102">
        <f t="shared" si="5"/>
        <v>4651.5200679999989</v>
      </c>
      <c r="AO16" s="102">
        <f t="shared" si="5"/>
        <v>4707.5705967399999</v>
      </c>
      <c r="AP16" s="102">
        <f t="shared" si="5"/>
        <v>4324.9586379999992</v>
      </c>
      <c r="AQ16" s="102">
        <f t="shared" si="5"/>
        <v>4329.8582240000005</v>
      </c>
      <c r="AR16" s="102">
        <f t="shared" si="5"/>
        <v>4220.2563839999993</v>
      </c>
      <c r="AS16" s="102">
        <f t="shared" si="5"/>
        <v>5010.1846771199998</v>
      </c>
      <c r="AT16" s="102">
        <f t="shared" si="5"/>
        <v>4557.4247489800009</v>
      </c>
      <c r="AU16" s="102">
        <f t="shared" si="5"/>
        <v>5091.3672315100011</v>
      </c>
      <c r="AV16" s="102">
        <f t="shared" si="5"/>
        <v>4533.1453781399996</v>
      </c>
      <c r="AW16" s="102">
        <f t="shared" si="5"/>
        <v>4755.4803756799993</v>
      </c>
      <c r="AX16" s="93"/>
      <c r="AY16" s="95"/>
      <c r="AZ16" s="95"/>
      <c r="BA16" s="95"/>
      <c r="BB16" s="95"/>
    </row>
    <row r="17" spans="1:54" s="101" customFormat="1" ht="16.2" x14ac:dyDescent="0.4">
      <c r="A17" s="20" t="s">
        <v>3</v>
      </c>
      <c r="B17" s="107">
        <f>B18+B19</f>
        <v>391317</v>
      </c>
      <c r="C17" s="107">
        <f t="shared" ref="C17:AW17" si="6">C18+C19</f>
        <v>355611</v>
      </c>
      <c r="D17" s="107">
        <f t="shared" si="6"/>
        <v>371257</v>
      </c>
      <c r="E17" s="107">
        <f t="shared" si="6"/>
        <v>373086</v>
      </c>
      <c r="F17" s="107">
        <f t="shared" si="6"/>
        <v>301401</v>
      </c>
      <c r="G17" s="107">
        <f t="shared" si="6"/>
        <v>86732</v>
      </c>
      <c r="H17" s="107">
        <f t="shared" si="6"/>
        <v>127516</v>
      </c>
      <c r="I17" s="107">
        <f t="shared" si="6"/>
        <v>267213</v>
      </c>
      <c r="J17" s="107">
        <f t="shared" si="6"/>
        <v>268122</v>
      </c>
      <c r="K17" s="107">
        <f t="shared" si="6"/>
        <v>291740</v>
      </c>
      <c r="L17" s="107">
        <f t="shared" si="6"/>
        <v>298606</v>
      </c>
      <c r="M17" s="108">
        <f t="shared" si="6"/>
        <v>358241</v>
      </c>
      <c r="N17" s="109">
        <f t="shared" si="6"/>
        <v>561099.50941077003</v>
      </c>
      <c r="O17" s="107">
        <f t="shared" si="6"/>
        <v>559503.18616869999</v>
      </c>
      <c r="P17" s="107">
        <f t="shared" si="6"/>
        <v>563690.24193900998</v>
      </c>
      <c r="Q17" s="107">
        <f t="shared" si="6"/>
        <v>514661.98199836002</v>
      </c>
      <c r="R17" s="107">
        <f t="shared" si="6"/>
        <v>665728.03505699988</v>
      </c>
      <c r="S17" s="107">
        <f t="shared" si="6"/>
        <v>458006.58297960006</v>
      </c>
      <c r="T17" s="107">
        <f t="shared" si="6"/>
        <v>492395.62209209992</v>
      </c>
      <c r="U17" s="107">
        <f t="shared" si="6"/>
        <v>612405.64588480012</v>
      </c>
      <c r="V17" s="107">
        <f t="shared" si="6"/>
        <v>696334.64477400016</v>
      </c>
      <c r="W17" s="107">
        <f t="shared" si="6"/>
        <v>455097.34995880001</v>
      </c>
      <c r="X17" s="107">
        <f t="shared" si="6"/>
        <v>484990.26388580003</v>
      </c>
      <c r="Y17" s="108">
        <f t="shared" si="6"/>
        <v>462635.57798659994</v>
      </c>
      <c r="Z17" s="110">
        <f t="shared" si="6"/>
        <v>58472.569122000001</v>
      </c>
      <c r="AA17" s="107">
        <f t="shared" si="6"/>
        <v>113097.93350999999</v>
      </c>
      <c r="AB17" s="107">
        <f t="shared" si="6"/>
        <v>153250.207367</v>
      </c>
      <c r="AC17" s="107">
        <f t="shared" si="6"/>
        <v>60694.759831000003</v>
      </c>
      <c r="AD17" s="107">
        <f t="shared" si="6"/>
        <v>101694.06347800001</v>
      </c>
      <c r="AE17" s="107">
        <f t="shared" si="6"/>
        <v>2421.3683042000002</v>
      </c>
      <c r="AF17" s="107">
        <f t="shared" si="6"/>
        <v>1656.7259180000001</v>
      </c>
      <c r="AG17" s="107">
        <f t="shared" si="6"/>
        <v>73524.362785999998</v>
      </c>
      <c r="AH17" s="107">
        <f t="shared" si="6"/>
        <v>129964.9257634</v>
      </c>
      <c r="AI17" s="107">
        <f t="shared" si="6"/>
        <v>132999.279396</v>
      </c>
      <c r="AJ17" s="107">
        <f t="shared" si="6"/>
        <v>105056.399999</v>
      </c>
      <c r="AK17" s="108">
        <f t="shared" si="6"/>
        <v>133120.933085</v>
      </c>
      <c r="AL17" s="110">
        <f t="shared" si="6"/>
        <v>893943.94028877001</v>
      </c>
      <c r="AM17" s="107">
        <f t="shared" si="6"/>
        <v>802016.25265869987</v>
      </c>
      <c r="AN17" s="107">
        <f t="shared" si="6"/>
        <v>781697.03457200993</v>
      </c>
      <c r="AO17" s="107">
        <f t="shared" si="6"/>
        <v>827053.22216736001</v>
      </c>
      <c r="AP17" s="107">
        <f t="shared" si="6"/>
        <v>865434.971579</v>
      </c>
      <c r="AQ17" s="107">
        <f t="shared" si="6"/>
        <v>542317.21467540006</v>
      </c>
      <c r="AR17" s="107">
        <f t="shared" si="6"/>
        <v>618254.89617409999</v>
      </c>
      <c r="AS17" s="107">
        <f t="shared" si="6"/>
        <v>806094.28309880011</v>
      </c>
      <c r="AT17" s="107">
        <f t="shared" si="6"/>
        <v>834491.71901060012</v>
      </c>
      <c r="AU17" s="107">
        <f t="shared" si="6"/>
        <v>613838.07056280004</v>
      </c>
      <c r="AV17" s="107">
        <f t="shared" si="6"/>
        <v>678539.86388680001</v>
      </c>
      <c r="AW17" s="107">
        <f t="shared" si="6"/>
        <v>687755.64490159997</v>
      </c>
      <c r="AX17" s="99"/>
      <c r="AY17" s="100"/>
      <c r="AZ17" s="100"/>
      <c r="BA17" s="100"/>
      <c r="BB17" s="100"/>
    </row>
    <row r="18" spans="1:54" ht="16.2" x14ac:dyDescent="0.4">
      <c r="A18" s="13" t="s">
        <v>19</v>
      </c>
      <c r="B18" s="102">
        <v>251089</v>
      </c>
      <c r="C18" s="102">
        <v>197541</v>
      </c>
      <c r="D18" s="102">
        <v>190031</v>
      </c>
      <c r="E18" s="102">
        <v>214793</v>
      </c>
      <c r="F18" s="102">
        <v>170945</v>
      </c>
      <c r="G18" s="102">
        <v>0</v>
      </c>
      <c r="H18" s="102">
        <v>44207</v>
      </c>
      <c r="I18" s="102">
        <v>187867</v>
      </c>
      <c r="J18" s="102">
        <v>189504</v>
      </c>
      <c r="K18" s="102">
        <v>209562</v>
      </c>
      <c r="L18" s="102">
        <v>197358</v>
      </c>
      <c r="M18" s="103">
        <v>226216</v>
      </c>
      <c r="N18" s="104">
        <v>540908.83875300002</v>
      </c>
      <c r="O18" s="102">
        <v>552487.47271869995</v>
      </c>
      <c r="P18" s="102">
        <v>560355.29952623998</v>
      </c>
      <c r="Q18" s="102">
        <v>506343.6141378</v>
      </c>
      <c r="R18" s="102">
        <v>657439.72899999993</v>
      </c>
      <c r="S18" s="102">
        <v>448893.00454860006</v>
      </c>
      <c r="T18" s="102">
        <v>480838.91088979994</v>
      </c>
      <c r="U18" s="102">
        <v>601398.22350480012</v>
      </c>
      <c r="V18" s="102">
        <v>695562.50681900012</v>
      </c>
      <c r="W18" s="102">
        <v>452388.85988240002</v>
      </c>
      <c r="X18" s="102">
        <v>483636.42056760006</v>
      </c>
      <c r="Y18" s="103">
        <v>459275.29199219996</v>
      </c>
      <c r="Z18" s="104">
        <v>49745.256187999999</v>
      </c>
      <c r="AA18" s="102">
        <v>100336.86676199999</v>
      </c>
      <c r="AB18" s="102">
        <v>146666.37</v>
      </c>
      <c r="AC18" s="102">
        <v>52164.581223000001</v>
      </c>
      <c r="AD18" s="102">
        <v>97431.354694000009</v>
      </c>
      <c r="AE18" s="102">
        <v>156.25400000000002</v>
      </c>
      <c r="AF18" s="102">
        <v>137.93299999999999</v>
      </c>
      <c r="AG18" s="102">
        <v>73108.486999999994</v>
      </c>
      <c r="AH18" s="102">
        <v>129383.38099999999</v>
      </c>
      <c r="AI18" s="102">
        <v>132397.929064</v>
      </c>
      <c r="AJ18" s="102">
        <v>103310.981</v>
      </c>
      <c r="AK18" s="103">
        <v>129022.7365</v>
      </c>
      <c r="AL18" s="105">
        <f t="shared" ref="AL18:AW19" si="7">(B18+N18-Z18)</f>
        <v>742252.58256500005</v>
      </c>
      <c r="AM18" s="102">
        <f t="shared" si="7"/>
        <v>649691.60595669993</v>
      </c>
      <c r="AN18" s="102">
        <f t="shared" si="7"/>
        <v>603719.92952623998</v>
      </c>
      <c r="AO18" s="102">
        <f t="shared" si="7"/>
        <v>668972.03291479999</v>
      </c>
      <c r="AP18" s="102">
        <f t="shared" si="7"/>
        <v>730953.37430599995</v>
      </c>
      <c r="AQ18" s="102">
        <f t="shared" si="7"/>
        <v>448736.75054860004</v>
      </c>
      <c r="AR18" s="102">
        <f t="shared" si="7"/>
        <v>524907.97788979998</v>
      </c>
      <c r="AS18" s="102">
        <f t="shared" si="7"/>
        <v>716156.73650480015</v>
      </c>
      <c r="AT18" s="102">
        <f t="shared" si="7"/>
        <v>755683.12581900018</v>
      </c>
      <c r="AU18" s="102">
        <f t="shared" si="7"/>
        <v>529552.9308184</v>
      </c>
      <c r="AV18" s="102">
        <f t="shared" si="7"/>
        <v>577683.43956760003</v>
      </c>
      <c r="AW18" s="102">
        <f t="shared" si="7"/>
        <v>556468.55549219996</v>
      </c>
      <c r="AX18" s="93"/>
      <c r="AY18" s="95"/>
      <c r="AZ18" s="95"/>
      <c r="BA18" s="95"/>
      <c r="BB18" s="95"/>
    </row>
    <row r="19" spans="1:54" ht="16.2" x14ac:dyDescent="0.4">
      <c r="A19" s="13" t="s">
        <v>46</v>
      </c>
      <c r="B19" s="102">
        <v>140228</v>
      </c>
      <c r="C19" s="102">
        <v>158070</v>
      </c>
      <c r="D19" s="102">
        <v>181226</v>
      </c>
      <c r="E19" s="102">
        <v>158293</v>
      </c>
      <c r="F19" s="102">
        <v>130456</v>
      </c>
      <c r="G19" s="102">
        <v>86732</v>
      </c>
      <c r="H19" s="102">
        <v>83309</v>
      </c>
      <c r="I19" s="102">
        <v>79346</v>
      </c>
      <c r="J19" s="102">
        <v>78618</v>
      </c>
      <c r="K19" s="102">
        <v>82178</v>
      </c>
      <c r="L19" s="102">
        <v>101248</v>
      </c>
      <c r="M19" s="103">
        <v>132025</v>
      </c>
      <c r="N19" s="104">
        <v>20190.670657769999</v>
      </c>
      <c r="O19" s="102">
        <v>7015.7134500000002</v>
      </c>
      <c r="P19" s="102">
        <v>3334.9424127700004</v>
      </c>
      <c r="Q19" s="102">
        <v>8318.3678605600016</v>
      </c>
      <c r="R19" s="102">
        <v>8288.3060570000016</v>
      </c>
      <c r="S19" s="102">
        <v>9113.5784310000017</v>
      </c>
      <c r="T19" s="102">
        <v>11556.711202300001</v>
      </c>
      <c r="U19" s="102">
        <v>11007.422380000002</v>
      </c>
      <c r="V19" s="102">
        <v>772.13795499999992</v>
      </c>
      <c r="W19" s="102">
        <v>2708.4900763999999</v>
      </c>
      <c r="X19" s="102">
        <v>1353.8433181999999</v>
      </c>
      <c r="Y19" s="103">
        <v>3360.2859944000006</v>
      </c>
      <c r="Z19" s="104">
        <v>8727.3129339999996</v>
      </c>
      <c r="AA19" s="102">
        <v>12761.066747999997</v>
      </c>
      <c r="AB19" s="102">
        <v>6583.8373670000001</v>
      </c>
      <c r="AC19" s="102">
        <v>8530.1786080000002</v>
      </c>
      <c r="AD19" s="102">
        <v>4262.7087840000004</v>
      </c>
      <c r="AE19" s="102">
        <v>2265.1143042000003</v>
      </c>
      <c r="AF19" s="102">
        <v>1518.7929180000001</v>
      </c>
      <c r="AG19" s="102">
        <v>415.87578600000006</v>
      </c>
      <c r="AH19" s="102">
        <v>581.54476339999997</v>
      </c>
      <c r="AI19" s="102">
        <v>601.35033199999998</v>
      </c>
      <c r="AJ19" s="102">
        <v>1745.418999</v>
      </c>
      <c r="AK19" s="103">
        <v>4098.1965849999997</v>
      </c>
      <c r="AL19" s="105">
        <f t="shared" si="7"/>
        <v>151691.35772377002</v>
      </c>
      <c r="AM19" s="102">
        <f t="shared" si="7"/>
        <v>152324.646702</v>
      </c>
      <c r="AN19" s="102">
        <f t="shared" si="7"/>
        <v>177977.10504577</v>
      </c>
      <c r="AO19" s="102">
        <f t="shared" si="7"/>
        <v>158081.18925256003</v>
      </c>
      <c r="AP19" s="102">
        <f t="shared" si="7"/>
        <v>134481.59727300002</v>
      </c>
      <c r="AQ19" s="102">
        <f t="shared" si="7"/>
        <v>93580.464126799998</v>
      </c>
      <c r="AR19" s="102">
        <f t="shared" si="7"/>
        <v>93346.918284300002</v>
      </c>
      <c r="AS19" s="102">
        <f t="shared" si="7"/>
        <v>89937.546593999999</v>
      </c>
      <c r="AT19" s="102">
        <f t="shared" si="7"/>
        <v>78808.593191599997</v>
      </c>
      <c r="AU19" s="102">
        <f t="shared" si="7"/>
        <v>84285.139744400003</v>
      </c>
      <c r="AV19" s="102">
        <f t="shared" si="7"/>
        <v>100856.4243192</v>
      </c>
      <c r="AW19" s="102">
        <f t="shared" si="7"/>
        <v>131287.08940940001</v>
      </c>
      <c r="AX19" s="93"/>
      <c r="AY19" s="95"/>
      <c r="AZ19" s="95"/>
      <c r="BA19" s="95"/>
      <c r="BB19" s="95"/>
    </row>
    <row r="20" spans="1:54" s="101" customFormat="1" ht="16.2" x14ac:dyDescent="0.4">
      <c r="A20" s="20" t="s">
        <v>51</v>
      </c>
      <c r="B20" s="107">
        <f t="shared" ref="B20:AW20" si="8">(B21+B36+B50)</f>
        <v>1734736.71</v>
      </c>
      <c r="C20" s="107">
        <f t="shared" si="8"/>
        <v>1548684.86</v>
      </c>
      <c r="D20" s="107">
        <f t="shared" si="8"/>
        <v>1455046.82</v>
      </c>
      <c r="E20" s="107">
        <f t="shared" si="8"/>
        <v>1583800.0586669999</v>
      </c>
      <c r="F20" s="107">
        <f t="shared" si="8"/>
        <v>1501725.2069999999</v>
      </c>
      <c r="G20" s="107">
        <f t="shared" si="8"/>
        <v>1310017.8899999999</v>
      </c>
      <c r="H20" s="107">
        <f t="shared" si="8"/>
        <v>1431559.25</v>
      </c>
      <c r="I20" s="107">
        <f t="shared" si="8"/>
        <v>1581916.36</v>
      </c>
      <c r="J20" s="107">
        <f t="shared" si="8"/>
        <v>1522830.76</v>
      </c>
      <c r="K20" s="107">
        <f t="shared" si="8"/>
        <v>1571130.92</v>
      </c>
      <c r="L20" s="107">
        <f t="shared" si="8"/>
        <v>1510804.9</v>
      </c>
      <c r="M20" s="108">
        <f t="shared" si="8"/>
        <v>1428257.2</v>
      </c>
      <c r="N20" s="109">
        <f t="shared" si="8"/>
        <v>975105.45470628038</v>
      </c>
      <c r="O20" s="107">
        <f t="shared" si="8"/>
        <v>990410.8703266501</v>
      </c>
      <c r="P20" s="107">
        <f t="shared" si="8"/>
        <v>1109591.84523608</v>
      </c>
      <c r="Q20" s="107">
        <f t="shared" si="8"/>
        <v>1246140.9410327999</v>
      </c>
      <c r="R20" s="107">
        <f t="shared" si="8"/>
        <v>1008166.1229920697</v>
      </c>
      <c r="S20" s="107">
        <f t="shared" si="8"/>
        <v>1026309.4715612797</v>
      </c>
      <c r="T20" s="107">
        <f t="shared" si="8"/>
        <v>1167014.81531398</v>
      </c>
      <c r="U20" s="107">
        <f t="shared" si="8"/>
        <v>1080651.9027593499</v>
      </c>
      <c r="V20" s="107">
        <f t="shared" si="8"/>
        <v>907098.06668424036</v>
      </c>
      <c r="W20" s="107">
        <f t="shared" si="8"/>
        <v>995776.80944620981</v>
      </c>
      <c r="X20" s="107">
        <f t="shared" si="8"/>
        <v>934187.71979830984</v>
      </c>
      <c r="Y20" s="108">
        <f t="shared" si="8"/>
        <v>1072500.82678812</v>
      </c>
      <c r="Z20" s="110">
        <f t="shared" si="8"/>
        <v>259757.45879656999</v>
      </c>
      <c r="AA20" s="107">
        <f t="shared" si="8"/>
        <v>286768.36773212999</v>
      </c>
      <c r="AB20" s="107">
        <f t="shared" si="8"/>
        <v>274996.57939030998</v>
      </c>
      <c r="AC20" s="107">
        <f t="shared" si="8"/>
        <v>268746.82214743004</v>
      </c>
      <c r="AD20" s="107">
        <f t="shared" si="8"/>
        <v>272796.22736528999</v>
      </c>
      <c r="AE20" s="107">
        <f t="shared" si="8"/>
        <v>233773.36478907996</v>
      </c>
      <c r="AF20" s="107">
        <f t="shared" si="8"/>
        <v>223466.97412961998</v>
      </c>
      <c r="AG20" s="107">
        <f t="shared" si="8"/>
        <v>222707.01811535002</v>
      </c>
      <c r="AH20" s="107">
        <f t="shared" si="8"/>
        <v>210757.52877708999</v>
      </c>
      <c r="AI20" s="107">
        <f t="shared" si="8"/>
        <v>234569.84865051997</v>
      </c>
      <c r="AJ20" s="107">
        <f t="shared" si="8"/>
        <v>252996.96543675999</v>
      </c>
      <c r="AK20" s="108">
        <f t="shared" si="8"/>
        <v>323579.05150522001</v>
      </c>
      <c r="AL20" s="110">
        <f t="shared" si="8"/>
        <v>2450084.7059097104</v>
      </c>
      <c r="AM20" s="107">
        <f t="shared" si="8"/>
        <v>2252327.3625945202</v>
      </c>
      <c r="AN20" s="107">
        <f t="shared" si="8"/>
        <v>2289642.0858457703</v>
      </c>
      <c r="AO20" s="107">
        <f t="shared" si="8"/>
        <v>2561194.1775523699</v>
      </c>
      <c r="AP20" s="107">
        <f t="shared" si="8"/>
        <v>2237095.1026267796</v>
      </c>
      <c r="AQ20" s="107">
        <f t="shared" si="8"/>
        <v>2102553.9967721999</v>
      </c>
      <c r="AR20" s="107">
        <f t="shared" si="8"/>
        <v>2375107.09118436</v>
      </c>
      <c r="AS20" s="107">
        <f t="shared" si="8"/>
        <v>2439861.2446439997</v>
      </c>
      <c r="AT20" s="107">
        <f t="shared" si="8"/>
        <v>2219171.2979071504</v>
      </c>
      <c r="AU20" s="107">
        <f t="shared" si="8"/>
        <v>2332337.8807956902</v>
      </c>
      <c r="AV20" s="107">
        <f t="shared" si="8"/>
        <v>2191995.6543615498</v>
      </c>
      <c r="AW20" s="107">
        <f t="shared" si="8"/>
        <v>2177178.9752829</v>
      </c>
      <c r="AX20" s="123"/>
      <c r="AY20" s="100"/>
      <c r="AZ20" s="100"/>
      <c r="BA20" s="100"/>
      <c r="BB20" s="100"/>
    </row>
    <row r="21" spans="1:54" ht="17.399999999999999" x14ac:dyDescent="0.4">
      <c r="A21" s="48" t="s">
        <v>63</v>
      </c>
      <c r="B21" s="124">
        <f t="shared" ref="B21:M21" si="9">B22+B25+B26+B35</f>
        <v>904540</v>
      </c>
      <c r="C21" s="124">
        <f t="shared" si="9"/>
        <v>817201</v>
      </c>
      <c r="D21" s="124">
        <f t="shared" si="9"/>
        <v>772731</v>
      </c>
      <c r="E21" s="124">
        <f t="shared" si="9"/>
        <v>764654</v>
      </c>
      <c r="F21" s="124">
        <f t="shared" si="9"/>
        <v>694572</v>
      </c>
      <c r="G21" s="124">
        <f t="shared" si="9"/>
        <v>597288</v>
      </c>
      <c r="H21" s="124">
        <f t="shared" si="9"/>
        <v>684785</v>
      </c>
      <c r="I21" s="124">
        <f t="shared" si="9"/>
        <v>847671</v>
      </c>
      <c r="J21" s="124">
        <f t="shared" si="9"/>
        <v>815218</v>
      </c>
      <c r="K21" s="124">
        <f t="shared" si="9"/>
        <v>851166</v>
      </c>
      <c r="L21" s="124">
        <f t="shared" si="9"/>
        <v>795918</v>
      </c>
      <c r="M21" s="125">
        <f t="shared" si="9"/>
        <v>709105</v>
      </c>
      <c r="N21" s="126">
        <f>N22+SUM(N25:N26)+N27+SUM(N32:N34)+N35+N51</f>
        <v>796891.22772916034</v>
      </c>
      <c r="O21" s="124">
        <f t="shared" ref="O21:AK21" si="10">O22+SUM(O25:O26)+O27+SUM(O32:O34)+O35+O51</f>
        <v>801637.67876500008</v>
      </c>
      <c r="P21" s="124">
        <f t="shared" si="10"/>
        <v>881560.33131078002</v>
      </c>
      <c r="Q21" s="124">
        <f t="shared" si="10"/>
        <v>1037905.8615481699</v>
      </c>
      <c r="R21" s="124">
        <f t="shared" si="10"/>
        <v>853725.92142903979</v>
      </c>
      <c r="S21" s="124">
        <f t="shared" si="10"/>
        <v>835668.99158952979</v>
      </c>
      <c r="T21" s="124">
        <f t="shared" si="10"/>
        <v>949553.55495593988</v>
      </c>
      <c r="U21" s="124">
        <f t="shared" si="10"/>
        <v>911162.17122367991</v>
      </c>
      <c r="V21" s="124">
        <f t="shared" si="10"/>
        <v>740894.45895031025</v>
      </c>
      <c r="W21" s="124">
        <f t="shared" si="10"/>
        <v>837213.30678951985</v>
      </c>
      <c r="X21" s="124">
        <f t="shared" si="10"/>
        <v>753096.08620765992</v>
      </c>
      <c r="Y21" s="125">
        <f>Y22+SUM(Y25:Y26)+Y27+SUM(Y32:Y34)+Y35+Y51</f>
        <v>921358.55606198008</v>
      </c>
      <c r="Z21" s="127">
        <f t="shared" si="10"/>
        <v>116002.44229409998</v>
      </c>
      <c r="AA21" s="124">
        <f t="shared" si="10"/>
        <v>128826.17252844998</v>
      </c>
      <c r="AB21" s="124">
        <f t="shared" si="10"/>
        <v>128545.46365021999</v>
      </c>
      <c r="AC21" s="124">
        <f t="shared" si="10"/>
        <v>131963.41206236003</v>
      </c>
      <c r="AD21" s="124">
        <f t="shared" si="10"/>
        <v>137822.78658982</v>
      </c>
      <c r="AE21" s="124">
        <f t="shared" si="10"/>
        <v>103216.73242815997</v>
      </c>
      <c r="AF21" s="124">
        <f t="shared" si="10"/>
        <v>107460.25013469999</v>
      </c>
      <c r="AG21" s="124">
        <f t="shared" si="10"/>
        <v>98112.618369620002</v>
      </c>
      <c r="AH21" s="124">
        <f t="shared" si="10"/>
        <v>89917.033000399999</v>
      </c>
      <c r="AI21" s="124">
        <f t="shared" si="10"/>
        <v>101073.87083202999</v>
      </c>
      <c r="AJ21" s="124">
        <f t="shared" si="10"/>
        <v>98997.235505310004</v>
      </c>
      <c r="AK21" s="125">
        <f t="shared" si="10"/>
        <v>136622.0489463</v>
      </c>
      <c r="AL21" s="127">
        <f t="shared" ref="AL21:AW26" si="11">(B21+N21-Z21)</f>
        <v>1585428.7854350603</v>
      </c>
      <c r="AM21" s="124">
        <f t="shared" si="11"/>
        <v>1490012.5062365502</v>
      </c>
      <c r="AN21" s="124">
        <f t="shared" si="11"/>
        <v>1525745.8676605599</v>
      </c>
      <c r="AO21" s="124">
        <f t="shared" si="11"/>
        <v>1670596.44948581</v>
      </c>
      <c r="AP21" s="124">
        <f t="shared" si="11"/>
        <v>1410475.13483922</v>
      </c>
      <c r="AQ21" s="124">
        <f t="shared" si="11"/>
        <v>1329740.2591613699</v>
      </c>
      <c r="AR21" s="124">
        <f t="shared" si="11"/>
        <v>1526878.3048212398</v>
      </c>
      <c r="AS21" s="124">
        <f t="shared" si="11"/>
        <v>1660720.55285406</v>
      </c>
      <c r="AT21" s="124">
        <f t="shared" si="11"/>
        <v>1466195.4259499102</v>
      </c>
      <c r="AU21" s="124">
        <f t="shared" si="11"/>
        <v>1587305.4359574898</v>
      </c>
      <c r="AV21" s="124">
        <f t="shared" si="11"/>
        <v>1450016.85070235</v>
      </c>
      <c r="AW21" s="124">
        <f t="shared" si="11"/>
        <v>1493841.50711568</v>
      </c>
      <c r="AX21" s="119"/>
      <c r="AY21" s="95"/>
      <c r="AZ21" s="95"/>
      <c r="BA21" s="95"/>
      <c r="BB21" s="95"/>
    </row>
    <row r="22" spans="1:54" ht="16.2" x14ac:dyDescent="0.4">
      <c r="A22" s="22" t="s">
        <v>20</v>
      </c>
      <c r="B22" s="115">
        <f t="shared" ref="B22:AK22" si="12">(B23+B24)</f>
        <v>240664</v>
      </c>
      <c r="C22" s="115">
        <f t="shared" si="12"/>
        <v>206173</v>
      </c>
      <c r="D22" s="115">
        <f t="shared" si="12"/>
        <v>208267</v>
      </c>
      <c r="E22" s="115">
        <f t="shared" si="12"/>
        <v>186086</v>
      </c>
      <c r="F22" s="115">
        <f t="shared" si="12"/>
        <v>175795</v>
      </c>
      <c r="G22" s="115">
        <f t="shared" si="12"/>
        <v>166982</v>
      </c>
      <c r="H22" s="115">
        <f t="shared" si="12"/>
        <v>179957</v>
      </c>
      <c r="I22" s="115">
        <f t="shared" si="12"/>
        <v>206532</v>
      </c>
      <c r="J22" s="115">
        <f t="shared" si="12"/>
        <v>191260</v>
      </c>
      <c r="K22" s="115">
        <f t="shared" si="12"/>
        <v>199238</v>
      </c>
      <c r="L22" s="115">
        <f t="shared" si="12"/>
        <v>173893</v>
      </c>
      <c r="M22" s="116">
        <f t="shared" si="12"/>
        <v>174441</v>
      </c>
      <c r="N22" s="117">
        <f t="shared" si="12"/>
        <v>106002.25497701003</v>
      </c>
      <c r="O22" s="115">
        <f t="shared" si="12"/>
        <v>121127.32534582003</v>
      </c>
      <c r="P22" s="115">
        <f t="shared" si="12"/>
        <v>91008.385240889998</v>
      </c>
      <c r="Q22" s="115">
        <f t="shared" si="12"/>
        <v>127184.19683902001</v>
      </c>
      <c r="R22" s="115">
        <f t="shared" si="12"/>
        <v>95563.619650629989</v>
      </c>
      <c r="S22" s="115">
        <f t="shared" si="12"/>
        <v>95741.488397909983</v>
      </c>
      <c r="T22" s="115">
        <f t="shared" si="12"/>
        <v>92970.702786250011</v>
      </c>
      <c r="U22" s="115">
        <f t="shared" si="12"/>
        <v>93689.571595440008</v>
      </c>
      <c r="V22" s="115">
        <f t="shared" si="12"/>
        <v>77079.761053530005</v>
      </c>
      <c r="W22" s="115">
        <f t="shared" si="12"/>
        <v>82481.235599889987</v>
      </c>
      <c r="X22" s="115">
        <f t="shared" si="12"/>
        <v>71082.590530340007</v>
      </c>
      <c r="Y22" s="116">
        <f>(Y23+Y24)</f>
        <v>92609.648650530027</v>
      </c>
      <c r="Z22" s="118">
        <f t="shared" si="12"/>
        <v>15735.898206000002</v>
      </c>
      <c r="AA22" s="115">
        <f t="shared" si="12"/>
        <v>19454.786536100004</v>
      </c>
      <c r="AB22" s="115">
        <f t="shared" si="12"/>
        <v>16884.510422020001</v>
      </c>
      <c r="AC22" s="115">
        <f t="shared" si="12"/>
        <v>6909.8024659900002</v>
      </c>
      <c r="AD22" s="115">
        <f t="shared" si="12"/>
        <v>15887.118064000004</v>
      </c>
      <c r="AE22" s="115">
        <f t="shared" si="12"/>
        <v>9118.9564379999993</v>
      </c>
      <c r="AF22" s="115">
        <f t="shared" si="12"/>
        <v>5300.746689999999</v>
      </c>
      <c r="AG22" s="115">
        <f t="shared" si="12"/>
        <v>2988.1244940000006</v>
      </c>
      <c r="AH22" s="115">
        <f t="shared" si="12"/>
        <v>3624.3585939300001</v>
      </c>
      <c r="AI22" s="115">
        <f t="shared" si="12"/>
        <v>1992.2813149999999</v>
      </c>
      <c r="AJ22" s="115">
        <f t="shared" si="12"/>
        <v>1808.5849490000001</v>
      </c>
      <c r="AK22" s="116">
        <f t="shared" si="12"/>
        <v>16588.828059999996</v>
      </c>
      <c r="AL22" s="118">
        <f t="shared" si="11"/>
        <v>330930.35677101003</v>
      </c>
      <c r="AM22" s="115">
        <f t="shared" si="11"/>
        <v>307845.53880972002</v>
      </c>
      <c r="AN22" s="115">
        <f t="shared" si="11"/>
        <v>282390.87481886998</v>
      </c>
      <c r="AO22" s="115">
        <f t="shared" si="11"/>
        <v>306360.39437302999</v>
      </c>
      <c r="AP22" s="115">
        <f t="shared" si="11"/>
        <v>255471.50158662998</v>
      </c>
      <c r="AQ22" s="115">
        <f t="shared" si="11"/>
        <v>253604.53195990997</v>
      </c>
      <c r="AR22" s="115">
        <f t="shared" si="11"/>
        <v>267626.95609625004</v>
      </c>
      <c r="AS22" s="115">
        <f t="shared" si="11"/>
        <v>297233.44710144005</v>
      </c>
      <c r="AT22" s="115">
        <f t="shared" si="11"/>
        <v>264715.40245960001</v>
      </c>
      <c r="AU22" s="115">
        <f t="shared" si="11"/>
        <v>279726.95428489003</v>
      </c>
      <c r="AV22" s="115">
        <f t="shared" si="11"/>
        <v>243167.00558134</v>
      </c>
      <c r="AW22" s="115">
        <f t="shared" si="11"/>
        <v>250461.82059053003</v>
      </c>
      <c r="AX22" s="119"/>
      <c r="AY22" s="95"/>
      <c r="AZ22" s="95"/>
      <c r="BA22" s="95"/>
      <c r="BB22" s="95"/>
    </row>
    <row r="23" spans="1:54" ht="16.2" x14ac:dyDescent="0.4">
      <c r="A23" s="23" t="s">
        <v>21</v>
      </c>
      <c r="B23" s="102">
        <v>192434</v>
      </c>
      <c r="C23" s="102">
        <v>174377</v>
      </c>
      <c r="D23" s="102">
        <v>169336</v>
      </c>
      <c r="E23" s="102">
        <v>151227</v>
      </c>
      <c r="F23" s="102">
        <v>138930</v>
      </c>
      <c r="G23" s="102">
        <v>121722</v>
      </c>
      <c r="H23" s="102">
        <v>135099</v>
      </c>
      <c r="I23" s="102">
        <v>171223</v>
      </c>
      <c r="J23" s="102">
        <v>146292</v>
      </c>
      <c r="K23" s="102">
        <v>143072</v>
      </c>
      <c r="L23" s="102">
        <v>139329</v>
      </c>
      <c r="M23" s="103">
        <v>158838</v>
      </c>
      <c r="N23" s="104">
        <v>36116.777158550001</v>
      </c>
      <c r="O23" s="102">
        <v>41123.029602800016</v>
      </c>
      <c r="P23" s="102">
        <v>35724.951744400001</v>
      </c>
      <c r="Q23" s="102">
        <v>71018.641275970003</v>
      </c>
      <c r="R23" s="102">
        <v>34443.100156019995</v>
      </c>
      <c r="S23" s="102">
        <v>37952.235520199989</v>
      </c>
      <c r="T23" s="102">
        <v>37421.414375500004</v>
      </c>
      <c r="U23" s="102">
        <v>36934.312127509998</v>
      </c>
      <c r="V23" s="102">
        <v>28054.151211010001</v>
      </c>
      <c r="W23" s="102">
        <v>28765.432041299999</v>
      </c>
      <c r="X23" s="102">
        <v>22450.935227000002</v>
      </c>
      <c r="Y23" s="103">
        <v>39708.052712190009</v>
      </c>
      <c r="Z23" s="104">
        <v>15046.132354000001</v>
      </c>
      <c r="AA23" s="102">
        <v>19029.421888000004</v>
      </c>
      <c r="AB23" s="102">
        <v>16268.271435999999</v>
      </c>
      <c r="AC23" s="102">
        <v>6498.7426500000001</v>
      </c>
      <c r="AD23" s="102">
        <v>15057.331693000004</v>
      </c>
      <c r="AE23" s="102">
        <v>8227.7851759999994</v>
      </c>
      <c r="AF23" s="102">
        <v>4995.559487999999</v>
      </c>
      <c r="AG23" s="102">
        <v>2563.2115010000007</v>
      </c>
      <c r="AH23" s="102">
        <v>3268.2719120000002</v>
      </c>
      <c r="AI23" s="102">
        <v>1570.5958419999999</v>
      </c>
      <c r="AJ23" s="102">
        <v>1217.10517</v>
      </c>
      <c r="AK23" s="103">
        <v>15835.101092999997</v>
      </c>
      <c r="AL23" s="105">
        <f t="shared" si="11"/>
        <v>213504.64480454999</v>
      </c>
      <c r="AM23" s="102">
        <f t="shared" si="11"/>
        <v>196470.60771480002</v>
      </c>
      <c r="AN23" s="102">
        <f t="shared" si="11"/>
        <v>188792.68030839998</v>
      </c>
      <c r="AO23" s="102">
        <f t="shared" si="11"/>
        <v>215746.89862597</v>
      </c>
      <c r="AP23" s="102">
        <f t="shared" si="11"/>
        <v>158315.76846301998</v>
      </c>
      <c r="AQ23" s="102">
        <f t="shared" si="11"/>
        <v>151446.45034419998</v>
      </c>
      <c r="AR23" s="102">
        <f t="shared" si="11"/>
        <v>167524.8548875</v>
      </c>
      <c r="AS23" s="102">
        <f t="shared" si="11"/>
        <v>205594.10062650999</v>
      </c>
      <c r="AT23" s="102">
        <f t="shared" si="11"/>
        <v>171077.87929901</v>
      </c>
      <c r="AU23" s="102">
        <f t="shared" si="11"/>
        <v>170266.83619929999</v>
      </c>
      <c r="AV23" s="102">
        <f t="shared" si="11"/>
        <v>160562.83005700001</v>
      </c>
      <c r="AW23" s="102">
        <f t="shared" si="11"/>
        <v>182710.95161919002</v>
      </c>
      <c r="AX23" s="93"/>
      <c r="AY23" s="95"/>
      <c r="AZ23" s="95"/>
      <c r="BA23" s="95"/>
      <c r="BB23" s="95"/>
    </row>
    <row r="24" spans="1:54" ht="16.2" x14ac:dyDescent="0.4">
      <c r="A24" s="24" t="s">
        <v>22</v>
      </c>
      <c r="B24" s="102">
        <v>48230</v>
      </c>
      <c r="C24" s="102">
        <v>31796</v>
      </c>
      <c r="D24" s="102">
        <v>38931</v>
      </c>
      <c r="E24" s="102">
        <v>34859</v>
      </c>
      <c r="F24" s="102">
        <v>36865</v>
      </c>
      <c r="G24" s="102">
        <v>45260</v>
      </c>
      <c r="H24" s="102">
        <v>44858</v>
      </c>
      <c r="I24" s="102">
        <v>35309</v>
      </c>
      <c r="J24" s="102">
        <v>44968</v>
      </c>
      <c r="K24" s="102">
        <v>56166</v>
      </c>
      <c r="L24" s="102">
        <v>34564</v>
      </c>
      <c r="M24" s="103">
        <v>15603</v>
      </c>
      <c r="N24" s="104">
        <v>69885.477818460029</v>
      </c>
      <c r="O24" s="102">
        <v>80004.295743020019</v>
      </c>
      <c r="P24" s="102">
        <v>55283.433496489997</v>
      </c>
      <c r="Q24" s="102">
        <v>56165.555563050002</v>
      </c>
      <c r="R24" s="102">
        <v>61120.519494610002</v>
      </c>
      <c r="S24" s="102">
        <v>57789.252877709994</v>
      </c>
      <c r="T24" s="102">
        <v>55549.288410749999</v>
      </c>
      <c r="U24" s="102">
        <v>56755.259467930002</v>
      </c>
      <c r="V24" s="102">
        <v>49025.609842520003</v>
      </c>
      <c r="W24" s="102">
        <v>53715.803558589985</v>
      </c>
      <c r="X24" s="102">
        <v>48631.655303340005</v>
      </c>
      <c r="Y24" s="103">
        <v>52901.595938340011</v>
      </c>
      <c r="Z24" s="104">
        <v>689.765852</v>
      </c>
      <c r="AA24" s="102">
        <v>425.3646480999999</v>
      </c>
      <c r="AB24" s="102">
        <v>616.23898602000008</v>
      </c>
      <c r="AC24" s="102">
        <v>411.05981598999995</v>
      </c>
      <c r="AD24" s="102">
        <v>829.78637099999992</v>
      </c>
      <c r="AE24" s="102">
        <v>891.17126200000007</v>
      </c>
      <c r="AF24" s="102">
        <v>305.18720200000001</v>
      </c>
      <c r="AG24" s="102">
        <v>424.91299299999997</v>
      </c>
      <c r="AH24" s="102">
        <v>356.08668193000005</v>
      </c>
      <c r="AI24" s="102">
        <v>421.685473</v>
      </c>
      <c r="AJ24" s="102">
        <v>591.47977900000012</v>
      </c>
      <c r="AK24" s="103">
        <v>753.72696700000006</v>
      </c>
      <c r="AL24" s="105">
        <f t="shared" si="11"/>
        <v>117425.71196646003</v>
      </c>
      <c r="AM24" s="102">
        <f t="shared" si="11"/>
        <v>111374.93109492002</v>
      </c>
      <c r="AN24" s="102">
        <f t="shared" si="11"/>
        <v>93598.194510469999</v>
      </c>
      <c r="AO24" s="102">
        <f t="shared" si="11"/>
        <v>90613.495747060006</v>
      </c>
      <c r="AP24" s="102">
        <f t="shared" si="11"/>
        <v>97155.73312361</v>
      </c>
      <c r="AQ24" s="102">
        <f t="shared" si="11"/>
        <v>102158.08161570999</v>
      </c>
      <c r="AR24" s="102">
        <f t="shared" si="11"/>
        <v>100102.10120875</v>
      </c>
      <c r="AS24" s="102">
        <f t="shared" si="11"/>
        <v>91639.346474930004</v>
      </c>
      <c r="AT24" s="102">
        <f t="shared" si="11"/>
        <v>93637.523160590004</v>
      </c>
      <c r="AU24" s="102">
        <f t="shared" si="11"/>
        <v>109460.11808558997</v>
      </c>
      <c r="AV24" s="102">
        <f t="shared" si="11"/>
        <v>82604.175524339997</v>
      </c>
      <c r="AW24" s="102">
        <f t="shared" si="11"/>
        <v>67750.868971340009</v>
      </c>
      <c r="AX24" s="93"/>
      <c r="AY24" s="95"/>
      <c r="AZ24" s="95"/>
      <c r="BA24" s="95"/>
      <c r="BB24" s="95"/>
    </row>
    <row r="25" spans="1:54" ht="16.2" x14ac:dyDescent="0.4">
      <c r="A25" s="23" t="s">
        <v>4</v>
      </c>
      <c r="B25" s="102">
        <v>379569</v>
      </c>
      <c r="C25" s="102">
        <v>332895</v>
      </c>
      <c r="D25" s="102">
        <v>319388</v>
      </c>
      <c r="E25" s="102">
        <v>324025</v>
      </c>
      <c r="F25" s="102">
        <v>262420</v>
      </c>
      <c r="G25" s="102">
        <v>180824</v>
      </c>
      <c r="H25" s="102">
        <v>253035</v>
      </c>
      <c r="I25" s="102">
        <v>363659</v>
      </c>
      <c r="J25" s="102">
        <v>348285</v>
      </c>
      <c r="K25" s="102">
        <v>349932</v>
      </c>
      <c r="L25" s="102">
        <v>357061</v>
      </c>
      <c r="M25" s="103">
        <v>310376</v>
      </c>
      <c r="N25" s="104">
        <v>106431.17125372001</v>
      </c>
      <c r="O25" s="102">
        <v>129227.53018477002</v>
      </c>
      <c r="P25" s="102">
        <v>138942.61273786999</v>
      </c>
      <c r="Q25" s="102">
        <v>201392.09425910996</v>
      </c>
      <c r="R25" s="102">
        <v>116032.18278018999</v>
      </c>
      <c r="S25" s="102">
        <v>119887.61502415997</v>
      </c>
      <c r="T25" s="102">
        <v>125328.60238053999</v>
      </c>
      <c r="U25" s="102">
        <v>135586.89784269998</v>
      </c>
      <c r="V25" s="102">
        <v>95053.536796360015</v>
      </c>
      <c r="W25" s="102">
        <v>122105.64740917002</v>
      </c>
      <c r="X25" s="102">
        <v>94149.195094380004</v>
      </c>
      <c r="Y25" s="103">
        <v>136512.21075124998</v>
      </c>
      <c r="Z25" s="104">
        <v>17468.774082559998</v>
      </c>
      <c r="AA25" s="102">
        <v>16570.701569200002</v>
      </c>
      <c r="AB25" s="102">
        <v>11530.216583229998</v>
      </c>
      <c r="AC25" s="102">
        <v>11324.754928</v>
      </c>
      <c r="AD25" s="102">
        <v>13361.548831000002</v>
      </c>
      <c r="AE25" s="102">
        <v>8478.287198</v>
      </c>
      <c r="AF25" s="102">
        <v>8417.6500999</v>
      </c>
      <c r="AG25" s="102">
        <v>9771.3555254000021</v>
      </c>
      <c r="AH25" s="102">
        <v>6243.2089980000001</v>
      </c>
      <c r="AI25" s="102">
        <v>10962.816327</v>
      </c>
      <c r="AJ25" s="102">
        <v>10498.044563000001</v>
      </c>
      <c r="AK25" s="103">
        <v>12988.133800960002</v>
      </c>
      <c r="AL25" s="105">
        <f t="shared" si="11"/>
        <v>468531.39717116003</v>
      </c>
      <c r="AM25" s="102">
        <f t="shared" si="11"/>
        <v>445551.82861556998</v>
      </c>
      <c r="AN25" s="102">
        <f t="shared" si="11"/>
        <v>446800.39615463995</v>
      </c>
      <c r="AO25" s="102">
        <f t="shared" si="11"/>
        <v>514092.33933110995</v>
      </c>
      <c r="AP25" s="102">
        <f t="shared" si="11"/>
        <v>365090.63394919003</v>
      </c>
      <c r="AQ25" s="102">
        <f t="shared" si="11"/>
        <v>292233.32782615995</v>
      </c>
      <c r="AR25" s="102">
        <f t="shared" si="11"/>
        <v>369945.95228063996</v>
      </c>
      <c r="AS25" s="102">
        <f t="shared" si="11"/>
        <v>489474.54231729999</v>
      </c>
      <c r="AT25" s="102">
        <f t="shared" si="11"/>
        <v>437095.32779836003</v>
      </c>
      <c r="AU25" s="102">
        <f t="shared" si="11"/>
        <v>461074.83108217007</v>
      </c>
      <c r="AV25" s="102">
        <f t="shared" si="11"/>
        <v>440712.15053138003</v>
      </c>
      <c r="AW25" s="102">
        <f t="shared" si="11"/>
        <v>433900.07695028995</v>
      </c>
      <c r="AX25" s="93"/>
      <c r="AY25" s="95"/>
      <c r="AZ25" s="95"/>
      <c r="BA25" s="95"/>
      <c r="BB25" s="95"/>
    </row>
    <row r="26" spans="1:54" ht="16.2" x14ac:dyDescent="0.4">
      <c r="A26" s="23" t="s">
        <v>5</v>
      </c>
      <c r="B26" s="102">
        <v>284307</v>
      </c>
      <c r="C26" s="102">
        <v>278133</v>
      </c>
      <c r="D26" s="102">
        <v>245076</v>
      </c>
      <c r="E26" s="102">
        <v>254543</v>
      </c>
      <c r="F26" s="102">
        <v>256357</v>
      </c>
      <c r="G26" s="102">
        <v>249482</v>
      </c>
      <c r="H26" s="102">
        <v>251793</v>
      </c>
      <c r="I26" s="102">
        <v>277480</v>
      </c>
      <c r="J26" s="102">
        <v>275673</v>
      </c>
      <c r="K26" s="102">
        <v>301996</v>
      </c>
      <c r="L26" s="102">
        <v>264964</v>
      </c>
      <c r="M26" s="103">
        <v>224288</v>
      </c>
      <c r="N26" s="104">
        <v>137972.60594903</v>
      </c>
      <c r="O26" s="102">
        <v>117852.30607556998</v>
      </c>
      <c r="P26" s="102">
        <v>152602.71150621006</v>
      </c>
      <c r="Q26" s="102">
        <v>178502.96893110996</v>
      </c>
      <c r="R26" s="102">
        <v>164868.89253168995</v>
      </c>
      <c r="S26" s="102">
        <v>132497.69458753994</v>
      </c>
      <c r="T26" s="102">
        <v>196853.36510424997</v>
      </c>
      <c r="U26" s="102">
        <v>161281.50587240001</v>
      </c>
      <c r="V26" s="102">
        <v>142034.36502100009</v>
      </c>
      <c r="W26" s="102">
        <v>130307.83567805997</v>
      </c>
      <c r="X26" s="102">
        <v>142623.53742893998</v>
      </c>
      <c r="Y26" s="103">
        <v>124828.34385682999</v>
      </c>
      <c r="Z26" s="104">
        <v>6347.6440258099992</v>
      </c>
      <c r="AA26" s="102">
        <v>14110.657926500002</v>
      </c>
      <c r="AB26" s="102">
        <v>12051.443626939999</v>
      </c>
      <c r="AC26" s="102">
        <v>10764.411984500002</v>
      </c>
      <c r="AD26" s="102">
        <v>11233.58223584</v>
      </c>
      <c r="AE26" s="102">
        <v>6283.3751844600001</v>
      </c>
      <c r="AF26" s="102">
        <v>14255.287507920002</v>
      </c>
      <c r="AG26" s="102">
        <v>6726.3988118300013</v>
      </c>
      <c r="AH26" s="102">
        <v>7381.0793488699992</v>
      </c>
      <c r="AI26" s="102">
        <v>3418.7850014199998</v>
      </c>
      <c r="AJ26" s="102">
        <v>2885.5072230000001</v>
      </c>
      <c r="AK26" s="103">
        <v>14184.472015649999</v>
      </c>
      <c r="AL26" s="105">
        <f t="shared" si="11"/>
        <v>415931.96192322002</v>
      </c>
      <c r="AM26" s="102">
        <f t="shared" si="11"/>
        <v>381874.64814906998</v>
      </c>
      <c r="AN26" s="102">
        <f t="shared" si="11"/>
        <v>385627.26787927002</v>
      </c>
      <c r="AO26" s="102">
        <f t="shared" si="11"/>
        <v>422281.55694660998</v>
      </c>
      <c r="AP26" s="102">
        <f t="shared" si="11"/>
        <v>409992.31029584998</v>
      </c>
      <c r="AQ26" s="102">
        <f t="shared" si="11"/>
        <v>375696.31940307992</v>
      </c>
      <c r="AR26" s="102">
        <f t="shared" si="11"/>
        <v>434391.07759632997</v>
      </c>
      <c r="AS26" s="102">
        <f t="shared" si="11"/>
        <v>432035.10706057004</v>
      </c>
      <c r="AT26" s="102">
        <f t="shared" si="11"/>
        <v>410326.28567213012</v>
      </c>
      <c r="AU26" s="102">
        <f t="shared" si="11"/>
        <v>428885.05067663995</v>
      </c>
      <c r="AV26" s="102">
        <f t="shared" si="11"/>
        <v>404702.03020593995</v>
      </c>
      <c r="AW26" s="102">
        <f t="shared" si="11"/>
        <v>334931.87184117996</v>
      </c>
      <c r="AX26" s="93"/>
      <c r="AY26" s="95"/>
      <c r="AZ26" s="95"/>
      <c r="BA26" s="95"/>
      <c r="BB26" s="95"/>
    </row>
    <row r="27" spans="1:54" ht="16.2" x14ac:dyDescent="0.4">
      <c r="A27" s="48" t="s">
        <v>56</v>
      </c>
      <c r="B27" s="115">
        <f t="shared" ref="B27:AW27" si="13">SUM(B28:B31)</f>
        <v>285814</v>
      </c>
      <c r="C27" s="115">
        <f t="shared" si="13"/>
        <v>266599</v>
      </c>
      <c r="D27" s="115">
        <f t="shared" si="13"/>
        <v>253276</v>
      </c>
      <c r="E27" s="115">
        <f t="shared" si="13"/>
        <v>285293</v>
      </c>
      <c r="F27" s="115">
        <f t="shared" si="13"/>
        <v>287325</v>
      </c>
      <c r="G27" s="115">
        <f t="shared" si="13"/>
        <v>290431</v>
      </c>
      <c r="H27" s="115">
        <f t="shared" si="13"/>
        <v>284022</v>
      </c>
      <c r="I27" s="115">
        <f t="shared" si="13"/>
        <v>290264</v>
      </c>
      <c r="J27" s="115">
        <f t="shared" si="13"/>
        <v>299149</v>
      </c>
      <c r="K27" s="115">
        <f t="shared" si="13"/>
        <v>317846</v>
      </c>
      <c r="L27" s="115">
        <f t="shared" si="13"/>
        <v>304285</v>
      </c>
      <c r="M27" s="116">
        <f t="shared" si="13"/>
        <v>262333</v>
      </c>
      <c r="N27" s="117">
        <f t="shared" si="13"/>
        <v>166676.47921810005</v>
      </c>
      <c r="O27" s="115">
        <f t="shared" si="13"/>
        <v>189852.64516903006</v>
      </c>
      <c r="P27" s="115">
        <f t="shared" si="13"/>
        <v>213314.15868217</v>
      </c>
      <c r="Q27" s="115">
        <f t="shared" si="13"/>
        <v>229350.10365472996</v>
      </c>
      <c r="R27" s="115">
        <f t="shared" si="13"/>
        <v>195892.86498670999</v>
      </c>
      <c r="S27" s="115">
        <f t="shared" si="13"/>
        <v>211350.64058579999</v>
      </c>
      <c r="T27" s="115">
        <f t="shared" si="13"/>
        <v>223507.04329921</v>
      </c>
      <c r="U27" s="115">
        <f t="shared" si="13"/>
        <v>204499.09090565008</v>
      </c>
      <c r="V27" s="115">
        <f t="shared" si="13"/>
        <v>197342.38995000007</v>
      </c>
      <c r="W27" s="115">
        <f t="shared" si="13"/>
        <v>217816.34481306007</v>
      </c>
      <c r="X27" s="115">
        <f t="shared" si="13"/>
        <v>174679.94794448998</v>
      </c>
      <c r="Y27" s="116">
        <f t="shared" si="13"/>
        <v>221663.18471352998</v>
      </c>
      <c r="Z27" s="118">
        <f t="shared" si="13"/>
        <v>45944.574027089991</v>
      </c>
      <c r="AA27" s="115">
        <f t="shared" si="13"/>
        <v>44097.994547739989</v>
      </c>
      <c r="AB27" s="115">
        <f t="shared" si="13"/>
        <v>50661.331427559999</v>
      </c>
      <c r="AC27" s="115">
        <f t="shared" si="13"/>
        <v>58463.011124119999</v>
      </c>
      <c r="AD27" s="115">
        <f t="shared" si="13"/>
        <v>57717.907988709994</v>
      </c>
      <c r="AE27" s="115">
        <f t="shared" si="13"/>
        <v>46646.156989999989</v>
      </c>
      <c r="AF27" s="115">
        <f t="shared" si="13"/>
        <v>48747.762131439995</v>
      </c>
      <c r="AG27" s="115">
        <f t="shared" si="13"/>
        <v>42719.457938380001</v>
      </c>
      <c r="AH27" s="115">
        <f t="shared" si="13"/>
        <v>38916.074713100003</v>
      </c>
      <c r="AI27" s="115">
        <f t="shared" si="13"/>
        <v>49643.973959869996</v>
      </c>
      <c r="AJ27" s="115">
        <f t="shared" si="13"/>
        <v>47574.537828090004</v>
      </c>
      <c r="AK27" s="116">
        <f t="shared" si="13"/>
        <v>48914.750638779995</v>
      </c>
      <c r="AL27" s="118">
        <f t="shared" si="13"/>
        <v>406545.90519101004</v>
      </c>
      <c r="AM27" s="115">
        <f t="shared" si="13"/>
        <v>412353.65062129009</v>
      </c>
      <c r="AN27" s="115">
        <f t="shared" si="13"/>
        <v>415928.82725460996</v>
      </c>
      <c r="AO27" s="115">
        <f t="shared" si="13"/>
        <v>456180.09253060998</v>
      </c>
      <c r="AP27" s="115">
        <f t="shared" si="13"/>
        <v>425499.95699799998</v>
      </c>
      <c r="AQ27" s="115">
        <f t="shared" si="13"/>
        <v>455135.48359580006</v>
      </c>
      <c r="AR27" s="115">
        <f t="shared" si="13"/>
        <v>458781.28116776998</v>
      </c>
      <c r="AS27" s="115">
        <f t="shared" si="13"/>
        <v>452043.6329672701</v>
      </c>
      <c r="AT27" s="115">
        <f t="shared" si="13"/>
        <v>457575.31523690006</v>
      </c>
      <c r="AU27" s="115">
        <f t="shared" si="13"/>
        <v>486018.37085319008</v>
      </c>
      <c r="AV27" s="115">
        <f t="shared" si="13"/>
        <v>431390.41011639993</v>
      </c>
      <c r="AW27" s="115">
        <f t="shared" si="13"/>
        <v>435081.43407474994</v>
      </c>
      <c r="AX27" s="119"/>
      <c r="AY27" s="95"/>
      <c r="AZ27" s="95"/>
      <c r="BA27" s="95"/>
      <c r="BB27" s="95"/>
    </row>
    <row r="28" spans="1:54" ht="16.2" x14ac:dyDescent="0.4">
      <c r="A28" s="24" t="s">
        <v>57</v>
      </c>
      <c r="B28" s="102">
        <v>285814</v>
      </c>
      <c r="C28" s="102">
        <v>266599</v>
      </c>
      <c r="D28" s="102">
        <v>253276</v>
      </c>
      <c r="E28" s="102">
        <v>285293</v>
      </c>
      <c r="F28" s="102">
        <v>287325</v>
      </c>
      <c r="G28" s="102">
        <v>290431</v>
      </c>
      <c r="H28" s="102">
        <v>284022</v>
      </c>
      <c r="I28" s="102">
        <v>290264</v>
      </c>
      <c r="J28" s="102">
        <v>299149</v>
      </c>
      <c r="K28" s="102">
        <v>317846</v>
      </c>
      <c r="L28" s="102">
        <v>304285</v>
      </c>
      <c r="M28" s="103">
        <v>262333</v>
      </c>
      <c r="N28" s="104">
        <v>116706.75460687008</v>
      </c>
      <c r="O28" s="102">
        <v>135050.50694459004</v>
      </c>
      <c r="P28" s="102">
        <v>146268.71020765</v>
      </c>
      <c r="Q28" s="102">
        <v>160381.65205662994</v>
      </c>
      <c r="R28" s="102">
        <v>142843.58110400999</v>
      </c>
      <c r="S28" s="102">
        <v>138682.07389554995</v>
      </c>
      <c r="T28" s="102">
        <v>148877.08399918998</v>
      </c>
      <c r="U28" s="102">
        <v>151286.10400196008</v>
      </c>
      <c r="V28" s="102">
        <v>142514.90394791006</v>
      </c>
      <c r="W28" s="102">
        <v>144303.68953883008</v>
      </c>
      <c r="X28" s="102">
        <v>120257.94406508995</v>
      </c>
      <c r="Y28" s="103">
        <v>145966.06959950997</v>
      </c>
      <c r="Z28" s="104">
        <v>38115.894211089995</v>
      </c>
      <c r="AA28" s="102">
        <v>34640.15180390999</v>
      </c>
      <c r="AB28" s="102">
        <v>39972.908080560002</v>
      </c>
      <c r="AC28" s="102">
        <v>48393.698659119997</v>
      </c>
      <c r="AD28" s="102">
        <v>46396.228861309995</v>
      </c>
      <c r="AE28" s="102">
        <v>38744.712883999993</v>
      </c>
      <c r="AF28" s="102">
        <v>40982.283969439995</v>
      </c>
      <c r="AG28" s="102">
        <v>36605.90817938</v>
      </c>
      <c r="AH28" s="102">
        <v>34186.293818099999</v>
      </c>
      <c r="AI28" s="102">
        <v>40855.034384509992</v>
      </c>
      <c r="AJ28" s="102">
        <v>41273.121835090009</v>
      </c>
      <c r="AK28" s="103">
        <v>39843.517129760003</v>
      </c>
      <c r="AL28" s="105">
        <f t="shared" ref="AL28:AW43" si="14">(B28+N28-Z28)</f>
        <v>364404.86039578007</v>
      </c>
      <c r="AM28" s="102">
        <f t="shared" si="14"/>
        <v>367009.35514068004</v>
      </c>
      <c r="AN28" s="102">
        <f t="shared" si="14"/>
        <v>359571.80212708999</v>
      </c>
      <c r="AO28" s="102">
        <f t="shared" si="14"/>
        <v>397280.95339750993</v>
      </c>
      <c r="AP28" s="102">
        <f t="shared" si="14"/>
        <v>383772.3522427</v>
      </c>
      <c r="AQ28" s="102">
        <f t="shared" si="14"/>
        <v>390368.36101155001</v>
      </c>
      <c r="AR28" s="102">
        <f t="shared" si="14"/>
        <v>391916.80002975004</v>
      </c>
      <c r="AS28" s="102">
        <f t="shared" si="14"/>
        <v>404944.19582258008</v>
      </c>
      <c r="AT28" s="102">
        <f t="shared" si="14"/>
        <v>407477.61012981005</v>
      </c>
      <c r="AU28" s="102">
        <f t="shared" si="14"/>
        <v>421294.65515432006</v>
      </c>
      <c r="AV28" s="102">
        <f t="shared" si="14"/>
        <v>383269.82222999993</v>
      </c>
      <c r="AW28" s="102">
        <f t="shared" si="14"/>
        <v>368455.55246974993</v>
      </c>
      <c r="AX28" s="93"/>
      <c r="AY28" s="95"/>
      <c r="AZ28" s="95"/>
      <c r="BA28" s="95"/>
      <c r="BB28" s="95"/>
    </row>
    <row r="29" spans="1:54" ht="16.2" x14ac:dyDescent="0.4">
      <c r="A29" s="24" t="s">
        <v>58</v>
      </c>
      <c r="B29" s="102">
        <v>0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0</v>
      </c>
      <c r="M29" s="103">
        <v>0</v>
      </c>
      <c r="N29" s="104">
        <v>23226.444259000004</v>
      </c>
      <c r="O29" s="102">
        <v>20483.451043419998</v>
      </c>
      <c r="P29" s="102">
        <v>25752.409586790007</v>
      </c>
      <c r="Q29" s="102">
        <v>33697.903986999998</v>
      </c>
      <c r="R29" s="102">
        <v>17902.381953899996</v>
      </c>
      <c r="S29" s="102">
        <v>35370.57817238001</v>
      </c>
      <c r="T29" s="102">
        <v>32234.46397292001</v>
      </c>
      <c r="U29" s="102">
        <v>21274.406178149995</v>
      </c>
      <c r="V29" s="102">
        <v>18802.488908220006</v>
      </c>
      <c r="W29" s="102">
        <v>33023.458958000003</v>
      </c>
      <c r="X29" s="102">
        <v>20028.59056189</v>
      </c>
      <c r="Y29" s="103">
        <v>36914.408370759993</v>
      </c>
      <c r="Z29" s="104">
        <v>35.378149999999998</v>
      </c>
      <c r="AA29" s="102">
        <v>12.857510000000001</v>
      </c>
      <c r="AB29" s="102">
        <v>79.34807099999999</v>
      </c>
      <c r="AC29" s="102">
        <v>32.617109999999997</v>
      </c>
      <c r="AD29" s="102">
        <v>74.449824000000007</v>
      </c>
      <c r="AE29" s="102">
        <v>69.755620999999991</v>
      </c>
      <c r="AF29" s="102">
        <v>240.13229000000001</v>
      </c>
      <c r="AG29" s="102">
        <v>52.769480000000001</v>
      </c>
      <c r="AH29" s="102">
        <v>75.041438999999997</v>
      </c>
      <c r="AI29" s="102">
        <v>146.89909599999999</v>
      </c>
      <c r="AJ29" s="102">
        <v>280.66283999999996</v>
      </c>
      <c r="AK29" s="103">
        <v>62.458863999999998</v>
      </c>
      <c r="AL29" s="105">
        <f t="shared" si="14"/>
        <v>23191.066109000003</v>
      </c>
      <c r="AM29" s="102">
        <f t="shared" si="14"/>
        <v>20470.593533419997</v>
      </c>
      <c r="AN29" s="102">
        <f t="shared" si="14"/>
        <v>25673.061515790007</v>
      </c>
      <c r="AO29" s="102">
        <f t="shared" si="14"/>
        <v>33665.286876999999</v>
      </c>
      <c r="AP29" s="102">
        <f t="shared" si="14"/>
        <v>17827.932129899997</v>
      </c>
      <c r="AQ29" s="102">
        <f t="shared" si="14"/>
        <v>35300.822551380013</v>
      </c>
      <c r="AR29" s="102">
        <f t="shared" si="14"/>
        <v>31994.331682920008</v>
      </c>
      <c r="AS29" s="102">
        <f t="shared" si="14"/>
        <v>21221.636698149996</v>
      </c>
      <c r="AT29" s="102">
        <f t="shared" si="14"/>
        <v>18727.447469220006</v>
      </c>
      <c r="AU29" s="102">
        <f t="shared" si="14"/>
        <v>32876.559862000002</v>
      </c>
      <c r="AV29" s="102">
        <f t="shared" si="14"/>
        <v>19747.927721889999</v>
      </c>
      <c r="AW29" s="102">
        <f t="shared" si="14"/>
        <v>36851.949506759993</v>
      </c>
      <c r="AX29" s="93"/>
      <c r="AY29" s="95"/>
      <c r="AZ29" s="95"/>
      <c r="BA29" s="95"/>
      <c r="BB29" s="95"/>
    </row>
    <row r="30" spans="1:54" ht="16.2" x14ac:dyDescent="0.4">
      <c r="A30" s="24" t="s">
        <v>59</v>
      </c>
      <c r="B30" s="102">
        <v>0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0</v>
      </c>
      <c r="M30" s="103">
        <v>0</v>
      </c>
      <c r="N30" s="104">
        <v>12162.89417</v>
      </c>
      <c r="O30" s="102">
        <v>12281.622291000001</v>
      </c>
      <c r="P30" s="102">
        <v>15366.346957000002</v>
      </c>
      <c r="Q30" s="102">
        <v>13827.018701999999</v>
      </c>
      <c r="R30" s="102">
        <v>13661.40278</v>
      </c>
      <c r="S30" s="102">
        <v>12837.612628999999</v>
      </c>
      <c r="T30" s="102">
        <v>15634.733179999999</v>
      </c>
      <c r="U30" s="102">
        <v>11800.409961999998</v>
      </c>
      <c r="V30" s="102">
        <v>12875.106409</v>
      </c>
      <c r="W30" s="102">
        <v>18633.886146999997</v>
      </c>
      <c r="X30" s="102">
        <v>9093.6694019999995</v>
      </c>
      <c r="Y30" s="103">
        <v>19365.586900999999</v>
      </c>
      <c r="Z30" s="104">
        <v>0</v>
      </c>
      <c r="AA30" s="102">
        <v>17.324999999999999</v>
      </c>
      <c r="AB30" s="102">
        <v>0.30059000000000002</v>
      </c>
      <c r="AC30" s="102">
        <v>21.934909999999999</v>
      </c>
      <c r="AD30" s="102">
        <v>0</v>
      </c>
      <c r="AE30" s="102">
        <v>143.99975999999998</v>
      </c>
      <c r="AF30" s="102">
        <v>90.702476000000004</v>
      </c>
      <c r="AG30" s="102">
        <v>68.111496000000002</v>
      </c>
      <c r="AH30" s="102">
        <v>72.825384</v>
      </c>
      <c r="AI30" s="102">
        <v>0</v>
      </c>
      <c r="AJ30" s="102">
        <v>9.0910600000000006</v>
      </c>
      <c r="AK30" s="103">
        <v>12.066208</v>
      </c>
      <c r="AL30" s="105">
        <f t="shared" si="14"/>
        <v>12162.89417</v>
      </c>
      <c r="AM30" s="102">
        <f t="shared" si="14"/>
        <v>12264.297291000001</v>
      </c>
      <c r="AN30" s="102">
        <f t="shared" si="14"/>
        <v>15366.046367000001</v>
      </c>
      <c r="AO30" s="102">
        <f t="shared" si="14"/>
        <v>13805.083791999999</v>
      </c>
      <c r="AP30" s="102">
        <f t="shared" si="14"/>
        <v>13661.40278</v>
      </c>
      <c r="AQ30" s="102">
        <f t="shared" si="14"/>
        <v>12693.612868999999</v>
      </c>
      <c r="AR30" s="102">
        <f t="shared" si="14"/>
        <v>15544.030703999999</v>
      </c>
      <c r="AS30" s="102">
        <f t="shared" si="14"/>
        <v>11732.298465999998</v>
      </c>
      <c r="AT30" s="102">
        <f t="shared" si="14"/>
        <v>12802.281025</v>
      </c>
      <c r="AU30" s="102">
        <f t="shared" si="14"/>
        <v>18633.886146999997</v>
      </c>
      <c r="AV30" s="102">
        <f t="shared" si="14"/>
        <v>9084.5783419999989</v>
      </c>
      <c r="AW30" s="102">
        <f t="shared" si="14"/>
        <v>19353.520692999999</v>
      </c>
      <c r="AX30" s="93"/>
      <c r="AY30" s="95"/>
      <c r="AZ30" s="95"/>
      <c r="BA30" s="95"/>
      <c r="BB30" s="95"/>
    </row>
    <row r="31" spans="1:54" ht="16.2" x14ac:dyDescent="0.4">
      <c r="A31" s="24" t="s">
        <v>60</v>
      </c>
      <c r="B31" s="102">
        <v>0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0</v>
      </c>
      <c r="M31" s="103">
        <v>0</v>
      </c>
      <c r="N31" s="104">
        <v>14580.386182229999</v>
      </c>
      <c r="O31" s="102">
        <v>22037.064890019996</v>
      </c>
      <c r="P31" s="102">
        <v>25926.691930729994</v>
      </c>
      <c r="Q31" s="102">
        <v>21443.528909100001</v>
      </c>
      <c r="R31" s="102">
        <v>21485.499148800001</v>
      </c>
      <c r="S31" s="102">
        <v>24460.375888870007</v>
      </c>
      <c r="T31" s="102">
        <v>26760.762147099995</v>
      </c>
      <c r="U31" s="102">
        <v>20138.170763539994</v>
      </c>
      <c r="V31" s="102">
        <v>23149.890684870006</v>
      </c>
      <c r="W31" s="102">
        <v>21855.310169229997</v>
      </c>
      <c r="X31" s="102">
        <v>25299.743915510004</v>
      </c>
      <c r="Y31" s="103">
        <v>19417.119842259995</v>
      </c>
      <c r="Z31" s="104">
        <v>7793.3016660000003</v>
      </c>
      <c r="AA31" s="102">
        <v>9427.6602338299999</v>
      </c>
      <c r="AB31" s="102">
        <v>10608.774685999999</v>
      </c>
      <c r="AC31" s="102">
        <v>10014.760445</v>
      </c>
      <c r="AD31" s="102">
        <v>11247.229303399999</v>
      </c>
      <c r="AE31" s="102">
        <v>7687.6887249999991</v>
      </c>
      <c r="AF31" s="102">
        <v>7434.6433959999995</v>
      </c>
      <c r="AG31" s="102">
        <v>5992.6687830000001</v>
      </c>
      <c r="AH31" s="102">
        <v>4581.9140720000005</v>
      </c>
      <c r="AI31" s="102">
        <v>8642.040479360001</v>
      </c>
      <c r="AJ31" s="102">
        <v>6011.6620930000017</v>
      </c>
      <c r="AK31" s="103">
        <v>8996.7084370199991</v>
      </c>
      <c r="AL31" s="105">
        <f t="shared" si="14"/>
        <v>6787.0845162299984</v>
      </c>
      <c r="AM31" s="102">
        <f t="shared" si="14"/>
        <v>12609.404656189996</v>
      </c>
      <c r="AN31" s="102">
        <f t="shared" si="14"/>
        <v>15317.917244729995</v>
      </c>
      <c r="AO31" s="102">
        <f t="shared" si="14"/>
        <v>11428.768464100001</v>
      </c>
      <c r="AP31" s="102">
        <f t="shared" si="14"/>
        <v>10238.269845400002</v>
      </c>
      <c r="AQ31" s="102">
        <f t="shared" si="14"/>
        <v>16772.687163870007</v>
      </c>
      <c r="AR31" s="102">
        <f t="shared" si="14"/>
        <v>19326.118751099995</v>
      </c>
      <c r="AS31" s="102">
        <f t="shared" si="14"/>
        <v>14145.501980539993</v>
      </c>
      <c r="AT31" s="102">
        <f t="shared" si="14"/>
        <v>18567.976612870007</v>
      </c>
      <c r="AU31" s="102">
        <f t="shared" si="14"/>
        <v>13213.269689869996</v>
      </c>
      <c r="AV31" s="102">
        <f t="shared" si="14"/>
        <v>19288.081822510001</v>
      </c>
      <c r="AW31" s="102">
        <f t="shared" si="14"/>
        <v>10420.411405239996</v>
      </c>
      <c r="AX31" s="93"/>
      <c r="AY31" s="95"/>
      <c r="AZ31" s="95"/>
      <c r="BA31" s="95"/>
      <c r="BB31" s="95"/>
    </row>
    <row r="32" spans="1:54" ht="16.2" x14ac:dyDescent="0.4">
      <c r="A32" s="23" t="s">
        <v>6</v>
      </c>
      <c r="B32" s="102">
        <v>0</v>
      </c>
      <c r="C32" s="102">
        <v>0</v>
      </c>
      <c r="D32" s="102">
        <v>0</v>
      </c>
      <c r="E32" s="102">
        <v>0</v>
      </c>
      <c r="F32" s="102">
        <v>0</v>
      </c>
      <c r="G32" s="102">
        <v>0</v>
      </c>
      <c r="H32" s="102">
        <v>0</v>
      </c>
      <c r="I32" s="102">
        <v>0</v>
      </c>
      <c r="J32" s="102">
        <v>0</v>
      </c>
      <c r="K32" s="102">
        <v>0</v>
      </c>
      <c r="L32" s="102">
        <v>0</v>
      </c>
      <c r="M32" s="103">
        <v>0</v>
      </c>
      <c r="N32" s="104">
        <v>38561.154564000004</v>
      </c>
      <c r="O32" s="102">
        <v>27263.948431000008</v>
      </c>
      <c r="P32" s="102">
        <v>43989.180856200008</v>
      </c>
      <c r="Q32" s="102">
        <v>41336.802029999999</v>
      </c>
      <c r="R32" s="102">
        <v>43110.663747799998</v>
      </c>
      <c r="S32" s="102">
        <v>43495.413254999992</v>
      </c>
      <c r="T32" s="102">
        <v>38518.489844000003</v>
      </c>
      <c r="U32" s="102">
        <v>48025.557894999998</v>
      </c>
      <c r="V32" s="102">
        <v>29990.513649</v>
      </c>
      <c r="W32" s="102">
        <v>43728.272902999997</v>
      </c>
      <c r="X32" s="102">
        <v>55962.710260000007</v>
      </c>
      <c r="Y32" s="103">
        <v>43574.228149999988</v>
      </c>
      <c r="Z32" s="104">
        <v>618.96987799999999</v>
      </c>
      <c r="AA32" s="102">
        <v>645.77125999999998</v>
      </c>
      <c r="AB32" s="102">
        <v>878.17861199999993</v>
      </c>
      <c r="AC32" s="102">
        <v>951.37054300000011</v>
      </c>
      <c r="AD32" s="102">
        <v>701.06182700000011</v>
      </c>
      <c r="AE32" s="102">
        <v>308.68395699000001</v>
      </c>
      <c r="AF32" s="102">
        <v>823.42981740000005</v>
      </c>
      <c r="AG32" s="102">
        <v>920.21458300000006</v>
      </c>
      <c r="AH32" s="102">
        <v>1025.10304</v>
      </c>
      <c r="AI32" s="102">
        <v>1133.75126</v>
      </c>
      <c r="AJ32" s="102">
        <v>973.03717200000006</v>
      </c>
      <c r="AK32" s="103">
        <v>848.12523299999998</v>
      </c>
      <c r="AL32" s="105">
        <f t="shared" si="14"/>
        <v>37942.184686000001</v>
      </c>
      <c r="AM32" s="102">
        <f t="shared" si="14"/>
        <v>26618.177171000007</v>
      </c>
      <c r="AN32" s="102">
        <f t="shared" si="14"/>
        <v>43111.002244200004</v>
      </c>
      <c r="AO32" s="102">
        <f t="shared" si="14"/>
        <v>40385.431487000002</v>
      </c>
      <c r="AP32" s="102">
        <f t="shared" si="14"/>
        <v>42409.6019208</v>
      </c>
      <c r="AQ32" s="102">
        <f t="shared" si="14"/>
        <v>43186.729298009996</v>
      </c>
      <c r="AR32" s="102">
        <f t="shared" si="14"/>
        <v>37695.060026600004</v>
      </c>
      <c r="AS32" s="102">
        <f t="shared" si="14"/>
        <v>47105.343311999997</v>
      </c>
      <c r="AT32" s="102">
        <f t="shared" si="14"/>
        <v>28965.410608999999</v>
      </c>
      <c r="AU32" s="102">
        <f t="shared" si="14"/>
        <v>42594.521643</v>
      </c>
      <c r="AV32" s="102">
        <f t="shared" si="14"/>
        <v>54989.67308800001</v>
      </c>
      <c r="AW32" s="102">
        <f t="shared" si="14"/>
        <v>42726.102916999989</v>
      </c>
      <c r="AX32" s="93"/>
      <c r="AY32" s="95"/>
      <c r="AZ32" s="95"/>
      <c r="BA32" s="95"/>
      <c r="BB32" s="95"/>
    </row>
    <row r="33" spans="1:54" ht="16.2" x14ac:dyDescent="0.4">
      <c r="A33" s="23" t="s">
        <v>8</v>
      </c>
      <c r="B33" s="102">
        <v>0</v>
      </c>
      <c r="C33" s="102">
        <v>0</v>
      </c>
      <c r="D33" s="102">
        <v>0</v>
      </c>
      <c r="E33" s="102">
        <v>0</v>
      </c>
      <c r="F33" s="102">
        <v>0</v>
      </c>
      <c r="G33" s="102">
        <v>0</v>
      </c>
      <c r="H33" s="102">
        <v>0</v>
      </c>
      <c r="I33" s="102">
        <v>0</v>
      </c>
      <c r="J33" s="102">
        <v>0</v>
      </c>
      <c r="K33" s="102">
        <v>0</v>
      </c>
      <c r="L33" s="102">
        <v>0</v>
      </c>
      <c r="M33" s="103">
        <v>0</v>
      </c>
      <c r="N33" s="104">
        <v>160628.48518917017</v>
      </c>
      <c r="O33" s="102">
        <v>138641.89264897996</v>
      </c>
      <c r="P33" s="102">
        <v>156079.90796740996</v>
      </c>
      <c r="Q33" s="102">
        <v>168736.90873775005</v>
      </c>
      <c r="R33" s="102">
        <v>155896.89407866989</v>
      </c>
      <c r="S33" s="102">
        <v>149764.72239752999</v>
      </c>
      <c r="T33" s="102">
        <v>174325.10591767999</v>
      </c>
      <c r="U33" s="102">
        <v>160885.59563690991</v>
      </c>
      <c r="V33" s="102">
        <v>131609.28449808006</v>
      </c>
      <c r="W33" s="102">
        <v>147878.78280496987</v>
      </c>
      <c r="X33" s="102">
        <v>135594.04354194997</v>
      </c>
      <c r="Y33" s="103">
        <v>231756.13455969005</v>
      </c>
      <c r="Z33" s="104">
        <v>550.38499990999992</v>
      </c>
      <c r="AA33" s="102">
        <v>686.4656586000001</v>
      </c>
      <c r="AB33" s="102">
        <v>954.85605520000001</v>
      </c>
      <c r="AC33" s="102">
        <v>831.80872230999989</v>
      </c>
      <c r="AD33" s="102">
        <v>716.19682999999998</v>
      </c>
      <c r="AE33" s="102">
        <v>767.98097280000002</v>
      </c>
      <c r="AF33" s="102">
        <v>655.81302719999985</v>
      </c>
      <c r="AG33" s="102">
        <v>647.26561733999984</v>
      </c>
      <c r="AH33" s="102">
        <v>665.22609419999992</v>
      </c>
      <c r="AI33" s="102">
        <v>730.36998970999991</v>
      </c>
      <c r="AJ33" s="102">
        <v>1155.4174045700001</v>
      </c>
      <c r="AK33" s="103">
        <v>819.43886533000011</v>
      </c>
      <c r="AL33" s="105">
        <f t="shared" si="14"/>
        <v>160078.10018926018</v>
      </c>
      <c r="AM33" s="102">
        <f t="shared" si="14"/>
        <v>137955.42699037996</v>
      </c>
      <c r="AN33" s="102">
        <f t="shared" si="14"/>
        <v>155125.05191220995</v>
      </c>
      <c r="AO33" s="102">
        <f t="shared" si="14"/>
        <v>167905.10001544005</v>
      </c>
      <c r="AP33" s="102">
        <f t="shared" si="14"/>
        <v>155180.69724866989</v>
      </c>
      <c r="AQ33" s="102">
        <f t="shared" si="14"/>
        <v>148996.74142472999</v>
      </c>
      <c r="AR33" s="102">
        <f t="shared" si="14"/>
        <v>173669.29289047999</v>
      </c>
      <c r="AS33" s="102">
        <f t="shared" si="14"/>
        <v>160238.33001956993</v>
      </c>
      <c r="AT33" s="102">
        <f t="shared" si="14"/>
        <v>130944.05840388006</v>
      </c>
      <c r="AU33" s="102">
        <f t="shared" si="14"/>
        <v>147148.41281525989</v>
      </c>
      <c r="AV33" s="102">
        <f t="shared" si="14"/>
        <v>134438.62613737996</v>
      </c>
      <c r="AW33" s="102">
        <f t="shared" si="14"/>
        <v>230936.69569436004</v>
      </c>
      <c r="AX33" s="93"/>
      <c r="AY33" s="95"/>
      <c r="AZ33" s="95"/>
      <c r="BA33" s="95"/>
      <c r="BB33" s="95"/>
    </row>
    <row r="34" spans="1:54" ht="16.2" x14ac:dyDescent="0.4">
      <c r="A34" s="23" t="s">
        <v>7</v>
      </c>
      <c r="B34" s="102">
        <v>15462</v>
      </c>
      <c r="C34" s="102">
        <v>14765</v>
      </c>
      <c r="D34" s="102">
        <v>16585</v>
      </c>
      <c r="E34" s="102">
        <v>14954</v>
      </c>
      <c r="F34" s="102">
        <v>18558</v>
      </c>
      <c r="G34" s="102">
        <v>17625</v>
      </c>
      <c r="H34" s="102">
        <v>19600</v>
      </c>
      <c r="I34" s="102">
        <v>18239</v>
      </c>
      <c r="J34" s="102">
        <v>14828</v>
      </c>
      <c r="K34" s="102">
        <v>15743</v>
      </c>
      <c r="L34" s="102">
        <v>15301</v>
      </c>
      <c r="M34" s="103">
        <v>12717</v>
      </c>
      <c r="N34" s="104">
        <v>48794.915118769997</v>
      </c>
      <c r="O34" s="102">
        <v>42544.512279520008</v>
      </c>
      <c r="P34" s="102">
        <v>47312.176795089996</v>
      </c>
      <c r="Q34" s="102">
        <v>56608.781650809986</v>
      </c>
      <c r="R34" s="102">
        <v>43452.7149403</v>
      </c>
      <c r="S34" s="102">
        <v>45678.368206719977</v>
      </c>
      <c r="T34" s="102">
        <v>60333.841179449984</v>
      </c>
      <c r="U34" s="102">
        <v>58114.959267759979</v>
      </c>
      <c r="V34" s="102">
        <v>38915.752840419998</v>
      </c>
      <c r="W34" s="102">
        <v>60786.114815409972</v>
      </c>
      <c r="X34" s="102">
        <v>45298.077769949967</v>
      </c>
      <c r="Y34" s="103">
        <v>39300.618096200014</v>
      </c>
      <c r="Z34" s="104">
        <v>4219.8486932000005</v>
      </c>
      <c r="AA34" s="102">
        <v>3992.2186151099986</v>
      </c>
      <c r="AB34" s="102">
        <v>3865.5753284799998</v>
      </c>
      <c r="AC34" s="102">
        <v>4054.0577442400004</v>
      </c>
      <c r="AD34" s="102">
        <v>5729.1096727800004</v>
      </c>
      <c r="AE34" s="102">
        <v>4062.6283997</v>
      </c>
      <c r="AF34" s="102">
        <v>6270.3940107600001</v>
      </c>
      <c r="AG34" s="102">
        <v>4879.8805272000009</v>
      </c>
      <c r="AH34" s="102">
        <v>4600.2096466000003</v>
      </c>
      <c r="AI34" s="102">
        <v>3211.3009434800001</v>
      </c>
      <c r="AJ34" s="102">
        <v>2544.5263683700005</v>
      </c>
      <c r="AK34" s="103">
        <v>3879.9649214800002</v>
      </c>
      <c r="AL34" s="105">
        <f t="shared" si="14"/>
        <v>60037.066425569996</v>
      </c>
      <c r="AM34" s="102">
        <f t="shared" si="14"/>
        <v>53317.293664410012</v>
      </c>
      <c r="AN34" s="102">
        <f t="shared" si="14"/>
        <v>60031.601466609995</v>
      </c>
      <c r="AO34" s="102">
        <f t="shared" si="14"/>
        <v>67508.723906569983</v>
      </c>
      <c r="AP34" s="102">
        <f t="shared" si="14"/>
        <v>56281.605267519997</v>
      </c>
      <c r="AQ34" s="102">
        <f t="shared" si="14"/>
        <v>59240.739807019978</v>
      </c>
      <c r="AR34" s="102">
        <f t="shared" si="14"/>
        <v>73663.447168689978</v>
      </c>
      <c r="AS34" s="102">
        <f t="shared" si="14"/>
        <v>71474.078740559984</v>
      </c>
      <c r="AT34" s="102">
        <f t="shared" si="14"/>
        <v>49143.543193819998</v>
      </c>
      <c r="AU34" s="102">
        <f t="shared" si="14"/>
        <v>73317.81387192996</v>
      </c>
      <c r="AV34" s="102">
        <f t="shared" si="14"/>
        <v>58054.551401579964</v>
      </c>
      <c r="AW34" s="102">
        <f t="shared" si="14"/>
        <v>48137.653174720013</v>
      </c>
      <c r="AX34" s="93"/>
      <c r="AY34" s="95"/>
      <c r="AZ34" s="95"/>
      <c r="BA34" s="95"/>
      <c r="BB34" s="95"/>
    </row>
    <row r="35" spans="1:54" ht="16.2" x14ac:dyDescent="0.4">
      <c r="A35" s="24" t="s">
        <v>12</v>
      </c>
      <c r="B35" s="102">
        <v>0</v>
      </c>
      <c r="C35" s="102">
        <v>0</v>
      </c>
      <c r="D35" s="102">
        <v>0</v>
      </c>
      <c r="E35" s="102">
        <v>0</v>
      </c>
      <c r="F35" s="102">
        <v>0</v>
      </c>
      <c r="G35" s="102">
        <v>0</v>
      </c>
      <c r="H35" s="102">
        <v>0</v>
      </c>
      <c r="I35" s="102">
        <v>0</v>
      </c>
      <c r="J35" s="102">
        <v>0</v>
      </c>
      <c r="K35" s="102">
        <v>0</v>
      </c>
      <c r="L35" s="102">
        <v>0</v>
      </c>
      <c r="M35" s="103">
        <v>0</v>
      </c>
      <c r="N35" s="104">
        <v>3418.3437650000005</v>
      </c>
      <c r="O35" s="102">
        <v>3225.5376858999994</v>
      </c>
      <c r="P35" s="102">
        <v>3834.7627793000006</v>
      </c>
      <c r="Q35" s="102">
        <v>2789.4421144999997</v>
      </c>
      <c r="R35" s="102">
        <v>2425.1476775999995</v>
      </c>
      <c r="S35" s="102">
        <v>3396.6456801000008</v>
      </c>
      <c r="T35" s="102">
        <v>2881.9906867</v>
      </c>
      <c r="U35" s="102">
        <v>3100.6256514999995</v>
      </c>
      <c r="V35" s="102">
        <v>3342.4958612000005</v>
      </c>
      <c r="W35" s="102">
        <v>4015.683366100001</v>
      </c>
      <c r="X35" s="102">
        <v>3796.7267320000005</v>
      </c>
      <c r="Y35" s="103">
        <v>2743.6454736000005</v>
      </c>
      <c r="Z35" s="104">
        <v>59.925625000000004</v>
      </c>
      <c r="AA35" s="102">
        <v>11.613538999999999</v>
      </c>
      <c r="AB35" s="102">
        <v>42.234805999999999</v>
      </c>
      <c r="AC35" s="102">
        <v>13.227466</v>
      </c>
      <c r="AD35" s="102">
        <v>142.095753</v>
      </c>
      <c r="AE35" s="102">
        <v>163.91743600000001</v>
      </c>
      <c r="AF35" s="102">
        <v>50.401341999999993</v>
      </c>
      <c r="AG35" s="102">
        <v>15.099488000000001</v>
      </c>
      <c r="AH35" s="102">
        <v>4.8166070000000003</v>
      </c>
      <c r="AI35" s="102">
        <v>0.74101600000000001</v>
      </c>
      <c r="AJ35" s="102">
        <v>37.126164000000003</v>
      </c>
      <c r="AK35" s="103">
        <v>565.2748939999999</v>
      </c>
      <c r="AL35" s="105">
        <f t="shared" si="14"/>
        <v>3358.4181400000007</v>
      </c>
      <c r="AM35" s="102">
        <f t="shared" si="14"/>
        <v>3213.9241468999994</v>
      </c>
      <c r="AN35" s="102">
        <f t="shared" si="14"/>
        <v>3792.5279733000007</v>
      </c>
      <c r="AO35" s="102">
        <f t="shared" si="14"/>
        <v>2776.2146484999998</v>
      </c>
      <c r="AP35" s="102">
        <f t="shared" si="14"/>
        <v>2283.0519245999994</v>
      </c>
      <c r="AQ35" s="102">
        <f t="shared" si="14"/>
        <v>3232.7282441000007</v>
      </c>
      <c r="AR35" s="102">
        <f t="shared" si="14"/>
        <v>2831.5893446999999</v>
      </c>
      <c r="AS35" s="102">
        <f t="shared" si="14"/>
        <v>3085.5261634999997</v>
      </c>
      <c r="AT35" s="102">
        <f t="shared" si="14"/>
        <v>3337.6792542000003</v>
      </c>
      <c r="AU35" s="102">
        <f t="shared" si="14"/>
        <v>4014.942350100001</v>
      </c>
      <c r="AV35" s="102">
        <f t="shared" si="14"/>
        <v>3759.6005680000007</v>
      </c>
      <c r="AW35" s="102">
        <f t="shared" si="14"/>
        <v>2178.3705796000004</v>
      </c>
      <c r="AX35" s="93"/>
      <c r="AY35" s="95"/>
      <c r="AZ35" s="95"/>
      <c r="BA35" s="95"/>
      <c r="BB35" s="95"/>
    </row>
    <row r="36" spans="1:54" ht="17.399999999999999" x14ac:dyDescent="0.4">
      <c r="A36" s="48" t="s">
        <v>64</v>
      </c>
      <c r="B36" s="124">
        <f t="shared" ref="B36:M36" si="15">B37+B41+B42+B45+B46+B47+B48</f>
        <v>751220</v>
      </c>
      <c r="C36" s="124">
        <f t="shared" si="15"/>
        <v>663792</v>
      </c>
      <c r="D36" s="124">
        <f t="shared" si="15"/>
        <v>611335</v>
      </c>
      <c r="E36" s="124">
        <f>E37+E41+E42+E45+E46+E47+E48</f>
        <v>748025.70866699994</v>
      </c>
      <c r="F36" s="124">
        <f t="shared" si="15"/>
        <v>734321.18699999992</v>
      </c>
      <c r="G36" s="124">
        <f t="shared" si="15"/>
        <v>645139</v>
      </c>
      <c r="H36" s="124">
        <f t="shared" si="15"/>
        <v>688319</v>
      </c>
      <c r="I36" s="124">
        <f t="shared" si="15"/>
        <v>681575</v>
      </c>
      <c r="J36" s="124">
        <f t="shared" si="15"/>
        <v>651752</v>
      </c>
      <c r="K36" s="124">
        <f t="shared" si="15"/>
        <v>644582</v>
      </c>
      <c r="L36" s="124">
        <f t="shared" si="15"/>
        <v>644773</v>
      </c>
      <c r="M36" s="125">
        <f t="shared" si="15"/>
        <v>651058</v>
      </c>
      <c r="N36" s="126">
        <f t="shared" ref="N36:AK36" si="16">SUM(N37:N38)+SUM(N41:N42)+SUM(N45:N48)</f>
        <v>168051.24850342001</v>
      </c>
      <c r="O36" s="124">
        <f t="shared" si="16"/>
        <v>173954.71737657994</v>
      </c>
      <c r="P36" s="124">
        <f t="shared" si="16"/>
        <v>216759.49521839002</v>
      </c>
      <c r="Q36" s="124">
        <f t="shared" si="16"/>
        <v>191029.16192568</v>
      </c>
      <c r="R36" s="124">
        <f t="shared" si="16"/>
        <v>149476.52817613998</v>
      </c>
      <c r="S36" s="124">
        <f t="shared" si="16"/>
        <v>181731.48529212992</v>
      </c>
      <c r="T36" s="124">
        <f t="shared" si="16"/>
        <v>204276.87610757002</v>
      </c>
      <c r="U36" s="124">
        <f t="shared" si="16"/>
        <v>160758.64525665995</v>
      </c>
      <c r="V36" s="124">
        <f t="shared" si="16"/>
        <v>152578.51545767009</v>
      </c>
      <c r="W36" s="124">
        <f>SUM(W37:W38)+SUM(W41:W42)+SUM(W45:W48)</f>
        <v>144715.09331553997</v>
      </c>
      <c r="X36" s="124">
        <f t="shared" si="16"/>
        <v>168648.90979521992</v>
      </c>
      <c r="Y36" s="125">
        <f t="shared" si="16"/>
        <v>144667.98328996997</v>
      </c>
      <c r="Z36" s="127">
        <f t="shared" si="16"/>
        <v>82783.926783020011</v>
      </c>
      <c r="AA36" s="124">
        <f t="shared" si="16"/>
        <v>84225.038722140001</v>
      </c>
      <c r="AB36" s="124">
        <f t="shared" si="16"/>
        <v>84324.584983350011</v>
      </c>
      <c r="AC36" s="124">
        <f t="shared" si="16"/>
        <v>83265.030400590011</v>
      </c>
      <c r="AD36" s="124">
        <f t="shared" si="16"/>
        <v>76710.373123789992</v>
      </c>
      <c r="AE36" s="124">
        <f t="shared" si="16"/>
        <v>68533.861221120009</v>
      </c>
      <c r="AF36" s="124">
        <f t="shared" si="16"/>
        <v>67626.962636429991</v>
      </c>
      <c r="AG36" s="124">
        <f t="shared" si="16"/>
        <v>84404.571784989996</v>
      </c>
      <c r="AH36" s="124">
        <f t="shared" si="16"/>
        <v>70811.291579740006</v>
      </c>
      <c r="AI36" s="124">
        <f t="shared" si="16"/>
        <v>78778.368460680009</v>
      </c>
      <c r="AJ36" s="124">
        <f t="shared" si="16"/>
        <v>82003.414847160006</v>
      </c>
      <c r="AK36" s="125">
        <f t="shared" si="16"/>
        <v>110004.13724195001</v>
      </c>
      <c r="AL36" s="127">
        <f t="shared" si="14"/>
        <v>836487.32172040001</v>
      </c>
      <c r="AM36" s="124">
        <f t="shared" si="14"/>
        <v>753521.67865443998</v>
      </c>
      <c r="AN36" s="124">
        <f t="shared" si="14"/>
        <v>743769.91023504001</v>
      </c>
      <c r="AO36" s="124">
        <f t="shared" si="14"/>
        <v>855789.84019208991</v>
      </c>
      <c r="AP36" s="124">
        <f t="shared" si="14"/>
        <v>807087.34205234994</v>
      </c>
      <c r="AQ36" s="124">
        <f t="shared" si="14"/>
        <v>758336.62407100992</v>
      </c>
      <c r="AR36" s="124">
        <f t="shared" si="14"/>
        <v>824968.91347113997</v>
      </c>
      <c r="AS36" s="124">
        <f t="shared" si="14"/>
        <v>757929.07347166992</v>
      </c>
      <c r="AT36" s="124">
        <f t="shared" si="14"/>
        <v>733519.22387793008</v>
      </c>
      <c r="AU36" s="124">
        <f t="shared" si="14"/>
        <v>710518.72485485999</v>
      </c>
      <c r="AV36" s="124">
        <f t="shared" si="14"/>
        <v>731418.4949480599</v>
      </c>
      <c r="AW36" s="124">
        <f t="shared" si="14"/>
        <v>685721.84604801994</v>
      </c>
      <c r="AX36" s="119"/>
      <c r="AY36" s="95"/>
      <c r="AZ36" s="95"/>
      <c r="BA36" s="95"/>
      <c r="BB36" s="95"/>
    </row>
    <row r="37" spans="1:54" ht="16.2" x14ac:dyDescent="0.4">
      <c r="A37" s="22" t="s">
        <v>16</v>
      </c>
      <c r="B37" s="102">
        <v>218456</v>
      </c>
      <c r="C37" s="102">
        <v>204587</v>
      </c>
      <c r="D37" s="102">
        <v>177954</v>
      </c>
      <c r="E37" s="102">
        <v>201916</v>
      </c>
      <c r="F37" s="102">
        <v>187970</v>
      </c>
      <c r="G37" s="102">
        <v>167876</v>
      </c>
      <c r="H37" s="102">
        <v>202636</v>
      </c>
      <c r="I37" s="102">
        <v>212480</v>
      </c>
      <c r="J37" s="102">
        <v>196076</v>
      </c>
      <c r="K37" s="102">
        <v>168451</v>
      </c>
      <c r="L37" s="102">
        <v>194393</v>
      </c>
      <c r="M37" s="102">
        <v>210183</v>
      </c>
      <c r="N37" s="104">
        <v>17350.715676510004</v>
      </c>
      <c r="O37" s="102">
        <v>17332.766194000003</v>
      </c>
      <c r="P37" s="102">
        <v>24263.392855429996</v>
      </c>
      <c r="Q37" s="102">
        <v>16239.576508200002</v>
      </c>
      <c r="R37" s="102">
        <v>28594.676848999996</v>
      </c>
      <c r="S37" s="102">
        <v>26725.953836200002</v>
      </c>
      <c r="T37" s="102">
        <v>21521.3180225</v>
      </c>
      <c r="U37" s="102">
        <v>22933.627683599996</v>
      </c>
      <c r="V37" s="102">
        <v>13557.259463710001</v>
      </c>
      <c r="W37" s="102">
        <v>10985.540132600003</v>
      </c>
      <c r="X37" s="102">
        <v>30633.598650310003</v>
      </c>
      <c r="Y37" s="103">
        <v>12951.0315252</v>
      </c>
      <c r="Z37" s="105">
        <v>1420.6918050000002</v>
      </c>
      <c r="AA37" s="102">
        <v>1477.931542</v>
      </c>
      <c r="AB37" s="102">
        <v>6220.6054000000004</v>
      </c>
      <c r="AC37" s="102">
        <v>878.098386</v>
      </c>
      <c r="AD37" s="102">
        <v>935.81019200000003</v>
      </c>
      <c r="AE37" s="102">
        <v>941.89240900000016</v>
      </c>
      <c r="AF37" s="102">
        <v>1742.734203</v>
      </c>
      <c r="AG37" s="102">
        <v>2841.7610819999995</v>
      </c>
      <c r="AH37" s="102">
        <v>1373.5407789999999</v>
      </c>
      <c r="AI37" s="102">
        <v>2675.7014530000001</v>
      </c>
      <c r="AJ37" s="102">
        <v>5273.2577000000001</v>
      </c>
      <c r="AK37" s="103">
        <v>5939.1524749999999</v>
      </c>
      <c r="AL37" s="105">
        <f t="shared" si="14"/>
        <v>234386.02387151</v>
      </c>
      <c r="AM37" s="102">
        <f t="shared" si="14"/>
        <v>220441.83465199999</v>
      </c>
      <c r="AN37" s="102">
        <f t="shared" si="14"/>
        <v>195996.78745542999</v>
      </c>
      <c r="AO37" s="102">
        <f t="shared" si="14"/>
        <v>217277.4781222</v>
      </c>
      <c r="AP37" s="102">
        <f t="shared" si="14"/>
        <v>215628.86665699998</v>
      </c>
      <c r="AQ37" s="102">
        <f t="shared" si="14"/>
        <v>193660.06142720001</v>
      </c>
      <c r="AR37" s="102">
        <f t="shared" si="14"/>
        <v>222414.5838195</v>
      </c>
      <c r="AS37" s="102">
        <f t="shared" si="14"/>
        <v>232571.86660159999</v>
      </c>
      <c r="AT37" s="102">
        <f t="shared" si="14"/>
        <v>208259.71868471001</v>
      </c>
      <c r="AU37" s="102">
        <f t="shared" si="14"/>
        <v>176760.83867960001</v>
      </c>
      <c r="AV37" s="102">
        <f t="shared" si="14"/>
        <v>219753.34095031003</v>
      </c>
      <c r="AW37" s="102">
        <f t="shared" si="14"/>
        <v>217194.87905019999</v>
      </c>
      <c r="AX37" s="93"/>
      <c r="AY37" s="95"/>
      <c r="AZ37" s="95"/>
      <c r="BA37" s="95"/>
      <c r="BB37" s="95"/>
    </row>
    <row r="38" spans="1:54" ht="16.2" x14ac:dyDescent="0.4">
      <c r="A38" s="24" t="s">
        <v>35</v>
      </c>
      <c r="B38" s="115">
        <f t="shared" ref="B38:AK38" si="17">B39+B40</f>
        <v>176949.36000000002</v>
      </c>
      <c r="C38" s="115">
        <f t="shared" si="17"/>
        <v>165715.47</v>
      </c>
      <c r="D38" s="115">
        <f t="shared" si="17"/>
        <v>144142.74000000002</v>
      </c>
      <c r="E38" s="115">
        <f t="shared" si="17"/>
        <v>163551.96000000002</v>
      </c>
      <c r="F38" s="115">
        <f t="shared" si="17"/>
        <v>152255.70000000001</v>
      </c>
      <c r="G38" s="115">
        <f t="shared" si="17"/>
        <v>135979.56</v>
      </c>
      <c r="H38" s="115">
        <f t="shared" si="17"/>
        <v>164135.16</v>
      </c>
      <c r="I38" s="115">
        <f t="shared" si="17"/>
        <v>172108.80000000002</v>
      </c>
      <c r="J38" s="115">
        <f t="shared" si="17"/>
        <v>158821.56</v>
      </c>
      <c r="K38" s="115">
        <f t="shared" si="17"/>
        <v>136445.31</v>
      </c>
      <c r="L38" s="115">
        <f t="shared" si="17"/>
        <v>157458.33000000002</v>
      </c>
      <c r="M38" s="116">
        <f t="shared" si="17"/>
        <v>170248.23</v>
      </c>
      <c r="N38" s="117">
        <f t="shared" si="17"/>
        <v>19811.579984590007</v>
      </c>
      <c r="O38" s="115">
        <f t="shared" si="17"/>
        <v>16835.498951660007</v>
      </c>
      <c r="P38" s="115">
        <f t="shared" si="17"/>
        <v>16990.67560897001</v>
      </c>
      <c r="Q38" s="115">
        <f t="shared" si="17"/>
        <v>17484.550946380012</v>
      </c>
      <c r="R38" s="115">
        <f t="shared" si="17"/>
        <v>15860.205065389997</v>
      </c>
      <c r="S38" s="115">
        <f t="shared" si="17"/>
        <v>19243.050530059998</v>
      </c>
      <c r="T38" s="115">
        <f t="shared" si="17"/>
        <v>19168.241732159993</v>
      </c>
      <c r="U38" s="115">
        <f t="shared" si="17"/>
        <v>18912.547952070003</v>
      </c>
      <c r="V38" s="115">
        <f t="shared" si="17"/>
        <v>18192.377367090005</v>
      </c>
      <c r="W38" s="115">
        <f t="shared" si="17"/>
        <v>19010.131708439982</v>
      </c>
      <c r="X38" s="115">
        <f t="shared" si="17"/>
        <v>19894.073394230003</v>
      </c>
      <c r="Y38" s="116">
        <f t="shared" si="17"/>
        <v>14409.291398280002</v>
      </c>
      <c r="Z38" s="118">
        <f t="shared" si="17"/>
        <v>26747.512382480003</v>
      </c>
      <c r="AA38" s="115">
        <f t="shared" si="17"/>
        <v>25385.42281887</v>
      </c>
      <c r="AB38" s="115">
        <f t="shared" si="17"/>
        <v>30651.387624360003</v>
      </c>
      <c r="AC38" s="115">
        <f t="shared" si="17"/>
        <v>26452.086099410011</v>
      </c>
      <c r="AD38" s="115">
        <f t="shared" si="17"/>
        <v>28528.514915629989</v>
      </c>
      <c r="AE38" s="115">
        <f t="shared" si="17"/>
        <v>24095.455028140001</v>
      </c>
      <c r="AF38" s="115">
        <f t="shared" si="17"/>
        <v>27282.746909200003</v>
      </c>
      <c r="AG38" s="115">
        <f t="shared" si="17"/>
        <v>28500.597755730007</v>
      </c>
      <c r="AH38" s="115">
        <f t="shared" si="17"/>
        <v>26064.155924110004</v>
      </c>
      <c r="AI38" s="115">
        <f t="shared" si="17"/>
        <v>28041.182473630004</v>
      </c>
      <c r="AJ38" s="115">
        <f t="shared" si="17"/>
        <v>23494.118695220001</v>
      </c>
      <c r="AK38" s="116">
        <f t="shared" si="17"/>
        <v>31976.931534659994</v>
      </c>
      <c r="AL38" s="118">
        <f t="shared" si="14"/>
        <v>170013.42760211002</v>
      </c>
      <c r="AM38" s="115">
        <f t="shared" si="14"/>
        <v>157165.54613279001</v>
      </c>
      <c r="AN38" s="115">
        <f t="shared" si="14"/>
        <v>130482.02798461003</v>
      </c>
      <c r="AO38" s="115">
        <f t="shared" si="14"/>
        <v>154584.42484697001</v>
      </c>
      <c r="AP38" s="115">
        <f t="shared" si="14"/>
        <v>139587.39014976003</v>
      </c>
      <c r="AQ38" s="115">
        <f t="shared" si="14"/>
        <v>131127.15550191997</v>
      </c>
      <c r="AR38" s="115">
        <f t="shared" si="14"/>
        <v>156020.65482296</v>
      </c>
      <c r="AS38" s="115">
        <f t="shared" si="14"/>
        <v>162520.75019634</v>
      </c>
      <c r="AT38" s="115">
        <f t="shared" si="14"/>
        <v>150949.78144297999</v>
      </c>
      <c r="AU38" s="115">
        <f t="shared" si="14"/>
        <v>127414.25923480999</v>
      </c>
      <c r="AV38" s="115">
        <f t="shared" si="14"/>
        <v>153858.28469901002</v>
      </c>
      <c r="AW38" s="115">
        <f t="shared" si="14"/>
        <v>152680.58986362003</v>
      </c>
      <c r="AX38" s="119"/>
      <c r="AY38" s="95"/>
      <c r="AZ38" s="95"/>
      <c r="BA38" s="95"/>
      <c r="BB38" s="95"/>
    </row>
    <row r="39" spans="1:54" ht="16.2" x14ac:dyDescent="0.4">
      <c r="A39" s="24" t="s">
        <v>47</v>
      </c>
      <c r="B39" s="102">
        <v>176949.36000000002</v>
      </c>
      <c r="C39" s="102">
        <v>165715.47</v>
      </c>
      <c r="D39" s="102">
        <v>144142.74000000002</v>
      </c>
      <c r="E39" s="102">
        <v>163551.96000000002</v>
      </c>
      <c r="F39" s="102">
        <v>152255.70000000001</v>
      </c>
      <c r="G39" s="102">
        <v>135979.56</v>
      </c>
      <c r="H39" s="102">
        <v>164135.16</v>
      </c>
      <c r="I39" s="102">
        <v>172108.80000000002</v>
      </c>
      <c r="J39" s="102">
        <v>158821.56</v>
      </c>
      <c r="K39" s="102">
        <v>136445.31</v>
      </c>
      <c r="L39" s="102">
        <v>157458.33000000002</v>
      </c>
      <c r="M39" s="102">
        <v>170248.23</v>
      </c>
      <c r="N39" s="104">
        <v>12863.377793260006</v>
      </c>
      <c r="O39" s="102">
        <v>12496.773423900007</v>
      </c>
      <c r="P39" s="102">
        <v>11691.498584550007</v>
      </c>
      <c r="Q39" s="102">
        <v>10426.671976570009</v>
      </c>
      <c r="R39" s="102">
        <v>11301.394913059996</v>
      </c>
      <c r="S39" s="102">
        <v>13000.410360900001</v>
      </c>
      <c r="T39" s="102">
        <v>13212.408272709994</v>
      </c>
      <c r="U39" s="102">
        <v>12254.143208430005</v>
      </c>
      <c r="V39" s="102">
        <v>11547.110991950001</v>
      </c>
      <c r="W39" s="102">
        <v>11247.898377629985</v>
      </c>
      <c r="X39" s="102">
        <v>13478.896030750002</v>
      </c>
      <c r="Y39" s="103">
        <v>9219.5379644100012</v>
      </c>
      <c r="Z39" s="104">
        <v>17372.553529520006</v>
      </c>
      <c r="AA39" s="102">
        <v>16971.35812098</v>
      </c>
      <c r="AB39" s="102">
        <v>21110.64196244</v>
      </c>
      <c r="AC39" s="102">
        <v>16178.552649740001</v>
      </c>
      <c r="AD39" s="102">
        <v>18992.185754829996</v>
      </c>
      <c r="AE39" s="102">
        <v>15210.246058549999</v>
      </c>
      <c r="AF39" s="102">
        <v>17492.114873900005</v>
      </c>
      <c r="AG39" s="102">
        <v>18134.038168860003</v>
      </c>
      <c r="AH39" s="102">
        <v>15713.670039240003</v>
      </c>
      <c r="AI39" s="102">
        <v>18122.548734850003</v>
      </c>
      <c r="AJ39" s="102">
        <v>14354.846866600001</v>
      </c>
      <c r="AK39" s="103">
        <v>21246.941411399996</v>
      </c>
      <c r="AL39" s="105">
        <f t="shared" si="14"/>
        <v>172440.18426374003</v>
      </c>
      <c r="AM39" s="102">
        <f t="shared" si="14"/>
        <v>161240.88530292001</v>
      </c>
      <c r="AN39" s="102">
        <f t="shared" si="14"/>
        <v>134723.59662211005</v>
      </c>
      <c r="AO39" s="102">
        <f t="shared" si="14"/>
        <v>157800.07932683002</v>
      </c>
      <c r="AP39" s="102">
        <f t="shared" si="14"/>
        <v>144564.90915823003</v>
      </c>
      <c r="AQ39" s="102">
        <f t="shared" si="14"/>
        <v>133769.72430234999</v>
      </c>
      <c r="AR39" s="102">
        <f t="shared" si="14"/>
        <v>159855.45339881</v>
      </c>
      <c r="AS39" s="102">
        <f t="shared" si="14"/>
        <v>166228.90503957</v>
      </c>
      <c r="AT39" s="102">
        <f t="shared" si="14"/>
        <v>154655.00095270999</v>
      </c>
      <c r="AU39" s="102">
        <f t="shared" si="14"/>
        <v>129570.65964277998</v>
      </c>
      <c r="AV39" s="102">
        <f t="shared" si="14"/>
        <v>156582.37916415001</v>
      </c>
      <c r="AW39" s="102">
        <f t="shared" si="14"/>
        <v>158220.82655301003</v>
      </c>
      <c r="AX39" s="93"/>
      <c r="AY39" s="95"/>
      <c r="AZ39" s="95"/>
      <c r="BA39" s="95"/>
      <c r="BB39" s="95"/>
    </row>
    <row r="40" spans="1:54" ht="16.2" x14ac:dyDescent="0.4">
      <c r="A40" s="24" t="s">
        <v>48</v>
      </c>
      <c r="B40" s="102">
        <v>0</v>
      </c>
      <c r="C40" s="102">
        <v>0</v>
      </c>
      <c r="D40" s="102">
        <v>0</v>
      </c>
      <c r="E40" s="102">
        <v>0</v>
      </c>
      <c r="F40" s="102">
        <v>0</v>
      </c>
      <c r="G40" s="102">
        <v>0</v>
      </c>
      <c r="H40" s="102">
        <v>0</v>
      </c>
      <c r="I40" s="102">
        <v>0</v>
      </c>
      <c r="J40" s="102">
        <v>0</v>
      </c>
      <c r="K40" s="102">
        <v>0</v>
      </c>
      <c r="L40" s="102">
        <v>0</v>
      </c>
      <c r="M40" s="103">
        <v>0</v>
      </c>
      <c r="N40" s="104">
        <v>6948.2021913300005</v>
      </c>
      <c r="O40" s="102">
        <v>4338.7255277599997</v>
      </c>
      <c r="P40" s="102">
        <v>5299.1770244200025</v>
      </c>
      <c r="Q40" s="102">
        <v>7057.8789698100009</v>
      </c>
      <c r="R40" s="102">
        <v>4558.8101523300011</v>
      </c>
      <c r="S40" s="102">
        <v>6242.6401691599949</v>
      </c>
      <c r="T40" s="102">
        <v>5955.8334594500002</v>
      </c>
      <c r="U40" s="102">
        <v>6658.4047436399978</v>
      </c>
      <c r="V40" s="102">
        <v>6645.2663751400014</v>
      </c>
      <c r="W40" s="102">
        <v>7762.2333308099978</v>
      </c>
      <c r="X40" s="102">
        <v>6415.1773634800002</v>
      </c>
      <c r="Y40" s="103">
        <v>5189.7534338700007</v>
      </c>
      <c r="Z40" s="104">
        <v>9374.9588529599987</v>
      </c>
      <c r="AA40" s="102">
        <v>8414.0646978900004</v>
      </c>
      <c r="AB40" s="102">
        <v>9540.7456619200038</v>
      </c>
      <c r="AC40" s="102">
        <v>10273.533449670011</v>
      </c>
      <c r="AD40" s="102">
        <v>9536.3291607999945</v>
      </c>
      <c r="AE40" s="102">
        <v>8885.2089695899995</v>
      </c>
      <c r="AF40" s="102">
        <v>9790.6320352999992</v>
      </c>
      <c r="AG40" s="102">
        <v>10366.559586870006</v>
      </c>
      <c r="AH40" s="102">
        <v>10350.485884870001</v>
      </c>
      <c r="AI40" s="102">
        <v>9918.6337387800031</v>
      </c>
      <c r="AJ40" s="102">
        <v>9139.2718286200015</v>
      </c>
      <c r="AK40" s="103">
        <v>10729.990123259999</v>
      </c>
      <c r="AL40" s="105">
        <f t="shared" si="14"/>
        <v>-2426.7566616299982</v>
      </c>
      <c r="AM40" s="102">
        <f t="shared" si="14"/>
        <v>-4075.3391701300006</v>
      </c>
      <c r="AN40" s="102">
        <f>(D40+P37-AB40)</f>
        <v>14722.647193509993</v>
      </c>
      <c r="AO40" s="102">
        <f t="shared" si="14"/>
        <v>-3215.6544798600098</v>
      </c>
      <c r="AP40" s="102">
        <f t="shared" si="14"/>
        <v>-4977.5190084699934</v>
      </c>
      <c r="AQ40" s="102">
        <f t="shared" si="14"/>
        <v>-2642.5688004300046</v>
      </c>
      <c r="AR40" s="102">
        <f t="shared" si="14"/>
        <v>-3834.798575849999</v>
      </c>
      <c r="AS40" s="102">
        <f t="shared" si="14"/>
        <v>-3708.1548432300078</v>
      </c>
      <c r="AT40" s="102">
        <f t="shared" si="14"/>
        <v>-3705.2195097299991</v>
      </c>
      <c r="AU40" s="102">
        <f t="shared" si="14"/>
        <v>-2156.4004079700053</v>
      </c>
      <c r="AV40" s="102">
        <f t="shared" si="14"/>
        <v>-2724.0944651400014</v>
      </c>
      <c r="AW40" s="102">
        <f t="shared" si="14"/>
        <v>-5540.236689389998</v>
      </c>
      <c r="AX40" s="93"/>
      <c r="AY40" s="95"/>
      <c r="AZ40" s="95"/>
      <c r="BA40" s="95"/>
      <c r="BB40" s="95"/>
    </row>
    <row r="41" spans="1:54" ht="16.2" x14ac:dyDescent="0.4">
      <c r="A41" s="23" t="s">
        <v>9</v>
      </c>
      <c r="B41" s="102">
        <v>382873</v>
      </c>
      <c r="C41" s="102">
        <v>291749</v>
      </c>
      <c r="D41" s="102">
        <v>264312</v>
      </c>
      <c r="E41" s="102">
        <v>369489.996667</v>
      </c>
      <c r="F41" s="102">
        <v>372142</v>
      </c>
      <c r="G41" s="102">
        <v>312058</v>
      </c>
      <c r="H41" s="102">
        <v>311446</v>
      </c>
      <c r="I41" s="102">
        <v>290407</v>
      </c>
      <c r="J41" s="102">
        <v>287861</v>
      </c>
      <c r="K41" s="102">
        <v>311518</v>
      </c>
      <c r="L41" s="102">
        <v>285291</v>
      </c>
      <c r="M41" s="102">
        <v>301781</v>
      </c>
      <c r="N41" s="104">
        <v>51.287684999999996</v>
      </c>
      <c r="O41" s="102">
        <v>27996.793422000002</v>
      </c>
      <c r="P41" s="102">
        <v>53.058432519999997</v>
      </c>
      <c r="Q41" s="102">
        <v>7881.062810039999</v>
      </c>
      <c r="R41" s="102">
        <v>10640.875595150001</v>
      </c>
      <c r="S41" s="102">
        <v>47.640466039999993</v>
      </c>
      <c r="T41" s="102">
        <v>55.785152079999996</v>
      </c>
      <c r="U41" s="102">
        <v>100.14385009999999</v>
      </c>
      <c r="V41" s="102">
        <v>20.004848499999998</v>
      </c>
      <c r="W41" s="102">
        <v>24.3112821</v>
      </c>
      <c r="X41" s="102">
        <v>2097.9488283000001</v>
      </c>
      <c r="Y41" s="103">
        <v>17.1872471</v>
      </c>
      <c r="Z41" s="104">
        <v>18722.869900000002</v>
      </c>
      <c r="AA41" s="102">
        <v>17909.789698</v>
      </c>
      <c r="AB41" s="102">
        <v>5992.7114309999997</v>
      </c>
      <c r="AC41" s="102">
        <v>14481.123996</v>
      </c>
      <c r="AD41" s="102">
        <v>12315.467521999999</v>
      </c>
      <c r="AE41" s="102">
        <v>12650.666391000001</v>
      </c>
      <c r="AF41" s="102">
        <v>7636.8488509999997</v>
      </c>
      <c r="AG41" s="102">
        <v>16060.029439999998</v>
      </c>
      <c r="AH41" s="102">
        <v>11088.538616000002</v>
      </c>
      <c r="AI41" s="102">
        <v>6603.0346030000001</v>
      </c>
      <c r="AJ41" s="102">
        <v>16662.933706</v>
      </c>
      <c r="AK41" s="103">
        <v>33769.699924000008</v>
      </c>
      <c r="AL41" s="105">
        <f t="shared" si="14"/>
        <v>364201.417785</v>
      </c>
      <c r="AM41" s="102">
        <f t="shared" si="14"/>
        <v>301836.00372400001</v>
      </c>
      <c r="AN41" s="102">
        <f t="shared" si="14"/>
        <v>258372.34700152001</v>
      </c>
      <c r="AO41" s="102">
        <f t="shared" si="14"/>
        <v>362889.93548104004</v>
      </c>
      <c r="AP41" s="102">
        <f t="shared" si="14"/>
        <v>370467.40807314997</v>
      </c>
      <c r="AQ41" s="102">
        <f t="shared" si="14"/>
        <v>299454.97407504002</v>
      </c>
      <c r="AR41" s="102">
        <f t="shared" si="14"/>
        <v>303864.93630107999</v>
      </c>
      <c r="AS41" s="102">
        <f t="shared" si="14"/>
        <v>274447.11441009998</v>
      </c>
      <c r="AT41" s="102">
        <f t="shared" si="14"/>
        <v>276792.46623250004</v>
      </c>
      <c r="AU41" s="102">
        <f t="shared" si="14"/>
        <v>304939.2766791</v>
      </c>
      <c r="AV41" s="102">
        <f t="shared" si="14"/>
        <v>270726.01512230001</v>
      </c>
      <c r="AW41" s="102">
        <f t="shared" si="14"/>
        <v>268028.48732309998</v>
      </c>
      <c r="AX41" s="93"/>
      <c r="AY41" s="95"/>
      <c r="AZ41" s="95"/>
      <c r="BA41" s="95"/>
      <c r="BB41" s="95"/>
    </row>
    <row r="42" spans="1:54" ht="16.2" x14ac:dyDescent="0.4">
      <c r="A42" s="24" t="s">
        <v>50</v>
      </c>
      <c r="B42" s="115">
        <f t="shared" ref="B42:AK42" si="18">B43+B44</f>
        <v>79511</v>
      </c>
      <c r="C42" s="115">
        <f t="shared" si="18"/>
        <v>82161</v>
      </c>
      <c r="D42" s="115">
        <f t="shared" si="18"/>
        <v>85268</v>
      </c>
      <c r="E42" s="115">
        <f t="shared" si="18"/>
        <v>87740.672000000006</v>
      </c>
      <c r="F42" s="115">
        <f t="shared" si="18"/>
        <v>82215.781000000003</v>
      </c>
      <c r="G42" s="115">
        <f t="shared" si="18"/>
        <v>76490</v>
      </c>
      <c r="H42" s="115">
        <f t="shared" si="18"/>
        <v>85882</v>
      </c>
      <c r="I42" s="115">
        <f t="shared" si="18"/>
        <v>92478</v>
      </c>
      <c r="J42" s="115">
        <f t="shared" si="18"/>
        <v>85274</v>
      </c>
      <c r="K42" s="115">
        <f t="shared" si="18"/>
        <v>84131</v>
      </c>
      <c r="L42" s="115">
        <f t="shared" si="18"/>
        <v>83938</v>
      </c>
      <c r="M42" s="116">
        <f t="shared" si="18"/>
        <v>73415</v>
      </c>
      <c r="N42" s="117">
        <f t="shared" si="18"/>
        <v>19867.604166499998</v>
      </c>
      <c r="O42" s="115">
        <f t="shared" si="18"/>
        <v>21421.851204539988</v>
      </c>
      <c r="P42" s="115">
        <f t="shared" si="18"/>
        <v>34210.783929039993</v>
      </c>
      <c r="Q42" s="115">
        <f t="shared" si="18"/>
        <v>28058.85864355</v>
      </c>
      <c r="R42" s="115">
        <f t="shared" si="18"/>
        <v>23319.250352300005</v>
      </c>
      <c r="S42" s="115">
        <f t="shared" si="18"/>
        <v>35418.123500520007</v>
      </c>
      <c r="T42" s="115">
        <f t="shared" si="18"/>
        <v>37228.889199060017</v>
      </c>
      <c r="U42" s="115">
        <f t="shared" si="18"/>
        <v>29017.969203649991</v>
      </c>
      <c r="V42" s="115">
        <f t="shared" si="18"/>
        <v>30028.585034860007</v>
      </c>
      <c r="W42" s="115">
        <f t="shared" si="18"/>
        <v>21754.544945750004</v>
      </c>
      <c r="X42" s="115">
        <f t="shared" si="18"/>
        <v>22882.763810240001</v>
      </c>
      <c r="Y42" s="116">
        <f t="shared" si="18"/>
        <v>23370.945504770003</v>
      </c>
      <c r="Z42" s="118">
        <f t="shared" si="18"/>
        <v>18082.374907999998</v>
      </c>
      <c r="AA42" s="115">
        <f t="shared" si="18"/>
        <v>20374.612447630003</v>
      </c>
      <c r="AB42" s="115">
        <f t="shared" si="18"/>
        <v>22804.5687655</v>
      </c>
      <c r="AC42" s="115">
        <f t="shared" si="18"/>
        <v>21810.431789000002</v>
      </c>
      <c r="AD42" s="115">
        <f t="shared" si="18"/>
        <v>20318.798498000004</v>
      </c>
      <c r="AE42" s="115">
        <f t="shared" si="18"/>
        <v>17258.50346874</v>
      </c>
      <c r="AF42" s="115">
        <f t="shared" si="18"/>
        <v>18631.158915649998</v>
      </c>
      <c r="AG42" s="115">
        <f t="shared" si="18"/>
        <v>24092.830638579999</v>
      </c>
      <c r="AH42" s="115">
        <f t="shared" si="18"/>
        <v>19071.134537469999</v>
      </c>
      <c r="AI42" s="115">
        <f t="shared" si="18"/>
        <v>24987.770219000005</v>
      </c>
      <c r="AJ42" s="115">
        <f t="shared" si="18"/>
        <v>23301.349543799995</v>
      </c>
      <c r="AK42" s="116">
        <f t="shared" si="18"/>
        <v>19482.979295000001</v>
      </c>
      <c r="AL42" s="118">
        <f t="shared" si="14"/>
        <v>81296.229258499996</v>
      </c>
      <c r="AM42" s="115">
        <f t="shared" si="14"/>
        <v>83208.238756909981</v>
      </c>
      <c r="AN42" s="115">
        <f t="shared" si="14"/>
        <v>96674.215163539979</v>
      </c>
      <c r="AO42" s="115">
        <f t="shared" si="14"/>
        <v>93989.098854550015</v>
      </c>
      <c r="AP42" s="115">
        <f t="shared" si="14"/>
        <v>85216.232854300004</v>
      </c>
      <c r="AQ42" s="115">
        <f t="shared" si="14"/>
        <v>94649.62003178001</v>
      </c>
      <c r="AR42" s="115">
        <f t="shared" si="14"/>
        <v>104479.73028341001</v>
      </c>
      <c r="AS42" s="115">
        <f t="shared" si="14"/>
        <v>97403.138565069996</v>
      </c>
      <c r="AT42" s="115">
        <f t="shared" si="14"/>
        <v>96231.450497390004</v>
      </c>
      <c r="AU42" s="115">
        <f t="shared" si="14"/>
        <v>80897.774726750009</v>
      </c>
      <c r="AV42" s="115">
        <f t="shared" si="14"/>
        <v>83519.414266439999</v>
      </c>
      <c r="AW42" s="115">
        <f t="shared" si="14"/>
        <v>77302.966209770006</v>
      </c>
      <c r="AX42" s="119"/>
      <c r="AY42" s="95"/>
      <c r="AZ42" s="95"/>
      <c r="BA42" s="95"/>
      <c r="BB42" s="95"/>
    </row>
    <row r="43" spans="1:54" ht="16.2" x14ac:dyDescent="0.4">
      <c r="A43" s="24" t="s">
        <v>52</v>
      </c>
      <c r="B43" s="102">
        <v>79511</v>
      </c>
      <c r="C43" s="102">
        <v>82161</v>
      </c>
      <c r="D43" s="102">
        <v>85268</v>
      </c>
      <c r="E43" s="102">
        <v>87740.672000000006</v>
      </c>
      <c r="F43" s="102">
        <v>82215.781000000003</v>
      </c>
      <c r="G43" s="102">
        <v>76490</v>
      </c>
      <c r="H43" s="102">
        <v>85882</v>
      </c>
      <c r="I43" s="102">
        <v>92478</v>
      </c>
      <c r="J43" s="102">
        <v>85274</v>
      </c>
      <c r="K43" s="102">
        <v>84131</v>
      </c>
      <c r="L43" s="102">
        <v>83938</v>
      </c>
      <c r="M43" s="102">
        <v>73415</v>
      </c>
      <c r="N43" s="104">
        <v>18591.463317239999</v>
      </c>
      <c r="O43" s="102">
        <v>20050.009198139989</v>
      </c>
      <c r="P43" s="102">
        <v>32126.37638243999</v>
      </c>
      <c r="Q43" s="102">
        <v>26266.394827849999</v>
      </c>
      <c r="R43" s="102">
        <v>22155.544348590003</v>
      </c>
      <c r="S43" s="102">
        <v>32512.989375410005</v>
      </c>
      <c r="T43" s="102">
        <v>34513.201806340017</v>
      </c>
      <c r="U43" s="102">
        <v>27523.209941659992</v>
      </c>
      <c r="V43" s="102">
        <v>28155.668117660007</v>
      </c>
      <c r="W43" s="102">
        <v>20281.269664950003</v>
      </c>
      <c r="X43" s="102">
        <v>21349.879182380002</v>
      </c>
      <c r="Y43" s="103">
        <v>21139.272782620003</v>
      </c>
      <c r="Z43" s="104">
        <v>12567.663935999999</v>
      </c>
      <c r="AA43" s="102">
        <v>15023.89725</v>
      </c>
      <c r="AB43" s="102">
        <v>15275.277760999999</v>
      </c>
      <c r="AC43" s="102">
        <v>13115.963152</v>
      </c>
      <c r="AD43" s="102">
        <v>12214.029141000001</v>
      </c>
      <c r="AE43" s="102">
        <v>9813.7232963999995</v>
      </c>
      <c r="AF43" s="102">
        <v>11600.309494599998</v>
      </c>
      <c r="AG43" s="102">
        <v>14486.854619999998</v>
      </c>
      <c r="AH43" s="102">
        <v>10965.021589999998</v>
      </c>
      <c r="AI43" s="102">
        <v>15622.745581000005</v>
      </c>
      <c r="AJ43" s="102">
        <v>13997.040510999997</v>
      </c>
      <c r="AK43" s="103">
        <v>10498.674594</v>
      </c>
      <c r="AL43" s="105">
        <f t="shared" si="14"/>
        <v>85534.799381240009</v>
      </c>
      <c r="AM43" s="102">
        <f t="shared" si="14"/>
        <v>87187.111948139995</v>
      </c>
      <c r="AN43" s="102">
        <f t="shared" si="14"/>
        <v>102119.09862143999</v>
      </c>
      <c r="AO43" s="102">
        <f t="shared" si="14"/>
        <v>100891.10367585001</v>
      </c>
      <c r="AP43" s="102">
        <f t="shared" si="14"/>
        <v>92157.29620759</v>
      </c>
      <c r="AQ43" s="102">
        <f t="shared" si="14"/>
        <v>99189.266079010005</v>
      </c>
      <c r="AR43" s="102">
        <f t="shared" si="14"/>
        <v>108794.89231174003</v>
      </c>
      <c r="AS43" s="102">
        <f t="shared" si="14"/>
        <v>105514.35532166</v>
      </c>
      <c r="AT43" s="102">
        <f t="shared" si="14"/>
        <v>102464.64652766001</v>
      </c>
      <c r="AU43" s="102">
        <f t="shared" si="14"/>
        <v>88789.524083949989</v>
      </c>
      <c r="AV43" s="102">
        <f t="shared" si="14"/>
        <v>91290.838671379999</v>
      </c>
      <c r="AW43" s="102">
        <f t="shared" si="14"/>
        <v>84055.598188620002</v>
      </c>
      <c r="AX43" s="93"/>
      <c r="AY43" s="95"/>
      <c r="AZ43" s="95"/>
      <c r="BA43" s="95"/>
      <c r="BB43" s="95"/>
    </row>
    <row r="44" spans="1:54" ht="16.2" x14ac:dyDescent="0.4">
      <c r="A44" s="24" t="s">
        <v>53</v>
      </c>
      <c r="B44" s="102">
        <v>0</v>
      </c>
      <c r="C44" s="102">
        <v>0</v>
      </c>
      <c r="D44" s="102">
        <v>0</v>
      </c>
      <c r="E44" s="102">
        <v>0</v>
      </c>
      <c r="F44" s="102">
        <v>0</v>
      </c>
      <c r="G44" s="102">
        <v>0</v>
      </c>
      <c r="H44" s="102">
        <v>0</v>
      </c>
      <c r="I44" s="102">
        <v>0</v>
      </c>
      <c r="J44" s="102">
        <v>0</v>
      </c>
      <c r="K44" s="102">
        <v>0</v>
      </c>
      <c r="L44" s="102">
        <v>0</v>
      </c>
      <c r="M44" s="103">
        <v>0</v>
      </c>
      <c r="N44" s="104">
        <v>1276.1408492599994</v>
      </c>
      <c r="O44" s="102">
        <v>1371.8420063999997</v>
      </c>
      <c r="P44" s="102">
        <v>2084.4075466000008</v>
      </c>
      <c r="Q44" s="102">
        <v>1792.4638157000002</v>
      </c>
      <c r="R44" s="102">
        <v>1163.70600371</v>
      </c>
      <c r="S44" s="102">
        <v>2905.1341251100007</v>
      </c>
      <c r="T44" s="102">
        <v>2715.6873927199999</v>
      </c>
      <c r="U44" s="102">
        <v>1494.7592619900006</v>
      </c>
      <c r="V44" s="102">
        <v>1872.9169171999999</v>
      </c>
      <c r="W44" s="102">
        <v>1473.2752808</v>
      </c>
      <c r="X44" s="102">
        <v>1532.8846278600004</v>
      </c>
      <c r="Y44" s="103">
        <v>2231.6727221499996</v>
      </c>
      <c r="Z44" s="104">
        <v>5514.7109719999999</v>
      </c>
      <c r="AA44" s="102">
        <v>5350.7151976300011</v>
      </c>
      <c r="AB44" s="102">
        <v>7529.2910045000008</v>
      </c>
      <c r="AC44" s="102">
        <v>8694.4686370000018</v>
      </c>
      <c r="AD44" s="102">
        <v>8104.769357000001</v>
      </c>
      <c r="AE44" s="102">
        <v>7444.7801723400016</v>
      </c>
      <c r="AF44" s="102">
        <v>7030.8494210499994</v>
      </c>
      <c r="AG44" s="102">
        <v>9605.9760185800005</v>
      </c>
      <c r="AH44" s="102">
        <v>8106.112947470001</v>
      </c>
      <c r="AI44" s="102">
        <v>9365.024637999999</v>
      </c>
      <c r="AJ44" s="102">
        <v>9304.309032799998</v>
      </c>
      <c r="AK44" s="103">
        <v>8984.3047010000009</v>
      </c>
      <c r="AL44" s="105">
        <f t="shared" ref="AL44:AW48" si="19">(B44+N44-Z44)</f>
        <v>-4238.5701227400004</v>
      </c>
      <c r="AM44" s="102">
        <f t="shared" si="19"/>
        <v>-3978.8731912300013</v>
      </c>
      <c r="AN44" s="102">
        <f t="shared" si="19"/>
        <v>-5444.8834578999995</v>
      </c>
      <c r="AO44" s="102">
        <f t="shared" si="19"/>
        <v>-6902.0048213000018</v>
      </c>
      <c r="AP44" s="102">
        <f t="shared" si="19"/>
        <v>-6941.063353290001</v>
      </c>
      <c r="AQ44" s="102">
        <f t="shared" si="19"/>
        <v>-4539.6460472300005</v>
      </c>
      <c r="AR44" s="102">
        <f t="shared" si="19"/>
        <v>-4315.1620283299999</v>
      </c>
      <c r="AS44" s="102">
        <f t="shared" si="19"/>
        <v>-8111.2167565899999</v>
      </c>
      <c r="AT44" s="102">
        <f t="shared" si="19"/>
        <v>-6233.1960302700008</v>
      </c>
      <c r="AU44" s="102">
        <f t="shared" si="19"/>
        <v>-7891.7493571999985</v>
      </c>
      <c r="AV44" s="102">
        <f t="shared" si="19"/>
        <v>-7771.4244049399977</v>
      </c>
      <c r="AW44" s="102">
        <f t="shared" si="19"/>
        <v>-6752.6319788500014</v>
      </c>
      <c r="AX44" s="93"/>
      <c r="AY44" s="95"/>
      <c r="AZ44" s="95"/>
      <c r="BA44" s="95"/>
      <c r="BB44" s="95"/>
    </row>
    <row r="45" spans="1:54" ht="16.2" x14ac:dyDescent="0.4">
      <c r="A45" s="29" t="s">
        <v>36</v>
      </c>
      <c r="B45" s="102">
        <v>41205</v>
      </c>
      <c r="C45" s="102">
        <v>37349</v>
      </c>
      <c r="D45" s="102">
        <v>43854</v>
      </c>
      <c r="E45" s="102">
        <v>42721.197999999997</v>
      </c>
      <c r="F45" s="102">
        <v>42100.260999999999</v>
      </c>
      <c r="G45" s="102">
        <v>37144</v>
      </c>
      <c r="H45" s="102">
        <v>38824</v>
      </c>
      <c r="I45" s="102">
        <v>40809</v>
      </c>
      <c r="J45" s="102">
        <v>39154</v>
      </c>
      <c r="K45" s="102">
        <v>40951</v>
      </c>
      <c r="L45" s="102">
        <v>38067</v>
      </c>
      <c r="M45" s="102">
        <v>31078</v>
      </c>
      <c r="N45" s="104">
        <v>2365.6334841700004</v>
      </c>
      <c r="O45" s="102">
        <v>4113.6361493000004</v>
      </c>
      <c r="P45" s="102">
        <v>6722.7552204700005</v>
      </c>
      <c r="Q45" s="102">
        <v>5401.3583448899999</v>
      </c>
      <c r="R45" s="102">
        <v>3655.4532821499997</v>
      </c>
      <c r="S45" s="102">
        <v>5056.7166104000016</v>
      </c>
      <c r="T45" s="102">
        <v>6992.5568692399984</v>
      </c>
      <c r="U45" s="102">
        <v>3001.8740664699999</v>
      </c>
      <c r="V45" s="102">
        <v>6381.7830698199987</v>
      </c>
      <c r="W45" s="102">
        <v>7073.8201708099996</v>
      </c>
      <c r="X45" s="102">
        <v>3684.9778360400001</v>
      </c>
      <c r="Y45" s="103">
        <v>2326.7732458300002</v>
      </c>
      <c r="Z45" s="104">
        <v>10964.284449000001</v>
      </c>
      <c r="AA45" s="102">
        <v>8907.1028229999993</v>
      </c>
      <c r="AB45" s="102">
        <v>11980.804964000001</v>
      </c>
      <c r="AC45" s="102">
        <v>9378.4168363999997</v>
      </c>
      <c r="AD45" s="102">
        <v>7111.7433817000001</v>
      </c>
      <c r="AE45" s="102">
        <v>6886.6681978000015</v>
      </c>
      <c r="AF45" s="102">
        <v>6725.5339860000004</v>
      </c>
      <c r="AG45" s="102">
        <v>7916.0699479999994</v>
      </c>
      <c r="AH45" s="102">
        <v>7441.744968</v>
      </c>
      <c r="AI45" s="102">
        <v>10685.574387000001</v>
      </c>
      <c r="AJ45" s="102">
        <v>7718.6503089999987</v>
      </c>
      <c r="AK45" s="103">
        <v>9298.2343302000008</v>
      </c>
      <c r="AL45" s="105">
        <f t="shared" si="19"/>
        <v>32606.349035170002</v>
      </c>
      <c r="AM45" s="102">
        <f t="shared" si="19"/>
        <v>32555.533326299999</v>
      </c>
      <c r="AN45" s="102">
        <f t="shared" si="19"/>
        <v>38595.950256470001</v>
      </c>
      <c r="AO45" s="102">
        <f t="shared" si="19"/>
        <v>38744.13950849</v>
      </c>
      <c r="AP45" s="102">
        <f t="shared" si="19"/>
        <v>38643.970900450004</v>
      </c>
      <c r="AQ45" s="102">
        <f t="shared" si="19"/>
        <v>35314.048412599994</v>
      </c>
      <c r="AR45" s="102">
        <f t="shared" si="19"/>
        <v>39091.022883239995</v>
      </c>
      <c r="AS45" s="102">
        <f t="shared" si="19"/>
        <v>35894.804118470005</v>
      </c>
      <c r="AT45" s="102">
        <f t="shared" si="19"/>
        <v>38094.038101819999</v>
      </c>
      <c r="AU45" s="102">
        <f t="shared" si="19"/>
        <v>37339.245783810002</v>
      </c>
      <c r="AV45" s="102">
        <f t="shared" si="19"/>
        <v>34033.327527040004</v>
      </c>
      <c r="AW45" s="102">
        <f t="shared" si="19"/>
        <v>24106.538915630001</v>
      </c>
      <c r="AX45" s="93"/>
      <c r="AY45" s="95"/>
      <c r="AZ45" s="95"/>
      <c r="BA45" s="95"/>
      <c r="BB45" s="95"/>
    </row>
    <row r="46" spans="1:54" ht="16.2" x14ac:dyDescent="0.4">
      <c r="A46" s="23" t="s">
        <v>17</v>
      </c>
      <c r="B46" s="102">
        <v>29175</v>
      </c>
      <c r="C46" s="102">
        <v>47946</v>
      </c>
      <c r="D46" s="102">
        <v>39947</v>
      </c>
      <c r="E46" s="102">
        <v>46157.841999999997</v>
      </c>
      <c r="F46" s="102">
        <v>49893.144999999997</v>
      </c>
      <c r="G46" s="102">
        <v>51571</v>
      </c>
      <c r="H46" s="102">
        <v>49531</v>
      </c>
      <c r="I46" s="102">
        <v>45401</v>
      </c>
      <c r="J46" s="102">
        <v>43387</v>
      </c>
      <c r="K46" s="102">
        <v>39531</v>
      </c>
      <c r="L46" s="102">
        <v>43084</v>
      </c>
      <c r="M46" s="102">
        <v>34601</v>
      </c>
      <c r="N46" s="104">
        <v>83987.066407649996</v>
      </c>
      <c r="O46" s="102">
        <v>73848.092355219953</v>
      </c>
      <c r="P46" s="102">
        <v>110129.66613250003</v>
      </c>
      <c r="Q46" s="102">
        <v>99359.742018509991</v>
      </c>
      <c r="R46" s="102">
        <v>64156.320625060005</v>
      </c>
      <c r="S46" s="102">
        <v>84524.134017609904</v>
      </c>
      <c r="T46" s="102">
        <v>88708.787403270006</v>
      </c>
      <c r="U46" s="102">
        <v>79455.215575919952</v>
      </c>
      <c r="V46" s="102">
        <v>75984.722843300056</v>
      </c>
      <c r="W46" s="102">
        <v>74644.933373399996</v>
      </c>
      <c r="X46" s="102">
        <v>80988.340190139934</v>
      </c>
      <c r="Y46" s="103">
        <v>86364.578031709956</v>
      </c>
      <c r="Z46" s="104">
        <v>6841.155480540001</v>
      </c>
      <c r="AA46" s="102">
        <v>10157.643792439998</v>
      </c>
      <c r="AB46" s="102">
        <v>6651.7583725900004</v>
      </c>
      <c r="AC46" s="102">
        <v>10255.067596880001</v>
      </c>
      <c r="AD46" s="102">
        <v>7495.1158376599997</v>
      </c>
      <c r="AE46" s="102">
        <v>6615.9241524399986</v>
      </c>
      <c r="AF46" s="102">
        <v>5601.3644137800002</v>
      </c>
      <c r="AG46" s="102">
        <v>4978.5227737800005</v>
      </c>
      <c r="AH46" s="102">
        <v>5760.7832615200005</v>
      </c>
      <c r="AI46" s="102">
        <v>5378.8506070499989</v>
      </c>
      <c r="AJ46" s="102">
        <v>5542.9675623400008</v>
      </c>
      <c r="AK46" s="103">
        <v>9522.2433378899987</v>
      </c>
      <c r="AL46" s="105">
        <f t="shared" si="19"/>
        <v>106320.91092711</v>
      </c>
      <c r="AM46" s="102">
        <f t="shared" si="19"/>
        <v>111636.44856277996</v>
      </c>
      <c r="AN46" s="102">
        <f t="shared" si="19"/>
        <v>143424.90775991004</v>
      </c>
      <c r="AO46" s="102">
        <f>(E46+Q46-AC46)</f>
        <v>135262.51642162999</v>
      </c>
      <c r="AP46" s="102">
        <f t="shared" si="19"/>
        <v>106554.34978739999</v>
      </c>
      <c r="AQ46" s="102">
        <f t="shared" si="19"/>
        <v>129479.20986516991</v>
      </c>
      <c r="AR46" s="102">
        <f t="shared" si="19"/>
        <v>132638.42298949003</v>
      </c>
      <c r="AS46" s="102">
        <f t="shared" si="19"/>
        <v>119877.69280213995</v>
      </c>
      <c r="AT46" s="102">
        <f t="shared" si="19"/>
        <v>113610.93958178005</v>
      </c>
      <c r="AU46" s="102">
        <f t="shared" si="19"/>
        <v>108797.08276634999</v>
      </c>
      <c r="AV46" s="102">
        <f t="shared" si="19"/>
        <v>118529.37262779994</v>
      </c>
      <c r="AW46" s="102">
        <f t="shared" si="19"/>
        <v>111443.33469381995</v>
      </c>
      <c r="AX46" s="93"/>
      <c r="AY46" s="95"/>
      <c r="AZ46" s="95"/>
      <c r="BA46" s="95"/>
      <c r="BB46" s="95"/>
    </row>
    <row r="47" spans="1:54" ht="16.2" x14ac:dyDescent="0.4">
      <c r="A47" s="23" t="s">
        <v>10</v>
      </c>
      <c r="B47" s="102">
        <v>0</v>
      </c>
      <c r="C47" s="102">
        <v>0</v>
      </c>
      <c r="D47" s="102">
        <v>0</v>
      </c>
      <c r="E47" s="102">
        <v>0</v>
      </c>
      <c r="F47" s="102">
        <v>0</v>
      </c>
      <c r="G47" s="102">
        <v>0</v>
      </c>
      <c r="H47" s="102">
        <v>0</v>
      </c>
      <c r="I47" s="102">
        <v>0</v>
      </c>
      <c r="J47" s="102">
        <v>0</v>
      </c>
      <c r="K47" s="102">
        <v>0</v>
      </c>
      <c r="L47" s="102">
        <v>0</v>
      </c>
      <c r="M47" s="102">
        <v>0</v>
      </c>
      <c r="N47" s="104">
        <v>13137.588400950001</v>
      </c>
      <c r="O47" s="102">
        <v>4396.0846617699999</v>
      </c>
      <c r="P47" s="102">
        <v>3308.9349824000001</v>
      </c>
      <c r="Q47" s="102">
        <v>3184.4615473199997</v>
      </c>
      <c r="R47" s="102">
        <v>3023.0289522900002</v>
      </c>
      <c r="S47" s="102">
        <v>3361.3109948200013</v>
      </c>
      <c r="T47" s="102">
        <v>7590.9227352100006</v>
      </c>
      <c r="U47" s="102">
        <v>3067.7419117599998</v>
      </c>
      <c r="V47" s="102">
        <v>3700.9934819</v>
      </c>
      <c r="W47" s="102">
        <v>2926.7400620599997</v>
      </c>
      <c r="X47" s="102">
        <v>6742.1262171599992</v>
      </c>
      <c r="Y47" s="103">
        <v>2536.8123863400001</v>
      </c>
      <c r="Z47" s="104">
        <v>5.0378579999999999</v>
      </c>
      <c r="AA47" s="102">
        <v>10.9463606</v>
      </c>
      <c r="AB47" s="102">
        <v>15.448425899999998</v>
      </c>
      <c r="AC47" s="102">
        <v>9.4136969000000015</v>
      </c>
      <c r="AD47" s="102">
        <v>2.8276767999999999</v>
      </c>
      <c r="AE47" s="102">
        <v>0.72457400000000005</v>
      </c>
      <c r="AF47" s="102">
        <v>5.9583577999999999</v>
      </c>
      <c r="AG47" s="102">
        <v>5.2897669</v>
      </c>
      <c r="AH47" s="102">
        <v>11.393493640000001</v>
      </c>
      <c r="AI47" s="102">
        <v>6.0927180000000005</v>
      </c>
      <c r="AJ47" s="102">
        <v>10.1333308</v>
      </c>
      <c r="AK47" s="103">
        <v>14.5438577</v>
      </c>
      <c r="AL47" s="105">
        <f t="shared" si="19"/>
        <v>13132.550542950001</v>
      </c>
      <c r="AM47" s="102">
        <f t="shared" si="19"/>
        <v>4385.13830117</v>
      </c>
      <c r="AN47" s="102">
        <f t="shared" si="19"/>
        <v>3293.4865565</v>
      </c>
      <c r="AO47" s="102">
        <f t="shared" si="19"/>
        <v>3175.0478504199996</v>
      </c>
      <c r="AP47" s="102">
        <f t="shared" si="19"/>
        <v>3020.2012754900002</v>
      </c>
      <c r="AQ47" s="102">
        <f t="shared" si="19"/>
        <v>3360.5864208200014</v>
      </c>
      <c r="AR47" s="102">
        <f t="shared" si="19"/>
        <v>7584.9643774100005</v>
      </c>
      <c r="AS47" s="102">
        <f t="shared" si="19"/>
        <v>3062.4521448599999</v>
      </c>
      <c r="AT47" s="102">
        <f t="shared" si="19"/>
        <v>3689.5999882599999</v>
      </c>
      <c r="AU47" s="102">
        <f t="shared" si="19"/>
        <v>2920.6473440599998</v>
      </c>
      <c r="AV47" s="102">
        <f t="shared" si="19"/>
        <v>6731.9928863599989</v>
      </c>
      <c r="AW47" s="102">
        <f t="shared" si="19"/>
        <v>2522.2685286400001</v>
      </c>
      <c r="AX47" s="93"/>
      <c r="AY47" s="95"/>
      <c r="AZ47" s="95"/>
      <c r="BA47" s="95"/>
      <c r="BB47" s="95"/>
    </row>
    <row r="48" spans="1:54" ht="16.2" x14ac:dyDescent="0.4">
      <c r="A48" s="23" t="s">
        <v>13</v>
      </c>
      <c r="B48" s="102">
        <v>0</v>
      </c>
      <c r="C48" s="102">
        <v>0</v>
      </c>
      <c r="D48" s="102">
        <v>0</v>
      </c>
      <c r="E48" s="102">
        <v>0</v>
      </c>
      <c r="F48" s="102">
        <v>0</v>
      </c>
      <c r="G48" s="102">
        <v>0</v>
      </c>
      <c r="H48" s="102">
        <v>0</v>
      </c>
      <c r="I48" s="102">
        <v>0</v>
      </c>
      <c r="J48" s="102">
        <v>0</v>
      </c>
      <c r="K48" s="102">
        <v>0</v>
      </c>
      <c r="L48" s="102">
        <v>0</v>
      </c>
      <c r="M48" s="103">
        <v>0</v>
      </c>
      <c r="N48" s="104">
        <v>11479.772698050001</v>
      </c>
      <c r="O48" s="102">
        <v>8009.9944380899997</v>
      </c>
      <c r="P48" s="102">
        <v>21080.228057060001</v>
      </c>
      <c r="Q48" s="102">
        <v>13419.551106790001</v>
      </c>
      <c r="R48" s="102">
        <v>226.71745480000001</v>
      </c>
      <c r="S48" s="102">
        <v>7354.5553364799998</v>
      </c>
      <c r="T48" s="102">
        <v>23010.374994049998</v>
      </c>
      <c r="U48" s="102">
        <v>4269.5250130900004</v>
      </c>
      <c r="V48" s="102">
        <v>4712.7893484900005</v>
      </c>
      <c r="W48" s="102">
        <v>8295.0716403800016</v>
      </c>
      <c r="X48" s="102">
        <v>1725.0808688000002</v>
      </c>
      <c r="Y48" s="103">
        <v>2691.3639507399998</v>
      </c>
      <c r="Z48" s="104">
        <v>0</v>
      </c>
      <c r="AA48" s="102">
        <v>1.5892396</v>
      </c>
      <c r="AB48" s="102">
        <v>7.3</v>
      </c>
      <c r="AC48" s="102">
        <v>0.39200000000000002</v>
      </c>
      <c r="AD48" s="102">
        <v>2.0951</v>
      </c>
      <c r="AE48" s="102">
        <v>84.027000000000001</v>
      </c>
      <c r="AF48" s="102">
        <v>0.61699999999999999</v>
      </c>
      <c r="AG48" s="102">
        <v>9.4703800000000005</v>
      </c>
      <c r="AH48" s="102">
        <v>0</v>
      </c>
      <c r="AI48" s="102">
        <v>400.16199999999998</v>
      </c>
      <c r="AJ48" s="102">
        <v>4.0000000000000001E-3</v>
      </c>
      <c r="AK48" s="103">
        <v>0.35248750000000001</v>
      </c>
      <c r="AL48" s="105">
        <f t="shared" si="19"/>
        <v>11479.772698050001</v>
      </c>
      <c r="AM48" s="102">
        <f t="shared" si="19"/>
        <v>8008.4051984899997</v>
      </c>
      <c r="AN48" s="102">
        <f t="shared" si="19"/>
        <v>21072.928057060002</v>
      </c>
      <c r="AO48" s="102">
        <f t="shared" si="19"/>
        <v>13419.159106790001</v>
      </c>
      <c r="AP48" s="102">
        <f t="shared" si="19"/>
        <v>224.62235480000001</v>
      </c>
      <c r="AQ48" s="102">
        <f t="shared" si="19"/>
        <v>7270.5283364799998</v>
      </c>
      <c r="AR48" s="102">
        <f t="shared" si="19"/>
        <v>23009.75799405</v>
      </c>
      <c r="AS48" s="102">
        <f t="shared" si="19"/>
        <v>4260.0546330900006</v>
      </c>
      <c r="AT48" s="102">
        <f t="shared" si="19"/>
        <v>4712.7893484900005</v>
      </c>
      <c r="AU48" s="102">
        <f t="shared" si="19"/>
        <v>7894.9096403800013</v>
      </c>
      <c r="AV48" s="102">
        <f t="shared" si="19"/>
        <v>1725.0768688000003</v>
      </c>
      <c r="AW48" s="102">
        <f t="shared" si="19"/>
        <v>2691.01146324</v>
      </c>
      <c r="AX48" s="93"/>
      <c r="AY48" s="95"/>
      <c r="AZ48" s="95"/>
      <c r="BA48" s="95"/>
      <c r="BB48" s="95"/>
    </row>
    <row r="49" spans="1:54" ht="16.2" x14ac:dyDescent="0.4">
      <c r="A49" s="44" t="s">
        <v>37</v>
      </c>
      <c r="B49" s="124">
        <f t="shared" ref="B49:AW49" si="20">B50+B51</f>
        <v>153747.685</v>
      </c>
      <c r="C49" s="124">
        <f t="shared" si="20"/>
        <v>131861.10999999999</v>
      </c>
      <c r="D49" s="124">
        <f t="shared" si="20"/>
        <v>127455.32</v>
      </c>
      <c r="E49" s="124">
        <f t="shared" si="20"/>
        <v>132486.09866667</v>
      </c>
      <c r="F49" s="124">
        <f t="shared" si="20"/>
        <v>132900.76800000001</v>
      </c>
      <c r="G49" s="124">
        <f t="shared" si="20"/>
        <v>120292.93479999999</v>
      </c>
      <c r="H49" s="124">
        <f t="shared" si="20"/>
        <v>115052.62880000001</v>
      </c>
      <c r="I49" s="124">
        <f t="shared" si="20"/>
        <v>112111.73000000001</v>
      </c>
      <c r="J49" s="124">
        <f t="shared" si="20"/>
        <v>113539.13</v>
      </c>
      <c r="K49" s="124">
        <f t="shared" si="20"/>
        <v>134986.29</v>
      </c>
      <c r="L49" s="124">
        <f t="shared" si="20"/>
        <v>132385.26999999999</v>
      </c>
      <c r="M49" s="125">
        <f t="shared" si="20"/>
        <v>116846.981</v>
      </c>
      <c r="N49" s="126">
        <f t="shared" si="20"/>
        <v>38568.79616806002</v>
      </c>
      <c r="O49" s="124">
        <f t="shared" si="20"/>
        <v>46720.455129479989</v>
      </c>
      <c r="P49" s="124">
        <f t="shared" si="20"/>
        <v>45748.453452549991</v>
      </c>
      <c r="Q49" s="124">
        <f t="shared" si="20"/>
        <v>49210.480890090024</v>
      </c>
      <c r="R49" s="124">
        <f t="shared" si="20"/>
        <v>41446.614422340004</v>
      </c>
      <c r="S49" s="124">
        <f t="shared" si="20"/>
        <v>42765.398134389994</v>
      </c>
      <c r="T49" s="124">
        <f t="shared" si="20"/>
        <v>48018.798008329992</v>
      </c>
      <c r="U49" s="124">
        <f t="shared" si="20"/>
        <v>54709.452835329976</v>
      </c>
      <c r="V49" s="124">
        <f t="shared" si="20"/>
        <v>39151.451556979991</v>
      </c>
      <c r="W49" s="124">
        <f t="shared" si="20"/>
        <v>41941.798741009989</v>
      </c>
      <c r="X49" s="124">
        <f t="shared" si="20"/>
        <v>42351.980701039982</v>
      </c>
      <c r="Y49" s="125">
        <f t="shared" si="20"/>
        <v>34844.829246519985</v>
      </c>
      <c r="Z49" s="127">
        <f t="shared" si="20"/>
        <v>86027.512475980009</v>
      </c>
      <c r="AA49" s="124">
        <f t="shared" si="20"/>
        <v>102973.11935774003</v>
      </c>
      <c r="AB49" s="124">
        <f t="shared" si="20"/>
        <v>93803.647545529966</v>
      </c>
      <c r="AC49" s="124">
        <f t="shared" si="20"/>
        <v>92169.34676867997</v>
      </c>
      <c r="AD49" s="124">
        <f t="shared" si="20"/>
        <v>90597.233039169994</v>
      </c>
      <c r="AE49" s="124">
        <f t="shared" si="20"/>
        <v>89409.516992009987</v>
      </c>
      <c r="AF49" s="124">
        <f t="shared" si="20"/>
        <v>71318.526866569999</v>
      </c>
      <c r="AG49" s="124">
        <f t="shared" si="20"/>
        <v>69634.649345210011</v>
      </c>
      <c r="AH49" s="124">
        <f t="shared" si="20"/>
        <v>77486.160155649995</v>
      </c>
      <c r="AI49" s="124">
        <f t="shared" si="20"/>
        <v>84697.460377359981</v>
      </c>
      <c r="AJ49" s="124">
        <f t="shared" si="20"/>
        <v>103516.76891757001</v>
      </c>
      <c r="AK49" s="125">
        <f t="shared" si="20"/>
        <v>114785.92583406999</v>
      </c>
      <c r="AL49" s="127">
        <f t="shared" si="20"/>
        <v>106288.96869208002</v>
      </c>
      <c r="AM49" s="124">
        <f t="shared" si="20"/>
        <v>75608.445771739949</v>
      </c>
      <c r="AN49" s="124">
        <f t="shared" si="20"/>
        <v>79400.125907020018</v>
      </c>
      <c r="AO49" s="124">
        <f t="shared" si="20"/>
        <v>89527.232788080059</v>
      </c>
      <c r="AP49" s="124">
        <f t="shared" si="20"/>
        <v>83750.149383170006</v>
      </c>
      <c r="AQ49" s="124">
        <f t="shared" si="20"/>
        <v>73648.815942379995</v>
      </c>
      <c r="AR49" s="124">
        <f t="shared" si="20"/>
        <v>91752.89994175997</v>
      </c>
      <c r="AS49" s="124">
        <f t="shared" si="20"/>
        <v>97186.533490119968</v>
      </c>
      <c r="AT49" s="124">
        <f t="shared" si="20"/>
        <v>75204.421401330022</v>
      </c>
      <c r="AU49" s="124">
        <f t="shared" si="20"/>
        <v>92230.628363650001</v>
      </c>
      <c r="AV49" s="124">
        <f t="shared" si="20"/>
        <v>71220.481783469964</v>
      </c>
      <c r="AW49" s="124">
        <f t="shared" si="20"/>
        <v>36905.884412449981</v>
      </c>
      <c r="AX49" s="119"/>
      <c r="AY49" s="95"/>
      <c r="AZ49" s="95"/>
      <c r="BA49" s="95"/>
      <c r="BB49" s="95"/>
    </row>
    <row r="50" spans="1:54" ht="16.2" x14ac:dyDescent="0.4">
      <c r="A50" s="16" t="s">
        <v>11</v>
      </c>
      <c r="B50" s="102">
        <v>78976.710000000006</v>
      </c>
      <c r="C50" s="102">
        <v>67691.86</v>
      </c>
      <c r="D50" s="102">
        <v>70980.820000000007</v>
      </c>
      <c r="E50" s="102">
        <v>71120.350000000006</v>
      </c>
      <c r="F50" s="102">
        <v>72832.02</v>
      </c>
      <c r="G50" s="102">
        <v>67590.89</v>
      </c>
      <c r="H50" s="102">
        <v>58455.25</v>
      </c>
      <c r="I50" s="102">
        <v>52670.36</v>
      </c>
      <c r="J50" s="102">
        <v>55860.76</v>
      </c>
      <c r="K50" s="102">
        <v>75382.92</v>
      </c>
      <c r="L50" s="102">
        <v>70113.899999999994</v>
      </c>
      <c r="M50" s="103">
        <v>68094.2</v>
      </c>
      <c r="N50" s="104">
        <v>10162.978473699999</v>
      </c>
      <c r="O50" s="102">
        <v>14818.474185069999</v>
      </c>
      <c r="P50" s="102">
        <v>11272.018706909999</v>
      </c>
      <c r="Q50" s="102">
        <v>17205.917558950005</v>
      </c>
      <c r="R50" s="102">
        <v>4963.673386890001</v>
      </c>
      <c r="S50" s="102">
        <v>8908.9946796199965</v>
      </c>
      <c r="T50" s="102">
        <v>13184.384250469995</v>
      </c>
      <c r="U50" s="102">
        <v>8731.08627901</v>
      </c>
      <c r="V50" s="102">
        <v>13625.092276259997</v>
      </c>
      <c r="W50" s="102">
        <v>13848.409341150005</v>
      </c>
      <c r="X50" s="102">
        <v>12442.72379543</v>
      </c>
      <c r="Y50" s="103">
        <v>6474.287436169996</v>
      </c>
      <c r="Z50" s="104">
        <v>60971.089719450014</v>
      </c>
      <c r="AA50" s="102">
        <v>73717.156481540034</v>
      </c>
      <c r="AB50" s="102">
        <v>62126.530756739987</v>
      </c>
      <c r="AC50" s="102">
        <v>53518.379684479973</v>
      </c>
      <c r="AD50" s="102">
        <v>58263.067651680009</v>
      </c>
      <c r="AE50" s="102">
        <v>62022.771139799996</v>
      </c>
      <c r="AF50" s="102">
        <v>48379.761358490003</v>
      </c>
      <c r="AG50" s="102">
        <v>40189.827960740011</v>
      </c>
      <c r="AH50" s="102">
        <v>50029.204196949984</v>
      </c>
      <c r="AI50" s="102">
        <v>54717.609357809983</v>
      </c>
      <c r="AJ50" s="102">
        <v>71996.315084290007</v>
      </c>
      <c r="AK50" s="103">
        <v>76952.865316969997</v>
      </c>
      <c r="AL50" s="105">
        <f t="shared" ref="AL50:AW50" si="21">(B50+N50-Z50)</f>
        <v>28168.598754249993</v>
      </c>
      <c r="AM50" s="102">
        <f t="shared" si="21"/>
        <v>8793.1777035299601</v>
      </c>
      <c r="AN50" s="102">
        <f t="shared" si="21"/>
        <v>20126.307950170012</v>
      </c>
      <c r="AO50" s="102">
        <f t="shared" si="21"/>
        <v>34807.887874470041</v>
      </c>
      <c r="AP50" s="102">
        <f t="shared" si="21"/>
        <v>19532.62573521</v>
      </c>
      <c r="AQ50" s="102">
        <f t="shared" si="21"/>
        <v>14477.113539819999</v>
      </c>
      <c r="AR50" s="102">
        <f t="shared" si="21"/>
        <v>23259.872891979998</v>
      </c>
      <c r="AS50" s="102">
        <f t="shared" si="21"/>
        <v>21211.61831826999</v>
      </c>
      <c r="AT50" s="102">
        <f t="shared" si="21"/>
        <v>19456.64807931002</v>
      </c>
      <c r="AU50" s="102">
        <f t="shared" si="21"/>
        <v>34513.719983340023</v>
      </c>
      <c r="AV50" s="102">
        <f t="shared" si="21"/>
        <v>10560.308711139995</v>
      </c>
      <c r="AW50" s="102">
        <f t="shared" si="21"/>
        <v>-2384.3778808000061</v>
      </c>
      <c r="AX50" s="93"/>
      <c r="AY50" s="95"/>
      <c r="AZ50" s="95"/>
      <c r="BA50" s="95"/>
      <c r="BB50" s="95"/>
    </row>
    <row r="51" spans="1:54" ht="16.2" x14ac:dyDescent="0.4">
      <c r="A51" s="48" t="s">
        <v>55</v>
      </c>
      <c r="B51" s="115">
        <f t="shared" ref="B51:AW51" si="22">(B52+B53)</f>
        <v>74770.975000000006</v>
      </c>
      <c r="C51" s="115">
        <f t="shared" si="22"/>
        <v>64169.25</v>
      </c>
      <c r="D51" s="115">
        <f t="shared" si="22"/>
        <v>56474.5</v>
      </c>
      <c r="E51" s="115">
        <f t="shared" si="22"/>
        <v>61365.748666669999</v>
      </c>
      <c r="F51" s="115">
        <f t="shared" si="22"/>
        <v>60068.748</v>
      </c>
      <c r="G51" s="115">
        <f t="shared" si="22"/>
        <v>52702.044799999996</v>
      </c>
      <c r="H51" s="115">
        <f t="shared" si="22"/>
        <v>56597.378799999999</v>
      </c>
      <c r="I51" s="115">
        <f t="shared" si="22"/>
        <v>59441.37</v>
      </c>
      <c r="J51" s="115">
        <f t="shared" si="22"/>
        <v>57678.37</v>
      </c>
      <c r="K51" s="115">
        <f t="shared" si="22"/>
        <v>59603.37</v>
      </c>
      <c r="L51" s="115">
        <f t="shared" si="22"/>
        <v>62271.37</v>
      </c>
      <c r="M51" s="116">
        <f t="shared" si="22"/>
        <v>48752.781000000003</v>
      </c>
      <c r="N51" s="117">
        <f t="shared" si="22"/>
        <v>28405.817694360019</v>
      </c>
      <c r="O51" s="115">
        <f t="shared" si="22"/>
        <v>31901.980944409988</v>
      </c>
      <c r="P51" s="115">
        <f t="shared" si="22"/>
        <v>34476.434745639992</v>
      </c>
      <c r="Q51" s="115">
        <f t="shared" si="22"/>
        <v>32004.563331140023</v>
      </c>
      <c r="R51" s="115">
        <f t="shared" si="22"/>
        <v>36482.941035450007</v>
      </c>
      <c r="S51" s="115">
        <f t="shared" si="22"/>
        <v>33856.403454769999</v>
      </c>
      <c r="T51" s="115">
        <f t="shared" si="22"/>
        <v>34834.413757859998</v>
      </c>
      <c r="U51" s="115">
        <f t="shared" si="22"/>
        <v>45978.366556319976</v>
      </c>
      <c r="V51" s="115">
        <f t="shared" si="22"/>
        <v>25526.359280719997</v>
      </c>
      <c r="W51" s="115">
        <f t="shared" si="22"/>
        <v>28093.389399859985</v>
      </c>
      <c r="X51" s="115">
        <f t="shared" si="22"/>
        <v>29909.256905609986</v>
      </c>
      <c r="Y51" s="116">
        <f t="shared" si="22"/>
        <v>28370.541810349987</v>
      </c>
      <c r="Z51" s="118">
        <f t="shared" si="22"/>
        <v>25056.422756529995</v>
      </c>
      <c r="AA51" s="115">
        <f t="shared" si="22"/>
        <v>29255.962876199992</v>
      </c>
      <c r="AB51" s="115">
        <f t="shared" si="22"/>
        <v>31677.116788789986</v>
      </c>
      <c r="AC51" s="115">
        <f t="shared" si="22"/>
        <v>38650.967084200005</v>
      </c>
      <c r="AD51" s="115">
        <f t="shared" si="22"/>
        <v>32334.165387489989</v>
      </c>
      <c r="AE51" s="115">
        <f t="shared" si="22"/>
        <v>27386.745852209995</v>
      </c>
      <c r="AF51" s="115">
        <f t="shared" si="22"/>
        <v>22938.765508080003</v>
      </c>
      <c r="AG51" s="115">
        <f t="shared" si="22"/>
        <v>29444.821384469997</v>
      </c>
      <c r="AH51" s="115">
        <f t="shared" si="22"/>
        <v>27456.955958700004</v>
      </c>
      <c r="AI51" s="115">
        <f t="shared" si="22"/>
        <v>29979.851019549998</v>
      </c>
      <c r="AJ51" s="115">
        <f t="shared" si="22"/>
        <v>31520.453833280008</v>
      </c>
      <c r="AK51" s="116">
        <f t="shared" si="22"/>
        <v>37833.060517099999</v>
      </c>
      <c r="AL51" s="118">
        <f t="shared" si="22"/>
        <v>78120.369937830023</v>
      </c>
      <c r="AM51" s="115">
        <f t="shared" si="22"/>
        <v>66815.268068209989</v>
      </c>
      <c r="AN51" s="115">
        <f t="shared" si="22"/>
        <v>59273.817956850005</v>
      </c>
      <c r="AO51" s="115">
        <f t="shared" si="22"/>
        <v>54719.34491361001</v>
      </c>
      <c r="AP51" s="115">
        <f t="shared" si="22"/>
        <v>64217.523647960013</v>
      </c>
      <c r="AQ51" s="115">
        <f t="shared" si="22"/>
        <v>59171.702402560004</v>
      </c>
      <c r="AR51" s="115">
        <f t="shared" si="22"/>
        <v>68493.027049779979</v>
      </c>
      <c r="AS51" s="115">
        <f t="shared" si="22"/>
        <v>75974.915171849978</v>
      </c>
      <c r="AT51" s="115">
        <f t="shared" si="22"/>
        <v>55747.773322020003</v>
      </c>
      <c r="AU51" s="115">
        <f t="shared" si="22"/>
        <v>57716.908380309986</v>
      </c>
      <c r="AV51" s="115">
        <f t="shared" si="22"/>
        <v>60660.173072329977</v>
      </c>
      <c r="AW51" s="115">
        <f t="shared" si="22"/>
        <v>39290.262293249987</v>
      </c>
      <c r="AX51" s="119"/>
      <c r="AY51" s="95"/>
      <c r="AZ51" s="95"/>
      <c r="BA51" s="95"/>
      <c r="BB51" s="95"/>
    </row>
    <row r="52" spans="1:54" ht="16.2" x14ac:dyDescent="0.4">
      <c r="A52" s="24" t="s">
        <v>61</v>
      </c>
      <c r="B52" s="102">
        <v>55651</v>
      </c>
      <c r="C52" s="102">
        <v>56821</v>
      </c>
      <c r="D52" s="102">
        <v>49184</v>
      </c>
      <c r="E52" s="102">
        <v>53562.666666669997</v>
      </c>
      <c r="F52" s="102">
        <v>54961.665999999997</v>
      </c>
      <c r="G52" s="102">
        <v>46691.665999999997</v>
      </c>
      <c r="H52" s="102">
        <v>48656</v>
      </c>
      <c r="I52" s="102">
        <v>50492</v>
      </c>
      <c r="J52" s="102">
        <v>48194</v>
      </c>
      <c r="K52" s="102">
        <v>50911</v>
      </c>
      <c r="L52" s="102">
        <v>50498</v>
      </c>
      <c r="M52" s="103">
        <v>40602.411</v>
      </c>
      <c r="N52" s="104">
        <v>27094.435473570018</v>
      </c>
      <c r="O52" s="102">
        <v>30826.271103749987</v>
      </c>
      <c r="P52" s="102">
        <v>30301.83563111999</v>
      </c>
      <c r="Q52" s="102">
        <v>30125.070978380023</v>
      </c>
      <c r="R52" s="102">
        <v>32781.729440940006</v>
      </c>
      <c r="S52" s="102">
        <v>31317.349791819997</v>
      </c>
      <c r="T52" s="102">
        <v>30604.739456279996</v>
      </c>
      <c r="U52" s="102">
        <v>35290.891359779976</v>
      </c>
      <c r="V52" s="102">
        <v>25210.007527119997</v>
      </c>
      <c r="W52" s="102">
        <v>27303.014028299986</v>
      </c>
      <c r="X52" s="102">
        <v>29457.682399609985</v>
      </c>
      <c r="Y52" s="103">
        <v>27030.497163349988</v>
      </c>
      <c r="Z52" s="104">
        <v>22707.371580529994</v>
      </c>
      <c r="AA52" s="102">
        <v>26925.107813199993</v>
      </c>
      <c r="AB52" s="102">
        <v>29791.325635789985</v>
      </c>
      <c r="AC52" s="102">
        <v>34993.721455000006</v>
      </c>
      <c r="AD52" s="102">
        <v>30271.617603489991</v>
      </c>
      <c r="AE52" s="102">
        <v>25092.846152709993</v>
      </c>
      <c r="AF52" s="102">
        <v>21719.725398680002</v>
      </c>
      <c r="AG52" s="102">
        <v>27372.812208469997</v>
      </c>
      <c r="AH52" s="102">
        <v>26610.044988700003</v>
      </c>
      <c r="AI52" s="102">
        <v>28883.835082549998</v>
      </c>
      <c r="AJ52" s="102">
        <v>29536.109251280006</v>
      </c>
      <c r="AK52" s="103">
        <v>32929.202343500001</v>
      </c>
      <c r="AL52" s="105">
        <f t="shared" ref="AL52:AW53" si="23">(B52+N52-Z52)</f>
        <v>60038.063893040024</v>
      </c>
      <c r="AM52" s="102">
        <f t="shared" si="23"/>
        <v>60722.163290549986</v>
      </c>
      <c r="AN52" s="102">
        <f t="shared" si="23"/>
        <v>49694.509995330009</v>
      </c>
      <c r="AO52" s="102">
        <f t="shared" si="23"/>
        <v>48694.01619005001</v>
      </c>
      <c r="AP52" s="102">
        <f t="shared" si="23"/>
        <v>57471.777837450012</v>
      </c>
      <c r="AQ52" s="102">
        <f t="shared" si="23"/>
        <v>52916.169639110005</v>
      </c>
      <c r="AR52" s="102">
        <f t="shared" si="23"/>
        <v>57541.014057599983</v>
      </c>
      <c r="AS52" s="102">
        <f t="shared" si="23"/>
        <v>58410.079151309983</v>
      </c>
      <c r="AT52" s="102">
        <f t="shared" si="23"/>
        <v>46793.962538420004</v>
      </c>
      <c r="AU52" s="102">
        <f t="shared" si="23"/>
        <v>49330.178945749984</v>
      </c>
      <c r="AV52" s="102">
        <f t="shared" si="23"/>
        <v>50419.573148329975</v>
      </c>
      <c r="AW52" s="102">
        <f t="shared" si="23"/>
        <v>34703.705819849987</v>
      </c>
      <c r="AX52" s="93"/>
      <c r="AY52" s="95"/>
      <c r="AZ52" s="95"/>
      <c r="BA52" s="95"/>
      <c r="BB52" s="95"/>
    </row>
    <row r="53" spans="1:54" ht="16.8" thickBot="1" x14ac:dyDescent="0.45">
      <c r="A53" s="30" t="s">
        <v>62</v>
      </c>
      <c r="B53" s="128">
        <v>19119.974999999999</v>
      </c>
      <c r="C53" s="128">
        <v>7348.25</v>
      </c>
      <c r="D53" s="128">
        <v>7290.5</v>
      </c>
      <c r="E53" s="128">
        <v>7803.0820000000003</v>
      </c>
      <c r="F53" s="128">
        <v>5107.0820000000003</v>
      </c>
      <c r="G53" s="128">
        <v>6010.3788000000004</v>
      </c>
      <c r="H53" s="128">
        <v>7941.3788000000004</v>
      </c>
      <c r="I53" s="128">
        <v>8949.3700000000008</v>
      </c>
      <c r="J53" s="128">
        <v>9484.3700000000008</v>
      </c>
      <c r="K53" s="128">
        <v>8692.3700000000008</v>
      </c>
      <c r="L53" s="128">
        <v>11773.37</v>
      </c>
      <c r="M53" s="129">
        <v>8150.37</v>
      </c>
      <c r="N53" s="130">
        <v>1311.3822207899998</v>
      </c>
      <c r="O53" s="128">
        <v>1075.7098406600001</v>
      </c>
      <c r="P53" s="128">
        <v>4174.5991145199996</v>
      </c>
      <c r="Q53" s="128">
        <v>1879.4923527600001</v>
      </c>
      <c r="R53" s="128">
        <v>3701.2115945099995</v>
      </c>
      <c r="S53" s="128">
        <v>2539.0536629500002</v>
      </c>
      <c r="T53" s="128">
        <v>4229.6743015800012</v>
      </c>
      <c r="U53" s="128">
        <v>10687.475196540001</v>
      </c>
      <c r="V53" s="128">
        <v>316.3517536</v>
      </c>
      <c r="W53" s="128">
        <v>790.37537156000008</v>
      </c>
      <c r="X53" s="128">
        <v>451.57450600000004</v>
      </c>
      <c r="Y53" s="129">
        <v>1340.0446469999999</v>
      </c>
      <c r="Z53" s="130">
        <v>2349.0511759999999</v>
      </c>
      <c r="AA53" s="128">
        <v>2330.8550629999995</v>
      </c>
      <c r="AB53" s="128">
        <v>1885.7911530000001</v>
      </c>
      <c r="AC53" s="128">
        <v>3657.2456291999997</v>
      </c>
      <c r="AD53" s="128">
        <v>2062.5477839999999</v>
      </c>
      <c r="AE53" s="128">
        <v>2293.8996995000002</v>
      </c>
      <c r="AF53" s="128">
        <v>1219.0401093999999</v>
      </c>
      <c r="AG53" s="128">
        <v>2072.009176</v>
      </c>
      <c r="AH53" s="128">
        <v>846.91097000000002</v>
      </c>
      <c r="AI53" s="128">
        <v>1096.0159369999999</v>
      </c>
      <c r="AJ53" s="128">
        <v>1984.3445820000002</v>
      </c>
      <c r="AK53" s="129">
        <v>4903.8581736000006</v>
      </c>
      <c r="AL53" s="131">
        <f t="shared" si="23"/>
        <v>18082.306044789999</v>
      </c>
      <c r="AM53" s="128">
        <f t="shared" si="23"/>
        <v>6093.1047776600008</v>
      </c>
      <c r="AN53" s="128">
        <f t="shared" si="23"/>
        <v>9579.3079615199986</v>
      </c>
      <c r="AO53" s="128">
        <f t="shared" si="23"/>
        <v>6025.328723560001</v>
      </c>
      <c r="AP53" s="128">
        <f t="shared" si="23"/>
        <v>6745.7458105099995</v>
      </c>
      <c r="AQ53" s="128">
        <f t="shared" si="23"/>
        <v>6255.5327634500009</v>
      </c>
      <c r="AR53" s="128">
        <f t="shared" si="23"/>
        <v>10952.01299218</v>
      </c>
      <c r="AS53" s="128">
        <f t="shared" si="23"/>
        <v>17564.836020540002</v>
      </c>
      <c r="AT53" s="128">
        <f t="shared" si="23"/>
        <v>8953.8107835999999</v>
      </c>
      <c r="AU53" s="128">
        <f t="shared" si="23"/>
        <v>8386.7294345600003</v>
      </c>
      <c r="AV53" s="128">
        <f t="shared" si="23"/>
        <v>10240.599924000002</v>
      </c>
      <c r="AW53" s="128">
        <f t="shared" si="23"/>
        <v>4586.556473399999</v>
      </c>
      <c r="AX53" s="93"/>
      <c r="AY53" s="95"/>
      <c r="AZ53" s="95"/>
      <c r="BA53" s="95"/>
      <c r="BB53" s="95"/>
    </row>
    <row r="54" spans="1:54" ht="12" customHeight="1" x14ac:dyDescent="0.3"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2"/>
    </row>
    <row r="55" spans="1:54" ht="12" customHeight="1" x14ac:dyDescent="0.3"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2"/>
    </row>
    <row r="56" spans="1:54" ht="12" customHeight="1" x14ac:dyDescent="0.3"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3"/>
      <c r="AM56" s="133"/>
      <c r="AN56" s="133"/>
      <c r="AO56" s="133"/>
      <c r="AP56" s="133"/>
      <c r="AQ56" s="133"/>
      <c r="AR56" s="133"/>
      <c r="AS56" s="133"/>
      <c r="AT56" s="133"/>
      <c r="AU56" s="133"/>
      <c r="AV56" s="133"/>
      <c r="AW56" s="133"/>
      <c r="AX56" s="132"/>
    </row>
    <row r="57" spans="1:54" ht="12" customHeight="1" x14ac:dyDescent="0.3"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3"/>
      <c r="AM57" s="133"/>
      <c r="AN57" s="133"/>
      <c r="AO57" s="133"/>
      <c r="AP57" s="133"/>
      <c r="AQ57" s="133"/>
      <c r="AR57" s="133"/>
      <c r="AS57" s="133"/>
      <c r="AT57" s="133"/>
      <c r="AU57" s="133"/>
      <c r="AV57" s="133"/>
      <c r="AW57" s="133"/>
      <c r="AX57" s="132"/>
    </row>
    <row r="58" spans="1:54" ht="12" customHeight="1" x14ac:dyDescent="0.3"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3"/>
      <c r="AM58" s="133"/>
      <c r="AN58" s="133"/>
      <c r="AO58" s="133"/>
      <c r="AP58" s="133"/>
      <c r="AQ58" s="133"/>
      <c r="AR58" s="133"/>
      <c r="AS58" s="133"/>
      <c r="AT58" s="133"/>
      <c r="AU58" s="133"/>
      <c r="AV58" s="133"/>
      <c r="AW58" s="133"/>
      <c r="AX58" s="132"/>
    </row>
    <row r="59" spans="1:54" ht="12" customHeight="1" x14ac:dyDescent="0.3"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3"/>
      <c r="AX59" s="132"/>
    </row>
    <row r="60" spans="1:54" ht="12" customHeight="1" x14ac:dyDescent="0.3"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2"/>
    </row>
    <row r="61" spans="1:54" ht="12" customHeight="1" x14ac:dyDescent="0.3"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3"/>
      <c r="AM61" s="133"/>
      <c r="AN61" s="133"/>
      <c r="AO61" s="133"/>
      <c r="AP61" s="133"/>
      <c r="AQ61" s="133"/>
      <c r="AR61" s="133"/>
      <c r="AS61" s="133"/>
      <c r="AT61" s="133"/>
      <c r="AU61" s="133"/>
      <c r="AV61" s="133"/>
      <c r="AW61" s="133"/>
      <c r="AX61" s="132"/>
    </row>
    <row r="62" spans="1:54" ht="12" customHeight="1" x14ac:dyDescent="0.3"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2"/>
      <c r="AG62" s="132"/>
      <c r="AH62" s="132"/>
      <c r="AI62" s="132"/>
      <c r="AJ62" s="132"/>
      <c r="AK62" s="132"/>
      <c r="AL62" s="133"/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2"/>
    </row>
    <row r="63" spans="1:54" ht="12" customHeight="1" x14ac:dyDescent="0.3"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3"/>
      <c r="AM63" s="133"/>
      <c r="AN63" s="133"/>
      <c r="AO63" s="133"/>
      <c r="AP63" s="133"/>
      <c r="AQ63" s="133"/>
      <c r="AR63" s="133"/>
      <c r="AS63" s="133"/>
      <c r="AT63" s="133"/>
      <c r="AU63" s="133"/>
      <c r="AV63" s="133"/>
      <c r="AW63" s="133"/>
      <c r="AX63" s="132"/>
    </row>
    <row r="64" spans="1:54" ht="12" customHeight="1" x14ac:dyDescent="0.3"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3"/>
      <c r="AM64" s="133"/>
      <c r="AN64" s="133"/>
      <c r="AO64" s="133"/>
      <c r="AP64" s="133"/>
      <c r="AQ64" s="133"/>
      <c r="AR64" s="133"/>
      <c r="AS64" s="133"/>
      <c r="AT64" s="133"/>
      <c r="AU64" s="133"/>
      <c r="AV64" s="133"/>
      <c r="AW64" s="133"/>
      <c r="AX64" s="132"/>
    </row>
    <row r="65" spans="2:50" ht="12" customHeight="1" x14ac:dyDescent="0.3"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3"/>
      <c r="AM65" s="133"/>
      <c r="AN65" s="133"/>
      <c r="AO65" s="133"/>
      <c r="AP65" s="133"/>
      <c r="AQ65" s="133"/>
      <c r="AR65" s="133"/>
      <c r="AS65" s="133"/>
      <c r="AT65" s="133"/>
      <c r="AU65" s="133"/>
      <c r="AV65" s="133"/>
      <c r="AW65" s="133"/>
      <c r="AX65" s="132"/>
    </row>
    <row r="66" spans="2:50" ht="12" customHeight="1" x14ac:dyDescent="0.3"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3"/>
      <c r="AM66" s="133"/>
      <c r="AN66" s="133"/>
      <c r="AO66" s="133"/>
      <c r="AP66" s="133"/>
      <c r="AQ66" s="133"/>
      <c r="AR66" s="133"/>
      <c r="AS66" s="133"/>
      <c r="AT66" s="133"/>
      <c r="AU66" s="133"/>
      <c r="AV66" s="133"/>
      <c r="AW66" s="133"/>
      <c r="AX66" s="132"/>
    </row>
    <row r="67" spans="2:50" ht="12" customHeight="1" x14ac:dyDescent="0.3"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3"/>
      <c r="AM67" s="133"/>
      <c r="AN67" s="133"/>
      <c r="AO67" s="133"/>
      <c r="AP67" s="133"/>
      <c r="AQ67" s="133"/>
      <c r="AR67" s="133"/>
      <c r="AS67" s="133"/>
      <c r="AT67" s="133"/>
      <c r="AU67" s="133"/>
      <c r="AV67" s="133"/>
      <c r="AW67" s="133"/>
      <c r="AX67" s="132"/>
    </row>
    <row r="68" spans="2:50" ht="12" customHeight="1" x14ac:dyDescent="0.3"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2"/>
      <c r="AG68" s="132"/>
      <c r="AH68" s="132"/>
      <c r="AI68" s="132"/>
      <c r="AJ68" s="132"/>
      <c r="AK68" s="132"/>
      <c r="AL68" s="133"/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133"/>
      <c r="AX68" s="132"/>
    </row>
    <row r="69" spans="2:50" ht="12" customHeight="1" x14ac:dyDescent="0.3"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3"/>
      <c r="AM69" s="133"/>
      <c r="AN69" s="133"/>
      <c r="AO69" s="133"/>
      <c r="AP69" s="133"/>
      <c r="AQ69" s="133"/>
      <c r="AR69" s="133"/>
      <c r="AS69" s="133"/>
      <c r="AT69" s="133"/>
      <c r="AU69" s="133"/>
      <c r="AV69" s="133"/>
      <c r="AW69" s="133"/>
      <c r="AX69" s="132"/>
    </row>
    <row r="70" spans="2:50" ht="12" customHeight="1" x14ac:dyDescent="0.3"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3"/>
      <c r="AM70" s="133"/>
      <c r="AN70" s="133"/>
      <c r="AO70" s="133"/>
      <c r="AP70" s="133"/>
      <c r="AQ70" s="133"/>
      <c r="AR70" s="133"/>
      <c r="AS70" s="133"/>
      <c r="AT70" s="133"/>
      <c r="AU70" s="133"/>
      <c r="AV70" s="133"/>
      <c r="AW70" s="133"/>
      <c r="AX70" s="132"/>
    </row>
    <row r="71" spans="2:50" ht="12" customHeight="1" x14ac:dyDescent="0.3"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3"/>
      <c r="AM71" s="133"/>
      <c r="AN71" s="133"/>
      <c r="AO71" s="133"/>
      <c r="AP71" s="133"/>
      <c r="AQ71" s="133"/>
      <c r="AR71" s="133"/>
      <c r="AS71" s="133"/>
      <c r="AT71" s="133"/>
      <c r="AU71" s="133"/>
      <c r="AV71" s="133"/>
      <c r="AW71" s="133"/>
      <c r="AX71" s="132"/>
    </row>
    <row r="72" spans="2:50" ht="12" customHeight="1" x14ac:dyDescent="0.3"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3"/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3"/>
      <c r="AX72" s="132"/>
    </row>
    <row r="73" spans="2:50" ht="12" customHeight="1" x14ac:dyDescent="0.3"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3"/>
      <c r="AM73" s="133"/>
      <c r="AN73" s="133"/>
      <c r="AO73" s="133"/>
      <c r="AP73" s="133"/>
      <c r="AQ73" s="133"/>
      <c r="AR73" s="133"/>
      <c r="AS73" s="133"/>
      <c r="AT73" s="133"/>
      <c r="AU73" s="133"/>
      <c r="AV73" s="133"/>
      <c r="AW73" s="133"/>
      <c r="AX73" s="132"/>
    </row>
    <row r="74" spans="2:50" ht="12" customHeight="1" x14ac:dyDescent="0.3"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3"/>
      <c r="AM74" s="133"/>
      <c r="AN74" s="133"/>
      <c r="AO74" s="133"/>
      <c r="AP74" s="133"/>
      <c r="AQ74" s="133"/>
      <c r="AR74" s="133"/>
      <c r="AS74" s="133"/>
      <c r="AT74" s="133"/>
      <c r="AU74" s="133"/>
      <c r="AV74" s="133"/>
      <c r="AW74" s="133"/>
      <c r="AX74" s="132"/>
    </row>
    <row r="75" spans="2:50" ht="12" customHeight="1" x14ac:dyDescent="0.3"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3"/>
      <c r="AM75" s="133"/>
      <c r="AN75" s="133"/>
      <c r="AO75" s="133"/>
      <c r="AP75" s="133"/>
      <c r="AQ75" s="133"/>
      <c r="AR75" s="133"/>
      <c r="AS75" s="133"/>
      <c r="AT75" s="133"/>
      <c r="AU75" s="133"/>
      <c r="AV75" s="133"/>
      <c r="AW75" s="133"/>
      <c r="AX75" s="132"/>
    </row>
    <row r="76" spans="2:50" ht="12" customHeight="1" x14ac:dyDescent="0.3"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3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2"/>
    </row>
    <row r="77" spans="2:50" ht="12" customHeight="1" x14ac:dyDescent="0.3"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3"/>
      <c r="AM77" s="133"/>
      <c r="AN77" s="133"/>
      <c r="AO77" s="133"/>
      <c r="AP77" s="133"/>
      <c r="AQ77" s="133"/>
      <c r="AR77" s="133"/>
      <c r="AS77" s="133"/>
      <c r="AT77" s="133"/>
      <c r="AU77" s="133"/>
      <c r="AV77" s="133"/>
      <c r="AW77" s="133"/>
      <c r="AX77" s="132"/>
    </row>
    <row r="78" spans="2:50" ht="12" customHeight="1" x14ac:dyDescent="0.3"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3"/>
      <c r="AM78" s="133"/>
      <c r="AN78" s="133"/>
      <c r="AO78" s="133"/>
      <c r="AP78" s="133"/>
      <c r="AQ78" s="133"/>
      <c r="AR78" s="133"/>
      <c r="AS78" s="133"/>
      <c r="AT78" s="133"/>
      <c r="AU78" s="133"/>
      <c r="AV78" s="133"/>
      <c r="AW78" s="133"/>
      <c r="AX78" s="132"/>
    </row>
    <row r="79" spans="2:50" ht="12" customHeight="1" x14ac:dyDescent="0.3"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3"/>
      <c r="AM79" s="133"/>
      <c r="AN79" s="133"/>
      <c r="AO79" s="133"/>
      <c r="AP79" s="133"/>
      <c r="AQ79" s="133"/>
      <c r="AR79" s="133"/>
      <c r="AS79" s="133"/>
      <c r="AT79" s="133"/>
      <c r="AU79" s="133"/>
      <c r="AV79" s="133"/>
      <c r="AW79" s="133"/>
      <c r="AX79" s="132"/>
    </row>
    <row r="80" spans="2:50" ht="12" customHeight="1" x14ac:dyDescent="0.3"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3"/>
      <c r="AM80" s="133"/>
      <c r="AN80" s="133"/>
      <c r="AO80" s="133"/>
      <c r="AP80" s="133"/>
      <c r="AQ80" s="133"/>
      <c r="AR80" s="133"/>
      <c r="AS80" s="133"/>
      <c r="AT80" s="133"/>
      <c r="AU80" s="133"/>
      <c r="AV80" s="133"/>
      <c r="AW80" s="133"/>
      <c r="AX80" s="132"/>
    </row>
    <row r="81" spans="2:50" ht="12" customHeight="1" x14ac:dyDescent="0.3"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2"/>
    </row>
    <row r="82" spans="2:50" ht="12" customHeight="1" x14ac:dyDescent="0.3"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2"/>
    </row>
    <row r="83" spans="2:50" ht="12" customHeight="1" x14ac:dyDescent="0.3"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  <c r="AF83" s="132"/>
      <c r="AG83" s="132"/>
      <c r="AH83" s="132"/>
      <c r="AI83" s="132"/>
      <c r="AJ83" s="132"/>
      <c r="AK83" s="132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2"/>
    </row>
    <row r="84" spans="2:50" ht="12" customHeight="1" x14ac:dyDescent="0.3"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2"/>
    </row>
    <row r="85" spans="2:50" ht="12" customHeight="1" x14ac:dyDescent="0.3"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F85" s="132"/>
      <c r="AG85" s="132"/>
      <c r="AH85" s="132"/>
      <c r="AI85" s="132"/>
      <c r="AJ85" s="132"/>
      <c r="AK85" s="132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2"/>
    </row>
  </sheetData>
  <printOptions horizontalCentered="1" verticalCentered="1"/>
  <pageMargins left="0.19685039370078741" right="0.19685039370078741" top="0.43307086614173229" bottom="0.39370078740157483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A128-3AB3-4D75-9470-B1320ECCD2C1}">
  <sheetPr codeName="Hoja4">
    <outlinePr summaryBelow="0"/>
    <pageSetUpPr fitToPage="1"/>
  </sheetPr>
  <dimension ref="A1:BD53"/>
  <sheetViews>
    <sheetView showGridLines="0" zoomScaleNormal="100" workbookViewId="0">
      <pane xSplit="1" ySplit="1" topLeftCell="B16" activePane="bottomRight" state="frozen"/>
      <selection pane="topRight" activeCell="B1" sqref="B1"/>
      <selection pane="bottomLeft" activeCell="A5" sqref="A5"/>
      <selection pane="bottomRight" sqref="A1:A1048576"/>
    </sheetView>
  </sheetViews>
  <sheetFormatPr defaultColWidth="12.77734375" defaultRowHeight="13.2" x14ac:dyDescent="0.25"/>
  <cols>
    <col min="1" max="1" width="43.21875" style="1" customWidth="1"/>
    <col min="2" max="37" width="8.77734375" style="1" customWidth="1"/>
    <col min="38" max="38" width="8.77734375" style="2" bestFit="1" customWidth="1"/>
    <col min="39" max="49" width="8.77734375" style="2" customWidth="1"/>
    <col min="50" max="16384" width="12.77734375" style="4"/>
  </cols>
  <sheetData>
    <row r="1" spans="1:53" ht="13.95" customHeight="1" thickBot="1" x14ac:dyDescent="0.3">
      <c r="A1" s="134" t="s">
        <v>0</v>
      </c>
      <c r="B1" s="26" t="s">
        <v>23</v>
      </c>
      <c r="C1" s="26" t="s">
        <v>24</v>
      </c>
      <c r="D1" s="26" t="s">
        <v>25</v>
      </c>
      <c r="E1" s="26" t="s">
        <v>26</v>
      </c>
      <c r="F1" s="26" t="s">
        <v>27</v>
      </c>
      <c r="G1" s="26" t="s">
        <v>28</v>
      </c>
      <c r="H1" s="26" t="s">
        <v>29</v>
      </c>
      <c r="I1" s="26" t="s">
        <v>30</v>
      </c>
      <c r="J1" s="26" t="s">
        <v>31</v>
      </c>
      <c r="K1" s="26" t="s">
        <v>32</v>
      </c>
      <c r="L1" s="26" t="s">
        <v>33</v>
      </c>
      <c r="M1" s="32" t="s">
        <v>34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32" t="s">
        <v>34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27</v>
      </c>
      <c r="AE1" s="26" t="s">
        <v>28</v>
      </c>
      <c r="AF1" s="26" t="s">
        <v>29</v>
      </c>
      <c r="AG1" s="26" t="s">
        <v>30</v>
      </c>
      <c r="AH1" s="26" t="s">
        <v>31</v>
      </c>
      <c r="AI1" s="26" t="s">
        <v>32</v>
      </c>
      <c r="AJ1" s="26" t="s">
        <v>33</v>
      </c>
      <c r="AK1" s="32" t="s">
        <v>34</v>
      </c>
      <c r="AL1" s="26" t="s">
        <v>23</v>
      </c>
      <c r="AM1" s="26" t="s">
        <v>24</v>
      </c>
      <c r="AN1" s="26" t="s">
        <v>25</v>
      </c>
      <c r="AO1" s="26" t="s">
        <v>26</v>
      </c>
      <c r="AP1" s="26" t="s">
        <v>27</v>
      </c>
      <c r="AQ1" s="26" t="s">
        <v>28</v>
      </c>
      <c r="AR1" s="26" t="s">
        <v>29</v>
      </c>
      <c r="AS1" s="26" t="s">
        <v>30</v>
      </c>
      <c r="AT1" s="26" t="s">
        <v>31</v>
      </c>
      <c r="AU1" s="26" t="s">
        <v>32</v>
      </c>
      <c r="AV1" s="26" t="s">
        <v>33</v>
      </c>
      <c r="AW1" s="27" t="s">
        <v>34</v>
      </c>
    </row>
    <row r="2" spans="1:53" x14ac:dyDescent="0.25">
      <c r="A2" s="14" t="s">
        <v>38</v>
      </c>
      <c r="B2" s="6">
        <f>SUM(B3:B7)</f>
        <v>2296061.25</v>
      </c>
      <c r="C2" s="6">
        <f t="shared" ref="C2:AW2" si="0">SUM(C3:C7)</f>
        <v>2461272.25</v>
      </c>
      <c r="D2" s="6">
        <f t="shared" si="0"/>
        <v>2651299.25</v>
      </c>
      <c r="E2" s="6">
        <f t="shared" si="0"/>
        <v>2764458.25</v>
      </c>
      <c r="F2" s="6">
        <f t="shared" si="0"/>
        <v>2983987.25</v>
      </c>
      <c r="G2" s="6">
        <f t="shared" si="0"/>
        <v>2403474.25</v>
      </c>
      <c r="H2" s="6">
        <f t="shared" si="0"/>
        <v>2406621.25</v>
      </c>
      <c r="I2" s="6">
        <f t="shared" si="0"/>
        <v>2410237.25</v>
      </c>
      <c r="J2" s="6">
        <f t="shared" si="0"/>
        <v>2388525.25</v>
      </c>
      <c r="K2" s="6">
        <f t="shared" si="0"/>
        <v>2427949.25</v>
      </c>
      <c r="L2" s="6">
        <f t="shared" si="0"/>
        <v>2540418.25</v>
      </c>
      <c r="M2" s="33">
        <f t="shared" si="0"/>
        <v>2354217.25</v>
      </c>
      <c r="N2" s="8">
        <f t="shared" si="0"/>
        <v>858503.88189600001</v>
      </c>
      <c r="O2" s="8">
        <f t="shared" si="0"/>
        <v>942625.24932000006</v>
      </c>
      <c r="P2" s="8">
        <f t="shared" si="0"/>
        <v>461806.50443199999</v>
      </c>
      <c r="Q2" s="8">
        <f t="shared" si="0"/>
        <v>779703.11328399996</v>
      </c>
      <c r="R2" s="8">
        <f t="shared" si="0"/>
        <v>934672.58598900004</v>
      </c>
      <c r="S2" s="8">
        <f t="shared" si="0"/>
        <v>565624.00658799999</v>
      </c>
      <c r="T2" s="8">
        <f t="shared" si="0"/>
        <v>809204.78044300003</v>
      </c>
      <c r="U2" s="8">
        <f t="shared" si="0"/>
        <v>998089.5022760001</v>
      </c>
      <c r="V2" s="8">
        <f t="shared" si="0"/>
        <v>842877.22288200003</v>
      </c>
      <c r="W2" s="8">
        <f t="shared" si="0"/>
        <v>877116.30964799994</v>
      </c>
      <c r="X2" s="8">
        <f t="shared" si="0"/>
        <v>1080497.4231440001</v>
      </c>
      <c r="Y2" s="40">
        <f t="shared" si="0"/>
        <v>963547.696138</v>
      </c>
      <c r="Z2" s="8">
        <f t="shared" si="0"/>
        <v>286539.247585</v>
      </c>
      <c r="AA2" s="8">
        <f t="shared" si="0"/>
        <v>659993.7855590001</v>
      </c>
      <c r="AB2" s="8">
        <f t="shared" si="0"/>
        <v>803400.86619099998</v>
      </c>
      <c r="AC2" s="8">
        <f t="shared" si="0"/>
        <v>1307475.581579</v>
      </c>
      <c r="AD2" s="8">
        <f t="shared" si="0"/>
        <v>1221551.2672689999</v>
      </c>
      <c r="AE2" s="8">
        <f t="shared" si="0"/>
        <v>1021009.0399559999</v>
      </c>
      <c r="AF2" s="8">
        <f t="shared" si="0"/>
        <v>1002017.1263619999</v>
      </c>
      <c r="AG2" s="8">
        <f t="shared" si="0"/>
        <v>895053.42588399991</v>
      </c>
      <c r="AH2" s="8">
        <f t="shared" si="0"/>
        <v>762218.24543500005</v>
      </c>
      <c r="AI2" s="8">
        <f t="shared" si="0"/>
        <v>745265.75454599992</v>
      </c>
      <c r="AJ2" s="8">
        <f t="shared" si="0"/>
        <v>650711.36062199995</v>
      </c>
      <c r="AK2" s="40">
        <f t="shared" si="0"/>
        <v>1536440.4226799998</v>
      </c>
      <c r="AL2" s="8">
        <f t="shared" ref="AL2" si="1">SUM(AL3:AL7)</f>
        <v>2868025.8843109999</v>
      </c>
      <c r="AM2" s="8">
        <f t="shared" si="0"/>
        <v>2743903.713761</v>
      </c>
      <c r="AN2" s="8">
        <f t="shared" si="0"/>
        <v>2309704.888241</v>
      </c>
      <c r="AO2" s="8">
        <f t="shared" si="0"/>
        <v>2236685.781705</v>
      </c>
      <c r="AP2" s="8">
        <f t="shared" si="0"/>
        <v>2697108.5687200003</v>
      </c>
      <c r="AQ2" s="8">
        <f t="shared" si="0"/>
        <v>1948089.2166319997</v>
      </c>
      <c r="AR2" s="8">
        <f t="shared" si="0"/>
        <v>2213808.904081</v>
      </c>
      <c r="AS2" s="8">
        <f t="shared" si="0"/>
        <v>2513273.3263920001</v>
      </c>
      <c r="AT2" s="8">
        <f t="shared" si="0"/>
        <v>2469184.2274470003</v>
      </c>
      <c r="AU2" s="8">
        <f t="shared" si="0"/>
        <v>2559799.805102</v>
      </c>
      <c r="AV2" s="8">
        <f t="shared" si="0"/>
        <v>2970204.3125220002</v>
      </c>
      <c r="AW2" s="15">
        <f t="shared" si="0"/>
        <v>1781324.5234580003</v>
      </c>
    </row>
    <row r="3" spans="1:53" x14ac:dyDescent="0.25">
      <c r="A3" s="16" t="s">
        <v>39</v>
      </c>
      <c r="B3" s="7">
        <v>731048</v>
      </c>
      <c r="C3" s="7">
        <v>646514</v>
      </c>
      <c r="D3" s="7">
        <v>726294</v>
      </c>
      <c r="E3" s="7">
        <v>689034</v>
      </c>
      <c r="F3" s="7">
        <v>705861</v>
      </c>
      <c r="G3" s="7">
        <v>582958</v>
      </c>
      <c r="H3" s="7">
        <v>675113</v>
      </c>
      <c r="I3" s="7">
        <v>688499</v>
      </c>
      <c r="J3" s="7">
        <v>655440</v>
      </c>
      <c r="K3" s="7">
        <v>664013</v>
      </c>
      <c r="L3" s="7">
        <v>660698</v>
      </c>
      <c r="M3" s="34">
        <v>668075</v>
      </c>
      <c r="N3" s="7">
        <v>141027.76625300001</v>
      </c>
      <c r="O3" s="7">
        <v>97081.922332999995</v>
      </c>
      <c r="P3" s="7">
        <v>106956.850901</v>
      </c>
      <c r="Q3" s="7">
        <v>21919.453389999999</v>
      </c>
      <c r="R3" s="7">
        <v>107813.543129</v>
      </c>
      <c r="S3" s="7">
        <v>76449.811361999993</v>
      </c>
      <c r="T3" s="7">
        <v>98149.633575</v>
      </c>
      <c r="U3" s="7">
        <v>87715.383381000007</v>
      </c>
      <c r="V3" s="7">
        <v>108556.80116</v>
      </c>
      <c r="W3" s="7">
        <v>108903.242963</v>
      </c>
      <c r="X3" s="7">
        <v>122673.65483299999</v>
      </c>
      <c r="Y3" s="34">
        <v>140141.01007300001</v>
      </c>
      <c r="Z3" s="7">
        <v>256454.15950000001</v>
      </c>
      <c r="AA3" s="7">
        <v>622370.15300000005</v>
      </c>
      <c r="AB3" s="7">
        <v>758542.74918000004</v>
      </c>
      <c r="AC3" s="7">
        <v>1211991.64949</v>
      </c>
      <c r="AD3" s="7">
        <v>1165621.5296</v>
      </c>
      <c r="AE3" s="7">
        <v>927106.49100000004</v>
      </c>
      <c r="AF3" s="7">
        <v>943590.99995799991</v>
      </c>
      <c r="AG3" s="7">
        <v>798785.17799999996</v>
      </c>
      <c r="AH3" s="7">
        <v>716947.41500000004</v>
      </c>
      <c r="AI3" s="7">
        <v>648027.35600000003</v>
      </c>
      <c r="AJ3" s="7">
        <v>601867.90899999999</v>
      </c>
      <c r="AK3" s="34">
        <v>1453590.8929999999</v>
      </c>
      <c r="AL3" s="3">
        <f t="shared" ref="AL3:AW7" si="2">(B3+N3-Z3)</f>
        <v>615621.60675300006</v>
      </c>
      <c r="AM3" s="3">
        <f t="shared" si="2"/>
        <v>121225.76933299995</v>
      </c>
      <c r="AN3" s="3">
        <f t="shared" si="2"/>
        <v>74708.101720999926</v>
      </c>
      <c r="AO3" s="3">
        <f t="shared" si="2"/>
        <v>-501038.19609999994</v>
      </c>
      <c r="AP3" s="3">
        <f t="shared" si="2"/>
        <v>-351946.98647100001</v>
      </c>
      <c r="AQ3" s="3">
        <f t="shared" si="2"/>
        <v>-267698.67963800009</v>
      </c>
      <c r="AR3" s="3">
        <f t="shared" si="2"/>
        <v>-170328.36638299993</v>
      </c>
      <c r="AS3" s="3">
        <f t="shared" si="2"/>
        <v>-22570.794618999935</v>
      </c>
      <c r="AT3" s="3">
        <f t="shared" si="2"/>
        <v>47049.386159999995</v>
      </c>
      <c r="AU3" s="3">
        <f t="shared" si="2"/>
        <v>124888.88696299994</v>
      </c>
      <c r="AV3" s="3">
        <f t="shared" si="2"/>
        <v>181503.74583300005</v>
      </c>
      <c r="AW3" s="17">
        <f t="shared" si="2"/>
        <v>-645374.88292699994</v>
      </c>
    </row>
    <row r="4" spans="1:53" x14ac:dyDescent="0.25">
      <c r="A4" s="16" t="s">
        <v>40</v>
      </c>
      <c r="B4" s="7">
        <v>822941</v>
      </c>
      <c r="C4" s="7">
        <v>1090598</v>
      </c>
      <c r="D4" s="7">
        <v>1183208</v>
      </c>
      <c r="E4" s="7">
        <v>1335080</v>
      </c>
      <c r="F4" s="7">
        <v>1530199</v>
      </c>
      <c r="G4" s="7">
        <v>1077023</v>
      </c>
      <c r="H4" s="7">
        <v>984612</v>
      </c>
      <c r="I4" s="7">
        <v>970237</v>
      </c>
      <c r="J4" s="7">
        <v>991000</v>
      </c>
      <c r="K4" s="7">
        <v>1013388</v>
      </c>
      <c r="L4" s="7">
        <v>1133138</v>
      </c>
      <c r="M4" s="34">
        <v>933929</v>
      </c>
      <c r="N4" s="7">
        <v>617227.18126500002</v>
      </c>
      <c r="O4" s="7">
        <v>714135.91728099994</v>
      </c>
      <c r="P4" s="7">
        <v>237953.88370100001</v>
      </c>
      <c r="Q4" s="7">
        <v>667484.12653000001</v>
      </c>
      <c r="R4" s="7">
        <v>677067.87595000002</v>
      </c>
      <c r="S4" s="7">
        <v>415019.39224100002</v>
      </c>
      <c r="T4" s="7">
        <v>616276.33418200002</v>
      </c>
      <c r="U4" s="7">
        <v>769614.21777400002</v>
      </c>
      <c r="V4" s="7">
        <v>571929.61978199997</v>
      </c>
      <c r="W4" s="7">
        <v>654839.85400399996</v>
      </c>
      <c r="X4" s="7">
        <v>838869.78373999998</v>
      </c>
      <c r="Y4" s="34">
        <v>713739.04280499998</v>
      </c>
      <c r="Z4" s="7">
        <v>282.07900000000001</v>
      </c>
      <c r="AA4" s="7">
        <v>217.23400000000001</v>
      </c>
      <c r="AB4" s="7">
        <v>354.61</v>
      </c>
      <c r="AC4" s="7">
        <v>547.92999999999995</v>
      </c>
      <c r="AD4" s="7">
        <v>371.43</v>
      </c>
      <c r="AE4" s="7">
        <v>756.45</v>
      </c>
      <c r="AF4" s="7">
        <v>768.36</v>
      </c>
      <c r="AG4" s="7">
        <v>386.47</v>
      </c>
      <c r="AH4" s="7">
        <v>293.05</v>
      </c>
      <c r="AI4" s="7">
        <v>665.18999999999994</v>
      </c>
      <c r="AJ4" s="7">
        <v>73.13000000000001</v>
      </c>
      <c r="AK4" s="34">
        <v>0</v>
      </c>
      <c r="AL4" s="3">
        <f t="shared" si="2"/>
        <v>1439886.1022650001</v>
      </c>
      <c r="AM4" s="3">
        <f t="shared" si="2"/>
        <v>1804516.683281</v>
      </c>
      <c r="AN4" s="3">
        <f t="shared" si="2"/>
        <v>1420807.2737009998</v>
      </c>
      <c r="AO4" s="3">
        <f t="shared" si="2"/>
        <v>2002016.1965300001</v>
      </c>
      <c r="AP4" s="3">
        <f t="shared" si="2"/>
        <v>2206895.4459500001</v>
      </c>
      <c r="AQ4" s="3">
        <f t="shared" si="2"/>
        <v>1491285.942241</v>
      </c>
      <c r="AR4" s="3">
        <f t="shared" si="2"/>
        <v>1600119.9741819999</v>
      </c>
      <c r="AS4" s="3">
        <f t="shared" si="2"/>
        <v>1739464.747774</v>
      </c>
      <c r="AT4" s="3">
        <f t="shared" si="2"/>
        <v>1562636.5697819998</v>
      </c>
      <c r="AU4" s="3">
        <f t="shared" si="2"/>
        <v>1667562.6640039999</v>
      </c>
      <c r="AV4" s="3">
        <f t="shared" si="2"/>
        <v>1971934.65374</v>
      </c>
      <c r="AW4" s="17">
        <f t="shared" si="2"/>
        <v>1647668.042805</v>
      </c>
    </row>
    <row r="5" spans="1:53" x14ac:dyDescent="0.25">
      <c r="A5" s="16" t="s">
        <v>41</v>
      </c>
      <c r="B5" s="7">
        <v>182630</v>
      </c>
      <c r="C5" s="7">
        <v>164718</v>
      </c>
      <c r="D5" s="7">
        <v>182355</v>
      </c>
      <c r="E5" s="7">
        <v>180902</v>
      </c>
      <c r="F5" s="7">
        <v>188485</v>
      </c>
      <c r="G5" s="7">
        <v>184051</v>
      </c>
      <c r="H5" s="7">
        <v>187454</v>
      </c>
      <c r="I5" s="7">
        <v>192059</v>
      </c>
      <c r="J5" s="7">
        <v>182643</v>
      </c>
      <c r="K5" s="7">
        <v>191106</v>
      </c>
      <c r="L5" s="7">
        <v>187140</v>
      </c>
      <c r="M5" s="34">
        <v>192771</v>
      </c>
      <c r="N5" s="7">
        <v>8659.8122650000005</v>
      </c>
      <c r="O5" s="7">
        <v>58072.673973999998</v>
      </c>
      <c r="P5" s="7">
        <v>12227.997498000001</v>
      </c>
      <c r="Q5" s="7">
        <v>14128.843360999999</v>
      </c>
      <c r="R5" s="7">
        <v>63003.258852999999</v>
      </c>
      <c r="S5" s="7">
        <v>23172.644252999999</v>
      </c>
      <c r="T5" s="7">
        <v>17622.899054000001</v>
      </c>
      <c r="U5" s="7">
        <v>57618.918303999999</v>
      </c>
      <c r="V5" s="7">
        <v>22660.053861</v>
      </c>
      <c r="W5" s="7">
        <v>16402.348806999998</v>
      </c>
      <c r="X5" s="7">
        <v>28320.641962000002</v>
      </c>
      <c r="Y5" s="34">
        <v>54195.834626999997</v>
      </c>
      <c r="Z5" s="7">
        <v>22</v>
      </c>
      <c r="AA5" s="7">
        <v>40</v>
      </c>
      <c r="AB5" s="7">
        <v>92</v>
      </c>
      <c r="AC5" s="7">
        <v>65.12</v>
      </c>
      <c r="AD5" s="7">
        <v>60</v>
      </c>
      <c r="AE5" s="7">
        <v>20</v>
      </c>
      <c r="AF5" s="7">
        <v>163.80000000000001</v>
      </c>
      <c r="AG5" s="7">
        <v>93.061000000000007</v>
      </c>
      <c r="AH5" s="7">
        <v>40</v>
      </c>
      <c r="AI5" s="7">
        <v>82.6</v>
      </c>
      <c r="AJ5" s="7">
        <v>43</v>
      </c>
      <c r="AK5" s="34">
        <v>60.338999999999999</v>
      </c>
      <c r="AL5" s="3">
        <f t="shared" si="2"/>
        <v>191267.81226500002</v>
      </c>
      <c r="AM5" s="3">
        <f t="shared" si="2"/>
        <v>222750.673974</v>
      </c>
      <c r="AN5" s="3">
        <f t="shared" si="2"/>
        <v>194490.99749800001</v>
      </c>
      <c r="AO5" s="3">
        <f t="shared" si="2"/>
        <v>194965.72336100001</v>
      </c>
      <c r="AP5" s="3">
        <f t="shared" si="2"/>
        <v>251428.25885300001</v>
      </c>
      <c r="AQ5" s="3">
        <f t="shared" si="2"/>
        <v>207203.64425300001</v>
      </c>
      <c r="AR5" s="3">
        <f t="shared" si="2"/>
        <v>204913.09905400002</v>
      </c>
      <c r="AS5" s="3">
        <f t="shared" si="2"/>
        <v>249584.857304</v>
      </c>
      <c r="AT5" s="3">
        <f t="shared" si="2"/>
        <v>205263.05386099999</v>
      </c>
      <c r="AU5" s="3">
        <f t="shared" si="2"/>
        <v>207425.748807</v>
      </c>
      <c r="AV5" s="3">
        <f t="shared" si="2"/>
        <v>215417.64196199999</v>
      </c>
      <c r="AW5" s="17">
        <f t="shared" si="2"/>
        <v>246906.495627</v>
      </c>
    </row>
    <row r="6" spans="1:53" x14ac:dyDescent="0.25">
      <c r="A6" s="16" t="s">
        <v>42</v>
      </c>
      <c r="B6" s="7">
        <v>559442.25</v>
      </c>
      <c r="C6" s="7">
        <v>559442.25</v>
      </c>
      <c r="D6" s="7">
        <v>559442.25</v>
      </c>
      <c r="E6" s="7">
        <v>559442.25</v>
      </c>
      <c r="F6" s="7">
        <v>559442.25</v>
      </c>
      <c r="G6" s="7">
        <v>559442.25</v>
      </c>
      <c r="H6" s="7">
        <v>559442.25</v>
      </c>
      <c r="I6" s="7">
        <v>559442.25</v>
      </c>
      <c r="J6" s="7">
        <v>559442.25</v>
      </c>
      <c r="K6" s="7">
        <v>559442.25</v>
      </c>
      <c r="L6" s="7">
        <v>559442.25</v>
      </c>
      <c r="M6" s="34">
        <v>559442.25</v>
      </c>
      <c r="N6" s="7">
        <v>90393.299113000001</v>
      </c>
      <c r="O6" s="7">
        <v>70413.852731999999</v>
      </c>
      <c r="P6" s="7">
        <v>102294.756332</v>
      </c>
      <c r="Q6" s="7">
        <v>74466.588667000004</v>
      </c>
      <c r="R6" s="7">
        <v>85808.898031000004</v>
      </c>
      <c r="S6" s="7">
        <v>50042.291731999998</v>
      </c>
      <c r="T6" s="7">
        <v>75123.054592999993</v>
      </c>
      <c r="U6" s="7">
        <v>81601.049218</v>
      </c>
      <c r="V6" s="7">
        <v>138816.070794</v>
      </c>
      <c r="W6" s="7">
        <v>95367.464902000007</v>
      </c>
      <c r="X6" s="7">
        <v>88028.618988999995</v>
      </c>
      <c r="Y6" s="34">
        <v>53537.566633000002</v>
      </c>
      <c r="Z6" s="7">
        <v>29781.009084999998</v>
      </c>
      <c r="AA6" s="7">
        <v>37366.398559000001</v>
      </c>
      <c r="AB6" s="7">
        <v>44410.270011000001</v>
      </c>
      <c r="AC6" s="7">
        <v>94870.882088999992</v>
      </c>
      <c r="AD6" s="7">
        <v>55498.307669000002</v>
      </c>
      <c r="AE6" s="7">
        <v>93126.098956000002</v>
      </c>
      <c r="AF6" s="7">
        <v>57493.966403999999</v>
      </c>
      <c r="AG6" s="7">
        <v>95788.716883999994</v>
      </c>
      <c r="AH6" s="7">
        <v>44937.780435000001</v>
      </c>
      <c r="AI6" s="7">
        <v>96490.608546000003</v>
      </c>
      <c r="AJ6" s="7">
        <v>48727.321622000003</v>
      </c>
      <c r="AK6" s="34">
        <v>82789.19068</v>
      </c>
      <c r="AL6" s="3">
        <f t="shared" si="2"/>
        <v>620054.54002800002</v>
      </c>
      <c r="AM6" s="3">
        <f t="shared" si="2"/>
        <v>592489.70417299995</v>
      </c>
      <c r="AN6" s="3">
        <f t="shared" si="2"/>
        <v>617326.73632100003</v>
      </c>
      <c r="AO6" s="3">
        <f t="shared" si="2"/>
        <v>539037.95657799998</v>
      </c>
      <c r="AP6" s="3">
        <f t="shared" si="2"/>
        <v>589752.84036200005</v>
      </c>
      <c r="AQ6" s="3">
        <f t="shared" si="2"/>
        <v>516358.44277599995</v>
      </c>
      <c r="AR6" s="3">
        <f t="shared" si="2"/>
        <v>577071.33818900003</v>
      </c>
      <c r="AS6" s="3">
        <f t="shared" si="2"/>
        <v>545254.58233400004</v>
      </c>
      <c r="AT6" s="3">
        <f t="shared" si="2"/>
        <v>653320.54035900009</v>
      </c>
      <c r="AU6" s="3">
        <f t="shared" si="2"/>
        <v>558319.10635600006</v>
      </c>
      <c r="AV6" s="3">
        <f t="shared" si="2"/>
        <v>598743.54736700002</v>
      </c>
      <c r="AW6" s="17">
        <f t="shared" si="2"/>
        <v>530190.62595300004</v>
      </c>
    </row>
    <row r="7" spans="1:53" x14ac:dyDescent="0.25">
      <c r="A7" s="16" t="s">
        <v>43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34">
        <v>0</v>
      </c>
      <c r="N7" s="7">
        <v>1195.8230000000001</v>
      </c>
      <c r="O7" s="7">
        <v>2920.8829999999998</v>
      </c>
      <c r="P7" s="7">
        <v>2373.0160000000001</v>
      </c>
      <c r="Q7" s="7">
        <v>1704.1013359999999</v>
      </c>
      <c r="R7" s="7">
        <v>979.01002600000004</v>
      </c>
      <c r="S7" s="7">
        <v>939.86699999999996</v>
      </c>
      <c r="T7" s="7">
        <v>2032.8590389999999</v>
      </c>
      <c r="U7" s="7">
        <v>1539.933599</v>
      </c>
      <c r="V7" s="7">
        <v>914.67728499999998</v>
      </c>
      <c r="W7" s="7">
        <v>1603.398972</v>
      </c>
      <c r="X7" s="7">
        <v>2604.7236200000002</v>
      </c>
      <c r="Y7" s="34">
        <v>1934.242</v>
      </c>
      <c r="Z7" s="7">
        <v>0</v>
      </c>
      <c r="AA7" s="7">
        <v>0</v>
      </c>
      <c r="AB7" s="7">
        <v>1.2370000000000001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34">
        <v>0</v>
      </c>
      <c r="AL7" s="3">
        <f t="shared" si="2"/>
        <v>1195.8230000000001</v>
      </c>
      <c r="AM7" s="3">
        <f t="shared" si="2"/>
        <v>2920.8829999999998</v>
      </c>
      <c r="AN7" s="3">
        <f t="shared" si="2"/>
        <v>2371.779</v>
      </c>
      <c r="AO7" s="3">
        <f t="shared" si="2"/>
        <v>1704.1013359999999</v>
      </c>
      <c r="AP7" s="3">
        <f t="shared" si="2"/>
        <v>979.01002600000004</v>
      </c>
      <c r="AQ7" s="3">
        <f t="shared" si="2"/>
        <v>939.86699999999996</v>
      </c>
      <c r="AR7" s="3">
        <f t="shared" si="2"/>
        <v>2032.8590389999999</v>
      </c>
      <c r="AS7" s="3">
        <f t="shared" si="2"/>
        <v>1539.933599</v>
      </c>
      <c r="AT7" s="3">
        <f t="shared" si="2"/>
        <v>914.67728499999998</v>
      </c>
      <c r="AU7" s="3">
        <f t="shared" si="2"/>
        <v>1603.398972</v>
      </c>
      <c r="AV7" s="3">
        <f t="shared" si="2"/>
        <v>2604.7236200000002</v>
      </c>
      <c r="AW7" s="17">
        <f t="shared" si="2"/>
        <v>1934.242</v>
      </c>
    </row>
    <row r="8" spans="1:53" ht="15.6" x14ac:dyDescent="0.25">
      <c r="A8" s="49" t="s">
        <v>54</v>
      </c>
      <c r="B8" s="9">
        <f>SUM(B9:B10)</f>
        <v>1554583.9473677687</v>
      </c>
      <c r="C8" s="9">
        <f t="shared" ref="C8:M8" si="3">SUM(C9:C10)</f>
        <v>1424348.3873685752</v>
      </c>
      <c r="D8" s="9">
        <f t="shared" si="3"/>
        <v>1599566.3696126104</v>
      </c>
      <c r="E8" s="9">
        <f t="shared" si="3"/>
        <v>1420581.0944408721</v>
      </c>
      <c r="F8" s="9">
        <f t="shared" si="3"/>
        <v>1495340.1057269706</v>
      </c>
      <c r="G8" s="9">
        <f t="shared" si="3"/>
        <v>1340720.1617150395</v>
      </c>
      <c r="H8" s="9">
        <f t="shared" si="3"/>
        <v>1606514.3702939407</v>
      </c>
      <c r="I8" s="9">
        <f t="shared" si="3"/>
        <v>1658418.5082839383</v>
      </c>
      <c r="J8" s="9">
        <f t="shared" si="3"/>
        <v>1524874.959084433</v>
      </c>
      <c r="K8" s="9">
        <f t="shared" si="3"/>
        <v>1626454.6850634378</v>
      </c>
      <c r="L8" s="9">
        <f t="shared" si="3"/>
        <v>1445313.9114177469</v>
      </c>
      <c r="M8" s="35">
        <f t="shared" si="3"/>
        <v>1545478.4996246668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41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41">
        <v>0</v>
      </c>
      <c r="AL8" s="10" t="e">
        <f>SUM(#REF!)</f>
        <v>#REF!</v>
      </c>
      <c r="AM8" s="10" t="e">
        <f>SUM(#REF!)</f>
        <v>#REF!</v>
      </c>
      <c r="AN8" s="10" t="e">
        <f>SUM(#REF!)</f>
        <v>#REF!</v>
      </c>
      <c r="AO8" s="10" t="e">
        <f>SUM(#REF!)</f>
        <v>#REF!</v>
      </c>
      <c r="AP8" s="10" t="e">
        <f>SUM(#REF!)</f>
        <v>#REF!</v>
      </c>
      <c r="AQ8" s="10" t="e">
        <f>SUM(#REF!)</f>
        <v>#REF!</v>
      </c>
      <c r="AR8" s="10" t="e">
        <f>SUM(#REF!)</f>
        <v>#REF!</v>
      </c>
      <c r="AS8" s="10" t="e">
        <f>SUM(#REF!)</f>
        <v>#REF!</v>
      </c>
      <c r="AT8" s="10" t="e">
        <f>SUM(#REF!)</f>
        <v>#REF!</v>
      </c>
      <c r="AU8" s="10" t="e">
        <f>SUM(#REF!)</f>
        <v>#REF!</v>
      </c>
      <c r="AV8" s="10" t="e">
        <f>SUM(#REF!)</f>
        <v>#REF!</v>
      </c>
      <c r="AW8" s="28" t="e">
        <f>SUM(#REF!)</f>
        <v>#REF!</v>
      </c>
      <c r="AX8" s="54"/>
      <c r="AY8" s="54"/>
      <c r="AZ8" s="54"/>
      <c r="BA8" s="54"/>
    </row>
    <row r="9" spans="1:53" x14ac:dyDescent="0.25">
      <c r="A9" s="18" t="s">
        <v>44</v>
      </c>
      <c r="B9" s="2">
        <v>1103459.7965308926</v>
      </c>
      <c r="C9" s="2">
        <v>1011950.4175912077</v>
      </c>
      <c r="D9" s="2">
        <v>1129285.8301552222</v>
      </c>
      <c r="E9" s="2">
        <v>1053947.2291243109</v>
      </c>
      <c r="F9" s="2">
        <v>1044036.9138202887</v>
      </c>
      <c r="G9" s="2">
        <v>1037743.4435040888</v>
      </c>
      <c r="H9" s="2">
        <v>1100689.1492365706</v>
      </c>
      <c r="I9" s="2">
        <v>1169971.3353335038</v>
      </c>
      <c r="J9" s="2">
        <v>1061216.9275124453</v>
      </c>
      <c r="K9" s="2">
        <v>1123020.3663820697</v>
      </c>
      <c r="L9" s="2">
        <v>991055.53601056302</v>
      </c>
      <c r="M9" s="36">
        <v>1053201.0547988366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36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36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19">
        <v>0</v>
      </c>
    </row>
    <row r="10" spans="1:53" x14ac:dyDescent="0.25">
      <c r="A10" s="18" t="s">
        <v>45</v>
      </c>
      <c r="B10" s="2">
        <v>451124.15083687601</v>
      </c>
      <c r="C10" s="2">
        <v>412397.9697773676</v>
      </c>
      <c r="D10" s="2">
        <v>470280.53945738816</v>
      </c>
      <c r="E10" s="2">
        <v>366633.86531656113</v>
      </c>
      <c r="F10" s="2">
        <v>451303.19190668181</v>
      </c>
      <c r="G10" s="2">
        <v>302976.71821095073</v>
      </c>
      <c r="H10" s="2">
        <v>505825.22105737013</v>
      </c>
      <c r="I10" s="2">
        <v>488447.17295043456</v>
      </c>
      <c r="J10" s="2">
        <v>463658.03157198767</v>
      </c>
      <c r="K10" s="2">
        <v>503434.31868136814</v>
      </c>
      <c r="L10" s="2">
        <v>454258.37540718401</v>
      </c>
      <c r="M10" s="36">
        <v>492277.44482583023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36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36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19">
        <v>0</v>
      </c>
    </row>
    <row r="11" spans="1:53" x14ac:dyDescent="0.25">
      <c r="A11" s="20" t="s">
        <v>1</v>
      </c>
      <c r="B11" s="11">
        <f>(B12+B15+B16)</f>
        <v>987989.91178308462</v>
      </c>
      <c r="C11" s="11">
        <f t="shared" ref="C11:M11" si="4">(C12+C15+C16)</f>
        <v>872320.91167015361</v>
      </c>
      <c r="D11" s="11">
        <f t="shared" si="4"/>
        <v>996042.91548878897</v>
      </c>
      <c r="E11" s="11">
        <f t="shared" si="4"/>
        <v>822517.90084485244</v>
      </c>
      <c r="F11" s="11">
        <f t="shared" si="4"/>
        <v>914049.92055586411</v>
      </c>
      <c r="G11" s="11">
        <f t="shared" si="4"/>
        <v>799229.86643661594</v>
      </c>
      <c r="H11" s="11">
        <f t="shared" si="4"/>
        <v>1024487.9281954523</v>
      </c>
      <c r="I11" s="11">
        <f t="shared" si="4"/>
        <v>1022627.9239080515</v>
      </c>
      <c r="J11" s="11">
        <f t="shared" si="4"/>
        <v>909516.92433879978</v>
      </c>
      <c r="K11" s="11">
        <f t="shared" si="4"/>
        <v>1012530.9382972192</v>
      </c>
      <c r="L11" s="11">
        <f t="shared" si="4"/>
        <v>928343.92482864938</v>
      </c>
      <c r="M11" s="37">
        <f t="shared" si="4"/>
        <v>939962.93365246837</v>
      </c>
      <c r="N11" s="12">
        <f>(N12+N15+N16)</f>
        <v>48797.860846999996</v>
      </c>
      <c r="O11" s="12">
        <f>(O12+O15+O16)</f>
        <v>42885.743681000007</v>
      </c>
      <c r="P11" s="12">
        <f t="shared" ref="P11:AL11" si="5">(P12+P15+P16)</f>
        <v>33708.415391000002</v>
      </c>
      <c r="Q11" s="12">
        <f t="shared" si="5"/>
        <v>84330.553285999995</v>
      </c>
      <c r="R11" s="12">
        <f t="shared" si="5"/>
        <v>23815.358985000003</v>
      </c>
      <c r="S11" s="12">
        <f t="shared" si="5"/>
        <v>45302.245827999999</v>
      </c>
      <c r="T11" s="12">
        <f t="shared" si="5"/>
        <v>18456.549027000001</v>
      </c>
      <c r="U11" s="12">
        <f t="shared" si="5"/>
        <v>79461.335403000005</v>
      </c>
      <c r="V11" s="12">
        <f t="shared" si="5"/>
        <v>15551.696185000001</v>
      </c>
      <c r="W11" s="12">
        <f t="shared" si="5"/>
        <v>48775.195426999999</v>
      </c>
      <c r="X11" s="12">
        <f t="shared" si="5"/>
        <v>35786.678135000002</v>
      </c>
      <c r="Y11" s="42">
        <f t="shared" si="5"/>
        <v>51193.725449000005</v>
      </c>
      <c r="Z11" s="12">
        <f t="shared" si="5"/>
        <v>1102.4272600000002</v>
      </c>
      <c r="AA11" s="12">
        <f t="shared" si="5"/>
        <v>4443.118300000001</v>
      </c>
      <c r="AB11" s="12">
        <f t="shared" si="5"/>
        <v>4931.3658129999994</v>
      </c>
      <c r="AC11" s="12">
        <f t="shared" si="5"/>
        <v>4660.5426939999988</v>
      </c>
      <c r="AD11" s="12">
        <f t="shared" si="5"/>
        <v>2015.5569199999998</v>
      </c>
      <c r="AE11" s="12">
        <f t="shared" si="5"/>
        <v>8594.8695920000009</v>
      </c>
      <c r="AF11" s="12">
        <f t="shared" si="5"/>
        <v>4680.6365620000006</v>
      </c>
      <c r="AG11" s="12">
        <f t="shared" si="5"/>
        <v>4444.0898520000001</v>
      </c>
      <c r="AH11" s="12">
        <f t="shared" si="5"/>
        <v>874.32498599999997</v>
      </c>
      <c r="AI11" s="12">
        <f t="shared" si="5"/>
        <v>4447.2294160000001</v>
      </c>
      <c r="AJ11" s="12">
        <f t="shared" si="5"/>
        <v>4060.3930360000004</v>
      </c>
      <c r="AK11" s="42">
        <f t="shared" si="5"/>
        <v>892.82805999999994</v>
      </c>
      <c r="AL11" s="12">
        <f t="shared" si="5"/>
        <v>1035685.3453700845</v>
      </c>
      <c r="AM11" s="12">
        <f t="shared" ref="AM11:AW11" si="6">(AM12+AM15+AM16)</f>
        <v>910763.5370511536</v>
      </c>
      <c r="AN11" s="12">
        <f t="shared" si="6"/>
        <v>1024819.9650667888</v>
      </c>
      <c r="AO11" s="12">
        <f t="shared" si="6"/>
        <v>902187.91143685242</v>
      </c>
      <c r="AP11" s="12">
        <f t="shared" si="6"/>
        <v>935849.72262086405</v>
      </c>
      <c r="AQ11" s="12">
        <f t="shared" si="6"/>
        <v>835937.2426726158</v>
      </c>
      <c r="AR11" s="12">
        <f t="shared" si="6"/>
        <v>1038263.8406604523</v>
      </c>
      <c r="AS11" s="12">
        <f t="shared" si="6"/>
        <v>1097645.1694590515</v>
      </c>
      <c r="AT11" s="12">
        <f t="shared" si="6"/>
        <v>924194.29553779983</v>
      </c>
      <c r="AU11" s="12">
        <f t="shared" si="6"/>
        <v>1056858.9043082192</v>
      </c>
      <c r="AV11" s="12">
        <f t="shared" si="6"/>
        <v>960070.20992764935</v>
      </c>
      <c r="AW11" s="21">
        <f t="shared" si="6"/>
        <v>990263.83104146842</v>
      </c>
    </row>
    <row r="12" spans="1:53" x14ac:dyDescent="0.25">
      <c r="A12" s="44" t="s">
        <v>18</v>
      </c>
      <c r="B12" s="45">
        <f>(B13+B14)</f>
        <v>969779.07844975125</v>
      </c>
      <c r="C12" s="45">
        <f t="shared" ref="C12:AW12" si="7">(C13+C14)</f>
        <v>854110.07833682024</v>
      </c>
      <c r="D12" s="45">
        <f t="shared" si="7"/>
        <v>977832.0821554556</v>
      </c>
      <c r="E12" s="45">
        <f t="shared" si="7"/>
        <v>804307.06751151907</v>
      </c>
      <c r="F12" s="45">
        <f t="shared" si="7"/>
        <v>895839.08722253074</v>
      </c>
      <c r="G12" s="45">
        <f t="shared" si="7"/>
        <v>781019.03310328256</v>
      </c>
      <c r="H12" s="45">
        <f t="shared" si="7"/>
        <v>1006277.0948621189</v>
      </c>
      <c r="I12" s="45">
        <f t="shared" si="7"/>
        <v>1004417.0905747181</v>
      </c>
      <c r="J12" s="45">
        <f t="shared" si="7"/>
        <v>891306.09100546641</v>
      </c>
      <c r="K12" s="45">
        <f t="shared" si="7"/>
        <v>994320.10496388585</v>
      </c>
      <c r="L12" s="45">
        <f t="shared" si="7"/>
        <v>910133.09149531601</v>
      </c>
      <c r="M12" s="46">
        <f t="shared" si="7"/>
        <v>921752.100319135</v>
      </c>
      <c r="N12" s="45">
        <f t="shared" si="7"/>
        <v>36463.420259999999</v>
      </c>
      <c r="O12" s="45">
        <f t="shared" si="7"/>
        <v>32032.519821000002</v>
      </c>
      <c r="P12" s="45">
        <f t="shared" si="7"/>
        <v>21544.982154000001</v>
      </c>
      <c r="Q12" s="45">
        <f t="shared" si="7"/>
        <v>72318.826445999992</v>
      </c>
      <c r="R12" s="45">
        <f t="shared" si="7"/>
        <v>10075.608128000002</v>
      </c>
      <c r="S12" s="45">
        <f t="shared" si="7"/>
        <v>35531.032800000001</v>
      </c>
      <c r="T12" s="45">
        <f t="shared" si="7"/>
        <v>8845.1124010000003</v>
      </c>
      <c r="U12" s="45">
        <f t="shared" si="7"/>
        <v>67964.022551000002</v>
      </c>
      <c r="V12" s="45">
        <f t="shared" si="7"/>
        <v>7948.7241110000004</v>
      </c>
      <c r="W12" s="45">
        <f t="shared" si="7"/>
        <v>36526.845711000002</v>
      </c>
      <c r="X12" s="45">
        <f t="shared" si="7"/>
        <v>20498.80747</v>
      </c>
      <c r="Y12" s="46">
        <f t="shared" si="7"/>
        <v>41363.987692000002</v>
      </c>
      <c r="Z12" s="45">
        <f t="shared" si="7"/>
        <v>0</v>
      </c>
      <c r="AA12" s="45">
        <f t="shared" si="7"/>
        <v>1.6045</v>
      </c>
      <c r="AB12" s="45">
        <f t="shared" si="7"/>
        <v>0</v>
      </c>
      <c r="AC12" s="45">
        <f t="shared" si="7"/>
        <v>0.84399999999999997</v>
      </c>
      <c r="AD12" s="45">
        <f t="shared" si="7"/>
        <v>1.7185999999999999</v>
      </c>
      <c r="AE12" s="45">
        <f t="shared" si="7"/>
        <v>0</v>
      </c>
      <c r="AF12" s="45">
        <f t="shared" si="7"/>
        <v>0.61605200000000004</v>
      </c>
      <c r="AG12" s="45">
        <f t="shared" si="7"/>
        <v>1.188523</v>
      </c>
      <c r="AH12" s="45">
        <f t="shared" si="7"/>
        <v>1.8415999999999999</v>
      </c>
      <c r="AI12" s="45">
        <f t="shared" si="7"/>
        <v>0.29199999999999998</v>
      </c>
      <c r="AJ12" s="45">
        <f t="shared" si="7"/>
        <v>0</v>
      </c>
      <c r="AK12" s="46">
        <f t="shared" si="7"/>
        <v>0</v>
      </c>
      <c r="AL12" s="45">
        <f t="shared" ref="AL12" si="8">(AL13+AL14)</f>
        <v>1006242.4987097512</v>
      </c>
      <c r="AM12" s="45">
        <f t="shared" si="7"/>
        <v>886140.99365782016</v>
      </c>
      <c r="AN12" s="45">
        <f t="shared" si="7"/>
        <v>999377.06430945557</v>
      </c>
      <c r="AO12" s="45">
        <f t="shared" si="7"/>
        <v>876625.04995751905</v>
      </c>
      <c r="AP12" s="45">
        <f t="shared" si="7"/>
        <v>905912.97675053077</v>
      </c>
      <c r="AQ12" s="45">
        <f t="shared" si="7"/>
        <v>816550.06590328249</v>
      </c>
      <c r="AR12" s="45">
        <f t="shared" si="7"/>
        <v>1015121.591211119</v>
      </c>
      <c r="AS12" s="45">
        <f t="shared" si="7"/>
        <v>1072379.9246027181</v>
      </c>
      <c r="AT12" s="45">
        <f t="shared" si="7"/>
        <v>899252.97351646656</v>
      </c>
      <c r="AU12" s="45">
        <f t="shared" si="7"/>
        <v>1030846.658674886</v>
      </c>
      <c r="AV12" s="45">
        <f t="shared" si="7"/>
        <v>930631.89896531601</v>
      </c>
      <c r="AW12" s="47">
        <f t="shared" si="7"/>
        <v>963116.08801113511</v>
      </c>
    </row>
    <row r="13" spans="1:53" x14ac:dyDescent="0.25">
      <c r="A13" s="13" t="s">
        <v>14</v>
      </c>
      <c r="B13" s="2">
        <v>415675.16928455158</v>
      </c>
      <c r="C13" s="2">
        <v>382280.15568436484</v>
      </c>
      <c r="D13" s="2">
        <v>424474.1728679635</v>
      </c>
      <c r="E13" s="2">
        <v>349034.14214485878</v>
      </c>
      <c r="F13" s="2">
        <v>409813.16689723928</v>
      </c>
      <c r="G13" s="2">
        <v>282110.11488991365</v>
      </c>
      <c r="H13" s="2">
        <v>454884.18525250244</v>
      </c>
      <c r="I13" s="2">
        <v>446844.18197819492</v>
      </c>
      <c r="J13" s="2">
        <v>415135.16906463541</v>
      </c>
      <c r="K13" s="2">
        <v>469138.19105747511</v>
      </c>
      <c r="L13" s="2">
        <v>421396.17161444138</v>
      </c>
      <c r="M13" s="36">
        <v>440179.17926385906</v>
      </c>
      <c r="N13" s="2">
        <v>36463.420259999999</v>
      </c>
      <c r="O13" s="2">
        <v>32032.519821000002</v>
      </c>
      <c r="P13" s="2">
        <v>21544.982154000001</v>
      </c>
      <c r="Q13" s="2">
        <v>39277.745747000001</v>
      </c>
      <c r="R13" s="2">
        <v>10071.406161000001</v>
      </c>
      <c r="S13" s="2">
        <v>35530.532800000001</v>
      </c>
      <c r="T13" s="2">
        <v>8844.9920010000005</v>
      </c>
      <c r="U13" s="2">
        <v>38264.020600999997</v>
      </c>
      <c r="V13" s="2">
        <v>7941.1262710000001</v>
      </c>
      <c r="W13" s="2">
        <v>36526.822711000001</v>
      </c>
      <c r="X13" s="2">
        <v>1095.79547</v>
      </c>
      <c r="Y13" s="36">
        <v>14324.657222</v>
      </c>
      <c r="Z13" s="2">
        <v>0</v>
      </c>
      <c r="AA13" s="2">
        <v>1.6045</v>
      </c>
      <c r="AB13" s="2">
        <v>0</v>
      </c>
      <c r="AC13" s="2">
        <v>0.84199999999999997</v>
      </c>
      <c r="AD13" s="2">
        <v>1.7185999999999999</v>
      </c>
      <c r="AE13" s="2">
        <v>0</v>
      </c>
      <c r="AF13" s="2">
        <v>0.61605200000000004</v>
      </c>
      <c r="AG13" s="2">
        <v>1.188523</v>
      </c>
      <c r="AH13" s="2">
        <v>1.8415999999999999</v>
      </c>
      <c r="AI13" s="2">
        <v>0.29199999999999998</v>
      </c>
      <c r="AJ13" s="2">
        <v>0</v>
      </c>
      <c r="AK13" s="36">
        <v>0</v>
      </c>
      <c r="AL13" s="2">
        <f t="shared" ref="AL13:AW16" si="9">(B13+N13-Z13)</f>
        <v>452138.58954455156</v>
      </c>
      <c r="AM13" s="2">
        <f t="shared" si="9"/>
        <v>414311.07100536482</v>
      </c>
      <c r="AN13" s="2">
        <f t="shared" si="9"/>
        <v>446019.15502196352</v>
      </c>
      <c r="AO13" s="2">
        <f t="shared" si="9"/>
        <v>388311.04589185875</v>
      </c>
      <c r="AP13" s="2">
        <f t="shared" si="9"/>
        <v>419882.85445823928</v>
      </c>
      <c r="AQ13" s="2">
        <f t="shared" si="9"/>
        <v>317640.64768991363</v>
      </c>
      <c r="AR13" s="2">
        <f t="shared" si="9"/>
        <v>463728.56120150239</v>
      </c>
      <c r="AS13" s="2">
        <f t="shared" si="9"/>
        <v>485107.01405619492</v>
      </c>
      <c r="AT13" s="2">
        <f t="shared" si="9"/>
        <v>423074.45373563544</v>
      </c>
      <c r="AU13" s="2">
        <f t="shared" si="9"/>
        <v>505664.72176847508</v>
      </c>
      <c r="AV13" s="2">
        <f t="shared" si="9"/>
        <v>422491.96708444139</v>
      </c>
      <c r="AW13" s="19">
        <f t="shared" si="9"/>
        <v>454503.83648585906</v>
      </c>
    </row>
    <row r="14" spans="1:53" x14ac:dyDescent="0.25">
      <c r="A14" s="13" t="s">
        <v>15</v>
      </c>
      <c r="B14" s="3">
        <v>554103.90916519961</v>
      </c>
      <c r="C14" s="3">
        <v>471829.92265245534</v>
      </c>
      <c r="D14" s="3">
        <v>553357.90928749205</v>
      </c>
      <c r="E14" s="3">
        <v>455272.92536666029</v>
      </c>
      <c r="F14" s="3">
        <v>486025.92032529152</v>
      </c>
      <c r="G14" s="3">
        <v>498908.91821336892</v>
      </c>
      <c r="H14" s="3">
        <v>551392.9096096165</v>
      </c>
      <c r="I14" s="3">
        <v>557572.90859652311</v>
      </c>
      <c r="J14" s="3">
        <v>476170.92194083106</v>
      </c>
      <c r="K14" s="3">
        <v>525181.9139064108</v>
      </c>
      <c r="L14" s="3">
        <v>488736.91988087463</v>
      </c>
      <c r="M14" s="38">
        <v>481572.92105527601</v>
      </c>
      <c r="N14" s="3">
        <v>0</v>
      </c>
      <c r="O14" s="3">
        <v>0</v>
      </c>
      <c r="P14" s="3">
        <v>0</v>
      </c>
      <c r="Q14" s="3">
        <v>33041.080698999998</v>
      </c>
      <c r="R14" s="3">
        <v>4.2019669999999998</v>
      </c>
      <c r="S14" s="3">
        <v>0.5</v>
      </c>
      <c r="T14" s="3">
        <v>0.12039999999999999</v>
      </c>
      <c r="U14" s="3">
        <v>29700.001950000002</v>
      </c>
      <c r="V14" s="3">
        <v>7.5978399999999997</v>
      </c>
      <c r="W14" s="3">
        <v>2.3E-2</v>
      </c>
      <c r="X14" s="3">
        <v>19403.011999999999</v>
      </c>
      <c r="Y14" s="38">
        <v>27039.330470000001</v>
      </c>
      <c r="Z14" s="3">
        <v>0</v>
      </c>
      <c r="AA14" s="3">
        <v>0</v>
      </c>
      <c r="AB14" s="3">
        <v>0</v>
      </c>
      <c r="AC14" s="3">
        <v>2E-3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8">
        <v>0</v>
      </c>
      <c r="AL14" s="3">
        <f t="shared" si="9"/>
        <v>554103.90916519961</v>
      </c>
      <c r="AM14" s="3">
        <f t="shared" si="9"/>
        <v>471829.92265245534</v>
      </c>
      <c r="AN14" s="3">
        <f t="shared" si="9"/>
        <v>553357.90928749205</v>
      </c>
      <c r="AO14" s="3">
        <f t="shared" si="9"/>
        <v>488314.00406566029</v>
      </c>
      <c r="AP14" s="3">
        <f t="shared" si="9"/>
        <v>486030.12229229149</v>
      </c>
      <c r="AQ14" s="3">
        <f t="shared" si="9"/>
        <v>498909.41821336892</v>
      </c>
      <c r="AR14" s="3">
        <f t="shared" si="9"/>
        <v>551393.03000961652</v>
      </c>
      <c r="AS14" s="3">
        <f t="shared" si="9"/>
        <v>587272.91054652305</v>
      </c>
      <c r="AT14" s="3">
        <f t="shared" si="9"/>
        <v>476178.51978083106</v>
      </c>
      <c r="AU14" s="3">
        <f t="shared" si="9"/>
        <v>525181.93690641085</v>
      </c>
      <c r="AV14" s="3">
        <f t="shared" si="9"/>
        <v>508139.93188087462</v>
      </c>
      <c r="AW14" s="17">
        <f t="shared" si="9"/>
        <v>508612.25152527599</v>
      </c>
    </row>
    <row r="15" spans="1:53" x14ac:dyDescent="0.25">
      <c r="A15" s="13" t="s">
        <v>2</v>
      </c>
      <c r="B15" s="3">
        <v>18210.833333333332</v>
      </c>
      <c r="C15" s="3">
        <v>18210.833333333332</v>
      </c>
      <c r="D15" s="3">
        <v>18210.833333333332</v>
      </c>
      <c r="E15" s="3">
        <v>18210.833333333332</v>
      </c>
      <c r="F15" s="3">
        <v>18210.833333333332</v>
      </c>
      <c r="G15" s="3">
        <v>18210.833333333332</v>
      </c>
      <c r="H15" s="3">
        <v>18210.833333333332</v>
      </c>
      <c r="I15" s="3">
        <v>18210.833333333332</v>
      </c>
      <c r="J15" s="3">
        <v>18210.833333333332</v>
      </c>
      <c r="K15" s="3">
        <v>18210.833333333332</v>
      </c>
      <c r="L15" s="3">
        <v>18210.833333333332</v>
      </c>
      <c r="M15" s="38">
        <v>18210.833333333332</v>
      </c>
      <c r="N15" s="3">
        <v>8378.9811019999997</v>
      </c>
      <c r="O15" s="3">
        <v>7061.0819570000003</v>
      </c>
      <c r="P15" s="3">
        <v>8511.4280569999992</v>
      </c>
      <c r="Q15" s="3">
        <v>7867.2006810000003</v>
      </c>
      <c r="R15" s="3">
        <v>9802.5818529999997</v>
      </c>
      <c r="S15" s="3">
        <v>6098.7060869999996</v>
      </c>
      <c r="T15" s="3">
        <v>5487.6646570000003</v>
      </c>
      <c r="U15" s="3">
        <v>7481.9269510000004</v>
      </c>
      <c r="V15" s="3">
        <v>4081.965334</v>
      </c>
      <c r="W15" s="3">
        <v>7194.5025560000004</v>
      </c>
      <c r="X15" s="3">
        <v>10870.236013</v>
      </c>
      <c r="Y15" s="38">
        <v>5647.5740859999996</v>
      </c>
      <c r="Z15" s="3">
        <v>1089.5273200000001</v>
      </c>
      <c r="AA15" s="3">
        <v>4389.1280500000003</v>
      </c>
      <c r="AB15" s="3">
        <v>4885.6938129999999</v>
      </c>
      <c r="AC15" s="3">
        <v>4580.3314939999991</v>
      </c>
      <c r="AD15" s="3">
        <v>1983.1224099999999</v>
      </c>
      <c r="AE15" s="3">
        <v>8576.3136400000003</v>
      </c>
      <c r="AF15" s="3">
        <v>4658.6581999999999</v>
      </c>
      <c r="AG15" s="3">
        <v>4387.8922000000002</v>
      </c>
      <c r="AH15" s="3">
        <v>795.33524</v>
      </c>
      <c r="AI15" s="3">
        <v>4401.2741759999999</v>
      </c>
      <c r="AJ15" s="3">
        <v>4026.5081060000002</v>
      </c>
      <c r="AK15" s="38">
        <v>864.58375999999998</v>
      </c>
      <c r="AL15" s="3">
        <f t="shared" si="9"/>
        <v>25500.287115333333</v>
      </c>
      <c r="AM15" s="3">
        <f t="shared" si="9"/>
        <v>20882.787240333331</v>
      </c>
      <c r="AN15" s="3">
        <f t="shared" si="9"/>
        <v>21836.567577333335</v>
      </c>
      <c r="AO15" s="3">
        <f t="shared" si="9"/>
        <v>21497.702520333332</v>
      </c>
      <c r="AP15" s="3">
        <f t="shared" si="9"/>
        <v>26030.292776333332</v>
      </c>
      <c r="AQ15" s="3">
        <f t="shared" si="9"/>
        <v>15733.22578033333</v>
      </c>
      <c r="AR15" s="3">
        <f t="shared" si="9"/>
        <v>19039.839790333332</v>
      </c>
      <c r="AS15" s="3">
        <f t="shared" si="9"/>
        <v>21304.868084333335</v>
      </c>
      <c r="AT15" s="3">
        <f t="shared" si="9"/>
        <v>21497.463427333332</v>
      </c>
      <c r="AU15" s="3">
        <f t="shared" si="9"/>
        <v>21004.061713333333</v>
      </c>
      <c r="AV15" s="3">
        <f t="shared" si="9"/>
        <v>25054.561240333329</v>
      </c>
      <c r="AW15" s="17">
        <f t="shared" si="9"/>
        <v>22993.823659333331</v>
      </c>
    </row>
    <row r="16" spans="1:53" x14ac:dyDescent="0.25">
      <c r="A16" s="13" t="s">
        <v>49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36">
        <v>0</v>
      </c>
      <c r="N16" s="2">
        <v>3955.4594849999999</v>
      </c>
      <c r="O16" s="2">
        <v>3792.1419030000002</v>
      </c>
      <c r="P16" s="2">
        <v>3652.0051800000001</v>
      </c>
      <c r="Q16" s="2">
        <v>4144.526159</v>
      </c>
      <c r="R16" s="2">
        <v>3937.1690039999999</v>
      </c>
      <c r="S16" s="2">
        <v>3672.5069410000001</v>
      </c>
      <c r="T16" s="2">
        <v>4123.7719690000004</v>
      </c>
      <c r="U16" s="2">
        <v>4015.3859010000001</v>
      </c>
      <c r="V16" s="2">
        <v>3521.0067399999998</v>
      </c>
      <c r="W16" s="2">
        <v>5053.8471600000003</v>
      </c>
      <c r="X16" s="2">
        <v>4417.6346519999997</v>
      </c>
      <c r="Y16" s="36">
        <v>4182.1636710000002</v>
      </c>
      <c r="Z16" s="2">
        <v>12.899940000000001</v>
      </c>
      <c r="AA16" s="2">
        <v>52.385750000000002</v>
      </c>
      <c r="AB16" s="2">
        <v>45.671999999999997</v>
      </c>
      <c r="AC16" s="2">
        <v>79.367199999999997</v>
      </c>
      <c r="AD16" s="2">
        <v>30.715910000000001</v>
      </c>
      <c r="AE16" s="2">
        <v>18.555951999999998</v>
      </c>
      <c r="AF16" s="2">
        <v>21.362309999999997</v>
      </c>
      <c r="AG16" s="2">
        <v>55.009129000000001</v>
      </c>
      <c r="AH16" s="2">
        <v>77.148145999999997</v>
      </c>
      <c r="AI16" s="2">
        <v>45.663240000000002</v>
      </c>
      <c r="AJ16" s="2">
        <v>33.884929999999997</v>
      </c>
      <c r="AK16" s="36">
        <v>28.244300000000003</v>
      </c>
      <c r="AL16" s="2">
        <f t="shared" si="9"/>
        <v>3942.5595450000001</v>
      </c>
      <c r="AM16" s="2">
        <f t="shared" si="9"/>
        <v>3739.7561530000003</v>
      </c>
      <c r="AN16" s="2">
        <f t="shared" si="9"/>
        <v>3606.3331800000001</v>
      </c>
      <c r="AO16" s="2">
        <f t="shared" si="9"/>
        <v>4065.1589589999999</v>
      </c>
      <c r="AP16" s="2">
        <f t="shared" si="9"/>
        <v>3906.453094</v>
      </c>
      <c r="AQ16" s="2">
        <f t="shared" si="9"/>
        <v>3653.9509889999999</v>
      </c>
      <c r="AR16" s="2">
        <f t="shared" si="9"/>
        <v>4102.4096589999999</v>
      </c>
      <c r="AS16" s="2">
        <f t="shared" si="9"/>
        <v>3960.3767720000001</v>
      </c>
      <c r="AT16" s="2">
        <f t="shared" si="9"/>
        <v>3443.8585939999998</v>
      </c>
      <c r="AU16" s="2">
        <f t="shared" si="9"/>
        <v>5008.1839200000004</v>
      </c>
      <c r="AV16" s="2">
        <f t="shared" si="9"/>
        <v>4383.7497219999996</v>
      </c>
      <c r="AW16" s="19">
        <f t="shared" si="9"/>
        <v>4153.919371</v>
      </c>
    </row>
    <row r="17" spans="1:56" x14ac:dyDescent="0.25">
      <c r="A17" s="20" t="s">
        <v>3</v>
      </c>
      <c r="B17" s="11">
        <f t="shared" ref="B17:AK17" si="10">B18</f>
        <v>217700</v>
      </c>
      <c r="C17" s="11">
        <f t="shared" si="10"/>
        <v>179923</v>
      </c>
      <c r="D17" s="11">
        <f t="shared" si="10"/>
        <v>206716</v>
      </c>
      <c r="E17" s="11">
        <f t="shared" si="10"/>
        <v>158581</v>
      </c>
      <c r="F17" s="11">
        <f t="shared" si="10"/>
        <v>161023</v>
      </c>
      <c r="G17" s="11">
        <f t="shared" si="10"/>
        <v>154729</v>
      </c>
      <c r="H17" s="11">
        <f t="shared" si="10"/>
        <v>228098</v>
      </c>
      <c r="I17" s="11">
        <f t="shared" si="10"/>
        <v>226473</v>
      </c>
      <c r="J17" s="11">
        <f t="shared" si="10"/>
        <v>167234</v>
      </c>
      <c r="K17" s="11">
        <f t="shared" si="10"/>
        <v>215777</v>
      </c>
      <c r="L17" s="11">
        <f t="shared" si="10"/>
        <v>198045</v>
      </c>
      <c r="M17" s="37">
        <f t="shared" si="10"/>
        <v>191343</v>
      </c>
      <c r="N17" s="12">
        <f>N18</f>
        <v>119132.378375</v>
      </c>
      <c r="O17" s="12">
        <f t="shared" si="10"/>
        <v>108856.662517</v>
      </c>
      <c r="P17" s="12">
        <f t="shared" si="10"/>
        <v>124562.217747</v>
      </c>
      <c r="Q17" s="12">
        <f t="shared" si="10"/>
        <v>99422.700427000003</v>
      </c>
      <c r="R17" s="12">
        <f t="shared" si="10"/>
        <v>93417.598952</v>
      </c>
      <c r="S17" s="12">
        <f t="shared" si="10"/>
        <v>117545.605568</v>
      </c>
      <c r="T17" s="12">
        <f t="shared" si="10"/>
        <v>90947.975609999994</v>
      </c>
      <c r="U17" s="12">
        <f t="shared" si="10"/>
        <v>111616.36524299999</v>
      </c>
      <c r="V17" s="12">
        <f t="shared" si="10"/>
        <v>111517.784507</v>
      </c>
      <c r="W17" s="12">
        <f t="shared" si="10"/>
        <v>93171.689754999999</v>
      </c>
      <c r="X17" s="12">
        <f t="shared" si="10"/>
        <v>68750.700119999994</v>
      </c>
      <c r="Y17" s="42">
        <f t="shared" si="10"/>
        <v>115171.45505</v>
      </c>
      <c r="Z17" s="12">
        <f t="shared" si="10"/>
        <v>63917.016000000003</v>
      </c>
      <c r="AA17" s="12">
        <f t="shared" si="10"/>
        <v>110520.27499999999</v>
      </c>
      <c r="AB17" s="12">
        <f t="shared" si="10"/>
        <v>62497.713000000003</v>
      </c>
      <c r="AC17" s="12">
        <f t="shared" si="10"/>
        <v>58015.256999999998</v>
      </c>
      <c r="AD17" s="12">
        <f t="shared" si="10"/>
        <v>113109.46595</v>
      </c>
      <c r="AE17" s="12">
        <f t="shared" si="10"/>
        <v>110076.43</v>
      </c>
      <c r="AF17" s="12">
        <f t="shared" si="10"/>
        <v>106573.022</v>
      </c>
      <c r="AG17" s="12">
        <f t="shared" si="10"/>
        <v>80270.266000000003</v>
      </c>
      <c r="AH17" s="12">
        <f t="shared" si="10"/>
        <v>42339.823000000004</v>
      </c>
      <c r="AI17" s="12">
        <f t="shared" si="10"/>
        <v>35290.798000000003</v>
      </c>
      <c r="AJ17" s="12">
        <f t="shared" si="10"/>
        <v>54910.639839999996</v>
      </c>
      <c r="AK17" s="42">
        <f t="shared" si="10"/>
        <v>128317.0238</v>
      </c>
      <c r="AL17" s="12">
        <f>AL18</f>
        <v>272915.36237499997</v>
      </c>
      <c r="AM17" s="12">
        <f>AM18</f>
        <v>178259.387517</v>
      </c>
      <c r="AN17" s="12">
        <f>AN18</f>
        <v>268780.504747</v>
      </c>
      <c r="AO17" s="12">
        <f>AO18</f>
        <v>199988.44342700002</v>
      </c>
      <c r="AP17" s="12">
        <f t="shared" ref="AP17:AW17" si="11">AP18</f>
        <v>141331.13300199999</v>
      </c>
      <c r="AQ17" s="12">
        <f t="shared" si="11"/>
        <v>162198.17556800001</v>
      </c>
      <c r="AR17" s="12">
        <f t="shared" si="11"/>
        <v>212472.95360999997</v>
      </c>
      <c r="AS17" s="12">
        <f t="shared" si="11"/>
        <v>257819.09924299998</v>
      </c>
      <c r="AT17" s="12">
        <f t="shared" si="11"/>
        <v>236411.961507</v>
      </c>
      <c r="AU17" s="12">
        <f t="shared" si="11"/>
        <v>273657.89175499999</v>
      </c>
      <c r="AV17" s="12">
        <f t="shared" si="11"/>
        <v>211885.06028000001</v>
      </c>
      <c r="AW17" s="21">
        <f t="shared" si="11"/>
        <v>178197.43124999999</v>
      </c>
    </row>
    <row r="18" spans="1:56" x14ac:dyDescent="0.25">
      <c r="A18" s="13" t="s">
        <v>19</v>
      </c>
      <c r="B18" s="2">
        <v>217700</v>
      </c>
      <c r="C18" s="2">
        <v>179923</v>
      </c>
      <c r="D18" s="2">
        <v>206716</v>
      </c>
      <c r="E18" s="2">
        <v>158581</v>
      </c>
      <c r="F18" s="2">
        <v>161023</v>
      </c>
      <c r="G18" s="2">
        <v>154729</v>
      </c>
      <c r="H18" s="2">
        <v>228098</v>
      </c>
      <c r="I18" s="2">
        <v>226473</v>
      </c>
      <c r="J18" s="2">
        <v>167234</v>
      </c>
      <c r="K18" s="2">
        <v>215777</v>
      </c>
      <c r="L18" s="2">
        <v>198045</v>
      </c>
      <c r="M18" s="36">
        <v>191343</v>
      </c>
      <c r="N18" s="2">
        <v>119132.378375</v>
      </c>
      <c r="O18" s="2">
        <v>108856.662517</v>
      </c>
      <c r="P18" s="2">
        <v>124562.217747</v>
      </c>
      <c r="Q18" s="2">
        <v>99422.700427000003</v>
      </c>
      <c r="R18" s="2">
        <v>93417.598952</v>
      </c>
      <c r="S18" s="2">
        <v>117545.605568</v>
      </c>
      <c r="T18" s="2">
        <v>90947.975609999994</v>
      </c>
      <c r="U18" s="2">
        <v>111616.36524299999</v>
      </c>
      <c r="V18" s="2">
        <v>111517.784507</v>
      </c>
      <c r="W18" s="2">
        <v>93171.689754999999</v>
      </c>
      <c r="X18" s="2">
        <v>68750.700119999994</v>
      </c>
      <c r="Y18" s="36">
        <v>115171.45505</v>
      </c>
      <c r="Z18" s="2">
        <v>63917.016000000003</v>
      </c>
      <c r="AA18" s="2">
        <v>110520.27499999999</v>
      </c>
      <c r="AB18" s="2">
        <v>62497.713000000003</v>
      </c>
      <c r="AC18" s="2">
        <v>58015.256999999998</v>
      </c>
      <c r="AD18" s="2">
        <v>113109.46595</v>
      </c>
      <c r="AE18" s="2">
        <v>110076.43</v>
      </c>
      <c r="AF18" s="2">
        <v>106573.022</v>
      </c>
      <c r="AG18" s="2">
        <v>80270.266000000003</v>
      </c>
      <c r="AH18" s="2">
        <v>42339.823000000004</v>
      </c>
      <c r="AI18" s="2">
        <v>35290.798000000003</v>
      </c>
      <c r="AJ18" s="2">
        <v>54910.639839999996</v>
      </c>
      <c r="AK18" s="36">
        <v>128317.0238</v>
      </c>
      <c r="AL18" s="2">
        <f t="shared" ref="AL18:AW19" si="12">(B18+N18-Z18)</f>
        <v>272915.36237499997</v>
      </c>
      <c r="AM18" s="2">
        <f t="shared" si="12"/>
        <v>178259.387517</v>
      </c>
      <c r="AN18" s="2">
        <f t="shared" si="12"/>
        <v>268780.504747</v>
      </c>
      <c r="AO18" s="2">
        <f t="shared" si="12"/>
        <v>199988.44342700002</v>
      </c>
      <c r="AP18" s="2">
        <f t="shared" si="12"/>
        <v>141331.13300199999</v>
      </c>
      <c r="AQ18" s="2">
        <f t="shared" si="12"/>
        <v>162198.17556800001</v>
      </c>
      <c r="AR18" s="2">
        <f t="shared" si="12"/>
        <v>212472.95360999997</v>
      </c>
      <c r="AS18" s="2">
        <f t="shared" si="12"/>
        <v>257819.09924299998</v>
      </c>
      <c r="AT18" s="2">
        <f t="shared" si="12"/>
        <v>236411.961507</v>
      </c>
      <c r="AU18" s="2">
        <f t="shared" si="12"/>
        <v>273657.89175499999</v>
      </c>
      <c r="AV18" s="2">
        <f t="shared" si="12"/>
        <v>211885.06028000001</v>
      </c>
      <c r="AW18" s="19">
        <f t="shared" si="12"/>
        <v>178197.43124999999</v>
      </c>
    </row>
    <row r="19" spans="1:56" x14ac:dyDescent="0.25">
      <c r="A19" s="13" t="s">
        <v>46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17">
        <v>0</v>
      </c>
      <c r="N19" s="3">
        <v>23973.831098000002</v>
      </c>
      <c r="O19" s="3">
        <v>15182.035290000002</v>
      </c>
      <c r="P19" s="3">
        <v>21557.733502999999</v>
      </c>
      <c r="Q19" s="3">
        <v>16034.847884999997</v>
      </c>
      <c r="R19" s="3">
        <v>23902.457404000001</v>
      </c>
      <c r="S19" s="3">
        <v>16561.855205</v>
      </c>
      <c r="T19" s="3">
        <v>10226.979237000001</v>
      </c>
      <c r="U19" s="3">
        <v>8082.0636010000007</v>
      </c>
      <c r="V19" s="3">
        <v>9682.273878</v>
      </c>
      <c r="W19" s="3">
        <v>8014.7458489999999</v>
      </c>
      <c r="X19" s="3">
        <v>9420.1706950000007</v>
      </c>
      <c r="Y19" s="38">
        <v>13244.119016000001</v>
      </c>
      <c r="Z19" s="3">
        <v>12946.508373000001</v>
      </c>
      <c r="AA19" s="3">
        <v>13515.143400999999</v>
      </c>
      <c r="AB19" s="3">
        <v>6276.7701350000007</v>
      </c>
      <c r="AC19" s="3">
        <v>42700.500756000001</v>
      </c>
      <c r="AD19" s="3">
        <v>49775.861410999998</v>
      </c>
      <c r="AE19" s="3">
        <v>26263.23875</v>
      </c>
      <c r="AF19" s="3">
        <v>26457.221074000001</v>
      </c>
      <c r="AG19" s="3">
        <v>49348.202041000004</v>
      </c>
      <c r="AH19" s="3">
        <v>60248.299602999999</v>
      </c>
      <c r="AI19" s="3">
        <v>7484.0823129999999</v>
      </c>
      <c r="AJ19" s="3">
        <v>44339.229315999997</v>
      </c>
      <c r="AK19" s="17">
        <v>34530.198969999998</v>
      </c>
      <c r="AL19" s="3">
        <f t="shared" si="12"/>
        <v>11027.322725000002</v>
      </c>
      <c r="AM19" s="3">
        <f t="shared" si="12"/>
        <v>1666.8918890000023</v>
      </c>
      <c r="AN19" s="3">
        <f t="shared" si="12"/>
        <v>15280.963367999999</v>
      </c>
      <c r="AO19" s="3">
        <f t="shared" si="12"/>
        <v>-26665.652871000006</v>
      </c>
      <c r="AP19" s="3">
        <f t="shared" si="12"/>
        <v>-25873.404006999997</v>
      </c>
      <c r="AQ19" s="3">
        <f t="shared" si="12"/>
        <v>-9701.3835450000006</v>
      </c>
      <c r="AR19" s="3">
        <f t="shared" si="12"/>
        <v>-16230.241837</v>
      </c>
      <c r="AS19" s="3">
        <f t="shared" si="12"/>
        <v>-41266.138440000002</v>
      </c>
      <c r="AT19" s="3">
        <f t="shared" si="12"/>
        <v>-50566.025725</v>
      </c>
      <c r="AU19" s="3">
        <f t="shared" si="12"/>
        <v>530.66353600000002</v>
      </c>
      <c r="AV19" s="3">
        <f t="shared" si="12"/>
        <v>-34919.058620999996</v>
      </c>
      <c r="AW19" s="17">
        <f t="shared" si="12"/>
        <v>-21286.079953999997</v>
      </c>
    </row>
    <row r="20" spans="1:56" x14ac:dyDescent="0.25">
      <c r="A20" s="20" t="s">
        <v>51</v>
      </c>
      <c r="B20" s="11">
        <f>(B21+B36+B50)</f>
        <v>1374836.9398418856</v>
      </c>
      <c r="C20" s="11">
        <f t="shared" ref="C20:AK20" si="13">(C21+C36+C50)</f>
        <v>1301048.656332538</v>
      </c>
      <c r="D20" s="11">
        <f t="shared" si="13"/>
        <v>1360282.8685956679</v>
      </c>
      <c r="E20" s="11">
        <f t="shared" si="13"/>
        <v>1271984.4085891354</v>
      </c>
      <c r="F20" s="11">
        <f t="shared" si="13"/>
        <v>1342149.9364321087</v>
      </c>
      <c r="G20" s="11">
        <f t="shared" si="13"/>
        <v>1230467.6392287838</v>
      </c>
      <c r="H20" s="11">
        <f t="shared" si="13"/>
        <v>1382889.5433830814</v>
      </c>
      <c r="I20" s="11">
        <f t="shared" si="13"/>
        <v>1438000.6279743372</v>
      </c>
      <c r="J20" s="11">
        <f t="shared" si="13"/>
        <v>1369625.0941703455</v>
      </c>
      <c r="K20" s="11">
        <f t="shared" si="13"/>
        <v>1376607.9182892058</v>
      </c>
      <c r="L20" s="11">
        <f t="shared" si="13"/>
        <v>1316222.4183870517</v>
      </c>
      <c r="M20" s="50">
        <f t="shared" si="13"/>
        <v>1308068.0648758516</v>
      </c>
      <c r="N20" s="12">
        <f t="shared" si="13"/>
        <v>709503.65664399986</v>
      </c>
      <c r="O20" s="12">
        <f t="shared" si="13"/>
        <v>687448.68937399995</v>
      </c>
      <c r="P20" s="12">
        <f t="shared" si="13"/>
        <v>599337.61765899998</v>
      </c>
      <c r="Q20" s="12">
        <f t="shared" si="13"/>
        <v>758095.75549000001</v>
      </c>
      <c r="R20" s="12">
        <f t="shared" si="13"/>
        <v>737710.94967400003</v>
      </c>
      <c r="S20" s="12">
        <f t="shared" si="13"/>
        <v>600493.66208400007</v>
      </c>
      <c r="T20" s="12">
        <f t="shared" si="13"/>
        <v>645493.35341800004</v>
      </c>
      <c r="U20" s="12">
        <f t="shared" si="13"/>
        <v>683600.55420799996</v>
      </c>
      <c r="V20" s="12">
        <f t="shared" si="13"/>
        <v>561003.03710999992</v>
      </c>
      <c r="W20" s="12">
        <f t="shared" si="13"/>
        <v>754503.71025599993</v>
      </c>
      <c r="X20" s="12">
        <f t="shared" si="13"/>
        <v>622847.8770049999</v>
      </c>
      <c r="Y20" s="42">
        <f t="shared" si="13"/>
        <v>855558.56405099994</v>
      </c>
      <c r="Z20" s="12">
        <f t="shared" si="13"/>
        <v>355012.02350200003</v>
      </c>
      <c r="AA20" s="12">
        <f t="shared" si="13"/>
        <v>272005.55231499998</v>
      </c>
      <c r="AB20" s="12">
        <f t="shared" si="13"/>
        <v>364663.38495099999</v>
      </c>
      <c r="AC20" s="12">
        <f t="shared" si="13"/>
        <v>338342.48757900001</v>
      </c>
      <c r="AD20" s="12">
        <f t="shared" si="13"/>
        <v>402533.84452200006</v>
      </c>
      <c r="AE20" s="12">
        <f t="shared" si="13"/>
        <v>363073.10225499998</v>
      </c>
      <c r="AF20" s="12">
        <f t="shared" si="13"/>
        <v>391356.76894600003</v>
      </c>
      <c r="AG20" s="12">
        <f t="shared" si="13"/>
        <v>374877.34482599993</v>
      </c>
      <c r="AH20" s="12">
        <f t="shared" si="13"/>
        <v>350672.41146999999</v>
      </c>
      <c r="AI20" s="12">
        <f t="shared" si="13"/>
        <v>353468.83871799998</v>
      </c>
      <c r="AJ20" s="12">
        <f t="shared" si="13"/>
        <v>332218.543771</v>
      </c>
      <c r="AK20" s="21">
        <f t="shared" si="13"/>
        <v>368158.05515199993</v>
      </c>
      <c r="AL20" s="12">
        <f>(AL21+AL36+AL50)</f>
        <v>1729328.5729838854</v>
      </c>
      <c r="AM20" s="12">
        <f t="shared" ref="AM20:AU20" si="14">(AM21+AM36+AM50)</f>
        <v>1716491.7933915381</v>
      </c>
      <c r="AN20" s="12">
        <f t="shared" si="14"/>
        <v>1594957.101303668</v>
      </c>
      <c r="AO20" s="12">
        <f t="shared" si="14"/>
        <v>1691737.6765001353</v>
      </c>
      <c r="AP20" s="12">
        <f t="shared" si="14"/>
        <v>1677327.041584109</v>
      </c>
      <c r="AQ20" s="12">
        <f t="shared" si="14"/>
        <v>1467888.1990577839</v>
      </c>
      <c r="AR20" s="12">
        <f t="shared" si="14"/>
        <v>1637026.1278550813</v>
      </c>
      <c r="AS20" s="12">
        <f t="shared" si="14"/>
        <v>1746723.8373563373</v>
      </c>
      <c r="AT20" s="12">
        <f t="shared" si="14"/>
        <v>1579955.7198103452</v>
      </c>
      <c r="AU20" s="12">
        <f t="shared" si="14"/>
        <v>1777642.7898272059</v>
      </c>
      <c r="AV20" s="12">
        <f>(AV21+AV36+AV50)</f>
        <v>1606851.7516210515</v>
      </c>
      <c r="AW20" s="21">
        <f>(AW21+AW36+AW50)</f>
        <v>1795468.5737748516</v>
      </c>
      <c r="BB20" s="43"/>
    </row>
    <row r="21" spans="1:56" ht="15.6" x14ac:dyDescent="0.25">
      <c r="A21" s="48" t="s">
        <v>63</v>
      </c>
      <c r="B21" s="45">
        <f>B22+B25+B26</f>
        <v>638128.49367467</v>
      </c>
      <c r="C21" s="45">
        <f t="shared" ref="C21:M21" si="15">C22+C25+C26</f>
        <v>631498.99939280003</v>
      </c>
      <c r="D21" s="45">
        <f t="shared" si="15"/>
        <v>660308.37906753994</v>
      </c>
      <c r="E21" s="45">
        <f t="shared" si="15"/>
        <v>588349.69551836699</v>
      </c>
      <c r="F21" s="45">
        <f t="shared" si="15"/>
        <v>586764.85119158006</v>
      </c>
      <c r="G21" s="45">
        <f t="shared" si="15"/>
        <v>560858.55516447604</v>
      </c>
      <c r="H21" s="45">
        <f t="shared" si="15"/>
        <v>653115.03909556998</v>
      </c>
      <c r="I21" s="45">
        <f t="shared" si="15"/>
        <v>674478.40918781003</v>
      </c>
      <c r="J21" s="45">
        <f t="shared" si="15"/>
        <v>623142.39514034998</v>
      </c>
      <c r="K21" s="45">
        <f t="shared" si="15"/>
        <v>661720.71240566997</v>
      </c>
      <c r="L21" s="45">
        <f t="shared" si="15"/>
        <v>637505.80351471005</v>
      </c>
      <c r="M21" s="47">
        <f t="shared" si="15"/>
        <v>646188.88274645002</v>
      </c>
      <c r="N21" s="45">
        <f>N22+SUM(N25:N26)+N27+SUM(N32:N34)+N35+N51</f>
        <v>568251.17259899992</v>
      </c>
      <c r="O21" s="45">
        <f t="shared" ref="O21:AK21" si="16">O22+SUM(O25:O26)+O27+SUM(O32:O34)+O35+O51</f>
        <v>550415.24179300002</v>
      </c>
      <c r="P21" s="45">
        <f t="shared" si="16"/>
        <v>453073.92069499992</v>
      </c>
      <c r="Q21" s="45">
        <f t="shared" si="16"/>
        <v>606192.36859100009</v>
      </c>
      <c r="R21" s="45">
        <f t="shared" si="16"/>
        <v>592783.81998300005</v>
      </c>
      <c r="S21" s="45">
        <f t="shared" si="16"/>
        <v>459469.71727500006</v>
      </c>
      <c r="T21" s="45">
        <f t="shared" si="16"/>
        <v>500929.76546000008</v>
      </c>
      <c r="U21" s="45">
        <f t="shared" si="16"/>
        <v>539092.49642099999</v>
      </c>
      <c r="V21" s="45">
        <f t="shared" si="16"/>
        <v>442981.19401699997</v>
      </c>
      <c r="W21" s="45">
        <f t="shared" si="16"/>
        <v>591076.60700600001</v>
      </c>
      <c r="X21" s="45">
        <f t="shared" si="16"/>
        <v>468859.1081159999</v>
      </c>
      <c r="Y21" s="46">
        <f t="shared" si="16"/>
        <v>709930.99043899996</v>
      </c>
      <c r="Z21" s="45">
        <f t="shared" si="16"/>
        <v>154631.290847</v>
      </c>
      <c r="AA21" s="45">
        <f t="shared" si="16"/>
        <v>130149.55711299999</v>
      </c>
      <c r="AB21" s="45">
        <f t="shared" si="16"/>
        <v>135632.78799799999</v>
      </c>
      <c r="AC21" s="45">
        <f t="shared" si="16"/>
        <v>147170.93291800003</v>
      </c>
      <c r="AD21" s="45">
        <f t="shared" si="16"/>
        <v>159617.31690600002</v>
      </c>
      <c r="AE21" s="45">
        <f t="shared" si="16"/>
        <v>123864.70245099998</v>
      </c>
      <c r="AF21" s="45">
        <f t="shared" si="16"/>
        <v>159018.664781</v>
      </c>
      <c r="AG21" s="45">
        <f t="shared" si="16"/>
        <v>148002.90986999997</v>
      </c>
      <c r="AH21" s="45">
        <f t="shared" si="16"/>
        <v>116637.295388</v>
      </c>
      <c r="AI21" s="45">
        <f t="shared" si="16"/>
        <v>127700.82513399998</v>
      </c>
      <c r="AJ21" s="45">
        <f t="shared" si="16"/>
        <v>116308.04504500001</v>
      </c>
      <c r="AK21" s="47">
        <f t="shared" si="16"/>
        <v>130011.96277699999</v>
      </c>
      <c r="AL21" s="45">
        <f t="shared" ref="AL21:AW21" si="17">(B21+N21-Z21)</f>
        <v>1051748.3754266698</v>
      </c>
      <c r="AM21" s="45">
        <f t="shared" si="17"/>
        <v>1051764.6840728002</v>
      </c>
      <c r="AN21" s="45">
        <f t="shared" si="17"/>
        <v>977749.51176453987</v>
      </c>
      <c r="AO21" s="45">
        <f t="shared" si="17"/>
        <v>1047371.1311913671</v>
      </c>
      <c r="AP21" s="45">
        <f t="shared" si="17"/>
        <v>1019931.3542685802</v>
      </c>
      <c r="AQ21" s="45">
        <f t="shared" si="17"/>
        <v>896463.56998847611</v>
      </c>
      <c r="AR21" s="45">
        <f t="shared" si="17"/>
        <v>995026.13977457001</v>
      </c>
      <c r="AS21" s="45">
        <f t="shared" si="17"/>
        <v>1065567.9957388099</v>
      </c>
      <c r="AT21" s="45">
        <f t="shared" si="17"/>
        <v>949486.29376934993</v>
      </c>
      <c r="AU21" s="45">
        <f t="shared" si="17"/>
        <v>1125096.4942776698</v>
      </c>
      <c r="AV21" s="45">
        <f t="shared" si="17"/>
        <v>990056.86658570985</v>
      </c>
      <c r="AW21" s="47">
        <f t="shared" si="17"/>
        <v>1226107.9104084501</v>
      </c>
      <c r="BD21" s="43"/>
    </row>
    <row r="22" spans="1:56" x14ac:dyDescent="0.25">
      <c r="A22" s="22" t="s">
        <v>20</v>
      </c>
      <c r="B22" s="2">
        <f t="shared" ref="B22:AW22" si="18">(B23+B24)</f>
        <v>178124.60343861999</v>
      </c>
      <c r="C22" s="2">
        <f t="shared" si="18"/>
        <v>167027.01911338</v>
      </c>
      <c r="D22" s="2">
        <f t="shared" si="18"/>
        <v>158431.12249799</v>
      </c>
      <c r="E22" s="2">
        <f t="shared" si="18"/>
        <v>148212.12218210701</v>
      </c>
      <c r="F22" s="2">
        <f t="shared" si="18"/>
        <v>158773.30666276001</v>
      </c>
      <c r="G22" s="2">
        <f t="shared" si="18"/>
        <v>129258.061378996</v>
      </c>
      <c r="H22" s="2">
        <f t="shared" si="18"/>
        <v>162436.58805856999</v>
      </c>
      <c r="I22" s="2">
        <f t="shared" si="18"/>
        <v>158536.99891910999</v>
      </c>
      <c r="J22" s="2">
        <f t="shared" si="18"/>
        <v>153480.48521093</v>
      </c>
      <c r="K22" s="2">
        <f t="shared" si="18"/>
        <v>172641.78145136</v>
      </c>
      <c r="L22" s="2">
        <f t="shared" si="18"/>
        <v>164237.95678929001</v>
      </c>
      <c r="M22" s="36">
        <f t="shared" si="18"/>
        <v>173177.97029688</v>
      </c>
      <c r="N22" s="2">
        <f t="shared" si="18"/>
        <v>87153.040390999988</v>
      </c>
      <c r="O22" s="2">
        <f t="shared" si="18"/>
        <v>67005.657363000006</v>
      </c>
      <c r="P22" s="2">
        <f t="shared" si="18"/>
        <v>56811.421520999997</v>
      </c>
      <c r="Q22" s="2">
        <f t="shared" si="18"/>
        <v>96445.912558000011</v>
      </c>
      <c r="R22" s="2">
        <f t="shared" si="18"/>
        <v>83075.449594000005</v>
      </c>
      <c r="S22" s="2">
        <f t="shared" si="18"/>
        <v>61675.714535000006</v>
      </c>
      <c r="T22" s="2">
        <f t="shared" si="18"/>
        <v>56703.580706000001</v>
      </c>
      <c r="U22" s="2">
        <f t="shared" si="18"/>
        <v>65019.220389000009</v>
      </c>
      <c r="V22" s="2">
        <f t="shared" si="18"/>
        <v>62707.253538999998</v>
      </c>
      <c r="W22" s="2">
        <f t="shared" si="18"/>
        <v>95346.484748999996</v>
      </c>
      <c r="X22" s="2">
        <f t="shared" si="18"/>
        <v>56538.523708000008</v>
      </c>
      <c r="Y22" s="36">
        <f t="shared" si="18"/>
        <v>136627.74546000001</v>
      </c>
      <c r="Z22" s="2">
        <f t="shared" si="18"/>
        <v>16759.011697999998</v>
      </c>
      <c r="AA22" s="2">
        <f t="shared" si="18"/>
        <v>17970.379434999999</v>
      </c>
      <c r="AB22" s="2">
        <f t="shared" si="18"/>
        <v>18721.509354000002</v>
      </c>
      <c r="AC22" s="2">
        <f t="shared" si="18"/>
        <v>6855.6814889999996</v>
      </c>
      <c r="AD22" s="2">
        <f t="shared" si="18"/>
        <v>29066.808154999999</v>
      </c>
      <c r="AE22" s="2">
        <f t="shared" si="18"/>
        <v>14099.346047999999</v>
      </c>
      <c r="AF22" s="2">
        <f t="shared" si="18"/>
        <v>29761.689433</v>
      </c>
      <c r="AG22" s="2">
        <f t="shared" si="18"/>
        <v>28308.491209999996</v>
      </c>
      <c r="AH22" s="2">
        <f t="shared" si="18"/>
        <v>16025.314161999999</v>
      </c>
      <c r="AI22" s="2">
        <f t="shared" si="18"/>
        <v>24002.468201000003</v>
      </c>
      <c r="AJ22" s="2">
        <f t="shared" si="18"/>
        <v>17557.706523000001</v>
      </c>
      <c r="AK22" s="19">
        <f t="shared" si="18"/>
        <v>20605.642593999997</v>
      </c>
      <c r="AL22" s="2">
        <f t="shared" ref="AL22" si="19">(AL23+AL24)</f>
        <v>248518.63213161996</v>
      </c>
      <c r="AM22" s="2">
        <f t="shared" si="18"/>
        <v>216062.29704138002</v>
      </c>
      <c r="AN22" s="2">
        <f t="shared" si="18"/>
        <v>196521.03466499</v>
      </c>
      <c r="AO22" s="2">
        <f t="shared" si="18"/>
        <v>237802.35325110701</v>
      </c>
      <c r="AP22" s="2">
        <f t="shared" si="18"/>
        <v>212781.94810176</v>
      </c>
      <c r="AQ22" s="2">
        <f t="shared" si="18"/>
        <v>176834.429865996</v>
      </c>
      <c r="AR22" s="2">
        <f t="shared" si="18"/>
        <v>189378.47933157001</v>
      </c>
      <c r="AS22" s="2">
        <f t="shared" si="18"/>
        <v>195247.72809811</v>
      </c>
      <c r="AT22" s="2">
        <f t="shared" si="18"/>
        <v>200162.42458793</v>
      </c>
      <c r="AU22" s="2">
        <f t="shared" si="18"/>
        <v>243985.79799936002</v>
      </c>
      <c r="AV22" s="2">
        <f t="shared" si="18"/>
        <v>203218.77397429</v>
      </c>
      <c r="AW22" s="19">
        <f t="shared" si="18"/>
        <v>289200.07316288003</v>
      </c>
    </row>
    <row r="23" spans="1:56" x14ac:dyDescent="0.25">
      <c r="A23" s="23" t="s">
        <v>21</v>
      </c>
      <c r="B23" s="2">
        <v>116202.60343862</v>
      </c>
      <c r="C23" s="2">
        <v>115945.01911338</v>
      </c>
      <c r="D23" s="2">
        <v>107174.12249799</v>
      </c>
      <c r="E23" s="2">
        <v>96940.122182107007</v>
      </c>
      <c r="F23" s="2">
        <v>107255.30666276001</v>
      </c>
      <c r="G23" s="2">
        <v>89955.061378996004</v>
      </c>
      <c r="H23" s="2">
        <v>111787.58805857001</v>
      </c>
      <c r="I23" s="2">
        <v>106237.99891911</v>
      </c>
      <c r="J23" s="2">
        <v>101162.48521093</v>
      </c>
      <c r="K23" s="2">
        <v>114517.78145136</v>
      </c>
      <c r="L23" s="2">
        <v>112390.95678928999</v>
      </c>
      <c r="M23" s="36">
        <v>117245.97029688</v>
      </c>
      <c r="N23" s="2">
        <v>41858.017088999994</v>
      </c>
      <c r="O23" s="2">
        <v>32763.717900000003</v>
      </c>
      <c r="P23" s="2">
        <v>22634.697138</v>
      </c>
      <c r="Q23" s="2">
        <v>48092.003383000003</v>
      </c>
      <c r="R23" s="2">
        <v>19795.278499</v>
      </c>
      <c r="S23" s="2">
        <v>30959.363818000002</v>
      </c>
      <c r="T23" s="2">
        <v>20914.469447000003</v>
      </c>
      <c r="U23" s="2">
        <v>31969.467537</v>
      </c>
      <c r="V23" s="2">
        <v>24683.768488000005</v>
      </c>
      <c r="W23" s="2">
        <v>27743.162437999999</v>
      </c>
      <c r="X23" s="2">
        <v>27201.568927000004</v>
      </c>
      <c r="Y23" s="36">
        <v>30582.498750000006</v>
      </c>
      <c r="Z23" s="2">
        <v>14588.511039999999</v>
      </c>
      <c r="AA23" s="2">
        <v>14426.4372</v>
      </c>
      <c r="AB23" s="2">
        <v>12818.415000000001</v>
      </c>
      <c r="AC23" s="2">
        <v>5422.1151399999999</v>
      </c>
      <c r="AD23" s="2">
        <v>15097.504999999997</v>
      </c>
      <c r="AE23" s="2">
        <v>6532.7359999999999</v>
      </c>
      <c r="AF23" s="2">
        <v>17347.710999999999</v>
      </c>
      <c r="AG23" s="2">
        <v>18193.875999999997</v>
      </c>
      <c r="AH23" s="2">
        <v>11061.438999999998</v>
      </c>
      <c r="AI23" s="2">
        <v>12201.193000000001</v>
      </c>
      <c r="AJ23" s="2">
        <v>7944.5477530000007</v>
      </c>
      <c r="AK23" s="36">
        <v>11464.963</v>
      </c>
      <c r="AL23" s="2">
        <f t="shared" ref="AL23:AW26" si="20">(B23+N23-Z23)</f>
        <v>143472.10948761998</v>
      </c>
      <c r="AM23" s="2">
        <f t="shared" si="20"/>
        <v>134282.29981338</v>
      </c>
      <c r="AN23" s="2">
        <f t="shared" si="20"/>
        <v>116990.40463599001</v>
      </c>
      <c r="AO23" s="2">
        <f t="shared" si="20"/>
        <v>139610.010425107</v>
      </c>
      <c r="AP23" s="2">
        <f t="shared" si="20"/>
        <v>111953.08016176001</v>
      </c>
      <c r="AQ23" s="2">
        <f t="shared" si="20"/>
        <v>114381.689196996</v>
      </c>
      <c r="AR23" s="2">
        <f t="shared" si="20"/>
        <v>115354.34650557001</v>
      </c>
      <c r="AS23" s="2">
        <f t="shared" si="20"/>
        <v>120013.59045611002</v>
      </c>
      <c r="AT23" s="2">
        <f t="shared" si="20"/>
        <v>114784.81469893</v>
      </c>
      <c r="AU23" s="2">
        <f t="shared" si="20"/>
        <v>130059.75088936</v>
      </c>
      <c r="AV23" s="2">
        <f t="shared" si="20"/>
        <v>131647.97796329</v>
      </c>
      <c r="AW23" s="19">
        <f t="shared" si="20"/>
        <v>136363.50604688001</v>
      </c>
    </row>
    <row r="24" spans="1:56" x14ac:dyDescent="0.25">
      <c r="A24" s="24" t="s">
        <v>22</v>
      </c>
      <c r="B24" s="2">
        <v>61922</v>
      </c>
      <c r="C24" s="2">
        <v>51082</v>
      </c>
      <c r="D24" s="2">
        <v>51257</v>
      </c>
      <c r="E24" s="2">
        <v>51272</v>
      </c>
      <c r="F24" s="2">
        <v>51518</v>
      </c>
      <c r="G24" s="2">
        <v>39303</v>
      </c>
      <c r="H24" s="2">
        <v>50649</v>
      </c>
      <c r="I24" s="2">
        <v>52299</v>
      </c>
      <c r="J24" s="2">
        <v>52318</v>
      </c>
      <c r="K24" s="2">
        <v>58124</v>
      </c>
      <c r="L24" s="2">
        <v>51847</v>
      </c>
      <c r="M24" s="36">
        <v>55932</v>
      </c>
      <c r="N24" s="2">
        <v>45295.023302000001</v>
      </c>
      <c r="O24" s="2">
        <v>34241.939463000002</v>
      </c>
      <c r="P24" s="2">
        <v>34176.724383000001</v>
      </c>
      <c r="Q24" s="2">
        <v>48353.909175000001</v>
      </c>
      <c r="R24" s="2">
        <v>63280.171095000005</v>
      </c>
      <c r="S24" s="2">
        <v>30716.350717000001</v>
      </c>
      <c r="T24" s="2">
        <v>35789.111258999998</v>
      </c>
      <c r="U24" s="2">
        <v>33049.752852000005</v>
      </c>
      <c r="V24" s="2">
        <v>38023.485050999996</v>
      </c>
      <c r="W24" s="2">
        <v>67603.322310999996</v>
      </c>
      <c r="X24" s="2">
        <v>29336.954781</v>
      </c>
      <c r="Y24" s="36">
        <v>106045.24671000001</v>
      </c>
      <c r="Z24" s="2">
        <v>2170.5006579999999</v>
      </c>
      <c r="AA24" s="2">
        <v>3543.942235</v>
      </c>
      <c r="AB24" s="2">
        <v>5903.0943539999998</v>
      </c>
      <c r="AC24" s="2">
        <v>1433.5663489999999</v>
      </c>
      <c r="AD24" s="2">
        <v>13969.303155</v>
      </c>
      <c r="AE24" s="2">
        <v>7566.6100479999996</v>
      </c>
      <c r="AF24" s="2">
        <v>12413.978432999998</v>
      </c>
      <c r="AG24" s="2">
        <v>10114.61521</v>
      </c>
      <c r="AH24" s="2">
        <v>4963.8751620000003</v>
      </c>
      <c r="AI24" s="2">
        <v>11801.275201000002</v>
      </c>
      <c r="AJ24" s="2">
        <v>9613.15877</v>
      </c>
      <c r="AK24" s="36">
        <v>9140.6795939999993</v>
      </c>
      <c r="AL24" s="2">
        <f t="shared" si="20"/>
        <v>105046.522644</v>
      </c>
      <c r="AM24" s="2">
        <f t="shared" si="20"/>
        <v>81779.997228000007</v>
      </c>
      <c r="AN24" s="2">
        <f t="shared" si="20"/>
        <v>79530.630028999993</v>
      </c>
      <c r="AO24" s="2">
        <f t="shared" si="20"/>
        <v>98192.342826000007</v>
      </c>
      <c r="AP24" s="2">
        <f t="shared" si="20"/>
        <v>100828.86794</v>
      </c>
      <c r="AQ24" s="2">
        <f t="shared" si="20"/>
        <v>62452.740668999992</v>
      </c>
      <c r="AR24" s="2">
        <f t="shared" si="20"/>
        <v>74024.132826000001</v>
      </c>
      <c r="AS24" s="2">
        <f t="shared" si="20"/>
        <v>75234.137642000002</v>
      </c>
      <c r="AT24" s="2">
        <f t="shared" si="20"/>
        <v>85377.609888999999</v>
      </c>
      <c r="AU24" s="2">
        <f t="shared" si="20"/>
        <v>113926.04711</v>
      </c>
      <c r="AV24" s="2">
        <f t="shared" si="20"/>
        <v>71570.796011000013</v>
      </c>
      <c r="AW24" s="19">
        <f t="shared" si="20"/>
        <v>152836.56711600002</v>
      </c>
    </row>
    <row r="25" spans="1:56" x14ac:dyDescent="0.25">
      <c r="A25" s="23" t="s">
        <v>4</v>
      </c>
      <c r="B25" s="2">
        <v>222745.47073604999</v>
      </c>
      <c r="C25" s="2">
        <v>218783.97457942</v>
      </c>
      <c r="D25" s="2">
        <v>252359.34496955</v>
      </c>
      <c r="E25" s="2">
        <v>208897.45943625999</v>
      </c>
      <c r="F25" s="2">
        <v>203922.58222882001</v>
      </c>
      <c r="G25" s="2">
        <v>201322.25528548</v>
      </c>
      <c r="H25" s="2">
        <v>240448.14743700001</v>
      </c>
      <c r="I25" s="2">
        <v>269287.19316869997</v>
      </c>
      <c r="J25" s="2">
        <v>238693.91632942</v>
      </c>
      <c r="K25" s="2">
        <v>266537.09045431</v>
      </c>
      <c r="L25" s="2">
        <v>247789.89762542001</v>
      </c>
      <c r="M25" s="36">
        <v>230317.24774957</v>
      </c>
      <c r="N25" s="2">
        <v>77410.265651999987</v>
      </c>
      <c r="O25" s="2">
        <v>87353.116740999991</v>
      </c>
      <c r="P25" s="2">
        <v>68324.086288999999</v>
      </c>
      <c r="Q25" s="2">
        <v>85442.301392000008</v>
      </c>
      <c r="R25" s="2">
        <v>85908.049622000006</v>
      </c>
      <c r="S25" s="2">
        <v>52580.888875000011</v>
      </c>
      <c r="T25" s="2">
        <v>73165.887325999996</v>
      </c>
      <c r="U25" s="2">
        <v>79195.185975</v>
      </c>
      <c r="V25" s="2">
        <v>72009.489763999998</v>
      </c>
      <c r="W25" s="2">
        <v>92622.590638000023</v>
      </c>
      <c r="X25" s="2">
        <v>59356.904972999997</v>
      </c>
      <c r="Y25" s="36">
        <v>115141.28622399998</v>
      </c>
      <c r="Z25" s="2">
        <v>25327.032529</v>
      </c>
      <c r="AA25" s="2">
        <v>11001.688138</v>
      </c>
      <c r="AB25" s="2">
        <v>20974.619494000002</v>
      </c>
      <c r="AC25" s="2">
        <v>28935.992762999998</v>
      </c>
      <c r="AD25" s="2">
        <v>29733.183744999998</v>
      </c>
      <c r="AE25" s="2">
        <v>21128.042784999998</v>
      </c>
      <c r="AF25" s="2">
        <v>26983.403902999999</v>
      </c>
      <c r="AG25" s="2">
        <v>29699.985078999998</v>
      </c>
      <c r="AH25" s="2">
        <v>18529.426105000002</v>
      </c>
      <c r="AI25" s="2">
        <v>17134.001455999998</v>
      </c>
      <c r="AJ25" s="2">
        <v>13560.290080999997</v>
      </c>
      <c r="AK25" s="36">
        <v>18154.287623</v>
      </c>
      <c r="AL25" s="2">
        <f t="shared" si="20"/>
        <v>274828.70385904994</v>
      </c>
      <c r="AM25" s="2">
        <f t="shared" si="20"/>
        <v>295135.40318241995</v>
      </c>
      <c r="AN25" s="2">
        <f t="shared" si="20"/>
        <v>299708.81176455005</v>
      </c>
      <c r="AO25" s="2">
        <f t="shared" si="20"/>
        <v>265403.76806525997</v>
      </c>
      <c r="AP25" s="2">
        <f t="shared" si="20"/>
        <v>260097.44810582005</v>
      </c>
      <c r="AQ25" s="2">
        <f t="shared" si="20"/>
        <v>232775.10137548001</v>
      </c>
      <c r="AR25" s="2">
        <f t="shared" si="20"/>
        <v>286630.63085999998</v>
      </c>
      <c r="AS25" s="2">
        <f t="shared" si="20"/>
        <v>318782.3940647</v>
      </c>
      <c r="AT25" s="2">
        <f t="shared" si="20"/>
        <v>292173.97998841997</v>
      </c>
      <c r="AU25" s="2">
        <f t="shared" si="20"/>
        <v>342025.67963630997</v>
      </c>
      <c r="AV25" s="2">
        <f t="shared" si="20"/>
        <v>293586.51251741999</v>
      </c>
      <c r="AW25" s="19">
        <f t="shared" si="20"/>
        <v>327304.24635057</v>
      </c>
    </row>
    <row r="26" spans="1:56" x14ac:dyDescent="0.25">
      <c r="A26" s="23" t="s">
        <v>5</v>
      </c>
      <c r="B26" s="2">
        <v>237258.41949999999</v>
      </c>
      <c r="C26" s="2">
        <v>245688.00570000001</v>
      </c>
      <c r="D26" s="2">
        <v>249517.91159999999</v>
      </c>
      <c r="E26" s="2">
        <v>231240.1139</v>
      </c>
      <c r="F26" s="2">
        <v>224068.96230000001</v>
      </c>
      <c r="G26" s="2">
        <v>230278.23850000001</v>
      </c>
      <c r="H26" s="2">
        <v>250230.30360000001</v>
      </c>
      <c r="I26" s="2">
        <v>246654.21710000001</v>
      </c>
      <c r="J26" s="2">
        <v>230967.99359999999</v>
      </c>
      <c r="K26" s="2">
        <v>222541.84049999999</v>
      </c>
      <c r="L26" s="2">
        <v>225477.9491</v>
      </c>
      <c r="M26" s="36">
        <v>242693.66469999999</v>
      </c>
      <c r="N26" s="2">
        <v>70720.652816999995</v>
      </c>
      <c r="O26" s="2">
        <v>92317.532933999988</v>
      </c>
      <c r="P26" s="2">
        <v>75956.643112999984</v>
      </c>
      <c r="Q26" s="2">
        <v>85420.53138</v>
      </c>
      <c r="R26" s="2">
        <v>114787.14895100001</v>
      </c>
      <c r="S26" s="2">
        <v>74199.267185999997</v>
      </c>
      <c r="T26" s="2">
        <v>87548.595250999992</v>
      </c>
      <c r="U26" s="2">
        <v>80581.52539000001</v>
      </c>
      <c r="V26" s="2">
        <v>41476.587602</v>
      </c>
      <c r="W26" s="2">
        <v>71458.084968999989</v>
      </c>
      <c r="X26" s="2">
        <v>59276.873375999996</v>
      </c>
      <c r="Y26" s="36">
        <v>145143.73053100001</v>
      </c>
      <c r="Z26" s="2">
        <v>22261.078652</v>
      </c>
      <c r="AA26" s="2">
        <v>15609.93547</v>
      </c>
      <c r="AB26" s="2">
        <v>15441.894633000004</v>
      </c>
      <c r="AC26" s="2">
        <v>19286.960340000001</v>
      </c>
      <c r="AD26" s="2">
        <v>19932.512007000001</v>
      </c>
      <c r="AE26" s="2">
        <v>13924.469558000001</v>
      </c>
      <c r="AF26" s="2">
        <v>15788.829202999999</v>
      </c>
      <c r="AG26" s="2">
        <v>11469.418482000001</v>
      </c>
      <c r="AH26" s="2">
        <v>13457.696185999999</v>
      </c>
      <c r="AI26" s="2">
        <v>13008.660793000001</v>
      </c>
      <c r="AJ26" s="2">
        <v>11265.577528000002</v>
      </c>
      <c r="AK26" s="36">
        <v>16276.017532000002</v>
      </c>
      <c r="AL26" s="2">
        <f t="shared" si="20"/>
        <v>285717.99366500002</v>
      </c>
      <c r="AM26" s="2">
        <f t="shared" si="20"/>
        <v>322395.60316399997</v>
      </c>
      <c r="AN26" s="2">
        <f t="shared" si="20"/>
        <v>310032.66007999994</v>
      </c>
      <c r="AO26" s="2">
        <f t="shared" si="20"/>
        <v>297373.68494000001</v>
      </c>
      <c r="AP26" s="2">
        <f t="shared" si="20"/>
        <v>318923.59924400004</v>
      </c>
      <c r="AQ26" s="2">
        <f t="shared" si="20"/>
        <v>290553.03612800001</v>
      </c>
      <c r="AR26" s="2">
        <f t="shared" si="20"/>
        <v>321990.069648</v>
      </c>
      <c r="AS26" s="2">
        <f t="shared" si="20"/>
        <v>315766.32400800003</v>
      </c>
      <c r="AT26" s="2">
        <f t="shared" si="20"/>
        <v>258986.88501599999</v>
      </c>
      <c r="AU26" s="2">
        <f t="shared" si="20"/>
        <v>280991.26467599999</v>
      </c>
      <c r="AV26" s="2">
        <f t="shared" si="20"/>
        <v>273489.24494800001</v>
      </c>
      <c r="AW26" s="19">
        <f t="shared" si="20"/>
        <v>371561.377699</v>
      </c>
    </row>
    <row r="27" spans="1:56" x14ac:dyDescent="0.25">
      <c r="A27" s="48" t="s">
        <v>56</v>
      </c>
      <c r="B27" s="45">
        <f>SUM(B28:B30)</f>
        <v>180019.14750258133</v>
      </c>
      <c r="C27" s="45">
        <f t="shared" ref="C27:M27" si="21">SUM(C28:C30)</f>
        <v>172166.69187643015</v>
      </c>
      <c r="D27" s="45">
        <f t="shared" si="21"/>
        <v>175702.17344171167</v>
      </c>
      <c r="E27" s="45">
        <f>SUM(E28:E30)</f>
        <v>167178.85129366611</v>
      </c>
      <c r="F27" s="45">
        <f>SUM(F28:F30)</f>
        <v>162319.37667975668</v>
      </c>
      <c r="G27" s="45">
        <f t="shared" si="21"/>
        <v>180905.24732608217</v>
      </c>
      <c r="H27" s="45">
        <f>SUM(H28:H30)</f>
        <v>174758.82328343944</v>
      </c>
      <c r="I27" s="45">
        <f t="shared" si="21"/>
        <v>176366.40288083942</v>
      </c>
      <c r="J27" s="45">
        <f t="shared" si="21"/>
        <v>166028.04151231804</v>
      </c>
      <c r="K27" s="45">
        <f t="shared" si="21"/>
        <v>150122.89889532706</v>
      </c>
      <c r="L27" s="45">
        <f t="shared" si="21"/>
        <v>168065.35683562982</v>
      </c>
      <c r="M27" s="46">
        <f t="shared" si="21"/>
        <v>190143.36347220812</v>
      </c>
      <c r="N27" s="45">
        <f>SUM(N28:N31)</f>
        <v>116347.86984900001</v>
      </c>
      <c r="O27" s="45">
        <f t="shared" ref="O27:AW27" si="22">SUM(O28:O31)</f>
        <v>109080.94602599999</v>
      </c>
      <c r="P27" s="45">
        <f t="shared" si="22"/>
        <v>111464.420404</v>
      </c>
      <c r="Q27" s="45">
        <f t="shared" si="22"/>
        <v>139134.56057</v>
      </c>
      <c r="R27" s="45">
        <f t="shared" si="22"/>
        <v>136776.668003</v>
      </c>
      <c r="S27" s="45">
        <f t="shared" si="22"/>
        <v>102916.41796399999</v>
      </c>
      <c r="T27" s="45">
        <f t="shared" si="22"/>
        <v>124317.85689200003</v>
      </c>
      <c r="U27" s="45">
        <f t="shared" si="22"/>
        <v>127156.40298199997</v>
      </c>
      <c r="V27" s="45">
        <f t="shared" si="22"/>
        <v>110292.03244800001</v>
      </c>
      <c r="W27" s="45">
        <f t="shared" si="22"/>
        <v>132887.22376000002</v>
      </c>
      <c r="X27" s="45">
        <f t="shared" si="22"/>
        <v>104128.27765399999</v>
      </c>
      <c r="Y27" s="46">
        <f t="shared" si="22"/>
        <v>138129.16647199998</v>
      </c>
      <c r="Z27" s="45">
        <f t="shared" si="22"/>
        <v>49089.651956000002</v>
      </c>
      <c r="AA27" s="45">
        <f t="shared" si="22"/>
        <v>37704.995584999997</v>
      </c>
      <c r="AB27" s="45">
        <f t="shared" si="22"/>
        <v>34342.78643</v>
      </c>
      <c r="AC27" s="45">
        <f t="shared" si="22"/>
        <v>36894.079932000001</v>
      </c>
      <c r="AD27" s="45">
        <f t="shared" si="22"/>
        <v>37354.441147999998</v>
      </c>
      <c r="AE27" s="45">
        <f t="shared" si="22"/>
        <v>34383.494928</v>
      </c>
      <c r="AF27" s="45">
        <f t="shared" si="22"/>
        <v>37796.575549000001</v>
      </c>
      <c r="AG27" s="45">
        <f t="shared" si="22"/>
        <v>37327.887950999997</v>
      </c>
      <c r="AH27" s="45">
        <f t="shared" si="22"/>
        <v>26912.862524999997</v>
      </c>
      <c r="AI27" s="45">
        <f t="shared" si="22"/>
        <v>33218.816931000001</v>
      </c>
      <c r="AJ27" s="45">
        <f t="shared" si="22"/>
        <v>26252.327249000002</v>
      </c>
      <c r="AK27" s="46">
        <f t="shared" si="22"/>
        <v>28557.194121</v>
      </c>
      <c r="AL27" s="45">
        <f t="shared" ref="AL27" si="23">SUM(AL28:AL31)</f>
        <v>268728.06498154777</v>
      </c>
      <c r="AM27" s="45">
        <f t="shared" si="22"/>
        <v>263935.7555011303</v>
      </c>
      <c r="AN27" s="45">
        <f t="shared" si="22"/>
        <v>272497.9652278712</v>
      </c>
      <c r="AO27" s="45">
        <f t="shared" si="22"/>
        <v>289373.13999442483</v>
      </c>
      <c r="AP27" s="45">
        <f t="shared" si="22"/>
        <v>283200.43840074056</v>
      </c>
      <c r="AQ27" s="45">
        <f t="shared" si="22"/>
        <v>271489.86375933647</v>
      </c>
      <c r="AR27" s="45">
        <f t="shared" si="22"/>
        <v>282276.24544143182</v>
      </c>
      <c r="AS27" s="45">
        <f t="shared" si="22"/>
        <v>288219.15473903489</v>
      </c>
      <c r="AT27" s="45">
        <f t="shared" si="22"/>
        <v>270630.12318079633</v>
      </c>
      <c r="AU27" s="45">
        <f t="shared" si="22"/>
        <v>275269.98582892504</v>
      </c>
      <c r="AV27" s="45">
        <f t="shared" si="22"/>
        <v>266767.62408525829</v>
      </c>
      <c r="AW27" s="47">
        <f t="shared" si="22"/>
        <v>320847.74257849244</v>
      </c>
    </row>
    <row r="28" spans="1:56" x14ac:dyDescent="0.25">
      <c r="A28" s="24" t="s">
        <v>57</v>
      </c>
      <c r="B28" s="3">
        <v>173197.01065330999</v>
      </c>
      <c r="C28" s="3">
        <v>164389.54176788</v>
      </c>
      <c r="D28" s="3">
        <v>167021.03376788</v>
      </c>
      <c r="E28" s="3">
        <v>156987.67166788</v>
      </c>
      <c r="F28" s="3">
        <v>152345.20076787999</v>
      </c>
      <c r="G28" s="3">
        <v>172417.09886788001</v>
      </c>
      <c r="H28" s="3">
        <v>162130.57636788001</v>
      </c>
      <c r="I28" s="3">
        <v>165851.23156787999</v>
      </c>
      <c r="J28" s="3">
        <v>153719.81676787999</v>
      </c>
      <c r="K28" s="3">
        <v>142853.76966788</v>
      </c>
      <c r="L28" s="3">
        <v>159527.20836788</v>
      </c>
      <c r="M28" s="38">
        <v>181583.21476788001</v>
      </c>
      <c r="N28" s="3">
        <v>86658.186661</v>
      </c>
      <c r="O28" s="3">
        <v>78361.515034000011</v>
      </c>
      <c r="P28" s="3">
        <v>82109.913977000004</v>
      </c>
      <c r="Q28" s="3">
        <v>101609.50512300001</v>
      </c>
      <c r="R28" s="3">
        <v>103024.840721</v>
      </c>
      <c r="S28" s="3">
        <v>77453.116544000004</v>
      </c>
      <c r="T28" s="3">
        <v>94832.540040000022</v>
      </c>
      <c r="U28" s="3">
        <v>99118.100184999974</v>
      </c>
      <c r="V28" s="3">
        <v>88998.705455000003</v>
      </c>
      <c r="W28" s="3">
        <v>99590.509094000008</v>
      </c>
      <c r="X28" s="3">
        <v>82673.088692000005</v>
      </c>
      <c r="Y28" s="38">
        <v>99494.422507999989</v>
      </c>
      <c r="Z28" s="3">
        <v>33368.154168000001</v>
      </c>
      <c r="AA28" s="3">
        <v>22649.944814999999</v>
      </c>
      <c r="AB28" s="3">
        <v>20238.633511</v>
      </c>
      <c r="AC28" s="3">
        <v>22342.178790999998</v>
      </c>
      <c r="AD28" s="3">
        <v>16915.792328</v>
      </c>
      <c r="AE28" s="3">
        <v>16322.533941999998</v>
      </c>
      <c r="AF28" s="3">
        <v>18058.834527999999</v>
      </c>
      <c r="AG28" s="3">
        <v>15171.443343000001</v>
      </c>
      <c r="AH28" s="3">
        <v>12789.560364999999</v>
      </c>
      <c r="AI28" s="3">
        <v>14212.920311</v>
      </c>
      <c r="AJ28" s="3">
        <v>16232.949599999998</v>
      </c>
      <c r="AK28" s="38">
        <v>12972.830148999999</v>
      </c>
      <c r="AL28" s="3">
        <f t="shared" ref="AL28:AW30" si="24">(B28+N28-Z28)</f>
        <v>226487.04314631</v>
      </c>
      <c r="AM28" s="3">
        <f t="shared" si="24"/>
        <v>220101.11198688002</v>
      </c>
      <c r="AN28" s="3">
        <f t="shared" si="24"/>
        <v>228892.31423388</v>
      </c>
      <c r="AO28" s="3">
        <f t="shared" si="24"/>
        <v>236254.99799988</v>
      </c>
      <c r="AP28" s="3">
        <f t="shared" si="24"/>
        <v>238454.24916087999</v>
      </c>
      <c r="AQ28" s="3">
        <f t="shared" si="24"/>
        <v>233547.68146987999</v>
      </c>
      <c r="AR28" s="3">
        <f t="shared" si="24"/>
        <v>238904.28187988003</v>
      </c>
      <c r="AS28" s="3">
        <f t="shared" si="24"/>
        <v>249797.88840987996</v>
      </c>
      <c r="AT28" s="3">
        <f t="shared" si="24"/>
        <v>229928.96185787997</v>
      </c>
      <c r="AU28" s="3">
        <f t="shared" si="24"/>
        <v>228231.35845088001</v>
      </c>
      <c r="AV28" s="3">
        <f t="shared" si="24"/>
        <v>225967.34745987999</v>
      </c>
      <c r="AW28" s="17">
        <f t="shared" si="24"/>
        <v>268104.80712687998</v>
      </c>
    </row>
    <row r="29" spans="1:56" x14ac:dyDescent="0.25">
      <c r="A29" s="24" t="s">
        <v>58</v>
      </c>
      <c r="B29" s="3">
        <v>3109.043091380338</v>
      </c>
      <c r="C29" s="3">
        <v>4062.0563001566202</v>
      </c>
      <c r="D29" s="3">
        <v>6982.0967719580312</v>
      </c>
      <c r="E29" s="3">
        <v>6822.0945543250773</v>
      </c>
      <c r="F29" s="3">
        <v>6667.0924059931531</v>
      </c>
      <c r="G29" s="3">
        <v>5783.0801535710816</v>
      </c>
      <c r="H29" s="3">
        <v>6317.0875549210659</v>
      </c>
      <c r="I29" s="3">
        <v>8270.1146239033114</v>
      </c>
      <c r="J29" s="3">
        <v>7554.1046999958426</v>
      </c>
      <c r="K29" s="3">
        <v>4769.0660993222364</v>
      </c>
      <c r="L29" s="3">
        <v>5893.0816781937374</v>
      </c>
      <c r="M29" s="38">
        <v>5921.082066279504</v>
      </c>
      <c r="N29" s="3">
        <v>15946.254725000001</v>
      </c>
      <c r="O29" s="3">
        <v>13541.340955</v>
      </c>
      <c r="P29" s="3">
        <v>14002.635463999999</v>
      </c>
      <c r="Q29" s="3">
        <v>20946.331581999999</v>
      </c>
      <c r="R29" s="3">
        <v>16416.814189000001</v>
      </c>
      <c r="S29" s="3">
        <v>13825.71062</v>
      </c>
      <c r="T29" s="3">
        <v>16875.125577999999</v>
      </c>
      <c r="U29" s="3">
        <v>14403.138233000001</v>
      </c>
      <c r="V29" s="3">
        <v>8079.3418709999996</v>
      </c>
      <c r="W29" s="3">
        <v>16711.480967</v>
      </c>
      <c r="X29" s="3">
        <v>6809.0666730000003</v>
      </c>
      <c r="Y29" s="38">
        <v>21203.354977999999</v>
      </c>
      <c r="Z29" s="3">
        <v>286.20148799999998</v>
      </c>
      <c r="AA29" s="3">
        <v>369.14924999999999</v>
      </c>
      <c r="AB29" s="3">
        <v>319.890489</v>
      </c>
      <c r="AC29" s="3">
        <v>215.53620999999998</v>
      </c>
      <c r="AD29" s="3">
        <v>203.64267000000001</v>
      </c>
      <c r="AE29" s="3">
        <v>422.71176400000002</v>
      </c>
      <c r="AF29" s="3">
        <v>278.27623199999999</v>
      </c>
      <c r="AG29" s="3">
        <v>604.80960200000004</v>
      </c>
      <c r="AH29" s="3">
        <v>242.58071799999999</v>
      </c>
      <c r="AI29" s="3">
        <v>382.71413000000001</v>
      </c>
      <c r="AJ29" s="3">
        <v>399.24087100000003</v>
      </c>
      <c r="AK29" s="38">
        <v>139.102712</v>
      </c>
      <c r="AL29" s="3">
        <f t="shared" si="24"/>
        <v>18769.096328380339</v>
      </c>
      <c r="AM29" s="3">
        <f t="shared" si="24"/>
        <v>17234.24800515662</v>
      </c>
      <c r="AN29" s="3">
        <f t="shared" si="24"/>
        <v>20664.841746958027</v>
      </c>
      <c r="AO29" s="3">
        <f t="shared" si="24"/>
        <v>27552.889926325079</v>
      </c>
      <c r="AP29" s="3">
        <f t="shared" si="24"/>
        <v>22880.263924993153</v>
      </c>
      <c r="AQ29" s="3">
        <f t="shared" si="24"/>
        <v>19186.079009571084</v>
      </c>
      <c r="AR29" s="3">
        <f t="shared" si="24"/>
        <v>22913.936900921064</v>
      </c>
      <c r="AS29" s="3">
        <f t="shared" si="24"/>
        <v>22068.443254903312</v>
      </c>
      <c r="AT29" s="3">
        <f t="shared" si="24"/>
        <v>15390.865852995843</v>
      </c>
      <c r="AU29" s="3">
        <f t="shared" si="24"/>
        <v>21097.832936322236</v>
      </c>
      <c r="AV29" s="3">
        <f t="shared" si="24"/>
        <v>12302.907480193737</v>
      </c>
      <c r="AW29" s="17">
        <f t="shared" si="24"/>
        <v>26985.334332279504</v>
      </c>
    </row>
    <row r="30" spans="1:56" x14ac:dyDescent="0.25">
      <c r="A30" s="24" t="s">
        <v>59</v>
      </c>
      <c r="B30" s="3">
        <v>3713.0937578910157</v>
      </c>
      <c r="C30" s="3">
        <v>3715.0938083935152</v>
      </c>
      <c r="D30" s="3">
        <v>1699.0429018736427</v>
      </c>
      <c r="E30" s="3">
        <v>3369.0850714610369</v>
      </c>
      <c r="F30" s="3">
        <v>3307.0835058835414</v>
      </c>
      <c r="G30" s="3">
        <v>2705.0683046310792</v>
      </c>
      <c r="H30" s="3">
        <v>6311.1593606383522</v>
      </c>
      <c r="I30" s="3">
        <v>2245.0566890561081</v>
      </c>
      <c r="J30" s="3">
        <v>4754.1200444422002</v>
      </c>
      <c r="K30" s="3">
        <v>2500.0631281248425</v>
      </c>
      <c r="L30" s="3">
        <v>2645.0667895560832</v>
      </c>
      <c r="M30" s="38">
        <v>2639.0666380485836</v>
      </c>
      <c r="N30" s="3">
        <v>6551.6463820000008</v>
      </c>
      <c r="O30" s="3">
        <v>12267.892</v>
      </c>
      <c r="P30" s="3">
        <v>8082.7180600000002</v>
      </c>
      <c r="Q30" s="3">
        <v>10146.16833</v>
      </c>
      <c r="R30" s="3">
        <v>9577.9087599999984</v>
      </c>
      <c r="S30" s="3">
        <v>6046.1899860000003</v>
      </c>
      <c r="T30" s="3">
        <v>7378.1626580000002</v>
      </c>
      <c r="U30" s="3">
        <v>7217.4895739999993</v>
      </c>
      <c r="V30" s="3">
        <v>7527.7494160000006</v>
      </c>
      <c r="W30" s="3">
        <v>8448.7999999999993</v>
      </c>
      <c r="X30" s="3">
        <v>7058.2850600000002</v>
      </c>
      <c r="Y30" s="38">
        <v>11433.683808</v>
      </c>
      <c r="Z30" s="3">
        <v>75.548000000000002</v>
      </c>
      <c r="AA30" s="3">
        <v>352.57659999999998</v>
      </c>
      <c r="AB30" s="3">
        <v>108.57240000000002</v>
      </c>
      <c r="AC30" s="3">
        <v>150.07180000000002</v>
      </c>
      <c r="AD30" s="3">
        <v>0</v>
      </c>
      <c r="AE30" s="3">
        <v>59.458399999999997</v>
      </c>
      <c r="AF30" s="3">
        <v>11.841614</v>
      </c>
      <c r="AG30" s="3">
        <v>285.86500000000001</v>
      </c>
      <c r="AH30" s="3">
        <v>48.274999999999999</v>
      </c>
      <c r="AI30" s="3">
        <v>71.734999999999999</v>
      </c>
      <c r="AJ30" s="3">
        <v>0.43</v>
      </c>
      <c r="AK30" s="38">
        <v>0</v>
      </c>
      <c r="AL30" s="3">
        <f t="shared" si="24"/>
        <v>10189.192139891016</v>
      </c>
      <c r="AM30" s="3">
        <f t="shared" si="24"/>
        <v>15630.409208393514</v>
      </c>
      <c r="AN30" s="3">
        <f t="shared" si="24"/>
        <v>9673.1885618736414</v>
      </c>
      <c r="AO30" s="3">
        <f t="shared" si="24"/>
        <v>13365.181601461038</v>
      </c>
      <c r="AP30" s="3">
        <f t="shared" si="24"/>
        <v>12884.99226588354</v>
      </c>
      <c r="AQ30" s="3">
        <f t="shared" si="24"/>
        <v>8691.7998906310804</v>
      </c>
      <c r="AR30" s="3">
        <f t="shared" si="24"/>
        <v>13677.480404638351</v>
      </c>
      <c r="AS30" s="3">
        <f t="shared" si="24"/>
        <v>9176.6812630561071</v>
      </c>
      <c r="AT30" s="3">
        <f t="shared" si="24"/>
        <v>12233.594460442202</v>
      </c>
      <c r="AU30" s="3">
        <f t="shared" si="24"/>
        <v>10877.128128124841</v>
      </c>
      <c r="AV30" s="3">
        <f t="shared" si="24"/>
        <v>9702.9218495560835</v>
      </c>
      <c r="AW30" s="17">
        <f t="shared" si="24"/>
        <v>14072.750446048583</v>
      </c>
    </row>
    <row r="31" spans="1:56" x14ac:dyDescent="0.25">
      <c r="A31" s="24" t="s">
        <v>60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8">
        <v>0</v>
      </c>
      <c r="N31" s="3">
        <v>7191.7820810000003</v>
      </c>
      <c r="O31" s="3">
        <v>4910.1980369999992</v>
      </c>
      <c r="P31" s="3">
        <v>7269.1529030000002</v>
      </c>
      <c r="Q31" s="3">
        <v>6432.5555350000004</v>
      </c>
      <c r="R31" s="3">
        <v>7757.1043330000002</v>
      </c>
      <c r="S31" s="3">
        <v>5591.4008140000005</v>
      </c>
      <c r="T31" s="3">
        <v>5232.0286159999996</v>
      </c>
      <c r="U31" s="3">
        <v>6417.6749899999995</v>
      </c>
      <c r="V31" s="3">
        <v>5686.2357060000004</v>
      </c>
      <c r="W31" s="3">
        <v>8136.4336990000011</v>
      </c>
      <c r="X31" s="3">
        <v>7587.8372289999988</v>
      </c>
      <c r="Y31" s="38">
        <v>5997.7051780000002</v>
      </c>
      <c r="Z31" s="3">
        <v>15359.748300000001</v>
      </c>
      <c r="AA31" s="3">
        <v>14333.324919999999</v>
      </c>
      <c r="AB31" s="3">
        <v>13675.69003</v>
      </c>
      <c r="AC31" s="3">
        <v>14186.293131</v>
      </c>
      <c r="AD31" s="3">
        <v>20235.006150000001</v>
      </c>
      <c r="AE31" s="3">
        <v>17578.790822000003</v>
      </c>
      <c r="AF31" s="3">
        <v>19447.623174999997</v>
      </c>
      <c r="AG31" s="3">
        <v>21265.770005999999</v>
      </c>
      <c r="AH31" s="3">
        <v>13832.446442</v>
      </c>
      <c r="AI31" s="3">
        <v>18551.447489999999</v>
      </c>
      <c r="AJ31" s="3">
        <v>9619.7067780000016</v>
      </c>
      <c r="AK31" s="38">
        <v>15445.261259999999</v>
      </c>
      <c r="AL31" s="3">
        <f t="shared" ref="AL31:AW31" si="25">(B34+N31-Z31)</f>
        <v>13282.733366966439</v>
      </c>
      <c r="AM31" s="3">
        <f t="shared" si="25"/>
        <v>10969.986300700151</v>
      </c>
      <c r="AN31" s="3">
        <f t="shared" si="25"/>
        <v>13267.620685159511</v>
      </c>
      <c r="AO31" s="3">
        <f t="shared" si="25"/>
        <v>12200.070466758769</v>
      </c>
      <c r="AP31" s="3">
        <f t="shared" si="25"/>
        <v>8980.9330489838721</v>
      </c>
      <c r="AQ31" s="3">
        <f t="shared" si="25"/>
        <v>10064.303389254303</v>
      </c>
      <c r="AR31" s="3">
        <f t="shared" si="25"/>
        <v>6780.5462559923762</v>
      </c>
      <c r="AS31" s="3">
        <f t="shared" si="25"/>
        <v>7176.1418111954699</v>
      </c>
      <c r="AT31" s="3">
        <f t="shared" si="25"/>
        <v>13076.701009478318</v>
      </c>
      <c r="AU31" s="3">
        <f t="shared" si="25"/>
        <v>15063.666313597954</v>
      </c>
      <c r="AV31" s="3">
        <f t="shared" si="25"/>
        <v>18794.447295628459</v>
      </c>
      <c r="AW31" s="17">
        <f t="shared" si="25"/>
        <v>11684.850673284374</v>
      </c>
    </row>
    <row r="32" spans="1:56" x14ac:dyDescent="0.25">
      <c r="A32" s="23" t="s">
        <v>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8">
        <v>0</v>
      </c>
      <c r="N32" s="3">
        <v>16764.220175000002</v>
      </c>
      <c r="O32" s="3">
        <v>16052.992176</v>
      </c>
      <c r="P32" s="3">
        <v>7992.7800460000008</v>
      </c>
      <c r="Q32" s="3">
        <v>21852.417303000002</v>
      </c>
      <c r="R32" s="3">
        <v>16244.754328000001</v>
      </c>
      <c r="S32" s="3">
        <v>11849.709339000001</v>
      </c>
      <c r="T32" s="3">
        <v>15287.149641</v>
      </c>
      <c r="U32" s="3">
        <v>15423.132068000001</v>
      </c>
      <c r="V32" s="3">
        <v>14467.319878</v>
      </c>
      <c r="W32" s="3">
        <v>15379.572715</v>
      </c>
      <c r="X32" s="3">
        <v>16914.257623999998</v>
      </c>
      <c r="Y32" s="38">
        <v>11999.111140000001</v>
      </c>
      <c r="Z32" s="3">
        <v>1076.4561629999998</v>
      </c>
      <c r="AA32" s="3">
        <v>1056.6876179999999</v>
      </c>
      <c r="AB32" s="3">
        <v>659.67985700000008</v>
      </c>
      <c r="AC32" s="3">
        <v>1096.342928</v>
      </c>
      <c r="AD32" s="3">
        <v>815.26857999999993</v>
      </c>
      <c r="AE32" s="3">
        <v>709.8391979999999</v>
      </c>
      <c r="AF32" s="3">
        <v>893.00650800000005</v>
      </c>
      <c r="AG32" s="3">
        <v>1166.639821</v>
      </c>
      <c r="AH32" s="3">
        <v>841.15476200000001</v>
      </c>
      <c r="AI32" s="3">
        <v>971.80874499999993</v>
      </c>
      <c r="AJ32" s="3">
        <v>960.71335500000009</v>
      </c>
      <c r="AK32" s="38">
        <v>804.76322300000004</v>
      </c>
      <c r="AL32" s="3">
        <f t="shared" ref="AL32:AL48" si="26">(B32+N32-Z32)</f>
        <v>15687.764012000003</v>
      </c>
      <c r="AM32" s="3">
        <f t="shared" ref="AM32:AM48" si="27">(C32+O32-AA32)</f>
        <v>14996.304558</v>
      </c>
      <c r="AN32" s="3">
        <f t="shared" ref="AN32:AN48" si="28">(D32+P32-AB32)</f>
        <v>7333.1001890000007</v>
      </c>
      <c r="AO32" s="3">
        <f t="shared" ref="AO32:AO48" si="29">(E32+Q32-AC32)</f>
        <v>20756.074375000004</v>
      </c>
      <c r="AP32" s="3">
        <f t="shared" ref="AP32:AP48" si="30">(F32+R32-AD32)</f>
        <v>15429.485748000001</v>
      </c>
      <c r="AQ32" s="3">
        <f t="shared" ref="AQ32:AQ48" si="31">(G32+S32-AE32)</f>
        <v>11139.870141000001</v>
      </c>
      <c r="AR32" s="3">
        <f t="shared" ref="AR32:AR48" si="32">(H32+T32-AF32)</f>
        <v>14394.143133</v>
      </c>
      <c r="AS32" s="3">
        <f t="shared" ref="AS32:AS48" si="33">(I32+U32-AG32)</f>
        <v>14256.492247</v>
      </c>
      <c r="AT32" s="3">
        <f t="shared" ref="AT32:AT48" si="34">(J32+V32-AH32)</f>
        <v>13626.165116</v>
      </c>
      <c r="AU32" s="3">
        <f t="shared" ref="AU32:AU48" si="35">(K32+W32-AI32)</f>
        <v>14407.76397</v>
      </c>
      <c r="AV32" s="3">
        <f t="shared" ref="AV32:AV48" si="36">(L32+X32-AJ32)</f>
        <v>15953.544268999998</v>
      </c>
      <c r="AW32" s="17">
        <f t="shared" ref="AW32:AW48" si="37">(M32+Y32-AK32)</f>
        <v>11194.347917000001</v>
      </c>
    </row>
    <row r="33" spans="1:49" x14ac:dyDescent="0.25">
      <c r="A33" s="23" t="s">
        <v>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8">
        <v>0</v>
      </c>
      <c r="N33" s="3">
        <v>103996.76925900002</v>
      </c>
      <c r="O33" s="3">
        <v>90929.934361000007</v>
      </c>
      <c r="P33" s="3">
        <v>72995.86553499999</v>
      </c>
      <c r="Q33" s="3">
        <v>97419.527508000043</v>
      </c>
      <c r="R33" s="3">
        <v>83333.756297999993</v>
      </c>
      <c r="S33" s="3">
        <v>72304.667785999991</v>
      </c>
      <c r="T33" s="3">
        <v>84998.535379000023</v>
      </c>
      <c r="U33" s="3">
        <v>83645.144575999992</v>
      </c>
      <c r="V33" s="3">
        <v>64687.359829000001</v>
      </c>
      <c r="W33" s="3">
        <v>94145.967145000002</v>
      </c>
      <c r="X33" s="3">
        <v>67020.207141999985</v>
      </c>
      <c r="Y33" s="38">
        <v>85268.035068000027</v>
      </c>
      <c r="Z33" s="3">
        <v>782.23194599999988</v>
      </c>
      <c r="AA33" s="3">
        <v>970.4376759999999</v>
      </c>
      <c r="AB33" s="3">
        <v>2967.6419129999999</v>
      </c>
      <c r="AC33" s="3">
        <v>2876.6975160000002</v>
      </c>
      <c r="AD33" s="3">
        <v>630.41710900000021</v>
      </c>
      <c r="AE33" s="3">
        <v>866.57868000000019</v>
      </c>
      <c r="AF33" s="3">
        <v>556.45557000000008</v>
      </c>
      <c r="AG33" s="3">
        <v>988.66148100000009</v>
      </c>
      <c r="AH33" s="3">
        <v>506.46363899999994</v>
      </c>
      <c r="AI33" s="3">
        <v>587.93449500000008</v>
      </c>
      <c r="AJ33" s="3">
        <v>664.2002</v>
      </c>
      <c r="AK33" s="38">
        <v>429.40018400000002</v>
      </c>
      <c r="AL33" s="3">
        <f t="shared" si="26"/>
        <v>103214.53731300002</v>
      </c>
      <c r="AM33" s="3">
        <f t="shared" si="27"/>
        <v>89959.496685000006</v>
      </c>
      <c r="AN33" s="3">
        <f t="shared" si="28"/>
        <v>70028.22362199999</v>
      </c>
      <c r="AO33" s="3">
        <f t="shared" si="29"/>
        <v>94542.829992000043</v>
      </c>
      <c r="AP33" s="3">
        <f t="shared" si="30"/>
        <v>82703.339188999991</v>
      </c>
      <c r="AQ33" s="3">
        <f t="shared" si="31"/>
        <v>71438.089105999985</v>
      </c>
      <c r="AR33" s="3">
        <f t="shared" si="32"/>
        <v>84442.079809000017</v>
      </c>
      <c r="AS33" s="3">
        <f t="shared" si="33"/>
        <v>82656.483094999989</v>
      </c>
      <c r="AT33" s="3">
        <f t="shared" si="34"/>
        <v>64180.896189999999</v>
      </c>
      <c r="AU33" s="3">
        <f t="shared" si="35"/>
        <v>93558.032650000008</v>
      </c>
      <c r="AV33" s="3">
        <f t="shared" si="36"/>
        <v>66356.006941999978</v>
      </c>
      <c r="AW33" s="17">
        <f t="shared" si="37"/>
        <v>84838.634884000028</v>
      </c>
    </row>
    <row r="34" spans="1:49" x14ac:dyDescent="0.25">
      <c r="A34" s="23" t="s">
        <v>7</v>
      </c>
      <c r="B34" s="3">
        <v>21450.699585966438</v>
      </c>
      <c r="C34" s="3">
        <v>20393.113183700152</v>
      </c>
      <c r="D34" s="3">
        <v>19674.157812159512</v>
      </c>
      <c r="E34" s="3">
        <v>19953.80806275877</v>
      </c>
      <c r="F34" s="3">
        <v>21458.834865983874</v>
      </c>
      <c r="G34" s="3">
        <v>22051.693397254305</v>
      </c>
      <c r="H34" s="3">
        <v>20996.140814992374</v>
      </c>
      <c r="I34" s="3">
        <v>22024.236827195469</v>
      </c>
      <c r="J34" s="3">
        <v>21222.911745478319</v>
      </c>
      <c r="K34" s="3">
        <v>25478.680104597952</v>
      </c>
      <c r="L34" s="3">
        <v>20826.316844628458</v>
      </c>
      <c r="M34" s="38">
        <v>21132.406755284374</v>
      </c>
      <c r="N34" s="3">
        <v>47136.304203999993</v>
      </c>
      <c r="O34" s="3">
        <v>40806.985287000003</v>
      </c>
      <c r="P34" s="3">
        <v>24722.214018999999</v>
      </c>
      <c r="Q34" s="3">
        <v>47240.145473999997</v>
      </c>
      <c r="R34" s="3">
        <v>37690.203547999998</v>
      </c>
      <c r="S34" s="3">
        <v>39260.665330999989</v>
      </c>
      <c r="T34" s="3">
        <v>22949.748454999997</v>
      </c>
      <c r="U34" s="3">
        <v>33804.416778999999</v>
      </c>
      <c r="V34" s="3">
        <v>29008.962852000004</v>
      </c>
      <c r="W34" s="3">
        <v>32417.08425</v>
      </c>
      <c r="X34" s="3">
        <v>43427.475664999998</v>
      </c>
      <c r="Y34" s="38">
        <v>30638.162635000001</v>
      </c>
      <c r="Z34" s="3">
        <v>8657.2164969999994</v>
      </c>
      <c r="AA34" s="3">
        <v>9638.649363999999</v>
      </c>
      <c r="AB34" s="3">
        <v>7910.7293690000015</v>
      </c>
      <c r="AC34" s="3">
        <v>8906.2914540000002</v>
      </c>
      <c r="AD34" s="3">
        <v>7186.6343730000017</v>
      </c>
      <c r="AE34" s="3">
        <v>8585.0230289999981</v>
      </c>
      <c r="AF34" s="3">
        <v>10168.343805000002</v>
      </c>
      <c r="AG34" s="3">
        <v>7971.7460710000005</v>
      </c>
      <c r="AH34" s="3">
        <v>8531.2708080000011</v>
      </c>
      <c r="AI34" s="3">
        <v>9503.8755060000003</v>
      </c>
      <c r="AJ34" s="3">
        <v>8321.0612679999995</v>
      </c>
      <c r="AK34" s="38">
        <v>11527.602197000002</v>
      </c>
      <c r="AL34" s="3">
        <f t="shared" si="26"/>
        <v>59929.78729296643</v>
      </c>
      <c r="AM34" s="3">
        <f t="shared" si="27"/>
        <v>51561.449106700158</v>
      </c>
      <c r="AN34" s="3">
        <f t="shared" si="28"/>
        <v>36485.642462159514</v>
      </c>
      <c r="AO34" s="3">
        <f t="shared" si="29"/>
        <v>58287.662082758769</v>
      </c>
      <c r="AP34" s="3">
        <f t="shared" si="30"/>
        <v>51962.404040983871</v>
      </c>
      <c r="AQ34" s="3">
        <f t="shared" si="31"/>
        <v>52727.335699254298</v>
      </c>
      <c r="AR34" s="3">
        <f t="shared" si="32"/>
        <v>33777.54546499237</v>
      </c>
      <c r="AS34" s="3">
        <f t="shared" si="33"/>
        <v>47856.907535195467</v>
      </c>
      <c r="AT34" s="3">
        <f t="shared" si="34"/>
        <v>41700.603789478322</v>
      </c>
      <c r="AU34" s="3">
        <f t="shared" si="35"/>
        <v>48391.888848597955</v>
      </c>
      <c r="AV34" s="3">
        <f t="shared" si="36"/>
        <v>55932.731241628462</v>
      </c>
      <c r="AW34" s="17">
        <f t="shared" si="37"/>
        <v>40242.967193284378</v>
      </c>
    </row>
    <row r="35" spans="1:49" x14ac:dyDescent="0.25">
      <c r="A35" s="24" t="s">
        <v>12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8">
        <v>0</v>
      </c>
      <c r="N35" s="3">
        <v>1114.9462879999999</v>
      </c>
      <c r="O35" s="3">
        <v>1197.783782</v>
      </c>
      <c r="P35" s="3">
        <v>1585.0325290000001</v>
      </c>
      <c r="Q35" s="3">
        <v>1236.6317470000001</v>
      </c>
      <c r="R35" s="3">
        <v>1576.424037</v>
      </c>
      <c r="S35" s="3">
        <v>1086.5103670000001</v>
      </c>
      <c r="T35" s="3">
        <v>1625.6449670000002</v>
      </c>
      <c r="U35" s="3">
        <v>1329.1965299999997</v>
      </c>
      <c r="V35" s="3">
        <v>1572.2372150000001</v>
      </c>
      <c r="W35" s="3">
        <v>1843.9261619999997</v>
      </c>
      <c r="X35" s="3">
        <v>1264.162088</v>
      </c>
      <c r="Y35" s="38">
        <v>1232.811371</v>
      </c>
      <c r="Z35" s="3">
        <v>2261.35466</v>
      </c>
      <c r="AA35" s="3">
        <v>1390.9787779999999</v>
      </c>
      <c r="AB35" s="3">
        <v>933.57555200000002</v>
      </c>
      <c r="AC35" s="3">
        <v>1344.2544459999999</v>
      </c>
      <c r="AD35" s="3">
        <v>1227.248216</v>
      </c>
      <c r="AE35" s="3">
        <v>1823.9509149999999</v>
      </c>
      <c r="AF35" s="3">
        <v>1693.564527</v>
      </c>
      <c r="AG35" s="3">
        <v>2181.048491</v>
      </c>
      <c r="AH35" s="3">
        <v>367.03759600000001</v>
      </c>
      <c r="AI35" s="3">
        <v>1552.7286469999999</v>
      </c>
      <c r="AJ35" s="3">
        <v>1081.3885690000002</v>
      </c>
      <c r="AK35" s="38">
        <v>950.48029700000006</v>
      </c>
      <c r="AL35" s="3">
        <f t="shared" si="26"/>
        <v>-1146.4083720000001</v>
      </c>
      <c r="AM35" s="3">
        <f t="shared" si="27"/>
        <v>-193.19499599999995</v>
      </c>
      <c r="AN35" s="3">
        <f t="shared" si="28"/>
        <v>651.45697700000005</v>
      </c>
      <c r="AO35" s="3">
        <f t="shared" si="29"/>
        <v>-107.62269899999978</v>
      </c>
      <c r="AP35" s="3">
        <f t="shared" si="30"/>
        <v>349.17582100000004</v>
      </c>
      <c r="AQ35" s="3">
        <f t="shared" si="31"/>
        <v>-737.44054799999981</v>
      </c>
      <c r="AR35" s="3">
        <f t="shared" si="32"/>
        <v>-67.919559999999819</v>
      </c>
      <c r="AS35" s="3">
        <f t="shared" si="33"/>
        <v>-851.8519610000003</v>
      </c>
      <c r="AT35" s="3">
        <f t="shared" si="34"/>
        <v>1205.199619</v>
      </c>
      <c r="AU35" s="3">
        <f t="shared" si="35"/>
        <v>291.19751499999984</v>
      </c>
      <c r="AV35" s="3">
        <f t="shared" si="36"/>
        <v>182.77351899999985</v>
      </c>
      <c r="AW35" s="17">
        <f t="shared" si="37"/>
        <v>282.33107399999994</v>
      </c>
    </row>
    <row r="36" spans="1:49" ht="15.6" x14ac:dyDescent="0.25">
      <c r="A36" s="48" t="s">
        <v>64</v>
      </c>
      <c r="B36" s="45">
        <f t="shared" ref="B36:M36" si="38">B37+B41+B42+B45+B46+B47+B48</f>
        <v>656044.5085638453</v>
      </c>
      <c r="C36" s="45">
        <f t="shared" si="38"/>
        <v>598920.77974380553</v>
      </c>
      <c r="D36" s="45">
        <f t="shared" si="38"/>
        <v>618665.10390615405</v>
      </c>
      <c r="E36" s="45">
        <f t="shared" si="38"/>
        <v>594008.78493847908</v>
      </c>
      <c r="F36" s="45">
        <f t="shared" si="38"/>
        <v>672395.3263943824</v>
      </c>
      <c r="G36" s="45">
        <f t="shared" si="38"/>
        <v>588324.7936219062</v>
      </c>
      <c r="H36" s="45">
        <f t="shared" si="38"/>
        <v>647815.65541820193</v>
      </c>
      <c r="I36" s="45">
        <f t="shared" si="38"/>
        <v>683678.39165158523</v>
      </c>
      <c r="J36" s="45">
        <f t="shared" si="38"/>
        <v>667583.45445416099</v>
      </c>
      <c r="K36" s="45">
        <f t="shared" si="38"/>
        <v>633019.70346787025</v>
      </c>
      <c r="L36" s="45">
        <f t="shared" si="38"/>
        <v>589824.46979075111</v>
      </c>
      <c r="M36" s="46">
        <f t="shared" si="38"/>
        <v>574803.92804885749</v>
      </c>
      <c r="N36" s="45">
        <f t="shared" ref="N36:Y36" si="39">SUM(N37:N38)+SUM(N41:N42)+SUM(N45:N48)</f>
        <v>126063.801594</v>
      </c>
      <c r="O36" s="45">
        <f t="shared" si="39"/>
        <v>119157.996786</v>
      </c>
      <c r="P36" s="45">
        <f t="shared" si="39"/>
        <v>131309.99207400001</v>
      </c>
      <c r="Q36" s="45">
        <f t="shared" si="39"/>
        <v>141702.37392400001</v>
      </c>
      <c r="R36" s="45">
        <f t="shared" si="39"/>
        <v>131482.06717599998</v>
      </c>
      <c r="S36" s="45">
        <f t="shared" si="39"/>
        <v>130479.52536200001</v>
      </c>
      <c r="T36" s="45">
        <f t="shared" si="39"/>
        <v>130454.054539</v>
      </c>
      <c r="U36" s="45">
        <f t="shared" si="39"/>
        <v>133970.89736800001</v>
      </c>
      <c r="V36" s="45">
        <f t="shared" si="39"/>
        <v>109553.319812</v>
      </c>
      <c r="W36" s="45">
        <f t="shared" si="39"/>
        <v>148353.221835</v>
      </c>
      <c r="X36" s="45">
        <f t="shared" si="39"/>
        <v>142514.75922899996</v>
      </c>
      <c r="Y36" s="46">
        <f t="shared" si="39"/>
        <v>135071.85540100001</v>
      </c>
      <c r="Z36" s="45">
        <f t="shared" ref="Z36:AK36" si="40">SUM(Z37:Z38)+SUM(Z41:Z42)+SUM(Z45:Z48)</f>
        <v>157102.659419</v>
      </c>
      <c r="AA36" s="45">
        <f t="shared" si="40"/>
        <v>105767.740437</v>
      </c>
      <c r="AB36" s="45">
        <f t="shared" si="40"/>
        <v>176766.676527</v>
      </c>
      <c r="AC36" s="45">
        <f t="shared" si="40"/>
        <v>138280.10745700001</v>
      </c>
      <c r="AD36" s="45">
        <f t="shared" si="40"/>
        <v>185555.90431700001</v>
      </c>
      <c r="AE36" s="45">
        <f t="shared" si="40"/>
        <v>169362.897578</v>
      </c>
      <c r="AF36" s="45">
        <f t="shared" si="40"/>
        <v>181206.13842599999</v>
      </c>
      <c r="AG36" s="45">
        <f t="shared" si="40"/>
        <v>155574.85506699997</v>
      </c>
      <c r="AH36" s="45">
        <f t="shared" si="40"/>
        <v>174408.40981600003</v>
      </c>
      <c r="AI36" s="45">
        <f t="shared" si="40"/>
        <v>169209.70899499999</v>
      </c>
      <c r="AJ36" s="45">
        <f t="shared" si="40"/>
        <v>156130.93862500001</v>
      </c>
      <c r="AK36" s="46">
        <f t="shared" si="40"/>
        <v>156739.01338399999</v>
      </c>
      <c r="AL36" s="45">
        <f t="shared" si="26"/>
        <v>625005.65073884523</v>
      </c>
      <c r="AM36" s="45">
        <f t="shared" si="27"/>
        <v>612311.03609280544</v>
      </c>
      <c r="AN36" s="45">
        <f t="shared" si="28"/>
        <v>573208.41945315409</v>
      </c>
      <c r="AO36" s="45">
        <f t="shared" si="29"/>
        <v>597431.05140547897</v>
      </c>
      <c r="AP36" s="45">
        <f t="shared" si="30"/>
        <v>618321.48925338243</v>
      </c>
      <c r="AQ36" s="45">
        <f t="shared" si="31"/>
        <v>549441.42140590621</v>
      </c>
      <c r="AR36" s="45">
        <f t="shared" si="32"/>
        <v>597063.57153120195</v>
      </c>
      <c r="AS36" s="45">
        <f t="shared" si="33"/>
        <v>662074.43395258533</v>
      </c>
      <c r="AT36" s="45">
        <f t="shared" si="34"/>
        <v>602728.364450161</v>
      </c>
      <c r="AU36" s="45">
        <f t="shared" si="35"/>
        <v>612163.21630787023</v>
      </c>
      <c r="AV36" s="45">
        <f t="shared" si="36"/>
        <v>576208.29039475112</v>
      </c>
      <c r="AW36" s="47">
        <f t="shared" si="37"/>
        <v>553136.77006585756</v>
      </c>
    </row>
    <row r="37" spans="1:49" x14ac:dyDescent="0.25">
      <c r="A37" s="22" t="s">
        <v>16</v>
      </c>
      <c r="B37" s="2">
        <v>218851.42897041689</v>
      </c>
      <c r="C37" s="2">
        <v>199665.86848422664</v>
      </c>
      <c r="D37" s="2">
        <v>196656.99643300346</v>
      </c>
      <c r="E37" s="2">
        <v>181156.50397763305</v>
      </c>
      <c r="F37" s="2">
        <v>222289.42539330717</v>
      </c>
      <c r="G37" s="2">
        <v>200600.13926077</v>
      </c>
      <c r="H37" s="2">
        <v>204582.2933950517</v>
      </c>
      <c r="I37" s="2">
        <v>216064.62127935712</v>
      </c>
      <c r="J37" s="2">
        <v>201470.391483032</v>
      </c>
      <c r="K37" s="2">
        <v>198338.4837727994</v>
      </c>
      <c r="L37" s="2">
        <v>175729.93121237852</v>
      </c>
      <c r="M37" s="36">
        <v>158426.91633802402</v>
      </c>
      <c r="N37" s="2">
        <v>11536.687783000001</v>
      </c>
      <c r="O37" s="2">
        <v>7746.3777820000005</v>
      </c>
      <c r="P37" s="2">
        <v>7014.9071000000004</v>
      </c>
      <c r="Q37" s="2">
        <v>5443.853333</v>
      </c>
      <c r="R37" s="2">
        <v>3820.4756179999995</v>
      </c>
      <c r="S37" s="2">
        <v>3103.2408869999999</v>
      </c>
      <c r="T37" s="2">
        <v>4528.7500770000006</v>
      </c>
      <c r="U37" s="2">
        <v>4230.458122</v>
      </c>
      <c r="V37" s="2">
        <v>3741.2974059999997</v>
      </c>
      <c r="W37" s="2">
        <v>4965.623869</v>
      </c>
      <c r="X37" s="2">
        <v>8104.3156750000007</v>
      </c>
      <c r="Y37" s="36">
        <v>3746.8465249999999</v>
      </c>
      <c r="Z37" s="2">
        <v>27150.541778999999</v>
      </c>
      <c r="AA37" s="2">
        <v>16012.051733</v>
      </c>
      <c r="AB37" s="2">
        <v>33967.115260999999</v>
      </c>
      <c r="AC37" s="2">
        <v>28576.859483</v>
      </c>
      <c r="AD37" s="2">
        <v>57968.209822000004</v>
      </c>
      <c r="AE37" s="2">
        <v>34882.570615000004</v>
      </c>
      <c r="AF37" s="2">
        <v>45302.407123000005</v>
      </c>
      <c r="AG37" s="2">
        <v>24348.072194</v>
      </c>
      <c r="AH37" s="2">
        <v>34531.642210000005</v>
      </c>
      <c r="AI37" s="2">
        <v>23886.51339</v>
      </c>
      <c r="AJ37" s="2">
        <v>28097.067531000004</v>
      </c>
      <c r="AK37" s="36">
        <v>21030.872713000001</v>
      </c>
      <c r="AL37" s="2">
        <f t="shared" si="26"/>
        <v>203237.5749744169</v>
      </c>
      <c r="AM37" s="2">
        <f t="shared" si="27"/>
        <v>191400.19453322663</v>
      </c>
      <c r="AN37" s="2">
        <f t="shared" si="28"/>
        <v>169704.78827200347</v>
      </c>
      <c r="AO37" s="2">
        <f t="shared" si="29"/>
        <v>158023.49782763305</v>
      </c>
      <c r="AP37" s="2">
        <f t="shared" si="30"/>
        <v>168141.69118930717</v>
      </c>
      <c r="AQ37" s="2">
        <f t="shared" si="31"/>
        <v>168820.80953276998</v>
      </c>
      <c r="AR37" s="2">
        <f t="shared" si="32"/>
        <v>163808.6363490517</v>
      </c>
      <c r="AS37" s="2">
        <f t="shared" si="33"/>
        <v>195947.00720735712</v>
      </c>
      <c r="AT37" s="2">
        <f t="shared" si="34"/>
        <v>170680.04667903198</v>
      </c>
      <c r="AU37" s="2">
        <f t="shared" si="35"/>
        <v>179417.5942517994</v>
      </c>
      <c r="AV37" s="2">
        <f t="shared" si="36"/>
        <v>155737.1793563785</v>
      </c>
      <c r="AW37" s="19">
        <f t="shared" si="37"/>
        <v>141142.89015002403</v>
      </c>
    </row>
    <row r="38" spans="1:49" x14ac:dyDescent="0.25">
      <c r="A38" s="24" t="s">
        <v>35</v>
      </c>
      <c r="B38" s="2">
        <f>B39+B40</f>
        <v>169451.3795241336</v>
      </c>
      <c r="C38" s="2">
        <f t="shared" ref="C38:Y38" si="41">C39+C40</f>
        <v>154596.46307865722</v>
      </c>
      <c r="D38" s="2">
        <f t="shared" si="41"/>
        <v>152266.76606781298</v>
      </c>
      <c r="E38" s="2">
        <f t="shared" si="41"/>
        <v>140265.10886035199</v>
      </c>
      <c r="F38" s="2">
        <f t="shared" si="41"/>
        <v>172113.33717914415</v>
      </c>
      <c r="G38" s="2">
        <f t="shared" si="41"/>
        <v>155319.84639252975</v>
      </c>
      <c r="H38" s="2">
        <f t="shared" si="41"/>
        <v>158403.13223035255</v>
      </c>
      <c r="I38" s="2">
        <f t="shared" si="41"/>
        <v>167293.62158789288</v>
      </c>
      <c r="J38" s="2">
        <f t="shared" si="41"/>
        <v>155993.66168489496</v>
      </c>
      <c r="K38" s="2">
        <f t="shared" si="41"/>
        <v>153568.70113271626</v>
      </c>
      <c r="L38" s="2">
        <f t="shared" si="41"/>
        <v>136063.44453727017</v>
      </c>
      <c r="M38" s="36">
        <f t="shared" si="41"/>
        <v>122666.13772424356</v>
      </c>
      <c r="N38" s="2">
        <f>N39+N40</f>
        <v>14618.111193000001</v>
      </c>
      <c r="O38" s="2">
        <f t="shared" si="41"/>
        <v>12687.400436</v>
      </c>
      <c r="P38" s="2">
        <f t="shared" si="41"/>
        <v>13333.776393999997</v>
      </c>
      <c r="Q38" s="2">
        <f t="shared" si="41"/>
        <v>15445.416848999997</v>
      </c>
      <c r="R38" s="2">
        <f t="shared" si="41"/>
        <v>16000.721316000001</v>
      </c>
      <c r="S38" s="2">
        <f t="shared" si="41"/>
        <v>13616.820448999999</v>
      </c>
      <c r="T38" s="2">
        <f t="shared" si="41"/>
        <v>15961.120664999999</v>
      </c>
      <c r="U38" s="2">
        <f t="shared" si="41"/>
        <v>15717.411067999999</v>
      </c>
      <c r="V38" s="2">
        <f t="shared" si="41"/>
        <v>12910.631549999998</v>
      </c>
      <c r="W38" s="2">
        <f t="shared" si="41"/>
        <v>17300.41804</v>
      </c>
      <c r="X38" s="2">
        <f t="shared" si="41"/>
        <v>14993.468031</v>
      </c>
      <c r="Y38" s="36">
        <f t="shared" si="41"/>
        <v>12895.906492999999</v>
      </c>
      <c r="Z38" s="2">
        <f>Z39+Z40</f>
        <v>22131.463229000001</v>
      </c>
      <c r="AA38" s="2">
        <f t="shared" ref="AA38:AK38" si="42">AA39+AA40</f>
        <v>28056.425438999999</v>
      </c>
      <c r="AB38" s="2">
        <f t="shared" si="42"/>
        <v>27637.964162999997</v>
      </c>
      <c r="AC38" s="2">
        <f t="shared" si="42"/>
        <v>31736.213773000003</v>
      </c>
      <c r="AD38" s="2">
        <f t="shared" si="42"/>
        <v>28977.654717999994</v>
      </c>
      <c r="AE38" s="2">
        <f t="shared" si="42"/>
        <v>28309.041975</v>
      </c>
      <c r="AF38" s="2">
        <f t="shared" si="42"/>
        <v>31593.931696</v>
      </c>
      <c r="AG38" s="2">
        <f t="shared" si="42"/>
        <v>25081.852356999996</v>
      </c>
      <c r="AH38" s="2">
        <f t="shared" si="42"/>
        <v>22936.494415000001</v>
      </c>
      <c r="AI38" s="2">
        <f t="shared" si="42"/>
        <v>21045.703291999998</v>
      </c>
      <c r="AJ38" s="2">
        <f t="shared" si="42"/>
        <v>22177.076331</v>
      </c>
      <c r="AK38" s="36">
        <f t="shared" si="42"/>
        <v>26005.617410999999</v>
      </c>
      <c r="AL38" s="2">
        <f t="shared" si="26"/>
        <v>161938.02748813358</v>
      </c>
      <c r="AM38" s="2">
        <f t="shared" si="27"/>
        <v>139227.43807565724</v>
      </c>
      <c r="AN38" s="2">
        <f t="shared" si="28"/>
        <v>137962.57829881296</v>
      </c>
      <c r="AO38" s="2">
        <f t="shared" si="29"/>
        <v>123974.31193635199</v>
      </c>
      <c r="AP38" s="2">
        <f t="shared" si="30"/>
        <v>159136.40377714415</v>
      </c>
      <c r="AQ38" s="2">
        <f t="shared" si="31"/>
        <v>140627.62486652975</v>
      </c>
      <c r="AR38" s="2">
        <f t="shared" si="32"/>
        <v>142770.32119935256</v>
      </c>
      <c r="AS38" s="2">
        <f t="shared" si="33"/>
        <v>157929.18029889287</v>
      </c>
      <c r="AT38" s="2">
        <f t="shared" si="34"/>
        <v>145967.79881989496</v>
      </c>
      <c r="AU38" s="2">
        <f t="shared" si="35"/>
        <v>149823.41588071626</v>
      </c>
      <c r="AV38" s="2">
        <f t="shared" si="36"/>
        <v>128879.83623727017</v>
      </c>
      <c r="AW38" s="19">
        <f t="shared" si="37"/>
        <v>109556.42680624356</v>
      </c>
    </row>
    <row r="39" spans="1:49" x14ac:dyDescent="0.25">
      <c r="A39" s="24" t="s">
        <v>47</v>
      </c>
      <c r="B39" s="2">
        <v>169451.3795241336</v>
      </c>
      <c r="C39" s="2">
        <v>154596.46307865722</v>
      </c>
      <c r="D39" s="2">
        <v>152266.76606781298</v>
      </c>
      <c r="E39" s="2">
        <v>140265.10886035199</v>
      </c>
      <c r="F39" s="2">
        <v>172113.33717914415</v>
      </c>
      <c r="G39" s="2">
        <v>155319.84639252975</v>
      </c>
      <c r="H39" s="2">
        <v>158403.13223035255</v>
      </c>
      <c r="I39" s="2">
        <v>167293.62158789288</v>
      </c>
      <c r="J39" s="2">
        <v>155993.66168489496</v>
      </c>
      <c r="K39" s="2">
        <v>153568.70113271626</v>
      </c>
      <c r="L39" s="2">
        <v>136063.44453727017</v>
      </c>
      <c r="M39" s="36">
        <v>122666.13772424356</v>
      </c>
      <c r="N39" s="2">
        <v>8465.3212839999997</v>
      </c>
      <c r="O39" s="2">
        <v>8066.8075740000004</v>
      </c>
      <c r="P39" s="2">
        <v>9064.0155449999984</v>
      </c>
      <c r="Q39" s="2">
        <v>10440.469129999998</v>
      </c>
      <c r="R39" s="2">
        <v>10204.398157000001</v>
      </c>
      <c r="S39" s="2">
        <v>8786.5000439999985</v>
      </c>
      <c r="T39" s="2">
        <v>9824.9395809999987</v>
      </c>
      <c r="U39" s="2">
        <v>9805.1759540000003</v>
      </c>
      <c r="V39" s="2">
        <v>7855.9632189999993</v>
      </c>
      <c r="W39" s="2">
        <v>10377.939619999999</v>
      </c>
      <c r="X39" s="2">
        <v>8672.3921619999983</v>
      </c>
      <c r="Y39" s="36">
        <v>7859.2007199999998</v>
      </c>
      <c r="Z39" s="2">
        <v>14482.313588000001</v>
      </c>
      <c r="AA39" s="2">
        <v>20638.569452</v>
      </c>
      <c r="AB39" s="2">
        <v>17857.254016000003</v>
      </c>
      <c r="AC39" s="2">
        <v>20386.961068000001</v>
      </c>
      <c r="AD39" s="2">
        <v>19085.495143999997</v>
      </c>
      <c r="AE39" s="2">
        <v>19251.328872999999</v>
      </c>
      <c r="AF39" s="2">
        <v>23346.332276000001</v>
      </c>
      <c r="AG39" s="2">
        <v>16442.246938999997</v>
      </c>
      <c r="AH39" s="2">
        <v>14461.174750999999</v>
      </c>
      <c r="AI39" s="2">
        <v>13176.652974000001</v>
      </c>
      <c r="AJ39" s="2">
        <v>15384.681137</v>
      </c>
      <c r="AK39" s="36">
        <v>17550.755195999998</v>
      </c>
      <c r="AL39" s="2">
        <f t="shared" si="26"/>
        <v>163434.38722013362</v>
      </c>
      <c r="AM39" s="2">
        <f t="shared" si="27"/>
        <v>142024.70120065723</v>
      </c>
      <c r="AN39" s="2">
        <f t="shared" si="28"/>
        <v>143473.52759681299</v>
      </c>
      <c r="AO39" s="2">
        <f t="shared" si="29"/>
        <v>130318.616922352</v>
      </c>
      <c r="AP39" s="2">
        <f t="shared" si="30"/>
        <v>163232.24019214415</v>
      </c>
      <c r="AQ39" s="2">
        <f t="shared" si="31"/>
        <v>144855.01756352975</v>
      </c>
      <c r="AR39" s="2">
        <f t="shared" si="32"/>
        <v>144881.73953535256</v>
      </c>
      <c r="AS39" s="2">
        <f t="shared" si="33"/>
        <v>160656.55060289288</v>
      </c>
      <c r="AT39" s="2">
        <f t="shared" si="34"/>
        <v>149388.45015289495</v>
      </c>
      <c r="AU39" s="2">
        <f t="shared" si="35"/>
        <v>150769.98777871625</v>
      </c>
      <c r="AV39" s="2">
        <f t="shared" si="36"/>
        <v>129351.15556227017</v>
      </c>
      <c r="AW39" s="19">
        <f t="shared" si="37"/>
        <v>112974.58324824355</v>
      </c>
    </row>
    <row r="40" spans="1:49" x14ac:dyDescent="0.25">
      <c r="A40" s="24" t="s">
        <v>48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8">
        <v>0</v>
      </c>
      <c r="N40" s="3">
        <v>6152.7899090000001</v>
      </c>
      <c r="O40" s="3">
        <v>4620.5928619999995</v>
      </c>
      <c r="P40" s="3">
        <v>4269.7608489999993</v>
      </c>
      <c r="Q40" s="3">
        <v>5004.9477189999998</v>
      </c>
      <c r="R40" s="3">
        <v>5796.3231589999996</v>
      </c>
      <c r="S40" s="3">
        <v>4830.3204049999995</v>
      </c>
      <c r="T40" s="3">
        <v>6136.1810839999998</v>
      </c>
      <c r="U40" s="3">
        <v>5912.2351139999992</v>
      </c>
      <c r="V40" s="3">
        <v>5054.6683309999999</v>
      </c>
      <c r="W40" s="3">
        <v>6922.4784200000013</v>
      </c>
      <c r="X40" s="3">
        <v>6321.0758690000011</v>
      </c>
      <c r="Y40" s="38">
        <v>5036.7057729999997</v>
      </c>
      <c r="Z40" s="3">
        <v>7649.149641</v>
      </c>
      <c r="AA40" s="3">
        <v>7417.855986999999</v>
      </c>
      <c r="AB40" s="3">
        <v>9780.7101469999961</v>
      </c>
      <c r="AC40" s="3">
        <v>11349.252705000001</v>
      </c>
      <c r="AD40" s="3">
        <v>9892.1595739999975</v>
      </c>
      <c r="AE40" s="3">
        <v>9057.7131019999997</v>
      </c>
      <c r="AF40" s="3">
        <v>8247.5994200000005</v>
      </c>
      <c r="AG40" s="3">
        <v>8639.6054179999974</v>
      </c>
      <c r="AH40" s="3">
        <v>8475.3196640000024</v>
      </c>
      <c r="AI40" s="3">
        <v>7869.0503179999996</v>
      </c>
      <c r="AJ40" s="3">
        <v>6792.3951939999997</v>
      </c>
      <c r="AK40" s="38">
        <v>8454.8622149999992</v>
      </c>
      <c r="AL40" s="3">
        <f t="shared" si="26"/>
        <v>-1496.3597319999999</v>
      </c>
      <c r="AM40" s="3">
        <f t="shared" si="27"/>
        <v>-2797.2631249999995</v>
      </c>
      <c r="AN40" s="3">
        <f t="shared" si="28"/>
        <v>-5510.9492979999968</v>
      </c>
      <c r="AO40" s="3">
        <f t="shared" si="29"/>
        <v>-6344.304986000001</v>
      </c>
      <c r="AP40" s="3">
        <f t="shared" si="30"/>
        <v>-4095.8364149999979</v>
      </c>
      <c r="AQ40" s="3">
        <f t="shared" si="31"/>
        <v>-4227.3926970000002</v>
      </c>
      <c r="AR40" s="3">
        <f t="shared" si="32"/>
        <v>-2111.4183360000006</v>
      </c>
      <c r="AS40" s="3">
        <f t="shared" si="33"/>
        <v>-2727.3703039999982</v>
      </c>
      <c r="AT40" s="3">
        <f t="shared" si="34"/>
        <v>-3420.6513330000025</v>
      </c>
      <c r="AU40" s="3">
        <f t="shared" si="35"/>
        <v>-946.57189799999833</v>
      </c>
      <c r="AV40" s="3">
        <f t="shared" si="36"/>
        <v>-471.31932499999857</v>
      </c>
      <c r="AW40" s="17">
        <f t="shared" si="37"/>
        <v>-3418.1564419999995</v>
      </c>
    </row>
    <row r="41" spans="1:49" x14ac:dyDescent="0.25">
      <c r="A41" s="23" t="s">
        <v>9</v>
      </c>
      <c r="B41" s="2">
        <v>341561.89697652747</v>
      </c>
      <c r="C41" s="2">
        <v>296906.93120580784</v>
      </c>
      <c r="D41" s="2">
        <v>312983.48443342058</v>
      </c>
      <c r="E41" s="2">
        <v>290234.94896352803</v>
      </c>
      <c r="F41" s="2">
        <v>338413.57196945319</v>
      </c>
      <c r="G41" s="2">
        <v>299762.85858473426</v>
      </c>
      <c r="H41" s="2">
        <v>307043.02789356129</v>
      </c>
      <c r="I41" s="2">
        <v>328278.53854580218</v>
      </c>
      <c r="J41" s="2">
        <v>338565.61873609008</v>
      </c>
      <c r="K41" s="2">
        <v>301272.69361007889</v>
      </c>
      <c r="L41" s="2">
        <v>286334.89623608865</v>
      </c>
      <c r="M41" s="36">
        <v>293656.53284490749</v>
      </c>
      <c r="N41" s="2">
        <v>124.18317399999999</v>
      </c>
      <c r="O41" s="2">
        <v>474.01789200000002</v>
      </c>
      <c r="P41" s="2">
        <v>101.562162</v>
      </c>
      <c r="Q41" s="2">
        <v>1685.7148930000001</v>
      </c>
      <c r="R41" s="2">
        <v>1831.8794740000001</v>
      </c>
      <c r="S41" s="2">
        <v>11099.749883</v>
      </c>
      <c r="T41" s="2">
        <v>1270.635912</v>
      </c>
      <c r="U41" s="2">
        <v>12908.380615</v>
      </c>
      <c r="V41" s="2">
        <v>283.862438</v>
      </c>
      <c r="W41" s="2">
        <v>1134.9912710000001</v>
      </c>
      <c r="X41" s="2">
        <v>1207.732002</v>
      </c>
      <c r="Y41" s="36">
        <v>180.04502400000001</v>
      </c>
      <c r="Z41" s="2">
        <v>59603.251864999998</v>
      </c>
      <c r="AA41" s="2">
        <v>34868.125775</v>
      </c>
      <c r="AB41" s="2">
        <v>77280.791586000007</v>
      </c>
      <c r="AC41" s="2">
        <v>49008.271050000003</v>
      </c>
      <c r="AD41" s="2">
        <v>64560.529557000002</v>
      </c>
      <c r="AE41" s="2">
        <v>75963.047974999994</v>
      </c>
      <c r="AF41" s="2">
        <v>71128.426617999998</v>
      </c>
      <c r="AG41" s="2">
        <v>76685.744221999994</v>
      </c>
      <c r="AH41" s="2">
        <v>89564.629151999994</v>
      </c>
      <c r="AI41" s="2">
        <v>91900.717992999998</v>
      </c>
      <c r="AJ41" s="2">
        <v>72908.486059999996</v>
      </c>
      <c r="AK41" s="36">
        <v>75695.743971999997</v>
      </c>
      <c r="AL41" s="2">
        <f t="shared" si="26"/>
        <v>282082.82828552747</v>
      </c>
      <c r="AM41" s="2">
        <f t="shared" si="27"/>
        <v>262512.82332280779</v>
      </c>
      <c r="AN41" s="2">
        <f t="shared" si="28"/>
        <v>235804.25500942057</v>
      </c>
      <c r="AO41" s="2">
        <f t="shared" si="29"/>
        <v>242912.39280652805</v>
      </c>
      <c r="AP41" s="2">
        <f t="shared" si="30"/>
        <v>275684.92188645317</v>
      </c>
      <c r="AQ41" s="2">
        <f t="shared" si="31"/>
        <v>234899.56049273425</v>
      </c>
      <c r="AR41" s="2">
        <f t="shared" si="32"/>
        <v>237185.23718756132</v>
      </c>
      <c r="AS41" s="2">
        <f t="shared" si="33"/>
        <v>264501.17493880214</v>
      </c>
      <c r="AT41" s="2">
        <f t="shared" si="34"/>
        <v>249284.85202209005</v>
      </c>
      <c r="AU41" s="2">
        <f t="shared" si="35"/>
        <v>210506.9668880789</v>
      </c>
      <c r="AV41" s="2">
        <f t="shared" si="36"/>
        <v>214634.14217808863</v>
      </c>
      <c r="AW41" s="19">
        <f t="shared" si="37"/>
        <v>218140.83389690748</v>
      </c>
    </row>
    <row r="42" spans="1:49" x14ac:dyDescent="0.25">
      <c r="A42" s="24" t="s">
        <v>50</v>
      </c>
      <c r="B42" s="3">
        <f>B43+B44</f>
        <v>40647.169226569</v>
      </c>
      <c r="C42" s="3">
        <f t="shared" ref="C42:AK42" si="43">C43+C44</f>
        <v>35793.743358382002</v>
      </c>
      <c r="D42" s="3">
        <f t="shared" si="43"/>
        <v>42235.919768961998</v>
      </c>
      <c r="E42" s="3">
        <f t="shared" si="43"/>
        <v>37221.221554907002</v>
      </c>
      <c r="F42" s="3">
        <f t="shared" si="43"/>
        <v>38440.571251023997</v>
      </c>
      <c r="G42" s="3">
        <f t="shared" si="43"/>
        <v>18681.439848274</v>
      </c>
      <c r="H42" s="3">
        <f t="shared" si="43"/>
        <v>39718.763559821004</v>
      </c>
      <c r="I42" s="3">
        <f t="shared" si="43"/>
        <v>43904.216806276003</v>
      </c>
      <c r="J42" s="3">
        <f t="shared" si="43"/>
        <v>42140.028103851997</v>
      </c>
      <c r="K42" s="3">
        <f t="shared" si="43"/>
        <v>39908.367534015997</v>
      </c>
      <c r="L42" s="3">
        <f t="shared" si="43"/>
        <v>35928.863431946003</v>
      </c>
      <c r="M42" s="38">
        <f>M43+M44</f>
        <v>40422.695555970997</v>
      </c>
      <c r="N42" s="3">
        <f t="shared" si="43"/>
        <v>35922.749097999993</v>
      </c>
      <c r="O42" s="3">
        <f t="shared" si="43"/>
        <v>29272.545879000001</v>
      </c>
      <c r="P42" s="3">
        <f t="shared" si="43"/>
        <v>36189.166179</v>
      </c>
      <c r="Q42" s="3">
        <f t="shared" si="43"/>
        <v>40698.856294999998</v>
      </c>
      <c r="R42" s="3">
        <f t="shared" si="43"/>
        <v>43544.335778000001</v>
      </c>
      <c r="S42" s="3">
        <f t="shared" si="43"/>
        <v>41430.867058000003</v>
      </c>
      <c r="T42" s="3">
        <f t="shared" si="43"/>
        <v>31096.365953999997</v>
      </c>
      <c r="U42" s="3">
        <f t="shared" si="43"/>
        <v>33047.424367</v>
      </c>
      <c r="V42" s="3">
        <f t="shared" si="43"/>
        <v>31981.382336999999</v>
      </c>
      <c r="W42" s="3">
        <f t="shared" si="43"/>
        <v>52248.876072000006</v>
      </c>
      <c r="X42" s="3">
        <f t="shared" si="43"/>
        <v>47270.505438</v>
      </c>
      <c r="Y42" s="38">
        <f t="shared" si="43"/>
        <v>57423.227064999999</v>
      </c>
      <c r="Z42" s="3">
        <f t="shared" si="43"/>
        <v>14682.257437999999</v>
      </c>
      <c r="AA42" s="3">
        <f t="shared" si="43"/>
        <v>10934.001692000002</v>
      </c>
      <c r="AB42" s="3">
        <f t="shared" si="43"/>
        <v>14414.010190000001</v>
      </c>
      <c r="AC42" s="3">
        <f t="shared" si="43"/>
        <v>12033.395686</v>
      </c>
      <c r="AD42" s="3">
        <f t="shared" si="43"/>
        <v>13678.996895</v>
      </c>
      <c r="AE42" s="3">
        <f t="shared" si="43"/>
        <v>11539.085881999999</v>
      </c>
      <c r="AF42" s="3">
        <f t="shared" si="43"/>
        <v>13664.078323000002</v>
      </c>
      <c r="AG42" s="3">
        <f t="shared" si="43"/>
        <v>11751.707719</v>
      </c>
      <c r="AH42" s="3">
        <f t="shared" si="43"/>
        <v>13347.275802</v>
      </c>
      <c r="AI42" s="3">
        <f t="shared" si="43"/>
        <v>14863.124138000001</v>
      </c>
      <c r="AJ42" s="3">
        <f t="shared" si="43"/>
        <v>13083.902579000001</v>
      </c>
      <c r="AK42" s="38">
        <f t="shared" si="43"/>
        <v>15981.401023999999</v>
      </c>
      <c r="AL42" s="3">
        <f t="shared" si="26"/>
        <v>61887.660886568992</v>
      </c>
      <c r="AM42" s="3">
        <f t="shared" si="27"/>
        <v>54132.287545382002</v>
      </c>
      <c r="AN42" s="3">
        <f t="shared" si="28"/>
        <v>64011.075757961997</v>
      </c>
      <c r="AO42" s="3">
        <f t="shared" si="29"/>
        <v>65886.682163906997</v>
      </c>
      <c r="AP42" s="3">
        <f t="shared" si="30"/>
        <v>68305.910134024001</v>
      </c>
      <c r="AQ42" s="3">
        <f t="shared" si="31"/>
        <v>48573.221024274004</v>
      </c>
      <c r="AR42" s="3">
        <f t="shared" si="32"/>
        <v>57151.051190820996</v>
      </c>
      <c r="AS42" s="3">
        <f t="shared" si="33"/>
        <v>65199.933454276004</v>
      </c>
      <c r="AT42" s="3">
        <f t="shared" si="34"/>
        <v>60774.134638851989</v>
      </c>
      <c r="AU42" s="3">
        <f t="shared" si="35"/>
        <v>77294.119468016012</v>
      </c>
      <c r="AV42" s="3">
        <f t="shared" si="36"/>
        <v>70115.466290946002</v>
      </c>
      <c r="AW42" s="17">
        <f t="shared" si="37"/>
        <v>81864.521596970997</v>
      </c>
    </row>
    <row r="43" spans="1:49" x14ac:dyDescent="0.25">
      <c r="A43" s="24" t="s">
        <v>52</v>
      </c>
      <c r="B43" s="3">
        <v>40647.169226569</v>
      </c>
      <c r="C43" s="3">
        <v>35793.743358382002</v>
      </c>
      <c r="D43" s="3">
        <v>42235.919768961998</v>
      </c>
      <c r="E43" s="3">
        <v>37221.221554907002</v>
      </c>
      <c r="F43" s="3">
        <v>38440.571251023997</v>
      </c>
      <c r="G43" s="3">
        <v>18681.439848274</v>
      </c>
      <c r="H43" s="3">
        <v>39718.763559821004</v>
      </c>
      <c r="I43" s="3">
        <v>43904.216806276003</v>
      </c>
      <c r="J43" s="3">
        <v>42140.028103851997</v>
      </c>
      <c r="K43" s="3">
        <v>39908.367534015997</v>
      </c>
      <c r="L43" s="3">
        <v>35928.863431946003</v>
      </c>
      <c r="M43" s="38">
        <v>40422.695555970997</v>
      </c>
      <c r="N43" s="3">
        <v>34984.079416999994</v>
      </c>
      <c r="O43" s="3">
        <v>28684.747414000001</v>
      </c>
      <c r="P43" s="3">
        <v>35643.164994999999</v>
      </c>
      <c r="Q43" s="3">
        <v>39940.578898</v>
      </c>
      <c r="R43" s="3">
        <v>42120.489760999997</v>
      </c>
      <c r="S43" s="3">
        <v>40510.213213000003</v>
      </c>
      <c r="T43" s="3">
        <v>30188.912523999996</v>
      </c>
      <c r="U43" s="3">
        <v>32421.516</v>
      </c>
      <c r="V43" s="3">
        <v>31323.781876999998</v>
      </c>
      <c r="W43" s="3">
        <v>51008.086236000003</v>
      </c>
      <c r="X43" s="3">
        <v>41518.188560000002</v>
      </c>
      <c r="Y43" s="38">
        <v>41808.429145000002</v>
      </c>
      <c r="Z43" s="3">
        <v>10935.329609999999</v>
      </c>
      <c r="AA43" s="3">
        <v>6840.6397420000003</v>
      </c>
      <c r="AB43" s="3">
        <v>10076.370248000001</v>
      </c>
      <c r="AC43" s="3">
        <v>7063.4247859999996</v>
      </c>
      <c r="AD43" s="3">
        <v>9095.5810360000014</v>
      </c>
      <c r="AE43" s="3">
        <v>8770.0417570000009</v>
      </c>
      <c r="AF43" s="3">
        <v>9841.8380710000001</v>
      </c>
      <c r="AG43" s="3">
        <v>7854.5070619999997</v>
      </c>
      <c r="AH43" s="3">
        <v>8805.4574339999999</v>
      </c>
      <c r="AI43" s="3">
        <v>11951.851000000001</v>
      </c>
      <c r="AJ43" s="3">
        <v>9670.8009610000008</v>
      </c>
      <c r="AK43" s="38">
        <v>11996.631713999999</v>
      </c>
      <c r="AL43" s="3">
        <f t="shared" si="26"/>
        <v>64695.919033568993</v>
      </c>
      <c r="AM43" s="3">
        <f t="shared" si="27"/>
        <v>57637.851030382008</v>
      </c>
      <c r="AN43" s="3">
        <f t="shared" si="28"/>
        <v>67802.714515961983</v>
      </c>
      <c r="AO43" s="3">
        <f t="shared" si="29"/>
        <v>70098.375666906999</v>
      </c>
      <c r="AP43" s="3">
        <f t="shared" si="30"/>
        <v>71465.479976023998</v>
      </c>
      <c r="AQ43" s="3">
        <f t="shared" si="31"/>
        <v>50421.611304274003</v>
      </c>
      <c r="AR43" s="3">
        <f t="shared" si="32"/>
        <v>60065.838012821005</v>
      </c>
      <c r="AS43" s="3">
        <f t="shared" si="33"/>
        <v>68471.225744276002</v>
      </c>
      <c r="AT43" s="3">
        <f t="shared" si="34"/>
        <v>64658.352546851995</v>
      </c>
      <c r="AU43" s="3">
        <f t="shared" si="35"/>
        <v>78964.602770016005</v>
      </c>
      <c r="AV43" s="3">
        <f t="shared" si="36"/>
        <v>67776.251030946005</v>
      </c>
      <c r="AW43" s="17">
        <f t="shared" si="37"/>
        <v>70234.492986971003</v>
      </c>
    </row>
    <row r="44" spans="1:49" x14ac:dyDescent="0.25">
      <c r="A44" s="24" t="s">
        <v>53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8">
        <v>0</v>
      </c>
      <c r="N44" s="3">
        <v>938.66968099999985</v>
      </c>
      <c r="O44" s="3">
        <v>587.79846499999985</v>
      </c>
      <c r="P44" s="3">
        <v>546.00118399999997</v>
      </c>
      <c r="Q44" s="3">
        <v>758.27739699999995</v>
      </c>
      <c r="R44" s="3">
        <v>1423.8460170000001</v>
      </c>
      <c r="S44" s="3">
        <v>920.65384500000005</v>
      </c>
      <c r="T44" s="3">
        <v>907.45342999999991</v>
      </c>
      <c r="U44" s="3">
        <v>625.908367</v>
      </c>
      <c r="V44" s="3">
        <v>657.60046</v>
      </c>
      <c r="W44" s="3">
        <v>1240.7898360000002</v>
      </c>
      <c r="X44" s="3">
        <v>5752.3168779999996</v>
      </c>
      <c r="Y44" s="38">
        <v>15614.797920000001</v>
      </c>
      <c r="Z44" s="3">
        <v>3746.9278279999999</v>
      </c>
      <c r="AA44" s="3">
        <v>4093.3619500000004</v>
      </c>
      <c r="AB44" s="3">
        <v>4337.6399420000007</v>
      </c>
      <c r="AC44" s="3">
        <v>4969.9709000000003</v>
      </c>
      <c r="AD44" s="3">
        <v>4583.4158589999997</v>
      </c>
      <c r="AE44" s="3">
        <v>2769.0441249999994</v>
      </c>
      <c r="AF44" s="3">
        <v>3822.2402520000005</v>
      </c>
      <c r="AG44" s="3">
        <v>3897.2006570000003</v>
      </c>
      <c r="AH44" s="3">
        <v>4541.8183680000002</v>
      </c>
      <c r="AI44" s="3">
        <v>2911.273138</v>
      </c>
      <c r="AJ44" s="3">
        <v>3413.1016180000001</v>
      </c>
      <c r="AK44" s="38">
        <v>3984.7693100000001</v>
      </c>
      <c r="AL44" s="3">
        <f t="shared" si="26"/>
        <v>-2808.258147</v>
      </c>
      <c r="AM44" s="3">
        <f t="shared" si="27"/>
        <v>-3505.5634850000006</v>
      </c>
      <c r="AN44" s="3">
        <f t="shared" si="28"/>
        <v>-3791.638758000001</v>
      </c>
      <c r="AO44" s="3">
        <f t="shared" si="29"/>
        <v>-4211.6935030000004</v>
      </c>
      <c r="AP44" s="3">
        <f t="shared" si="30"/>
        <v>-3159.5698419999999</v>
      </c>
      <c r="AQ44" s="3">
        <f t="shared" si="31"/>
        <v>-1848.3902799999994</v>
      </c>
      <c r="AR44" s="3">
        <f t="shared" si="32"/>
        <v>-2914.7868220000005</v>
      </c>
      <c r="AS44" s="3">
        <f t="shared" si="33"/>
        <v>-3271.2922900000003</v>
      </c>
      <c r="AT44" s="3">
        <f t="shared" si="34"/>
        <v>-3884.2179080000001</v>
      </c>
      <c r="AU44" s="3">
        <f t="shared" si="35"/>
        <v>-1670.4833019999999</v>
      </c>
      <c r="AV44" s="3">
        <f t="shared" si="36"/>
        <v>2339.2152599999995</v>
      </c>
      <c r="AW44" s="17">
        <f t="shared" si="37"/>
        <v>11630.028610000001</v>
      </c>
    </row>
    <row r="45" spans="1:49" x14ac:dyDescent="0.25">
      <c r="A45" s="29" t="s">
        <v>36</v>
      </c>
      <c r="B45" s="3">
        <v>22321.413390332</v>
      </c>
      <c r="C45" s="3">
        <v>18405.636695388999</v>
      </c>
      <c r="D45" s="3">
        <v>19058.703270768001</v>
      </c>
      <c r="E45" s="3">
        <v>24576.110442411002</v>
      </c>
      <c r="F45" s="3">
        <v>30689.757780598</v>
      </c>
      <c r="G45" s="3">
        <v>25107.655928127999</v>
      </c>
      <c r="H45" s="3">
        <v>45819.570569768002</v>
      </c>
      <c r="I45" s="3">
        <v>47054.01502015</v>
      </c>
      <c r="J45" s="3">
        <v>35913.416131186998</v>
      </c>
      <c r="K45" s="3">
        <v>46886.158550975997</v>
      </c>
      <c r="L45" s="3">
        <v>39143.778910337998</v>
      </c>
      <c r="M45" s="38">
        <v>37676.783309954997</v>
      </c>
      <c r="N45" s="3">
        <v>2850.0443740000001</v>
      </c>
      <c r="O45" s="3">
        <v>1606.2465629999999</v>
      </c>
      <c r="P45" s="3">
        <v>5819.9812609999999</v>
      </c>
      <c r="Q45" s="3">
        <v>2048.0712239999998</v>
      </c>
      <c r="R45" s="3">
        <v>2647.3973900000001</v>
      </c>
      <c r="S45" s="3">
        <v>3402.720851</v>
      </c>
      <c r="T45" s="3">
        <v>2655.6326180000001</v>
      </c>
      <c r="U45" s="3">
        <v>3487.1674070000004</v>
      </c>
      <c r="V45" s="3">
        <v>1805.2778089999999</v>
      </c>
      <c r="W45" s="3">
        <v>1935.369412</v>
      </c>
      <c r="X45" s="3">
        <v>2046.9717599999999</v>
      </c>
      <c r="Y45" s="38">
        <v>2907.0074849999996</v>
      </c>
      <c r="Z45" s="3">
        <v>7071.6643150000009</v>
      </c>
      <c r="AA45" s="3">
        <v>9935.8317110000007</v>
      </c>
      <c r="AB45" s="3">
        <v>15781.527793000003</v>
      </c>
      <c r="AC45" s="3">
        <v>10528.715016</v>
      </c>
      <c r="AD45" s="3">
        <v>13362.449430000002</v>
      </c>
      <c r="AE45" s="3">
        <v>11516.196793999996</v>
      </c>
      <c r="AF45" s="3">
        <v>12748.471540999995</v>
      </c>
      <c r="AG45" s="3">
        <v>10545.108683</v>
      </c>
      <c r="AH45" s="3">
        <v>9804.3844800000024</v>
      </c>
      <c r="AI45" s="3">
        <v>10143.498502</v>
      </c>
      <c r="AJ45" s="3">
        <v>14246.396664999998</v>
      </c>
      <c r="AK45" s="38">
        <v>10279.674651000001</v>
      </c>
      <c r="AL45" s="3">
        <f t="shared" si="26"/>
        <v>18099.793449331999</v>
      </c>
      <c r="AM45" s="3">
        <f t="shared" si="27"/>
        <v>10076.051547388999</v>
      </c>
      <c r="AN45" s="3">
        <f t="shared" si="28"/>
        <v>9097.1567387679988</v>
      </c>
      <c r="AO45" s="3">
        <f t="shared" si="29"/>
        <v>16095.466650411001</v>
      </c>
      <c r="AP45" s="3">
        <f t="shared" si="30"/>
        <v>19974.705740598001</v>
      </c>
      <c r="AQ45" s="3">
        <f t="shared" si="31"/>
        <v>16994.179985128001</v>
      </c>
      <c r="AR45" s="3">
        <f t="shared" si="32"/>
        <v>35726.731646768007</v>
      </c>
      <c r="AS45" s="3">
        <f t="shared" si="33"/>
        <v>39996.073744150002</v>
      </c>
      <c r="AT45" s="3">
        <f t="shared" si="34"/>
        <v>27914.309460186996</v>
      </c>
      <c r="AU45" s="3">
        <f t="shared" si="35"/>
        <v>38678.029460975995</v>
      </c>
      <c r="AV45" s="3">
        <f t="shared" si="36"/>
        <v>26944.354005337998</v>
      </c>
      <c r="AW45" s="17">
        <f t="shared" si="37"/>
        <v>30304.116143954998</v>
      </c>
    </row>
    <row r="46" spans="1:49" x14ac:dyDescent="0.25">
      <c r="A46" s="23" t="s">
        <v>17</v>
      </c>
      <c r="B46" s="3">
        <v>32662.6</v>
      </c>
      <c r="C46" s="3">
        <v>48148.6</v>
      </c>
      <c r="D46" s="3">
        <v>47730</v>
      </c>
      <c r="E46" s="3">
        <v>60820</v>
      </c>
      <c r="F46" s="3">
        <v>42562</v>
      </c>
      <c r="G46" s="3">
        <v>44172.7</v>
      </c>
      <c r="H46" s="3">
        <v>50652</v>
      </c>
      <c r="I46" s="3">
        <v>48377</v>
      </c>
      <c r="J46" s="3">
        <v>49494</v>
      </c>
      <c r="K46" s="3">
        <v>46614</v>
      </c>
      <c r="L46" s="3">
        <v>52687</v>
      </c>
      <c r="M46" s="38">
        <v>44621</v>
      </c>
      <c r="N46" s="3">
        <v>51175.727714000015</v>
      </c>
      <c r="O46" s="3">
        <v>58532.800747999994</v>
      </c>
      <c r="P46" s="3">
        <v>57316.733130999994</v>
      </c>
      <c r="Q46" s="3">
        <v>62771.779241999997</v>
      </c>
      <c r="R46" s="3">
        <v>54153.747778999998</v>
      </c>
      <c r="S46" s="3">
        <v>54088.400212000008</v>
      </c>
      <c r="T46" s="3">
        <v>58018.812329000015</v>
      </c>
      <c r="U46" s="3">
        <v>60914.260330999998</v>
      </c>
      <c r="V46" s="3">
        <v>49082.273083</v>
      </c>
      <c r="W46" s="3">
        <v>52985.727244999995</v>
      </c>
      <c r="X46" s="3">
        <v>55404.470289999983</v>
      </c>
      <c r="Y46" s="38">
        <v>53740.833319000005</v>
      </c>
      <c r="Z46" s="3">
        <v>26382.698926999998</v>
      </c>
      <c r="AA46" s="3">
        <v>5923.8014439999997</v>
      </c>
      <c r="AB46" s="3">
        <v>7601.4622160000017</v>
      </c>
      <c r="AC46" s="3">
        <v>6360.8042509999996</v>
      </c>
      <c r="AD46" s="3">
        <v>6824.184448</v>
      </c>
      <c r="AE46" s="3">
        <v>6961.1644139999999</v>
      </c>
      <c r="AF46" s="3">
        <v>6623.8676430000005</v>
      </c>
      <c r="AG46" s="3">
        <v>7145.1901240000007</v>
      </c>
      <c r="AH46" s="3">
        <v>4175.2139749999997</v>
      </c>
      <c r="AI46" s="3">
        <v>7243.391415000001</v>
      </c>
      <c r="AJ46" s="3">
        <v>5562.540113</v>
      </c>
      <c r="AK46" s="38">
        <v>7712.5398740000001</v>
      </c>
      <c r="AL46" s="3">
        <f t="shared" si="26"/>
        <v>57455.628787000016</v>
      </c>
      <c r="AM46" s="3">
        <f t="shared" si="27"/>
        <v>100757.59930399999</v>
      </c>
      <c r="AN46" s="3">
        <f t="shared" si="28"/>
        <v>97445.270914999986</v>
      </c>
      <c r="AO46" s="3">
        <f t="shared" si="29"/>
        <v>117230.974991</v>
      </c>
      <c r="AP46" s="3">
        <f t="shared" si="30"/>
        <v>89891.563330999998</v>
      </c>
      <c r="AQ46" s="3">
        <f t="shared" si="31"/>
        <v>91299.935798000006</v>
      </c>
      <c r="AR46" s="3">
        <f t="shared" si="32"/>
        <v>102046.944686</v>
      </c>
      <c r="AS46" s="3">
        <f t="shared" si="33"/>
        <v>102146.070207</v>
      </c>
      <c r="AT46" s="3">
        <f t="shared" si="34"/>
        <v>94401.059108000001</v>
      </c>
      <c r="AU46" s="3">
        <f t="shared" si="35"/>
        <v>92356.335829999982</v>
      </c>
      <c r="AV46" s="3">
        <f t="shared" si="36"/>
        <v>102528.93017699999</v>
      </c>
      <c r="AW46" s="17">
        <f t="shared" si="37"/>
        <v>90649.293445000003</v>
      </c>
    </row>
    <row r="47" spans="1:49" x14ac:dyDescent="0.25">
      <c r="A47" s="23" t="s">
        <v>10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36">
        <v>0</v>
      </c>
      <c r="N47" s="2">
        <v>2527.6415470000002</v>
      </c>
      <c r="O47" s="2">
        <v>2932.8641279999997</v>
      </c>
      <c r="P47" s="2">
        <v>3935.2919980000001</v>
      </c>
      <c r="Q47" s="2">
        <v>2151.0750800000001</v>
      </c>
      <c r="R47" s="2">
        <v>1451.388602</v>
      </c>
      <c r="S47" s="2">
        <v>943.79904400000009</v>
      </c>
      <c r="T47" s="2">
        <v>1282.7661990000001</v>
      </c>
      <c r="U47" s="2">
        <v>970.17248500000005</v>
      </c>
      <c r="V47" s="2">
        <v>1309.7908429999998</v>
      </c>
      <c r="W47" s="2">
        <v>1612.5897180000002</v>
      </c>
      <c r="X47" s="2">
        <v>1984.9165399999999</v>
      </c>
      <c r="Y47" s="36">
        <v>1679.0621159999998</v>
      </c>
      <c r="Z47" s="2">
        <v>80.215245999999993</v>
      </c>
      <c r="AA47" s="2">
        <v>36.180642999999996</v>
      </c>
      <c r="AB47" s="2">
        <v>67.923317999999995</v>
      </c>
      <c r="AC47" s="2">
        <v>33.852357999999995</v>
      </c>
      <c r="AD47" s="2">
        <v>183.529447</v>
      </c>
      <c r="AE47" s="2">
        <v>175.33592300000001</v>
      </c>
      <c r="AF47" s="2">
        <v>92.192952000000005</v>
      </c>
      <c r="AG47" s="2">
        <v>17.099768000000001</v>
      </c>
      <c r="AH47" s="2">
        <v>46.269781999999999</v>
      </c>
      <c r="AI47" s="2">
        <v>123.250265</v>
      </c>
      <c r="AJ47" s="2">
        <v>16.882106</v>
      </c>
      <c r="AK47" s="36">
        <v>33.133738999999998</v>
      </c>
      <c r="AL47" s="2">
        <f t="shared" si="26"/>
        <v>2447.426301</v>
      </c>
      <c r="AM47" s="2">
        <f t="shared" si="27"/>
        <v>2896.6834849999996</v>
      </c>
      <c r="AN47" s="2">
        <f t="shared" si="28"/>
        <v>3867.36868</v>
      </c>
      <c r="AO47" s="2">
        <f t="shared" si="29"/>
        <v>2117.222722</v>
      </c>
      <c r="AP47" s="2">
        <f t="shared" si="30"/>
        <v>1267.8591550000001</v>
      </c>
      <c r="AQ47" s="2">
        <f t="shared" si="31"/>
        <v>768.46312100000011</v>
      </c>
      <c r="AR47" s="2">
        <f t="shared" si="32"/>
        <v>1190.573247</v>
      </c>
      <c r="AS47" s="2">
        <f t="shared" si="33"/>
        <v>953.07271700000001</v>
      </c>
      <c r="AT47" s="2">
        <f t="shared" si="34"/>
        <v>1263.5210609999997</v>
      </c>
      <c r="AU47" s="2">
        <f t="shared" si="35"/>
        <v>1489.3394530000003</v>
      </c>
      <c r="AV47" s="2">
        <f t="shared" si="36"/>
        <v>1968.0344339999999</v>
      </c>
      <c r="AW47" s="19">
        <f t="shared" si="37"/>
        <v>1645.9283769999997</v>
      </c>
    </row>
    <row r="48" spans="1:49" x14ac:dyDescent="0.25">
      <c r="A48" s="23" t="s">
        <v>13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36">
        <v>0</v>
      </c>
      <c r="N48" s="2">
        <v>7308.6567109999996</v>
      </c>
      <c r="O48" s="2">
        <v>5905.7433579999997</v>
      </c>
      <c r="P48" s="2">
        <v>7598.5738490000003</v>
      </c>
      <c r="Q48" s="2">
        <v>11457.607008000001</v>
      </c>
      <c r="R48" s="2">
        <v>8032.1212189999997</v>
      </c>
      <c r="S48" s="2">
        <v>2793.926978</v>
      </c>
      <c r="T48" s="2">
        <v>15639.970785</v>
      </c>
      <c r="U48" s="2">
        <v>2695.622973</v>
      </c>
      <c r="V48" s="2">
        <v>8438.8043460000008</v>
      </c>
      <c r="W48" s="2">
        <v>16169.626208</v>
      </c>
      <c r="X48" s="2">
        <v>11502.379493</v>
      </c>
      <c r="Y48" s="36">
        <v>2498.9273739999999</v>
      </c>
      <c r="Z48" s="2">
        <v>0.56662000000000001</v>
      </c>
      <c r="AA48" s="2">
        <v>1.3220000000000001</v>
      </c>
      <c r="AB48" s="2">
        <v>15.882</v>
      </c>
      <c r="AC48" s="2">
        <v>1.9958400000000001</v>
      </c>
      <c r="AD48" s="2">
        <v>0.35</v>
      </c>
      <c r="AE48" s="2">
        <v>16.454000000000001</v>
      </c>
      <c r="AF48" s="2">
        <v>52.762529999999998</v>
      </c>
      <c r="AG48" s="2">
        <v>0.08</v>
      </c>
      <c r="AH48" s="2">
        <v>2.5</v>
      </c>
      <c r="AI48" s="2">
        <v>3.51</v>
      </c>
      <c r="AJ48" s="2">
        <v>38.587240000000001</v>
      </c>
      <c r="AK48" s="36">
        <v>0.03</v>
      </c>
      <c r="AL48" s="2">
        <f t="shared" si="26"/>
        <v>7308.090091</v>
      </c>
      <c r="AM48" s="2">
        <f t="shared" si="27"/>
        <v>5904.4213579999996</v>
      </c>
      <c r="AN48" s="2">
        <f t="shared" si="28"/>
        <v>7582.6918490000007</v>
      </c>
      <c r="AO48" s="2">
        <f t="shared" si="29"/>
        <v>11455.611168000001</v>
      </c>
      <c r="AP48" s="2">
        <f t="shared" si="30"/>
        <v>8031.7712189999993</v>
      </c>
      <c r="AQ48" s="2">
        <f t="shared" si="31"/>
        <v>2777.4729779999998</v>
      </c>
      <c r="AR48" s="2">
        <f t="shared" si="32"/>
        <v>15587.208255</v>
      </c>
      <c r="AS48" s="2">
        <f t="shared" si="33"/>
        <v>2695.5429730000001</v>
      </c>
      <c r="AT48" s="2">
        <f t="shared" si="34"/>
        <v>8436.3043460000008</v>
      </c>
      <c r="AU48" s="2">
        <f t="shared" si="35"/>
        <v>16166.116207999999</v>
      </c>
      <c r="AV48" s="2">
        <f t="shared" si="36"/>
        <v>11463.792253</v>
      </c>
      <c r="AW48" s="19">
        <f t="shared" si="37"/>
        <v>2498.8973739999997</v>
      </c>
    </row>
    <row r="49" spans="1:49" x14ac:dyDescent="0.25">
      <c r="A49" s="44" t="s">
        <v>37</v>
      </c>
      <c r="B49" s="45">
        <f>B50+B51</f>
        <v>164724.47840295994</v>
      </c>
      <c r="C49" s="45">
        <f t="shared" ref="C49:AW49" si="44">C50+C51</f>
        <v>150293.48101581883</v>
      </c>
      <c r="D49" s="45">
        <f t="shared" si="44"/>
        <v>175279.78287533444</v>
      </c>
      <c r="E49" s="45">
        <f t="shared" si="44"/>
        <v>178322.32128393577</v>
      </c>
      <c r="F49" s="45">
        <f t="shared" si="44"/>
        <v>155446.95485337166</v>
      </c>
      <c r="G49" s="45">
        <f t="shared" si="44"/>
        <v>149977.08808870945</v>
      </c>
      <c r="H49" s="45">
        <f t="shared" si="44"/>
        <v>158211.60317293846</v>
      </c>
      <c r="I49" s="45">
        <f t="shared" si="44"/>
        <v>165854.86774877433</v>
      </c>
      <c r="J49" s="45">
        <f t="shared" si="44"/>
        <v>154579.04905838461</v>
      </c>
      <c r="K49" s="45">
        <f t="shared" si="44"/>
        <v>161956.99161449741</v>
      </c>
      <c r="L49" s="45">
        <f t="shared" si="44"/>
        <v>153681.27833181215</v>
      </c>
      <c r="M49" s="46">
        <f t="shared" si="44"/>
        <v>155366.10355346295</v>
      </c>
      <c r="N49" s="45">
        <f t="shared" si="44"/>
        <v>62795.786414999995</v>
      </c>
      <c r="O49" s="45">
        <f t="shared" si="44"/>
        <v>63545.743917999993</v>
      </c>
      <c r="P49" s="45">
        <f t="shared" si="44"/>
        <v>48175.162129000004</v>
      </c>
      <c r="Q49" s="45">
        <f t="shared" si="44"/>
        <v>42201.353633999999</v>
      </c>
      <c r="R49" s="45">
        <f t="shared" si="44"/>
        <v>46836.428116999989</v>
      </c>
      <c r="S49" s="45">
        <f t="shared" si="44"/>
        <v>54140.295339000011</v>
      </c>
      <c r="T49" s="45">
        <f t="shared" si="44"/>
        <v>48442.300262000004</v>
      </c>
      <c r="U49" s="45">
        <f t="shared" si="44"/>
        <v>63475.432151000008</v>
      </c>
      <c r="V49" s="45">
        <f t="shared" si="44"/>
        <v>55228.474171000002</v>
      </c>
      <c r="W49" s="45">
        <f t="shared" si="44"/>
        <v>70049.554032999993</v>
      </c>
      <c r="X49" s="45">
        <f t="shared" si="44"/>
        <v>72406.435545999993</v>
      </c>
      <c r="Y49" s="46">
        <f t="shared" si="44"/>
        <v>56306.659748999999</v>
      </c>
      <c r="Z49" s="45">
        <f t="shared" si="44"/>
        <v>71695.329981999996</v>
      </c>
      <c r="AA49" s="45">
        <f t="shared" si="44"/>
        <v>70894.059813999978</v>
      </c>
      <c r="AB49" s="45">
        <f t="shared" si="44"/>
        <v>85944.271821999995</v>
      </c>
      <c r="AC49" s="45">
        <f t="shared" si="44"/>
        <v>93866.079253999982</v>
      </c>
      <c r="AD49" s="45">
        <f t="shared" si="44"/>
        <v>91031.426871999996</v>
      </c>
      <c r="AE49" s="45">
        <f t="shared" si="44"/>
        <v>98189.459535999995</v>
      </c>
      <c r="AF49" s="45">
        <f t="shared" si="44"/>
        <v>86508.762021999981</v>
      </c>
      <c r="AG49" s="45">
        <f t="shared" si="44"/>
        <v>100188.61117299998</v>
      </c>
      <c r="AH49" s="45">
        <f t="shared" si="44"/>
        <v>91092.775871000005</v>
      </c>
      <c r="AI49" s="45">
        <f t="shared" si="44"/>
        <v>84278.834948999996</v>
      </c>
      <c r="AJ49" s="45">
        <f t="shared" si="44"/>
        <v>96424.340372999999</v>
      </c>
      <c r="AK49" s="46">
        <f t="shared" si="44"/>
        <v>114113.65399699997</v>
      </c>
      <c r="AL49" s="45">
        <f t="shared" ref="AL49" si="45">AL50+AL51</f>
        <v>155824.93483595992</v>
      </c>
      <c r="AM49" s="45">
        <f t="shared" si="44"/>
        <v>142945.16511981885</v>
      </c>
      <c r="AN49" s="45">
        <f t="shared" si="44"/>
        <v>137510.67318233446</v>
      </c>
      <c r="AO49" s="45">
        <f t="shared" si="44"/>
        <v>126657.59566393579</v>
      </c>
      <c r="AP49" s="45">
        <f t="shared" si="44"/>
        <v>111251.95609837162</v>
      </c>
      <c r="AQ49" s="45">
        <f t="shared" si="44"/>
        <v>105927.92389170945</v>
      </c>
      <c r="AR49" s="45">
        <f t="shared" si="44"/>
        <v>120145.14141293848</v>
      </c>
      <c r="AS49" s="45">
        <f t="shared" si="44"/>
        <v>129141.68872677436</v>
      </c>
      <c r="AT49" s="45">
        <f t="shared" si="44"/>
        <v>118714.7473583846</v>
      </c>
      <c r="AU49" s="45">
        <f t="shared" si="44"/>
        <v>147727.71069849742</v>
      </c>
      <c r="AV49" s="45">
        <f t="shared" si="44"/>
        <v>129663.37350481215</v>
      </c>
      <c r="AW49" s="47">
        <f t="shared" si="44"/>
        <v>97559.109305462989</v>
      </c>
    </row>
    <row r="50" spans="1:49" x14ac:dyDescent="0.25">
      <c r="A50" s="16" t="s">
        <v>11</v>
      </c>
      <c r="B50" s="3">
        <v>80663.937603370214</v>
      </c>
      <c r="C50" s="3">
        <v>70628.877195932349</v>
      </c>
      <c r="D50" s="3">
        <v>81309.385621974041</v>
      </c>
      <c r="E50" s="3">
        <v>89625.928132289409</v>
      </c>
      <c r="F50" s="3">
        <v>82989.758846146404</v>
      </c>
      <c r="G50" s="3">
        <v>81284.290442401587</v>
      </c>
      <c r="H50" s="3">
        <v>81958.84886930947</v>
      </c>
      <c r="I50" s="3">
        <v>79843.82713494201</v>
      </c>
      <c r="J50" s="3">
        <v>78899.244575834382</v>
      </c>
      <c r="K50" s="3">
        <v>81867.502415665702</v>
      </c>
      <c r="L50" s="3">
        <v>88892.145081590497</v>
      </c>
      <c r="M50" s="38">
        <v>87075.254080543935</v>
      </c>
      <c r="N50" s="3">
        <v>15188.682450999995</v>
      </c>
      <c r="O50" s="3">
        <v>17875.450794999997</v>
      </c>
      <c r="P50" s="3">
        <v>14953.704889999999</v>
      </c>
      <c r="Q50" s="3">
        <v>10201.012974999996</v>
      </c>
      <c r="R50" s="3">
        <v>13445.062514999996</v>
      </c>
      <c r="S50" s="3">
        <v>10544.419446999998</v>
      </c>
      <c r="T50" s="3">
        <v>14109.533418999999</v>
      </c>
      <c r="U50" s="3">
        <v>10537.160419000005</v>
      </c>
      <c r="V50" s="3">
        <v>8468.5232810000016</v>
      </c>
      <c r="W50" s="3">
        <v>15073.881414999996</v>
      </c>
      <c r="X50" s="3">
        <v>11474.00966</v>
      </c>
      <c r="Y50" s="38">
        <v>10555.718210999998</v>
      </c>
      <c r="Z50" s="3">
        <v>43278.073235999997</v>
      </c>
      <c r="AA50" s="3">
        <v>36088.254764999983</v>
      </c>
      <c r="AB50" s="3">
        <v>52263.920425999997</v>
      </c>
      <c r="AC50" s="3">
        <v>52891.447203999989</v>
      </c>
      <c r="AD50" s="3">
        <v>57360.623298999999</v>
      </c>
      <c r="AE50" s="3">
        <v>69845.502225999997</v>
      </c>
      <c r="AF50" s="3">
        <v>51131.965738999992</v>
      </c>
      <c r="AG50" s="3">
        <v>71299.579888999986</v>
      </c>
      <c r="AH50" s="3">
        <v>59626.706266000001</v>
      </c>
      <c r="AI50" s="3">
        <v>56558.304588999999</v>
      </c>
      <c r="AJ50" s="3">
        <v>59779.560100999995</v>
      </c>
      <c r="AK50" s="38">
        <v>81407.078990999973</v>
      </c>
      <c r="AL50" s="3">
        <f t="shared" ref="AL50:AW50" si="46">(B50+N50-Z50)</f>
        <v>52574.546818370218</v>
      </c>
      <c r="AM50" s="3">
        <f t="shared" si="46"/>
        <v>52416.073225932363</v>
      </c>
      <c r="AN50" s="3">
        <f t="shared" si="46"/>
        <v>43999.170085974038</v>
      </c>
      <c r="AO50" s="3">
        <f t="shared" si="46"/>
        <v>46935.493903289411</v>
      </c>
      <c r="AP50" s="3">
        <f t="shared" si="46"/>
        <v>39074.198062146403</v>
      </c>
      <c r="AQ50" s="3">
        <f t="shared" si="46"/>
        <v>21983.207663401583</v>
      </c>
      <c r="AR50" s="3">
        <f t="shared" si="46"/>
        <v>44936.416549309477</v>
      </c>
      <c r="AS50" s="3">
        <f t="shared" si="46"/>
        <v>19081.407664942031</v>
      </c>
      <c r="AT50" s="3">
        <f t="shared" si="46"/>
        <v>27741.061590834383</v>
      </c>
      <c r="AU50" s="3">
        <f t="shared" si="46"/>
        <v>40383.079241665699</v>
      </c>
      <c r="AV50" s="3">
        <f t="shared" si="46"/>
        <v>40586.594640590498</v>
      </c>
      <c r="AW50" s="17">
        <f t="shared" si="46"/>
        <v>16223.893300543961</v>
      </c>
    </row>
    <row r="51" spans="1:49" x14ac:dyDescent="0.25">
      <c r="A51" s="48" t="s">
        <v>55</v>
      </c>
      <c r="B51" s="45">
        <f>B52+B53</f>
        <v>84060.540799589726</v>
      </c>
      <c r="C51" s="45">
        <f>C52+C53</f>
        <v>79664.603819886484</v>
      </c>
      <c r="D51" s="45">
        <f t="shared" ref="D51" si="47">D52+D53</f>
        <v>93970.39725336041</v>
      </c>
      <c r="E51" s="45">
        <f t="shared" ref="E51:M51" si="48">E52+E53</f>
        <v>88696.393151646364</v>
      </c>
      <c r="F51" s="45">
        <f t="shared" si="48"/>
        <v>72457.19600722524</v>
      </c>
      <c r="G51" s="45">
        <f t="shared" si="48"/>
        <v>68692.797646307867</v>
      </c>
      <c r="H51" s="45">
        <f t="shared" si="48"/>
        <v>76252.754303629001</v>
      </c>
      <c r="I51" s="45">
        <f t="shared" si="48"/>
        <v>86011.040613832316</v>
      </c>
      <c r="J51" s="45">
        <f t="shared" si="48"/>
        <v>75679.804482550229</v>
      </c>
      <c r="K51" s="45">
        <f t="shared" si="48"/>
        <v>80089.48919883171</v>
      </c>
      <c r="L51" s="45">
        <f t="shared" si="48"/>
        <v>64789.133250221654</v>
      </c>
      <c r="M51" s="46">
        <f t="shared" si="48"/>
        <v>68290.849472919028</v>
      </c>
      <c r="N51" s="45">
        <f>(N52+N53)</f>
        <v>47607.103964000002</v>
      </c>
      <c r="O51" s="45">
        <f t="shared" ref="O51:AW51" si="49">(O52+O53)</f>
        <v>45670.293122999996</v>
      </c>
      <c r="P51" s="45">
        <f t="shared" si="49"/>
        <v>33221.457239000003</v>
      </c>
      <c r="Q51" s="45">
        <f t="shared" si="49"/>
        <v>32000.340659000001</v>
      </c>
      <c r="R51" s="45">
        <f t="shared" si="49"/>
        <v>33391.365601999991</v>
      </c>
      <c r="S51" s="45">
        <f t="shared" si="49"/>
        <v>43595.875892000011</v>
      </c>
      <c r="T51" s="45">
        <f t="shared" si="49"/>
        <v>34332.766843000005</v>
      </c>
      <c r="U51" s="45">
        <f t="shared" si="49"/>
        <v>52938.271732000001</v>
      </c>
      <c r="V51" s="45">
        <f t="shared" si="49"/>
        <v>46759.95089</v>
      </c>
      <c r="W51" s="45">
        <f t="shared" si="49"/>
        <v>54975.672618000004</v>
      </c>
      <c r="X51" s="45">
        <f t="shared" si="49"/>
        <v>60932.425885999997</v>
      </c>
      <c r="Y51" s="46">
        <f t="shared" si="49"/>
        <v>45750.941537999999</v>
      </c>
      <c r="Z51" s="45">
        <f t="shared" si="49"/>
        <v>28417.256745999999</v>
      </c>
      <c r="AA51" s="45">
        <f t="shared" si="49"/>
        <v>34805.805048999995</v>
      </c>
      <c r="AB51" s="45">
        <f t="shared" si="49"/>
        <v>33680.351395999998</v>
      </c>
      <c r="AC51" s="45">
        <f t="shared" si="49"/>
        <v>40974.63205</v>
      </c>
      <c r="AD51" s="45">
        <f t="shared" si="49"/>
        <v>33670.803572999997</v>
      </c>
      <c r="AE51" s="45">
        <f t="shared" si="49"/>
        <v>28343.957309999998</v>
      </c>
      <c r="AF51" s="45">
        <f t="shared" si="49"/>
        <v>35376.796282999996</v>
      </c>
      <c r="AG51" s="45">
        <f t="shared" si="49"/>
        <v>28889.031283999997</v>
      </c>
      <c r="AH51" s="45">
        <f t="shared" si="49"/>
        <v>31466.069605000001</v>
      </c>
      <c r="AI51" s="45">
        <f t="shared" si="49"/>
        <v>27720.530359999997</v>
      </c>
      <c r="AJ51" s="45">
        <f t="shared" si="49"/>
        <v>36644.780272000004</v>
      </c>
      <c r="AK51" s="46">
        <f t="shared" si="49"/>
        <v>32706.575005999995</v>
      </c>
      <c r="AL51" s="45">
        <f t="shared" ref="AL51" si="50">(AL52+AL53)</f>
        <v>103250.38801758972</v>
      </c>
      <c r="AM51" s="45">
        <f t="shared" si="49"/>
        <v>90529.091893886492</v>
      </c>
      <c r="AN51" s="45">
        <f t="shared" si="49"/>
        <v>93511.503096360422</v>
      </c>
      <c r="AO51" s="45">
        <f t="shared" si="49"/>
        <v>79722.101760646372</v>
      </c>
      <c r="AP51" s="45">
        <f t="shared" si="49"/>
        <v>72177.758036225219</v>
      </c>
      <c r="AQ51" s="45">
        <f t="shared" si="49"/>
        <v>83944.716228307865</v>
      </c>
      <c r="AR51" s="45">
        <f t="shared" si="49"/>
        <v>75208.724863629002</v>
      </c>
      <c r="AS51" s="45">
        <f t="shared" si="49"/>
        <v>110060.28106183233</v>
      </c>
      <c r="AT51" s="45">
        <f t="shared" si="49"/>
        <v>90973.685767550225</v>
      </c>
      <c r="AU51" s="45">
        <f t="shared" si="49"/>
        <v>107344.63145683173</v>
      </c>
      <c r="AV51" s="45">
        <f t="shared" si="49"/>
        <v>89076.778864221647</v>
      </c>
      <c r="AW51" s="47">
        <f t="shared" si="49"/>
        <v>81335.216004919028</v>
      </c>
    </row>
    <row r="52" spans="1:49" x14ac:dyDescent="0.25">
      <c r="A52" s="24" t="s">
        <v>61</v>
      </c>
      <c r="B52" s="3">
        <v>42030.270399794863</v>
      </c>
      <c r="C52" s="3">
        <v>39832.301909943242</v>
      </c>
      <c r="D52" s="3">
        <v>46985.198626680205</v>
      </c>
      <c r="E52" s="3">
        <v>44348.196575823182</v>
      </c>
      <c r="F52" s="3">
        <v>36228.59800361262</v>
      </c>
      <c r="G52" s="3">
        <v>34346.398823153933</v>
      </c>
      <c r="H52" s="3">
        <v>38126.3771518145</v>
      </c>
      <c r="I52" s="3">
        <v>43005.520306916158</v>
      </c>
      <c r="J52" s="3">
        <v>37839.902241275115</v>
      </c>
      <c r="K52" s="3">
        <v>40044.744599415855</v>
      </c>
      <c r="L52" s="3">
        <v>32394.566625110827</v>
      </c>
      <c r="M52" s="38">
        <v>34145.424736459514</v>
      </c>
      <c r="N52" s="3">
        <v>37485.056316000002</v>
      </c>
      <c r="O52" s="3">
        <v>32199.889812999998</v>
      </c>
      <c r="P52" s="3">
        <v>27361.501892</v>
      </c>
      <c r="Q52" s="3">
        <v>26728.609154000002</v>
      </c>
      <c r="R52" s="3">
        <v>29556.873647999993</v>
      </c>
      <c r="S52" s="3">
        <v>28548.241409000006</v>
      </c>
      <c r="T52" s="3">
        <v>32028.930320000007</v>
      </c>
      <c r="U52" s="3">
        <v>31344.333433</v>
      </c>
      <c r="V52" s="3">
        <v>32852.736558000004</v>
      </c>
      <c r="W52" s="3">
        <v>34505.604005000001</v>
      </c>
      <c r="X52" s="3">
        <v>41158.920936999995</v>
      </c>
      <c r="Y52" s="38">
        <v>27438.343678999998</v>
      </c>
      <c r="Z52" s="3">
        <v>27758.433062</v>
      </c>
      <c r="AA52" s="3">
        <v>33523.112308999996</v>
      </c>
      <c r="AB52" s="3">
        <v>31591.57746</v>
      </c>
      <c r="AC52" s="3">
        <v>38485.358458000002</v>
      </c>
      <c r="AD52" s="3">
        <v>32001.536397</v>
      </c>
      <c r="AE52" s="3">
        <v>26976.092477999999</v>
      </c>
      <c r="AF52" s="3">
        <v>35084.459654999999</v>
      </c>
      <c r="AG52" s="3">
        <v>28784.003576999996</v>
      </c>
      <c r="AH52" s="3">
        <v>31409.035197000001</v>
      </c>
      <c r="AI52" s="3">
        <v>27646.882917999996</v>
      </c>
      <c r="AJ52" s="3">
        <v>36613.665707</v>
      </c>
      <c r="AK52" s="38">
        <v>32690.111598999996</v>
      </c>
      <c r="AL52" s="3">
        <f t="shared" ref="AL52:AW53" si="51">(B52+N52-Z52)</f>
        <v>51756.893653794861</v>
      </c>
      <c r="AM52" s="3">
        <f t="shared" si="51"/>
        <v>38509.079413943247</v>
      </c>
      <c r="AN52" s="3">
        <f t="shared" si="51"/>
        <v>42755.123058680212</v>
      </c>
      <c r="AO52" s="3">
        <f t="shared" si="51"/>
        <v>32591.447271823185</v>
      </c>
      <c r="AP52" s="3">
        <f t="shared" si="51"/>
        <v>33783.935254612603</v>
      </c>
      <c r="AQ52" s="3">
        <f t="shared" si="51"/>
        <v>35918.547754153937</v>
      </c>
      <c r="AR52" s="3">
        <f t="shared" si="51"/>
        <v>35070.847816814508</v>
      </c>
      <c r="AS52" s="3">
        <f t="shared" si="51"/>
        <v>45565.850162916162</v>
      </c>
      <c r="AT52" s="3">
        <f t="shared" si="51"/>
        <v>39283.603602275121</v>
      </c>
      <c r="AU52" s="3">
        <f t="shared" si="51"/>
        <v>46903.465686415868</v>
      </c>
      <c r="AV52" s="3">
        <f t="shared" si="51"/>
        <v>36939.821855110822</v>
      </c>
      <c r="AW52" s="17">
        <f t="shared" si="51"/>
        <v>28893.656816459516</v>
      </c>
    </row>
    <row r="53" spans="1:49" ht="13.8" thickBot="1" x14ac:dyDescent="0.3">
      <c r="A53" s="30" t="s">
        <v>62</v>
      </c>
      <c r="B53" s="25">
        <v>42030.270399794863</v>
      </c>
      <c r="C53" s="25">
        <v>39832.301909943242</v>
      </c>
      <c r="D53" s="25">
        <v>46985.198626680205</v>
      </c>
      <c r="E53" s="25">
        <v>44348.196575823182</v>
      </c>
      <c r="F53" s="25">
        <v>36228.59800361262</v>
      </c>
      <c r="G53" s="25">
        <v>34346.398823153933</v>
      </c>
      <c r="H53" s="25">
        <v>38126.3771518145</v>
      </c>
      <c r="I53" s="25">
        <v>43005.520306916158</v>
      </c>
      <c r="J53" s="25">
        <v>37839.902241275115</v>
      </c>
      <c r="K53" s="25">
        <v>40044.744599415855</v>
      </c>
      <c r="L53" s="25">
        <v>32394.566625110827</v>
      </c>
      <c r="M53" s="39">
        <v>34145.424736459514</v>
      </c>
      <c r="N53" s="25">
        <v>10122.047648</v>
      </c>
      <c r="O53" s="25">
        <v>13470.40331</v>
      </c>
      <c r="P53" s="25">
        <v>5859.9553470000001</v>
      </c>
      <c r="Q53" s="25">
        <v>5271.7315049999997</v>
      </c>
      <c r="R53" s="25">
        <v>3834.4919540000005</v>
      </c>
      <c r="S53" s="25">
        <v>15047.634483000002</v>
      </c>
      <c r="T53" s="25">
        <v>2303.8365229999999</v>
      </c>
      <c r="U53" s="25">
        <v>21593.938299000001</v>
      </c>
      <c r="V53" s="25">
        <v>13907.214331999998</v>
      </c>
      <c r="W53" s="25">
        <v>20470.068613000003</v>
      </c>
      <c r="X53" s="25">
        <v>19773.504948999998</v>
      </c>
      <c r="Y53" s="39">
        <v>18312.597859000001</v>
      </c>
      <c r="Z53" s="25">
        <v>658.82368399999996</v>
      </c>
      <c r="AA53" s="25">
        <v>1282.69274</v>
      </c>
      <c r="AB53" s="25">
        <v>2088.773936</v>
      </c>
      <c r="AC53" s="25">
        <v>2489.2735919999996</v>
      </c>
      <c r="AD53" s="25">
        <v>1669.2671760000001</v>
      </c>
      <c r="AE53" s="25">
        <v>1367.864832</v>
      </c>
      <c r="AF53" s="25">
        <v>292.33662800000002</v>
      </c>
      <c r="AG53" s="25">
        <v>105.02770699999999</v>
      </c>
      <c r="AH53" s="25">
        <v>57.034407999999999</v>
      </c>
      <c r="AI53" s="25">
        <v>73.647441999999998</v>
      </c>
      <c r="AJ53" s="25">
        <v>31.114564999999999</v>
      </c>
      <c r="AK53" s="39">
        <v>16.463407000000004</v>
      </c>
      <c r="AL53" s="25">
        <f t="shared" si="51"/>
        <v>51493.49436379486</v>
      </c>
      <c r="AM53" s="25">
        <f t="shared" si="51"/>
        <v>52020.012479943245</v>
      </c>
      <c r="AN53" s="25">
        <f t="shared" si="51"/>
        <v>50756.38003768021</v>
      </c>
      <c r="AO53" s="25">
        <f t="shared" si="51"/>
        <v>47130.654488823187</v>
      </c>
      <c r="AP53" s="25">
        <f t="shared" si="51"/>
        <v>38393.822781612616</v>
      </c>
      <c r="AQ53" s="25">
        <f t="shared" si="51"/>
        <v>48026.168474153936</v>
      </c>
      <c r="AR53" s="25">
        <f t="shared" si="51"/>
        <v>40137.877046814501</v>
      </c>
      <c r="AS53" s="25">
        <f t="shared" si="51"/>
        <v>64494.430898916158</v>
      </c>
      <c r="AT53" s="25">
        <f t="shared" si="51"/>
        <v>51690.082165275111</v>
      </c>
      <c r="AU53" s="25">
        <f t="shared" si="51"/>
        <v>60441.165770415857</v>
      </c>
      <c r="AV53" s="25">
        <f t="shared" si="51"/>
        <v>52136.957009110825</v>
      </c>
      <c r="AW53" s="31">
        <f t="shared" si="51"/>
        <v>52441.559188459512</v>
      </c>
    </row>
  </sheetData>
  <printOptions horizontalCentered="1" verticalCentered="1"/>
  <pageMargins left="0.19685039370078741" right="0.19685039370078741" top="0.43307086614173229" bottom="0.39370078740157483" header="0.23622047244094491" footer="0.19685039370078741"/>
  <pageSetup scale="9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9671-C107-4866-AD34-EC71752AC5CF}">
  <sheetPr codeName="Hoja5">
    <outlinePr summaryBelow="0"/>
    <pageSetUpPr fitToPage="1"/>
  </sheetPr>
  <dimension ref="A1:BD53"/>
  <sheetViews>
    <sheetView showGridLines="0" zoomScaleNormal="100" workbookViewId="0">
      <pane xSplit="1" ySplit="1" topLeftCell="B34" activePane="bottomRight" state="frozen"/>
      <selection pane="topRight"/>
      <selection pane="bottomLeft"/>
      <selection pane="bottomRight" sqref="A1:A1048576"/>
    </sheetView>
  </sheetViews>
  <sheetFormatPr defaultColWidth="12.77734375" defaultRowHeight="13.2" x14ac:dyDescent="0.25"/>
  <cols>
    <col min="1" max="1" width="43.21875" style="1" customWidth="1"/>
    <col min="2" max="37" width="8.77734375" style="1" customWidth="1"/>
    <col min="38" max="38" width="8.77734375" style="2" bestFit="1" customWidth="1"/>
    <col min="39" max="49" width="8.77734375" style="2" customWidth="1"/>
    <col min="50" max="16384" width="12.77734375" style="4"/>
  </cols>
  <sheetData>
    <row r="1" spans="1:53" ht="13.95" customHeight="1" thickBot="1" x14ac:dyDescent="0.3">
      <c r="A1" s="134" t="s">
        <v>0</v>
      </c>
      <c r="B1" s="26" t="s">
        <v>23</v>
      </c>
      <c r="C1" s="26" t="s">
        <v>24</v>
      </c>
      <c r="D1" s="26" t="s">
        <v>25</v>
      </c>
      <c r="E1" s="26" t="s">
        <v>26</v>
      </c>
      <c r="F1" s="26" t="s">
        <v>27</v>
      </c>
      <c r="G1" s="26" t="s">
        <v>28</v>
      </c>
      <c r="H1" s="26" t="s">
        <v>29</v>
      </c>
      <c r="I1" s="26" t="s">
        <v>30</v>
      </c>
      <c r="J1" s="26" t="s">
        <v>31</v>
      </c>
      <c r="K1" s="26" t="s">
        <v>32</v>
      </c>
      <c r="L1" s="26" t="s">
        <v>33</v>
      </c>
      <c r="M1" s="32" t="s">
        <v>34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32" t="s">
        <v>34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27</v>
      </c>
      <c r="AE1" s="26" t="s">
        <v>28</v>
      </c>
      <c r="AF1" s="26" t="s">
        <v>29</v>
      </c>
      <c r="AG1" s="26" t="s">
        <v>30</v>
      </c>
      <c r="AH1" s="26" t="s">
        <v>31</v>
      </c>
      <c r="AI1" s="26" t="s">
        <v>32</v>
      </c>
      <c r="AJ1" s="26" t="s">
        <v>33</v>
      </c>
      <c r="AK1" s="32" t="s">
        <v>34</v>
      </c>
      <c r="AL1" s="26" t="s">
        <v>23</v>
      </c>
      <c r="AM1" s="26" t="s">
        <v>24</v>
      </c>
      <c r="AN1" s="26" t="s">
        <v>25</v>
      </c>
      <c r="AO1" s="26" t="s">
        <v>26</v>
      </c>
      <c r="AP1" s="26" t="s">
        <v>27</v>
      </c>
      <c r="AQ1" s="26" t="s">
        <v>28</v>
      </c>
      <c r="AR1" s="26" t="s">
        <v>29</v>
      </c>
      <c r="AS1" s="26" t="s">
        <v>30</v>
      </c>
      <c r="AT1" s="26" t="s">
        <v>31</v>
      </c>
      <c r="AU1" s="26" t="s">
        <v>32</v>
      </c>
      <c r="AV1" s="26" t="s">
        <v>33</v>
      </c>
      <c r="AW1" s="27" t="s">
        <v>34</v>
      </c>
    </row>
    <row r="2" spans="1:53" x14ac:dyDescent="0.25">
      <c r="A2" s="14" t="s">
        <v>38</v>
      </c>
      <c r="B2" s="6">
        <f>SUM(B3:B7)</f>
        <v>2631503.5</v>
      </c>
      <c r="C2" s="6">
        <f t="shared" ref="C2:AW2" si="0">SUM(C3:C7)</f>
        <v>2522597.5</v>
      </c>
      <c r="D2" s="6">
        <f t="shared" si="0"/>
        <v>2448829.5</v>
      </c>
      <c r="E2" s="6">
        <f t="shared" si="0"/>
        <v>2561173.5</v>
      </c>
      <c r="F2" s="6">
        <f t="shared" si="0"/>
        <v>2632078.5</v>
      </c>
      <c r="G2" s="6">
        <f t="shared" si="0"/>
        <v>2456843.5</v>
      </c>
      <c r="H2" s="6">
        <f t="shared" si="0"/>
        <v>2593482.5</v>
      </c>
      <c r="I2" s="6">
        <f t="shared" si="0"/>
        <v>2574999.5</v>
      </c>
      <c r="J2" s="6">
        <f t="shared" si="0"/>
        <v>2538279.5</v>
      </c>
      <c r="K2" s="6">
        <f t="shared" si="0"/>
        <v>2674181.5</v>
      </c>
      <c r="L2" s="6">
        <f t="shared" si="0"/>
        <v>2644615.5</v>
      </c>
      <c r="M2" s="33">
        <f t="shared" si="0"/>
        <v>2475537.5</v>
      </c>
      <c r="N2" s="8">
        <f t="shared" si="0"/>
        <v>957722.45101099997</v>
      </c>
      <c r="O2" s="8">
        <f t="shared" si="0"/>
        <v>588175.01942499995</v>
      </c>
      <c r="P2" s="8">
        <f t="shared" si="0"/>
        <v>929690.8601879999</v>
      </c>
      <c r="Q2" s="8">
        <f t="shared" si="0"/>
        <v>1172513.9645819999</v>
      </c>
      <c r="R2" s="8">
        <f t="shared" si="0"/>
        <v>920408.50830899982</v>
      </c>
      <c r="S2" s="8">
        <f t="shared" si="0"/>
        <v>881514.25743899995</v>
      </c>
      <c r="T2" s="8">
        <f t="shared" si="0"/>
        <v>964221.829057</v>
      </c>
      <c r="U2" s="8">
        <f t="shared" si="0"/>
        <v>679527.17657100002</v>
      </c>
      <c r="V2" s="8">
        <f t="shared" si="0"/>
        <v>820622.66770899994</v>
      </c>
      <c r="W2" s="8">
        <f t="shared" si="0"/>
        <v>1009246.6217</v>
      </c>
      <c r="X2" s="8">
        <f t="shared" si="0"/>
        <v>811372.76243300014</v>
      </c>
      <c r="Y2" s="40">
        <f t="shared" si="0"/>
        <v>756934.81438</v>
      </c>
      <c r="Z2" s="8">
        <f t="shared" si="0"/>
        <v>48137.611100999995</v>
      </c>
      <c r="AA2" s="8">
        <f t="shared" si="0"/>
        <v>420466.720394</v>
      </c>
      <c r="AB2" s="8">
        <f t="shared" si="0"/>
        <v>1007930.738701</v>
      </c>
      <c r="AC2" s="8">
        <f t="shared" si="0"/>
        <v>483383.70785299997</v>
      </c>
      <c r="AD2" s="8">
        <f t="shared" si="0"/>
        <v>240274.48593400003</v>
      </c>
      <c r="AE2" s="8">
        <f t="shared" si="0"/>
        <v>167027.21601500001</v>
      </c>
      <c r="AF2" s="8">
        <f t="shared" si="0"/>
        <v>159652.866985</v>
      </c>
      <c r="AG2" s="8">
        <f t="shared" si="0"/>
        <v>111376.78282699999</v>
      </c>
      <c r="AH2" s="8">
        <f t="shared" si="0"/>
        <v>54346.636472000013</v>
      </c>
      <c r="AI2" s="8">
        <f t="shared" si="0"/>
        <v>87525.244600000005</v>
      </c>
      <c r="AJ2" s="8">
        <f t="shared" si="0"/>
        <v>102066.252857</v>
      </c>
      <c r="AK2" s="40">
        <f t="shared" si="0"/>
        <v>114349.30626799999</v>
      </c>
      <c r="AL2" s="8">
        <f t="shared" si="0"/>
        <v>3541088.3399099996</v>
      </c>
      <c r="AM2" s="8">
        <f t="shared" si="0"/>
        <v>2690305.7990309997</v>
      </c>
      <c r="AN2" s="8">
        <f t="shared" si="0"/>
        <v>2370589.621487</v>
      </c>
      <c r="AO2" s="8">
        <f t="shared" si="0"/>
        <v>3250303.7567289993</v>
      </c>
      <c r="AP2" s="8">
        <f t="shared" si="0"/>
        <v>3312212.5223749992</v>
      </c>
      <c r="AQ2" s="8">
        <f t="shared" si="0"/>
        <v>3171330.5414239997</v>
      </c>
      <c r="AR2" s="8">
        <f t="shared" si="0"/>
        <v>3398051.4620720004</v>
      </c>
      <c r="AS2" s="8">
        <f t="shared" si="0"/>
        <v>3143149.8937440002</v>
      </c>
      <c r="AT2" s="8">
        <f t="shared" si="0"/>
        <v>3304555.5312370001</v>
      </c>
      <c r="AU2" s="8">
        <f t="shared" si="0"/>
        <v>3595902.8770999997</v>
      </c>
      <c r="AV2" s="8">
        <f t="shared" si="0"/>
        <v>3353922.0095759998</v>
      </c>
      <c r="AW2" s="15">
        <f t="shared" si="0"/>
        <v>3118123.0081120003</v>
      </c>
    </row>
    <row r="3" spans="1:53" x14ac:dyDescent="0.25">
      <c r="A3" s="16" t="s">
        <v>39</v>
      </c>
      <c r="B3" s="7">
        <v>652353</v>
      </c>
      <c r="C3" s="7">
        <v>634674</v>
      </c>
      <c r="D3" s="7">
        <v>635424</v>
      </c>
      <c r="E3" s="7">
        <v>685294</v>
      </c>
      <c r="F3" s="7">
        <v>716827</v>
      </c>
      <c r="G3" s="7">
        <v>546224</v>
      </c>
      <c r="H3" s="7">
        <v>631966</v>
      </c>
      <c r="I3" s="7">
        <v>672477</v>
      </c>
      <c r="J3" s="7">
        <v>679093</v>
      </c>
      <c r="K3" s="7">
        <v>664652</v>
      </c>
      <c r="L3" s="7">
        <v>648938</v>
      </c>
      <c r="M3" s="34">
        <v>687174</v>
      </c>
      <c r="N3" s="7">
        <v>127796.01363</v>
      </c>
      <c r="O3" s="7">
        <v>78977.948775000012</v>
      </c>
      <c r="P3" s="7">
        <v>107981.00668799999</v>
      </c>
      <c r="Q3" s="7">
        <v>129056.692486</v>
      </c>
      <c r="R3" s="7">
        <v>177308.59878999999</v>
      </c>
      <c r="S3" s="7">
        <v>166674.623636</v>
      </c>
      <c r="T3" s="7">
        <v>117029.465174</v>
      </c>
      <c r="U3" s="7">
        <v>188526.58653900001</v>
      </c>
      <c r="V3" s="7">
        <v>116577.24412999999</v>
      </c>
      <c r="W3" s="7">
        <v>90937.080270999999</v>
      </c>
      <c r="X3" s="7">
        <v>145065.02308000001</v>
      </c>
      <c r="Y3" s="34">
        <v>147755.99424100001</v>
      </c>
      <c r="Z3" s="7">
        <v>6.3600000000000004E-2</v>
      </c>
      <c r="AA3" s="7">
        <v>341417.891</v>
      </c>
      <c r="AB3" s="7">
        <v>963507.66799999995</v>
      </c>
      <c r="AC3" s="7">
        <v>442911.46899999998</v>
      </c>
      <c r="AD3" s="7">
        <v>208580.693</v>
      </c>
      <c r="AE3" s="7">
        <v>65550</v>
      </c>
      <c r="AF3" s="7">
        <v>67000.02</v>
      </c>
      <c r="AG3" s="7">
        <v>66072.903999999995</v>
      </c>
      <c r="AH3" s="7">
        <v>1.2E-2</v>
      </c>
      <c r="AI3" s="7">
        <v>1598.575</v>
      </c>
      <c r="AJ3" s="7">
        <v>61500</v>
      </c>
      <c r="AK3" s="34">
        <v>72600.337</v>
      </c>
      <c r="AL3" s="3">
        <f t="shared" ref="AL3:AW7" si="1">(B3+N3-Z3)</f>
        <v>780148.95002999995</v>
      </c>
      <c r="AM3" s="3">
        <f t="shared" si="1"/>
        <v>372234.05777500005</v>
      </c>
      <c r="AN3" s="3">
        <f t="shared" si="1"/>
        <v>-220102.66131200001</v>
      </c>
      <c r="AO3" s="3">
        <f t="shared" si="1"/>
        <v>371439.22348600003</v>
      </c>
      <c r="AP3" s="3">
        <f t="shared" si="1"/>
        <v>685554.90578999999</v>
      </c>
      <c r="AQ3" s="3">
        <f t="shared" si="1"/>
        <v>647348.62363599997</v>
      </c>
      <c r="AR3" s="3">
        <f t="shared" si="1"/>
        <v>681995.44517399999</v>
      </c>
      <c r="AS3" s="3">
        <f t="shared" si="1"/>
        <v>794930.68253900006</v>
      </c>
      <c r="AT3" s="3">
        <f t="shared" si="1"/>
        <v>795670.23213000002</v>
      </c>
      <c r="AU3" s="3">
        <f t="shared" si="1"/>
        <v>753990.50527100009</v>
      </c>
      <c r="AV3" s="3">
        <f t="shared" si="1"/>
        <v>732503.02307999996</v>
      </c>
      <c r="AW3" s="17">
        <f t="shared" si="1"/>
        <v>762329.6572410001</v>
      </c>
    </row>
    <row r="4" spans="1:53" x14ac:dyDescent="0.25">
      <c r="A4" s="16" t="s">
        <v>40</v>
      </c>
      <c r="B4" s="7">
        <v>1178745</v>
      </c>
      <c r="C4" s="7">
        <v>1105482</v>
      </c>
      <c r="D4" s="7">
        <v>1012340</v>
      </c>
      <c r="E4" s="7">
        <v>1084799</v>
      </c>
      <c r="F4" s="7">
        <v>1117046</v>
      </c>
      <c r="G4" s="7">
        <v>1123611</v>
      </c>
      <c r="H4" s="7">
        <v>1169900</v>
      </c>
      <c r="I4" s="7">
        <v>1115662</v>
      </c>
      <c r="J4" s="7">
        <v>1078209</v>
      </c>
      <c r="K4" s="7">
        <v>1224636</v>
      </c>
      <c r="L4" s="7">
        <v>1219243</v>
      </c>
      <c r="M4" s="34">
        <v>1005332</v>
      </c>
      <c r="N4" s="7">
        <v>742859.32513199991</v>
      </c>
      <c r="O4" s="7">
        <v>393421.97628099995</v>
      </c>
      <c r="P4" s="7">
        <v>643978.406999</v>
      </c>
      <c r="Q4" s="7">
        <v>892400.85565599997</v>
      </c>
      <c r="R4" s="7">
        <v>606082.9563829999</v>
      </c>
      <c r="S4" s="7">
        <v>569099.81195699994</v>
      </c>
      <c r="T4" s="7">
        <v>747748.93551099999</v>
      </c>
      <c r="U4" s="7">
        <v>401663.70515200001</v>
      </c>
      <c r="V4" s="7">
        <v>540598.08655700006</v>
      </c>
      <c r="W4" s="7">
        <v>749959.87454799993</v>
      </c>
      <c r="X4" s="7">
        <v>504267.95589400001</v>
      </c>
      <c r="Y4" s="34">
        <v>490133.59474100004</v>
      </c>
      <c r="Z4" s="7">
        <v>362.64299999999997</v>
      </c>
      <c r="AA4" s="7">
        <v>267.44</v>
      </c>
      <c r="AB4" s="7">
        <v>365.58600000000001</v>
      </c>
      <c r="AC4" s="7">
        <v>266.3</v>
      </c>
      <c r="AD4" s="7">
        <v>73.05256</v>
      </c>
      <c r="AE4" s="7">
        <v>276.16000000000003</v>
      </c>
      <c r="AF4" s="7">
        <v>224.62196</v>
      </c>
      <c r="AG4" s="7">
        <v>289.38647999999995</v>
      </c>
      <c r="AH4" s="7">
        <v>681.18899999999996</v>
      </c>
      <c r="AI4" s="7">
        <v>68.009</v>
      </c>
      <c r="AJ4" s="7">
        <v>218.69800000000001</v>
      </c>
      <c r="AK4" s="34">
        <v>469.89080000000001</v>
      </c>
      <c r="AL4" s="3">
        <f t="shared" si="1"/>
        <v>1921241.6821319999</v>
      </c>
      <c r="AM4" s="3">
        <f t="shared" si="1"/>
        <v>1498636.5362809999</v>
      </c>
      <c r="AN4" s="3">
        <f t="shared" si="1"/>
        <v>1655952.820999</v>
      </c>
      <c r="AO4" s="3">
        <f t="shared" si="1"/>
        <v>1976933.5556559998</v>
      </c>
      <c r="AP4" s="3">
        <f t="shared" si="1"/>
        <v>1723055.9038229999</v>
      </c>
      <c r="AQ4" s="3">
        <f t="shared" si="1"/>
        <v>1692434.6519569999</v>
      </c>
      <c r="AR4" s="3">
        <f t="shared" si="1"/>
        <v>1917424.3135510001</v>
      </c>
      <c r="AS4" s="3">
        <f t="shared" si="1"/>
        <v>1517036.318672</v>
      </c>
      <c r="AT4" s="3">
        <f t="shared" si="1"/>
        <v>1618125.8975569999</v>
      </c>
      <c r="AU4" s="3">
        <f t="shared" si="1"/>
        <v>1974527.8655479997</v>
      </c>
      <c r="AV4" s="3">
        <f t="shared" si="1"/>
        <v>1723292.2578939998</v>
      </c>
      <c r="AW4" s="17">
        <f t="shared" si="1"/>
        <v>1494995.7039410002</v>
      </c>
    </row>
    <row r="5" spans="1:53" x14ac:dyDescent="0.25">
      <c r="A5" s="16" t="s">
        <v>41</v>
      </c>
      <c r="B5" s="7">
        <v>197562</v>
      </c>
      <c r="C5" s="7">
        <v>179598</v>
      </c>
      <c r="D5" s="7">
        <v>198222</v>
      </c>
      <c r="E5" s="7">
        <v>188237</v>
      </c>
      <c r="F5" s="7">
        <v>195362</v>
      </c>
      <c r="G5" s="7">
        <v>184165</v>
      </c>
      <c r="H5" s="7">
        <v>188773</v>
      </c>
      <c r="I5" s="7">
        <v>184017</v>
      </c>
      <c r="J5" s="7">
        <v>178134</v>
      </c>
      <c r="K5" s="7">
        <v>182050</v>
      </c>
      <c r="L5" s="7">
        <v>173591</v>
      </c>
      <c r="M5" s="34">
        <v>180188</v>
      </c>
      <c r="N5" s="7">
        <v>37042.102401999997</v>
      </c>
      <c r="O5" s="7">
        <v>18953.093434999999</v>
      </c>
      <c r="P5" s="7">
        <v>71459.025326999996</v>
      </c>
      <c r="Q5" s="7">
        <v>21697.560917999999</v>
      </c>
      <c r="R5" s="7">
        <v>13657.943859000001</v>
      </c>
      <c r="S5" s="7">
        <v>78341.906392999997</v>
      </c>
      <c r="T5" s="7">
        <v>19161.249938000001</v>
      </c>
      <c r="U5" s="7">
        <v>16166.449471</v>
      </c>
      <c r="V5" s="7">
        <v>78584.179099999994</v>
      </c>
      <c r="W5" s="7">
        <v>45438.646624000001</v>
      </c>
      <c r="X5" s="7">
        <v>68259.857822999998</v>
      </c>
      <c r="Y5" s="34">
        <v>32235.290096000001</v>
      </c>
      <c r="Z5" s="7">
        <v>22</v>
      </c>
      <c r="AA5" s="7">
        <v>30</v>
      </c>
      <c r="AB5" s="7">
        <v>24</v>
      </c>
      <c r="AC5" s="7">
        <v>24.268000000000001</v>
      </c>
      <c r="AD5" s="7">
        <v>200.00319300000001</v>
      </c>
      <c r="AE5" s="7">
        <v>222</v>
      </c>
      <c r="AF5" s="7">
        <v>22</v>
      </c>
      <c r="AG5" s="7">
        <v>0</v>
      </c>
      <c r="AH5" s="7">
        <v>20</v>
      </c>
      <c r="AI5" s="7">
        <v>23</v>
      </c>
      <c r="AJ5" s="7">
        <v>0</v>
      </c>
      <c r="AK5" s="34">
        <v>0</v>
      </c>
      <c r="AL5" s="3">
        <f t="shared" si="1"/>
        <v>234582.10240199999</v>
      </c>
      <c r="AM5" s="3">
        <f t="shared" si="1"/>
        <v>198521.09343499999</v>
      </c>
      <c r="AN5" s="3">
        <f t="shared" si="1"/>
        <v>269657.02532700001</v>
      </c>
      <c r="AO5" s="3">
        <f t="shared" si="1"/>
        <v>209910.29291799999</v>
      </c>
      <c r="AP5" s="3">
        <f t="shared" si="1"/>
        <v>208819.94066599998</v>
      </c>
      <c r="AQ5" s="3">
        <f t="shared" si="1"/>
        <v>262284.90639299998</v>
      </c>
      <c r="AR5" s="3">
        <f t="shared" si="1"/>
        <v>207912.24993799999</v>
      </c>
      <c r="AS5" s="3">
        <f t="shared" si="1"/>
        <v>200183.449471</v>
      </c>
      <c r="AT5" s="3">
        <f t="shared" si="1"/>
        <v>256698.17910000001</v>
      </c>
      <c r="AU5" s="3">
        <f t="shared" si="1"/>
        <v>227465.64662399999</v>
      </c>
      <c r="AV5" s="3">
        <f t="shared" si="1"/>
        <v>241850.857823</v>
      </c>
      <c r="AW5" s="17">
        <f t="shared" si="1"/>
        <v>212423.29009600001</v>
      </c>
    </row>
    <row r="6" spans="1:53" x14ac:dyDescent="0.25">
      <c r="A6" s="16" t="s">
        <v>42</v>
      </c>
      <c r="B6" s="7">
        <v>602843.5</v>
      </c>
      <c r="C6" s="7">
        <v>602843.5</v>
      </c>
      <c r="D6" s="7">
        <v>602843.5</v>
      </c>
      <c r="E6" s="7">
        <v>602843.5</v>
      </c>
      <c r="F6" s="7">
        <v>602843.5</v>
      </c>
      <c r="G6" s="7">
        <v>602843.5</v>
      </c>
      <c r="H6" s="7">
        <v>602843.5</v>
      </c>
      <c r="I6" s="7">
        <v>602843.5</v>
      </c>
      <c r="J6" s="7">
        <v>602843.5</v>
      </c>
      <c r="K6" s="7">
        <v>602843.5</v>
      </c>
      <c r="L6" s="7">
        <v>602843.5</v>
      </c>
      <c r="M6" s="34">
        <v>602843.5</v>
      </c>
      <c r="N6" s="7">
        <v>48233.506447</v>
      </c>
      <c r="O6" s="7">
        <v>93362.075112999999</v>
      </c>
      <c r="P6" s="7">
        <v>100983.03724999998</v>
      </c>
      <c r="Q6" s="7">
        <v>127152.223105</v>
      </c>
      <c r="R6" s="7">
        <v>120575.374918</v>
      </c>
      <c r="S6" s="7">
        <v>65181.425109999996</v>
      </c>
      <c r="T6" s="7">
        <v>77768.698433999991</v>
      </c>
      <c r="U6" s="7">
        <v>70916.822409</v>
      </c>
      <c r="V6" s="7">
        <v>84274.488729000004</v>
      </c>
      <c r="W6" s="7">
        <v>122060.18225700001</v>
      </c>
      <c r="X6" s="7">
        <v>92473.428209000005</v>
      </c>
      <c r="Y6" s="34">
        <v>83778.096302000005</v>
      </c>
      <c r="Z6" s="7">
        <v>47752.904500999997</v>
      </c>
      <c r="AA6" s="7">
        <v>78751.389393999998</v>
      </c>
      <c r="AB6" s="7">
        <v>44033.484700999994</v>
      </c>
      <c r="AC6" s="7">
        <v>40181.670853000003</v>
      </c>
      <c r="AD6" s="7">
        <v>31420.737180999997</v>
      </c>
      <c r="AE6" s="7">
        <v>100979.05601499999</v>
      </c>
      <c r="AF6" s="7">
        <v>92406.225024999992</v>
      </c>
      <c r="AG6" s="7">
        <v>45014.492346999999</v>
      </c>
      <c r="AH6" s="7">
        <v>53645.435472000012</v>
      </c>
      <c r="AI6" s="7">
        <v>85835.660600000003</v>
      </c>
      <c r="AJ6" s="7">
        <v>40347.554857000003</v>
      </c>
      <c r="AK6" s="34">
        <v>41279.078445999992</v>
      </c>
      <c r="AL6" s="3">
        <f t="shared" si="1"/>
        <v>603324.10194600001</v>
      </c>
      <c r="AM6" s="3">
        <f t="shared" si="1"/>
        <v>617454.18571899994</v>
      </c>
      <c r="AN6" s="3">
        <f t="shared" si="1"/>
        <v>659793.0525489999</v>
      </c>
      <c r="AO6" s="3">
        <f t="shared" si="1"/>
        <v>689814.05225199996</v>
      </c>
      <c r="AP6" s="3">
        <f t="shared" si="1"/>
        <v>691998.13773700001</v>
      </c>
      <c r="AQ6" s="3">
        <f t="shared" si="1"/>
        <v>567045.86909499997</v>
      </c>
      <c r="AR6" s="3">
        <f t="shared" si="1"/>
        <v>588205.97340900009</v>
      </c>
      <c r="AS6" s="3">
        <f t="shared" si="1"/>
        <v>628745.83006199996</v>
      </c>
      <c r="AT6" s="3">
        <f t="shared" si="1"/>
        <v>633472.55325699993</v>
      </c>
      <c r="AU6" s="3">
        <f t="shared" si="1"/>
        <v>639068.02165700006</v>
      </c>
      <c r="AV6" s="3">
        <f t="shared" si="1"/>
        <v>654969.37335200002</v>
      </c>
      <c r="AW6" s="17">
        <f t="shared" si="1"/>
        <v>645342.51785599999</v>
      </c>
    </row>
    <row r="7" spans="1:53" x14ac:dyDescent="0.25">
      <c r="A7" s="16" t="s">
        <v>43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34">
        <v>0</v>
      </c>
      <c r="N7" s="7">
        <v>1791.5034000000001</v>
      </c>
      <c r="O7" s="7">
        <v>3459.9258209999998</v>
      </c>
      <c r="P7" s="7">
        <v>5289.3839239999998</v>
      </c>
      <c r="Q7" s="7">
        <v>2206.6324169999998</v>
      </c>
      <c r="R7" s="7">
        <v>2783.6343590000001</v>
      </c>
      <c r="S7" s="7">
        <v>2216.4903429999999</v>
      </c>
      <c r="T7" s="7">
        <v>2513.48</v>
      </c>
      <c r="U7" s="7">
        <v>2253.6129999999998</v>
      </c>
      <c r="V7" s="7">
        <v>588.66919299999995</v>
      </c>
      <c r="W7" s="7">
        <v>850.83799999999997</v>
      </c>
      <c r="X7" s="7">
        <v>1306.497427</v>
      </c>
      <c r="Y7" s="34">
        <v>3031.8389999999999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34">
        <v>2.1999999999999999E-5</v>
      </c>
      <c r="AL7" s="3">
        <f t="shared" si="1"/>
        <v>1791.5034000000001</v>
      </c>
      <c r="AM7" s="3">
        <f t="shared" si="1"/>
        <v>3459.9258209999998</v>
      </c>
      <c r="AN7" s="3">
        <f t="shared" si="1"/>
        <v>5289.3839239999998</v>
      </c>
      <c r="AO7" s="3">
        <f t="shared" si="1"/>
        <v>2206.6324169999998</v>
      </c>
      <c r="AP7" s="3">
        <f t="shared" si="1"/>
        <v>2783.6343590000001</v>
      </c>
      <c r="AQ7" s="3">
        <f t="shared" si="1"/>
        <v>2216.4903429999999</v>
      </c>
      <c r="AR7" s="3">
        <f t="shared" si="1"/>
        <v>2513.48</v>
      </c>
      <c r="AS7" s="3">
        <f t="shared" si="1"/>
        <v>2253.6129999999998</v>
      </c>
      <c r="AT7" s="3">
        <f t="shared" si="1"/>
        <v>588.66919299999995</v>
      </c>
      <c r="AU7" s="3">
        <f t="shared" si="1"/>
        <v>850.83799999999997</v>
      </c>
      <c r="AV7" s="3">
        <f t="shared" si="1"/>
        <v>1306.497427</v>
      </c>
      <c r="AW7" s="17">
        <f t="shared" si="1"/>
        <v>3031.8389779999998</v>
      </c>
    </row>
    <row r="8" spans="1:53" ht="15.6" x14ac:dyDescent="0.25">
      <c r="A8" s="49" t="s">
        <v>54</v>
      </c>
      <c r="B8" s="9">
        <f>B9+B10</f>
        <v>1643468.8191</v>
      </c>
      <c r="C8" s="9">
        <f t="shared" ref="C8:M8" si="2">C9+C10</f>
        <v>1588312.4934</v>
      </c>
      <c r="D8" s="9">
        <f t="shared" si="2"/>
        <v>1708387.9347999999</v>
      </c>
      <c r="E8" s="9">
        <f t="shared" si="2"/>
        <v>1544465.2354000001</v>
      </c>
      <c r="F8" s="9">
        <f t="shared" si="2"/>
        <v>1574613.3755000001</v>
      </c>
      <c r="G8" s="9">
        <f t="shared" si="2"/>
        <v>1559324.2554000001</v>
      </c>
      <c r="H8" s="9">
        <f t="shared" si="2"/>
        <v>1537031.0481</v>
      </c>
      <c r="I8" s="9">
        <f t="shared" si="2"/>
        <v>1630447.8632999999</v>
      </c>
      <c r="J8" s="9">
        <f t="shared" si="2"/>
        <v>1573831.8551</v>
      </c>
      <c r="K8" s="9">
        <f t="shared" si="2"/>
        <v>1615031.6876999999</v>
      </c>
      <c r="L8" s="9">
        <f t="shared" si="2"/>
        <v>1442012.2990000001</v>
      </c>
      <c r="M8" s="35">
        <f t="shared" si="2"/>
        <v>1513015.1331999998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41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41">
        <v>0</v>
      </c>
      <c r="AL8" s="10" t="e">
        <f>SUM(#REF!)</f>
        <v>#REF!</v>
      </c>
      <c r="AM8" s="10" t="e">
        <f>SUM(#REF!)</f>
        <v>#REF!</v>
      </c>
      <c r="AN8" s="10" t="e">
        <f>SUM(#REF!)</f>
        <v>#REF!</v>
      </c>
      <c r="AO8" s="10" t="e">
        <f>SUM(#REF!)</f>
        <v>#REF!</v>
      </c>
      <c r="AP8" s="10" t="e">
        <f>SUM(#REF!)</f>
        <v>#REF!</v>
      </c>
      <c r="AQ8" s="10" t="e">
        <f>SUM(#REF!)</f>
        <v>#REF!</v>
      </c>
      <c r="AR8" s="10" t="e">
        <f>SUM(#REF!)</f>
        <v>#REF!</v>
      </c>
      <c r="AS8" s="10" t="e">
        <f>SUM(#REF!)</f>
        <v>#REF!</v>
      </c>
      <c r="AT8" s="10" t="e">
        <f>SUM(#REF!)</f>
        <v>#REF!</v>
      </c>
      <c r="AU8" s="10" t="e">
        <f>SUM(#REF!)</f>
        <v>#REF!</v>
      </c>
      <c r="AV8" s="10" t="e">
        <f>SUM(#REF!)</f>
        <v>#REF!</v>
      </c>
      <c r="AW8" s="28" t="e">
        <f>SUM(#REF!)</f>
        <v>#REF!</v>
      </c>
      <c r="AX8" s="54"/>
      <c r="AY8" s="54"/>
      <c r="AZ8" s="54"/>
      <c r="BA8" s="54"/>
    </row>
    <row r="9" spans="1:53" x14ac:dyDescent="0.25">
      <c r="A9" s="18" t="s">
        <v>44</v>
      </c>
      <c r="B9" s="2">
        <v>1143451.673</v>
      </c>
      <c r="C9" s="2">
        <v>1139898.8496000001</v>
      </c>
      <c r="D9" s="2">
        <v>1188841.0077</v>
      </c>
      <c r="E9" s="2">
        <v>1106647.2497</v>
      </c>
      <c r="F9" s="2">
        <v>1090925.8319000001</v>
      </c>
      <c r="G9" s="2">
        <v>1054319.5067</v>
      </c>
      <c r="H9" s="2">
        <v>1089417.6987000001</v>
      </c>
      <c r="I9" s="2">
        <v>1140302.0138999999</v>
      </c>
      <c r="J9" s="2">
        <v>1070282.8230000001</v>
      </c>
      <c r="K9" s="2">
        <v>1126620.3089999999</v>
      </c>
      <c r="L9" s="2">
        <v>1046798.7499000001</v>
      </c>
      <c r="M9" s="36">
        <v>1053489.2867999999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36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36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19">
        <v>0</v>
      </c>
    </row>
    <row r="10" spans="1:53" x14ac:dyDescent="0.25">
      <c r="A10" s="18" t="s">
        <v>45</v>
      </c>
      <c r="B10" s="2">
        <v>500017.14610000001</v>
      </c>
      <c r="C10" s="2">
        <v>448413.64380000002</v>
      </c>
      <c r="D10" s="2">
        <v>519546.92709999997</v>
      </c>
      <c r="E10" s="2">
        <v>437817.98570000002</v>
      </c>
      <c r="F10" s="2">
        <v>483687.54359999998</v>
      </c>
      <c r="G10" s="2">
        <v>505004.7487</v>
      </c>
      <c r="H10" s="2">
        <v>447613.34940000001</v>
      </c>
      <c r="I10" s="2">
        <v>490145.84940000001</v>
      </c>
      <c r="J10" s="2">
        <v>503549.03210000001</v>
      </c>
      <c r="K10" s="2">
        <v>488411.3787</v>
      </c>
      <c r="L10" s="2">
        <v>395213.5491</v>
      </c>
      <c r="M10" s="36">
        <v>459525.84639999998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36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36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19">
        <v>0</v>
      </c>
    </row>
    <row r="11" spans="1:53" x14ac:dyDescent="0.25">
      <c r="A11" s="20" t="s">
        <v>1</v>
      </c>
      <c r="B11" s="11">
        <f>(B12+B15+B16)</f>
        <v>1023479.6257</v>
      </c>
      <c r="C11" s="11">
        <f t="shared" ref="C11:M11" si="3">(C12+C15+C16)</f>
        <v>915136.17489999998</v>
      </c>
      <c r="D11" s="11">
        <f t="shared" si="3"/>
        <v>1018941.3131</v>
      </c>
      <c r="E11" s="11">
        <f t="shared" si="3"/>
        <v>907397.77599999995</v>
      </c>
      <c r="F11" s="11">
        <f t="shared" si="3"/>
        <v>938811.21629999997</v>
      </c>
      <c r="G11" s="11">
        <f t="shared" si="3"/>
        <v>960360.30249999999</v>
      </c>
      <c r="H11" s="11">
        <f t="shared" si="3"/>
        <v>887903.7047</v>
      </c>
      <c r="I11" s="11">
        <f t="shared" si="3"/>
        <v>979830.14140000008</v>
      </c>
      <c r="J11" s="11">
        <f t="shared" si="3"/>
        <v>995816.88100000005</v>
      </c>
      <c r="K11" s="11">
        <f t="shared" si="3"/>
        <v>957550.27960000001</v>
      </c>
      <c r="L11" s="11">
        <f t="shared" si="3"/>
        <v>823397.58019999997</v>
      </c>
      <c r="M11" s="37">
        <f t="shared" si="3"/>
        <v>917693.00469999993</v>
      </c>
      <c r="N11" s="12">
        <f>(N12+N15+N16)</f>
        <v>73685.622826000006</v>
      </c>
      <c r="O11" s="12">
        <f>(O12+O15+O16)</f>
        <v>85277.965119</v>
      </c>
      <c r="P11" s="12">
        <f t="shared" ref="P11:AK11" si="4">(P12+P15+P16)</f>
        <v>14434.593234000002</v>
      </c>
      <c r="Q11" s="12">
        <f t="shared" si="4"/>
        <v>48290.818660999998</v>
      </c>
      <c r="R11" s="12">
        <f t="shared" si="4"/>
        <v>77105.848122999989</v>
      </c>
      <c r="S11" s="12">
        <f t="shared" si="4"/>
        <v>15768.049629000001</v>
      </c>
      <c r="T11" s="12">
        <f t="shared" si="4"/>
        <v>59445.642707999999</v>
      </c>
      <c r="U11" s="12">
        <f t="shared" si="4"/>
        <v>71950.083450999999</v>
      </c>
      <c r="V11" s="12">
        <f t="shared" si="4"/>
        <v>19696.977772000002</v>
      </c>
      <c r="W11" s="12">
        <f t="shared" si="4"/>
        <v>21371.482066000004</v>
      </c>
      <c r="X11" s="12">
        <f t="shared" si="4"/>
        <v>118174.34823700001</v>
      </c>
      <c r="Y11" s="42">
        <f t="shared" si="4"/>
        <v>49152.683430000005</v>
      </c>
      <c r="Z11" s="12">
        <f t="shared" si="4"/>
        <v>4120.5596500000001</v>
      </c>
      <c r="AA11" s="12">
        <f t="shared" si="4"/>
        <v>1172.2708520000001</v>
      </c>
      <c r="AB11" s="12">
        <f t="shared" si="4"/>
        <v>6954.2930829999996</v>
      </c>
      <c r="AC11" s="12">
        <f t="shared" si="4"/>
        <v>4807.7463939999998</v>
      </c>
      <c r="AD11" s="12">
        <f t="shared" si="4"/>
        <v>4932.1564089999993</v>
      </c>
      <c r="AE11" s="12">
        <f t="shared" si="4"/>
        <v>5353.4401900000003</v>
      </c>
      <c r="AF11" s="12">
        <f t="shared" si="4"/>
        <v>4726.2384360000005</v>
      </c>
      <c r="AG11" s="12">
        <f t="shared" si="4"/>
        <v>4989.0827159999999</v>
      </c>
      <c r="AH11" s="12">
        <f t="shared" si="4"/>
        <v>2645.4778799999999</v>
      </c>
      <c r="AI11" s="12">
        <f t="shared" si="4"/>
        <v>6211.0726259999992</v>
      </c>
      <c r="AJ11" s="12">
        <f t="shared" si="4"/>
        <v>5230.598288000001</v>
      </c>
      <c r="AK11" s="42">
        <f t="shared" si="4"/>
        <v>6626.1143540000012</v>
      </c>
      <c r="AL11" s="12">
        <f>(AL12+AL15+AL16)</f>
        <v>1093044.6888760002</v>
      </c>
      <c r="AM11" s="12">
        <f t="shared" ref="AM11:AW11" si="5">(AM12+AM15+AM16)</f>
        <v>999241.86916699994</v>
      </c>
      <c r="AN11" s="12">
        <f t="shared" si="5"/>
        <v>1026421.6132510001</v>
      </c>
      <c r="AO11" s="12">
        <f t="shared" si="5"/>
        <v>950880.84826699994</v>
      </c>
      <c r="AP11" s="12">
        <f t="shared" si="5"/>
        <v>1010984.9080139998</v>
      </c>
      <c r="AQ11" s="12">
        <f t="shared" si="5"/>
        <v>970774.91193900001</v>
      </c>
      <c r="AR11" s="12">
        <f t="shared" si="5"/>
        <v>942623.10897199996</v>
      </c>
      <c r="AS11" s="12">
        <f t="shared" si="5"/>
        <v>1046791.1421350001</v>
      </c>
      <c r="AT11" s="12">
        <f t="shared" si="5"/>
        <v>1012868.3808919999</v>
      </c>
      <c r="AU11" s="12">
        <f t="shared" si="5"/>
        <v>972710.68904000008</v>
      </c>
      <c r="AV11" s="12">
        <f t="shared" si="5"/>
        <v>936341.33014899993</v>
      </c>
      <c r="AW11" s="21">
        <f t="shared" si="5"/>
        <v>960219.57377600006</v>
      </c>
    </row>
    <row r="12" spans="1:53" x14ac:dyDescent="0.25">
      <c r="A12" s="44" t="s">
        <v>18</v>
      </c>
      <c r="B12" s="45">
        <f>(B13+B14)</f>
        <v>1004116.3757</v>
      </c>
      <c r="C12" s="45">
        <f t="shared" ref="C12:AW12" si="6">(C13+C14)</f>
        <v>895772.92489999998</v>
      </c>
      <c r="D12" s="45">
        <f t="shared" si="6"/>
        <v>999578.06310000003</v>
      </c>
      <c r="E12" s="45">
        <f t="shared" si="6"/>
        <v>888034.52599999995</v>
      </c>
      <c r="F12" s="45">
        <f t="shared" si="6"/>
        <v>919447.96629999997</v>
      </c>
      <c r="G12" s="45">
        <f t="shared" si="6"/>
        <v>940997.05249999999</v>
      </c>
      <c r="H12" s="45">
        <f t="shared" si="6"/>
        <v>868540.4547</v>
      </c>
      <c r="I12" s="45">
        <f t="shared" si="6"/>
        <v>960466.89140000008</v>
      </c>
      <c r="J12" s="45">
        <f t="shared" si="6"/>
        <v>976453.63100000005</v>
      </c>
      <c r="K12" s="45">
        <f t="shared" si="6"/>
        <v>938187.02960000001</v>
      </c>
      <c r="L12" s="45">
        <f t="shared" si="6"/>
        <v>804034.33019999997</v>
      </c>
      <c r="M12" s="46">
        <f t="shared" si="6"/>
        <v>898329.75469999993</v>
      </c>
      <c r="N12" s="45">
        <f t="shared" si="6"/>
        <v>63120.131179999997</v>
      </c>
      <c r="O12" s="45">
        <f t="shared" si="6"/>
        <v>74920.627099999998</v>
      </c>
      <c r="P12" s="45">
        <f t="shared" si="6"/>
        <v>1385.9283599999999</v>
      </c>
      <c r="Q12" s="45">
        <f t="shared" si="6"/>
        <v>31426.660604999997</v>
      </c>
      <c r="R12" s="45">
        <f t="shared" si="6"/>
        <v>62290.157979999996</v>
      </c>
      <c r="S12" s="45">
        <f t="shared" si="6"/>
        <v>1624.2196399999998</v>
      </c>
      <c r="T12" s="45">
        <f t="shared" si="6"/>
        <v>39558.0939</v>
      </c>
      <c r="U12" s="45">
        <f t="shared" si="6"/>
        <v>56297.754958999998</v>
      </c>
      <c r="V12" s="45">
        <f t="shared" si="6"/>
        <v>5514.3166349999992</v>
      </c>
      <c r="W12" s="45">
        <f t="shared" si="6"/>
        <v>1408.8513700000001</v>
      </c>
      <c r="X12" s="45">
        <f t="shared" si="6"/>
        <v>105125.61712000001</v>
      </c>
      <c r="Y12" s="46">
        <f t="shared" si="6"/>
        <v>36768.379540000002</v>
      </c>
      <c r="Z12" s="45">
        <f t="shared" si="6"/>
        <v>0.14599999999999999</v>
      </c>
      <c r="AA12" s="45">
        <f t="shared" si="6"/>
        <v>1.2688000000000001</v>
      </c>
      <c r="AB12" s="45">
        <f t="shared" si="6"/>
        <v>0.90510400000000002</v>
      </c>
      <c r="AC12" s="45">
        <f t="shared" si="6"/>
        <v>0</v>
      </c>
      <c r="AD12" s="45">
        <f t="shared" si="6"/>
        <v>1.3959999999999999</v>
      </c>
      <c r="AE12" s="45">
        <f t="shared" si="6"/>
        <v>1.6455</v>
      </c>
      <c r="AF12" s="45">
        <f t="shared" si="6"/>
        <v>0</v>
      </c>
      <c r="AG12" s="45">
        <f t="shared" si="6"/>
        <v>0.69199999999999995</v>
      </c>
      <c r="AH12" s="45">
        <f t="shared" si="6"/>
        <v>0.61240000000000006</v>
      </c>
      <c r="AI12" s="45">
        <f t="shared" si="6"/>
        <v>2.5939999999999999</v>
      </c>
      <c r="AJ12" s="45">
        <f t="shared" si="6"/>
        <v>2.2145999999999999</v>
      </c>
      <c r="AK12" s="46">
        <f t="shared" si="6"/>
        <v>0</v>
      </c>
      <c r="AL12" s="45">
        <f>(AL13+AL14)</f>
        <v>1067236.3608800001</v>
      </c>
      <c r="AM12" s="45">
        <f t="shared" si="6"/>
        <v>970692.28319999995</v>
      </c>
      <c r="AN12" s="45">
        <f t="shared" si="6"/>
        <v>1000963.086356</v>
      </c>
      <c r="AO12" s="45">
        <f t="shared" si="6"/>
        <v>919461.18660499994</v>
      </c>
      <c r="AP12" s="45">
        <f t="shared" si="6"/>
        <v>981736.72827999992</v>
      </c>
      <c r="AQ12" s="45">
        <f t="shared" si="6"/>
        <v>942619.62664000003</v>
      </c>
      <c r="AR12" s="45">
        <f t="shared" si="6"/>
        <v>908098.54859999998</v>
      </c>
      <c r="AS12" s="45">
        <f t="shared" si="6"/>
        <v>1016763.9543590001</v>
      </c>
      <c r="AT12" s="45">
        <f t="shared" si="6"/>
        <v>981967.33523500001</v>
      </c>
      <c r="AU12" s="45">
        <f t="shared" si="6"/>
        <v>939593.28697000002</v>
      </c>
      <c r="AV12" s="45">
        <f t="shared" si="6"/>
        <v>909157.73271999997</v>
      </c>
      <c r="AW12" s="47">
        <f t="shared" si="6"/>
        <v>935098.13424000004</v>
      </c>
    </row>
    <row r="13" spans="1:53" x14ac:dyDescent="0.25">
      <c r="A13" s="13" t="s">
        <v>14</v>
      </c>
      <c r="B13" s="2">
        <v>449669.21490000002</v>
      </c>
      <c r="C13" s="2">
        <v>406659.70699999999</v>
      </c>
      <c r="D13" s="2">
        <v>460620.0527</v>
      </c>
      <c r="E13" s="2">
        <v>398798.25919999997</v>
      </c>
      <c r="F13" s="2">
        <v>432494.60600000003</v>
      </c>
      <c r="G13" s="2">
        <v>440014.1213</v>
      </c>
      <c r="H13" s="2">
        <v>399354.14939999999</v>
      </c>
      <c r="I13" s="2">
        <v>436468.82130000001</v>
      </c>
      <c r="J13" s="2">
        <v>454312.29820000002</v>
      </c>
      <c r="K13" s="2">
        <v>446585.82370000001</v>
      </c>
      <c r="L13" s="2">
        <v>373300.29359999998</v>
      </c>
      <c r="M13" s="36">
        <v>417063.65269999998</v>
      </c>
      <c r="N13" s="2">
        <v>63120.131179999997</v>
      </c>
      <c r="O13" s="2">
        <v>41920.7961</v>
      </c>
      <c r="P13" s="2">
        <v>1357.11736</v>
      </c>
      <c r="Q13" s="2">
        <v>31173.561206999999</v>
      </c>
      <c r="R13" s="2">
        <v>34117.748979999997</v>
      </c>
      <c r="S13" s="2">
        <v>1587.6396399999999</v>
      </c>
      <c r="T13" s="2">
        <v>34525.423900000002</v>
      </c>
      <c r="U13" s="2">
        <v>28785.505659999999</v>
      </c>
      <c r="V13" s="2">
        <v>5502.9431349999995</v>
      </c>
      <c r="W13" s="2">
        <v>1393.47218</v>
      </c>
      <c r="X13" s="2">
        <v>40584.107120000001</v>
      </c>
      <c r="Y13" s="36">
        <v>36768.36404</v>
      </c>
      <c r="Z13" s="2">
        <v>0.14599999999999999</v>
      </c>
      <c r="AA13" s="2">
        <v>1.1688000000000001</v>
      </c>
      <c r="AB13" s="2">
        <v>0.89829999999999999</v>
      </c>
      <c r="AC13" s="2">
        <v>0</v>
      </c>
      <c r="AD13" s="2">
        <v>1.3959999999999999</v>
      </c>
      <c r="AE13" s="2">
        <v>1.6455</v>
      </c>
      <c r="AF13" s="2">
        <v>0</v>
      </c>
      <c r="AG13" s="2">
        <v>0.69199999999999995</v>
      </c>
      <c r="AH13" s="2">
        <v>0.61240000000000006</v>
      </c>
      <c r="AI13" s="2">
        <v>2.5939999999999999</v>
      </c>
      <c r="AJ13" s="2">
        <v>2.2145999999999999</v>
      </c>
      <c r="AK13" s="36">
        <v>0</v>
      </c>
      <c r="AL13" s="2">
        <f t="shared" ref="AL13:AW16" si="7">(B13+N13-Z13)</f>
        <v>512789.20008000004</v>
      </c>
      <c r="AM13" s="2">
        <f t="shared" si="7"/>
        <v>448579.33429999999</v>
      </c>
      <c r="AN13" s="2">
        <f t="shared" si="7"/>
        <v>461976.27175999997</v>
      </c>
      <c r="AO13" s="2">
        <f t="shared" si="7"/>
        <v>429971.82040699996</v>
      </c>
      <c r="AP13" s="2">
        <f t="shared" si="7"/>
        <v>466610.95898</v>
      </c>
      <c r="AQ13" s="2">
        <f t="shared" si="7"/>
        <v>441600.11544000002</v>
      </c>
      <c r="AR13" s="2">
        <f t="shared" si="7"/>
        <v>433879.57329999999</v>
      </c>
      <c r="AS13" s="2">
        <f t="shared" si="7"/>
        <v>465253.63496000005</v>
      </c>
      <c r="AT13" s="2">
        <f t="shared" si="7"/>
        <v>459814.62893500004</v>
      </c>
      <c r="AU13" s="2">
        <f t="shared" si="7"/>
        <v>447976.70188000001</v>
      </c>
      <c r="AV13" s="2">
        <f t="shared" si="7"/>
        <v>413882.18611999997</v>
      </c>
      <c r="AW13" s="19">
        <f t="shared" si="7"/>
        <v>453832.01673999999</v>
      </c>
    </row>
    <row r="14" spans="1:53" x14ac:dyDescent="0.25">
      <c r="A14" s="13" t="s">
        <v>15</v>
      </c>
      <c r="B14" s="3">
        <v>554447.16079999995</v>
      </c>
      <c r="C14" s="3">
        <v>489113.21789999999</v>
      </c>
      <c r="D14" s="3">
        <v>538958.01040000003</v>
      </c>
      <c r="E14" s="3">
        <v>489236.26679999998</v>
      </c>
      <c r="F14" s="3">
        <v>486953.3603</v>
      </c>
      <c r="G14" s="3">
        <v>500982.93119999999</v>
      </c>
      <c r="H14" s="3">
        <v>469186.30530000001</v>
      </c>
      <c r="I14" s="3">
        <v>523998.07010000001</v>
      </c>
      <c r="J14" s="3">
        <v>522141.33279999997</v>
      </c>
      <c r="K14" s="3">
        <v>491601.2059</v>
      </c>
      <c r="L14" s="3">
        <v>430734.03659999999</v>
      </c>
      <c r="M14" s="38">
        <v>481266.10200000001</v>
      </c>
      <c r="N14" s="3">
        <v>0</v>
      </c>
      <c r="O14" s="3">
        <v>32999.830999999998</v>
      </c>
      <c r="P14" s="3">
        <v>28.811</v>
      </c>
      <c r="Q14" s="3">
        <v>253.09939800000001</v>
      </c>
      <c r="R14" s="3">
        <v>28172.409</v>
      </c>
      <c r="S14" s="3">
        <v>36.58</v>
      </c>
      <c r="T14" s="3">
        <v>5032.67</v>
      </c>
      <c r="U14" s="3">
        <v>27512.249298999999</v>
      </c>
      <c r="V14" s="3">
        <v>11.3735</v>
      </c>
      <c r="W14" s="3">
        <v>15.379189999999999</v>
      </c>
      <c r="X14" s="3">
        <v>64541.51</v>
      </c>
      <c r="Y14" s="38">
        <v>1.55E-2</v>
      </c>
      <c r="Z14" s="3">
        <v>0</v>
      </c>
      <c r="AA14" s="3">
        <v>0.1</v>
      </c>
      <c r="AB14" s="3">
        <v>6.8040000000000002E-3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8">
        <v>0</v>
      </c>
      <c r="AL14" s="3">
        <f t="shared" si="7"/>
        <v>554447.16079999995</v>
      </c>
      <c r="AM14" s="3">
        <f t="shared" si="7"/>
        <v>522112.94890000002</v>
      </c>
      <c r="AN14" s="3">
        <f t="shared" si="7"/>
        <v>538986.81459600001</v>
      </c>
      <c r="AO14" s="3">
        <f t="shared" si="7"/>
        <v>489489.36619799997</v>
      </c>
      <c r="AP14" s="3">
        <f t="shared" si="7"/>
        <v>515125.76929999999</v>
      </c>
      <c r="AQ14" s="3">
        <f t="shared" si="7"/>
        <v>501019.51120000001</v>
      </c>
      <c r="AR14" s="3">
        <f t="shared" si="7"/>
        <v>474218.97529999999</v>
      </c>
      <c r="AS14" s="3">
        <f t="shared" si="7"/>
        <v>551510.31939900003</v>
      </c>
      <c r="AT14" s="3">
        <f t="shared" si="7"/>
        <v>522152.70629999996</v>
      </c>
      <c r="AU14" s="3">
        <f t="shared" si="7"/>
        <v>491616.58509000001</v>
      </c>
      <c r="AV14" s="3">
        <f t="shared" si="7"/>
        <v>495275.5466</v>
      </c>
      <c r="AW14" s="17">
        <f t="shared" si="7"/>
        <v>481266.11749999999</v>
      </c>
    </row>
    <row r="15" spans="1:53" x14ac:dyDescent="0.25">
      <c r="A15" s="13" t="s">
        <v>2</v>
      </c>
      <c r="B15" s="3">
        <v>19363.25</v>
      </c>
      <c r="C15" s="3">
        <v>19363.25</v>
      </c>
      <c r="D15" s="3">
        <v>19363.25</v>
      </c>
      <c r="E15" s="3">
        <v>19363.25</v>
      </c>
      <c r="F15" s="3">
        <v>19363.25</v>
      </c>
      <c r="G15" s="3">
        <v>19363.25</v>
      </c>
      <c r="H15" s="3">
        <v>19363.25</v>
      </c>
      <c r="I15" s="3">
        <v>19363.25</v>
      </c>
      <c r="J15" s="3">
        <v>19363.25</v>
      </c>
      <c r="K15" s="3">
        <v>19363.25</v>
      </c>
      <c r="L15" s="3">
        <v>19363.25</v>
      </c>
      <c r="M15" s="38">
        <v>19363.25</v>
      </c>
      <c r="N15" s="3">
        <v>6169.6941569999999</v>
      </c>
      <c r="O15" s="3">
        <v>6522.0943649999999</v>
      </c>
      <c r="P15" s="3">
        <v>8353.8551829999997</v>
      </c>
      <c r="Q15" s="3">
        <v>11975.741051999999</v>
      </c>
      <c r="R15" s="3">
        <v>10273.133066999999</v>
      </c>
      <c r="S15" s="3">
        <v>9687.715811</v>
      </c>
      <c r="T15" s="3">
        <v>14976.178431</v>
      </c>
      <c r="U15" s="3">
        <v>11499.419231999998</v>
      </c>
      <c r="V15" s="3">
        <v>9351.7214569999996</v>
      </c>
      <c r="W15" s="3">
        <v>14528.194443</v>
      </c>
      <c r="X15" s="3">
        <v>8574.4395850000001</v>
      </c>
      <c r="Y15" s="38">
        <v>8032.0797020000009</v>
      </c>
      <c r="Z15" s="3">
        <v>4107.1913000000004</v>
      </c>
      <c r="AA15" s="3">
        <v>1111.79502</v>
      </c>
      <c r="AB15" s="3">
        <v>6909.1430889999992</v>
      </c>
      <c r="AC15" s="3">
        <v>4726.4357899999995</v>
      </c>
      <c r="AD15" s="3">
        <v>4854.2244089999995</v>
      </c>
      <c r="AE15" s="3">
        <v>5338.4684400000006</v>
      </c>
      <c r="AF15" s="3">
        <v>4679.3814360000006</v>
      </c>
      <c r="AG15" s="3">
        <v>4942.30728</v>
      </c>
      <c r="AH15" s="3">
        <v>2555.2434800000001</v>
      </c>
      <c r="AI15" s="3">
        <v>6181.1663219999991</v>
      </c>
      <c r="AJ15" s="3">
        <v>5204.6219370000008</v>
      </c>
      <c r="AK15" s="38">
        <v>6523.5876600000011</v>
      </c>
      <c r="AL15" s="3">
        <f t="shared" si="7"/>
        <v>21425.752856999999</v>
      </c>
      <c r="AM15" s="3">
        <f t="shared" si="7"/>
        <v>24773.549344999999</v>
      </c>
      <c r="AN15" s="3">
        <f t="shared" si="7"/>
        <v>20807.962094000002</v>
      </c>
      <c r="AO15" s="3">
        <f t="shared" si="7"/>
        <v>26612.555261999998</v>
      </c>
      <c r="AP15" s="3">
        <f t="shared" si="7"/>
        <v>24782.158658</v>
      </c>
      <c r="AQ15" s="3">
        <f t="shared" si="7"/>
        <v>23712.497371000001</v>
      </c>
      <c r="AR15" s="3">
        <f t="shared" si="7"/>
        <v>29660.046995000001</v>
      </c>
      <c r="AS15" s="3">
        <f t="shared" si="7"/>
        <v>25920.361951999999</v>
      </c>
      <c r="AT15" s="3">
        <f t="shared" si="7"/>
        <v>26159.727976999999</v>
      </c>
      <c r="AU15" s="3">
        <f t="shared" si="7"/>
        <v>27710.278121000003</v>
      </c>
      <c r="AV15" s="3">
        <f t="shared" si="7"/>
        <v>22733.067648</v>
      </c>
      <c r="AW15" s="17">
        <f t="shared" si="7"/>
        <v>20871.742042000002</v>
      </c>
    </row>
    <row r="16" spans="1:53" x14ac:dyDescent="0.25">
      <c r="A16" s="13" t="s">
        <v>49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36">
        <v>0</v>
      </c>
      <c r="N16" s="2">
        <v>4395.7974890000014</v>
      </c>
      <c r="O16" s="2">
        <v>3835.2436540000022</v>
      </c>
      <c r="P16" s="2">
        <v>4694.8096910000022</v>
      </c>
      <c r="Q16" s="2">
        <v>4888.4170039999999</v>
      </c>
      <c r="R16" s="2">
        <v>4542.5570760000019</v>
      </c>
      <c r="S16" s="2">
        <v>4456.1141780000007</v>
      </c>
      <c r="T16" s="2">
        <v>4911.370377000002</v>
      </c>
      <c r="U16" s="2">
        <v>4152.9092600000022</v>
      </c>
      <c r="V16" s="2">
        <v>4830.9396800000031</v>
      </c>
      <c r="W16" s="2">
        <v>5434.4362530000035</v>
      </c>
      <c r="X16" s="2">
        <v>4474.2915319999993</v>
      </c>
      <c r="Y16" s="36">
        <v>4352.224188000002</v>
      </c>
      <c r="Z16" s="2">
        <v>13.22235</v>
      </c>
      <c r="AA16" s="2">
        <v>59.207031999999998</v>
      </c>
      <c r="AB16" s="2">
        <v>44.244889999999998</v>
      </c>
      <c r="AC16" s="2">
        <v>81.310604000000012</v>
      </c>
      <c r="AD16" s="2">
        <v>76.536000000000001</v>
      </c>
      <c r="AE16" s="2">
        <v>13.32625</v>
      </c>
      <c r="AF16" s="2">
        <v>46.856999999999999</v>
      </c>
      <c r="AG16" s="2">
        <v>46.083435999999999</v>
      </c>
      <c r="AH16" s="2">
        <v>89.622</v>
      </c>
      <c r="AI16" s="2">
        <v>27.312303999999997</v>
      </c>
      <c r="AJ16" s="2">
        <v>23.761751</v>
      </c>
      <c r="AK16" s="36">
        <v>102.52669399999999</v>
      </c>
      <c r="AL16" s="2">
        <f t="shared" si="7"/>
        <v>4382.5751390000014</v>
      </c>
      <c r="AM16" s="2">
        <f t="shared" si="7"/>
        <v>3776.0366220000024</v>
      </c>
      <c r="AN16" s="2">
        <f t="shared" si="7"/>
        <v>4650.5648010000023</v>
      </c>
      <c r="AO16" s="2">
        <f t="shared" si="7"/>
        <v>4807.1063999999997</v>
      </c>
      <c r="AP16" s="2">
        <f t="shared" si="7"/>
        <v>4466.0210760000018</v>
      </c>
      <c r="AQ16" s="2">
        <f t="shared" si="7"/>
        <v>4442.7879280000006</v>
      </c>
      <c r="AR16" s="2">
        <f t="shared" si="7"/>
        <v>4864.513377000002</v>
      </c>
      <c r="AS16" s="2">
        <f t="shared" si="7"/>
        <v>4106.8258240000023</v>
      </c>
      <c r="AT16" s="2">
        <f t="shared" si="7"/>
        <v>4741.3176800000028</v>
      </c>
      <c r="AU16" s="2">
        <f t="shared" si="7"/>
        <v>5407.1239490000034</v>
      </c>
      <c r="AV16" s="2">
        <f t="shared" si="7"/>
        <v>4450.5297809999993</v>
      </c>
      <c r="AW16" s="19">
        <f t="shared" si="7"/>
        <v>4249.6974940000018</v>
      </c>
    </row>
    <row r="17" spans="1:56" x14ac:dyDescent="0.25">
      <c r="A17" s="20" t="s">
        <v>3</v>
      </c>
      <c r="B17" s="11">
        <f t="shared" ref="B17:AK17" si="8">B18</f>
        <v>223945</v>
      </c>
      <c r="C17" s="11">
        <f t="shared" si="8"/>
        <v>217610</v>
      </c>
      <c r="D17" s="11">
        <f t="shared" si="8"/>
        <v>214647</v>
      </c>
      <c r="E17" s="11">
        <f t="shared" si="8"/>
        <v>194740</v>
      </c>
      <c r="F17" s="11">
        <f t="shared" si="8"/>
        <v>234774</v>
      </c>
      <c r="G17" s="11">
        <f t="shared" si="8"/>
        <v>202133</v>
      </c>
      <c r="H17" s="11">
        <f t="shared" si="8"/>
        <v>177614</v>
      </c>
      <c r="I17" s="11">
        <f t="shared" si="8"/>
        <v>192844</v>
      </c>
      <c r="J17" s="11">
        <f t="shared" si="8"/>
        <v>195885</v>
      </c>
      <c r="K17" s="11">
        <f t="shared" si="8"/>
        <v>187076</v>
      </c>
      <c r="L17" s="11">
        <f t="shared" si="8"/>
        <v>192592</v>
      </c>
      <c r="M17" s="37">
        <f t="shared" si="8"/>
        <v>195142</v>
      </c>
      <c r="N17" s="12">
        <f>N18</f>
        <v>101276.092705</v>
      </c>
      <c r="O17" s="12">
        <f t="shared" si="8"/>
        <v>134426.896003</v>
      </c>
      <c r="P17" s="12">
        <f t="shared" si="8"/>
        <v>161078.89833999999</v>
      </c>
      <c r="Q17" s="12">
        <f t="shared" si="8"/>
        <v>197128.30209999997</v>
      </c>
      <c r="R17" s="12">
        <f t="shared" si="8"/>
        <v>193635.43534700002</v>
      </c>
      <c r="S17" s="12">
        <f t="shared" si="8"/>
        <v>136388.869244</v>
      </c>
      <c r="T17" s="12">
        <f t="shared" si="8"/>
        <v>170894.49686000001</v>
      </c>
      <c r="U17" s="12">
        <f t="shared" si="8"/>
        <v>162622.07299999997</v>
      </c>
      <c r="V17" s="12">
        <f t="shared" si="8"/>
        <v>155930.887632</v>
      </c>
      <c r="W17" s="12">
        <f t="shared" si="8"/>
        <v>196015.29235800001</v>
      </c>
      <c r="X17" s="12">
        <f t="shared" si="8"/>
        <v>138085.00504300001</v>
      </c>
      <c r="Y17" s="42">
        <f t="shared" si="8"/>
        <v>142988.91394</v>
      </c>
      <c r="Z17" s="12">
        <f t="shared" si="8"/>
        <v>25128.39</v>
      </c>
      <c r="AA17" s="12">
        <f t="shared" si="8"/>
        <v>154949.49299999999</v>
      </c>
      <c r="AB17" s="12">
        <f t="shared" si="8"/>
        <v>52136.718000000001</v>
      </c>
      <c r="AC17" s="12">
        <f t="shared" si="8"/>
        <v>87962.089289999989</v>
      </c>
      <c r="AD17" s="12">
        <f t="shared" si="8"/>
        <v>115851.66899999999</v>
      </c>
      <c r="AE17" s="12">
        <f t="shared" si="8"/>
        <v>112026.587</v>
      </c>
      <c r="AF17" s="12">
        <f t="shared" si="8"/>
        <v>111076.762</v>
      </c>
      <c r="AG17" s="12">
        <f t="shared" si="8"/>
        <v>88994.317123999994</v>
      </c>
      <c r="AH17" s="12">
        <f t="shared" si="8"/>
        <v>80678.121499999994</v>
      </c>
      <c r="AI17" s="12">
        <f t="shared" si="8"/>
        <v>86578.95199999999</v>
      </c>
      <c r="AJ17" s="12">
        <f t="shared" si="8"/>
        <v>82457.258000000002</v>
      </c>
      <c r="AK17" s="42">
        <f t="shared" si="8"/>
        <v>76683.999249999979</v>
      </c>
      <c r="AL17" s="12">
        <f>AL18</f>
        <v>300092.702705</v>
      </c>
      <c r="AM17" s="12">
        <f>AM18</f>
        <v>197087.40300299998</v>
      </c>
      <c r="AN17" s="12">
        <f>AN18</f>
        <v>323589.18033999996</v>
      </c>
      <c r="AO17" s="12">
        <f>AO18</f>
        <v>303906.21281</v>
      </c>
      <c r="AP17" s="12">
        <f t="shared" ref="AP17:AW17" si="9">AP18</f>
        <v>312557.76634700003</v>
      </c>
      <c r="AQ17" s="12">
        <f t="shared" si="9"/>
        <v>226495.282244</v>
      </c>
      <c r="AR17" s="12">
        <f t="shared" si="9"/>
        <v>237431.73486000003</v>
      </c>
      <c r="AS17" s="12">
        <f t="shared" si="9"/>
        <v>266471.75587599998</v>
      </c>
      <c r="AT17" s="12">
        <f t="shared" si="9"/>
        <v>271137.76613200002</v>
      </c>
      <c r="AU17" s="12">
        <f t="shared" si="9"/>
        <v>296512.34035800002</v>
      </c>
      <c r="AV17" s="12">
        <f t="shared" si="9"/>
        <v>248219.74704299998</v>
      </c>
      <c r="AW17" s="21">
        <f t="shared" si="9"/>
        <v>261446.91469000001</v>
      </c>
    </row>
    <row r="18" spans="1:56" x14ac:dyDescent="0.25">
      <c r="A18" s="13" t="s">
        <v>19</v>
      </c>
      <c r="B18" s="2">
        <v>223945</v>
      </c>
      <c r="C18" s="2">
        <v>217610</v>
      </c>
      <c r="D18" s="2">
        <v>214647</v>
      </c>
      <c r="E18" s="2">
        <v>194740</v>
      </c>
      <c r="F18" s="2">
        <v>234774</v>
      </c>
      <c r="G18" s="2">
        <v>202133</v>
      </c>
      <c r="H18" s="2">
        <v>177614</v>
      </c>
      <c r="I18" s="2">
        <v>192844</v>
      </c>
      <c r="J18" s="2">
        <v>195885</v>
      </c>
      <c r="K18" s="2">
        <v>187076</v>
      </c>
      <c r="L18" s="2">
        <v>192592</v>
      </c>
      <c r="M18" s="36">
        <v>195142</v>
      </c>
      <c r="N18" s="2">
        <v>101276.092705</v>
      </c>
      <c r="O18" s="2">
        <v>134426.896003</v>
      </c>
      <c r="P18" s="2">
        <v>161078.89833999999</v>
      </c>
      <c r="Q18" s="2">
        <v>197128.30209999997</v>
      </c>
      <c r="R18" s="2">
        <v>193635.43534700002</v>
      </c>
      <c r="S18" s="2">
        <v>136388.869244</v>
      </c>
      <c r="T18" s="2">
        <v>170894.49686000001</v>
      </c>
      <c r="U18" s="2">
        <v>162622.07299999997</v>
      </c>
      <c r="V18" s="2">
        <v>155930.887632</v>
      </c>
      <c r="W18" s="2">
        <v>196015.29235800001</v>
      </c>
      <c r="X18" s="2">
        <v>138085.00504300001</v>
      </c>
      <c r="Y18" s="36">
        <v>142988.91394</v>
      </c>
      <c r="Z18" s="2">
        <v>25128.39</v>
      </c>
      <c r="AA18" s="2">
        <v>154949.49299999999</v>
      </c>
      <c r="AB18" s="2">
        <v>52136.718000000001</v>
      </c>
      <c r="AC18" s="2">
        <v>87962.089289999989</v>
      </c>
      <c r="AD18" s="2">
        <v>115851.66899999999</v>
      </c>
      <c r="AE18" s="2">
        <v>112026.587</v>
      </c>
      <c r="AF18" s="2">
        <v>111076.762</v>
      </c>
      <c r="AG18" s="2">
        <v>88994.317123999994</v>
      </c>
      <c r="AH18" s="2">
        <v>80678.121499999994</v>
      </c>
      <c r="AI18" s="2">
        <v>86578.95199999999</v>
      </c>
      <c r="AJ18" s="2">
        <v>82457.258000000002</v>
      </c>
      <c r="AK18" s="36">
        <v>76683.999249999979</v>
      </c>
      <c r="AL18" s="2">
        <f t="shared" ref="AL18:AW19" si="10">(B18+N18-Z18)</f>
        <v>300092.702705</v>
      </c>
      <c r="AM18" s="2">
        <f t="shared" si="10"/>
        <v>197087.40300299998</v>
      </c>
      <c r="AN18" s="2">
        <f t="shared" si="10"/>
        <v>323589.18033999996</v>
      </c>
      <c r="AO18" s="2">
        <f t="shared" si="10"/>
        <v>303906.21281</v>
      </c>
      <c r="AP18" s="2">
        <f t="shared" si="10"/>
        <v>312557.76634700003</v>
      </c>
      <c r="AQ18" s="2">
        <f t="shared" si="10"/>
        <v>226495.282244</v>
      </c>
      <c r="AR18" s="2">
        <f t="shared" si="10"/>
        <v>237431.73486000003</v>
      </c>
      <c r="AS18" s="2">
        <f t="shared" si="10"/>
        <v>266471.75587599998</v>
      </c>
      <c r="AT18" s="2">
        <f t="shared" si="10"/>
        <v>271137.76613200002</v>
      </c>
      <c r="AU18" s="2">
        <f t="shared" si="10"/>
        <v>296512.34035800002</v>
      </c>
      <c r="AV18" s="2">
        <f t="shared" si="10"/>
        <v>248219.74704299998</v>
      </c>
      <c r="AW18" s="19">
        <f t="shared" si="10"/>
        <v>261446.91469000001</v>
      </c>
    </row>
    <row r="19" spans="1:56" x14ac:dyDescent="0.25">
      <c r="A19" s="13" t="s">
        <v>46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17">
        <v>0</v>
      </c>
      <c r="N19" s="3">
        <v>24998.961907000001</v>
      </c>
      <c r="O19" s="3">
        <v>15302.545611</v>
      </c>
      <c r="P19" s="3">
        <v>31029.179067999998</v>
      </c>
      <c r="Q19" s="3">
        <v>20078.040230999999</v>
      </c>
      <c r="R19" s="3">
        <v>18395.912605000001</v>
      </c>
      <c r="S19" s="3">
        <v>14550.412172999997</v>
      </c>
      <c r="T19" s="3">
        <v>18752.490784000001</v>
      </c>
      <c r="U19" s="3">
        <v>10505.055584000002</v>
      </c>
      <c r="V19" s="3">
        <v>13261.573200000001</v>
      </c>
      <c r="W19" s="3">
        <v>9281.9412580000007</v>
      </c>
      <c r="X19" s="3">
        <v>4567.5557390000004</v>
      </c>
      <c r="Y19" s="38">
        <v>16314.620771</v>
      </c>
      <c r="Z19" s="3">
        <v>52436.980313</v>
      </c>
      <c r="AA19" s="3">
        <v>29494.312872999999</v>
      </c>
      <c r="AB19" s="3">
        <v>64552.981527999997</v>
      </c>
      <c r="AC19" s="3">
        <v>4431.8469150000001</v>
      </c>
      <c r="AD19" s="3">
        <v>11586.757692000001</v>
      </c>
      <c r="AE19" s="3">
        <v>10073.275362</v>
      </c>
      <c r="AF19" s="3">
        <v>6131.6183520000004</v>
      </c>
      <c r="AG19" s="3">
        <v>10181.966263999999</v>
      </c>
      <c r="AH19" s="3">
        <v>5178.6872029999995</v>
      </c>
      <c r="AI19" s="3">
        <v>10366.973642999999</v>
      </c>
      <c r="AJ19" s="3">
        <v>3662.4862559999997</v>
      </c>
      <c r="AK19" s="38">
        <v>8573.0718579999993</v>
      </c>
      <c r="AL19" s="3">
        <f t="shared" si="10"/>
        <v>-27438.018405999999</v>
      </c>
      <c r="AM19" s="3">
        <f t="shared" si="10"/>
        <v>-14191.767261999999</v>
      </c>
      <c r="AN19" s="3">
        <f t="shared" si="10"/>
        <v>-33523.802459999999</v>
      </c>
      <c r="AO19" s="3">
        <f t="shared" si="10"/>
        <v>15646.193315999999</v>
      </c>
      <c r="AP19" s="3">
        <f t="shared" si="10"/>
        <v>6809.1549130000003</v>
      </c>
      <c r="AQ19" s="3">
        <f t="shared" si="10"/>
        <v>4477.1368109999967</v>
      </c>
      <c r="AR19" s="3">
        <f t="shared" si="10"/>
        <v>12620.872432</v>
      </c>
      <c r="AS19" s="3">
        <f t="shared" si="10"/>
        <v>323.08932000000277</v>
      </c>
      <c r="AT19" s="3">
        <f t="shared" si="10"/>
        <v>8082.8859970000012</v>
      </c>
      <c r="AU19" s="3">
        <f t="shared" si="10"/>
        <v>-1085.0323849999986</v>
      </c>
      <c r="AV19" s="3">
        <f t="shared" si="10"/>
        <v>905.06948300000067</v>
      </c>
      <c r="AW19" s="17">
        <f t="shared" si="10"/>
        <v>7741.5489130000005</v>
      </c>
    </row>
    <row r="20" spans="1:56" x14ac:dyDescent="0.25">
      <c r="A20" s="20" t="s">
        <v>51</v>
      </c>
      <c r="B20" s="11">
        <f>(B21+B36+B50)</f>
        <v>1395463.6229183101</v>
      </c>
      <c r="C20" s="11">
        <f t="shared" ref="C20:AK20" si="11">(C21+C36+C50)</f>
        <v>1369562.8656419998</v>
      </c>
      <c r="D20" s="11">
        <f t="shared" si="11"/>
        <v>1507536.2303384901</v>
      </c>
      <c r="E20" s="11">
        <f t="shared" si="11"/>
        <v>1439505.52801436</v>
      </c>
      <c r="F20" s="11">
        <f t="shared" si="11"/>
        <v>1507442.00573354</v>
      </c>
      <c r="G20" s="11">
        <f t="shared" si="11"/>
        <v>1469435.5867483201</v>
      </c>
      <c r="H20" s="11">
        <f t="shared" si="11"/>
        <v>1460229.5435898697</v>
      </c>
      <c r="I20" s="11">
        <f t="shared" si="11"/>
        <v>1465095.2432361201</v>
      </c>
      <c r="J20" s="11">
        <f t="shared" si="11"/>
        <v>1454684.9145858199</v>
      </c>
      <c r="K20" s="11">
        <f t="shared" si="11"/>
        <v>1455466.63617117</v>
      </c>
      <c r="L20" s="11">
        <f t="shared" si="11"/>
        <v>1370016.97978919</v>
      </c>
      <c r="M20" s="50">
        <f t="shared" si="11"/>
        <v>1444226.6820328499</v>
      </c>
      <c r="N20" s="12">
        <f t="shared" si="11"/>
        <v>676027.50125299999</v>
      </c>
      <c r="O20" s="12">
        <f t="shared" si="11"/>
        <v>696427.361439</v>
      </c>
      <c r="P20" s="12">
        <f t="shared" si="11"/>
        <v>742619.33418600017</v>
      </c>
      <c r="Q20" s="12">
        <f t="shared" si="11"/>
        <v>770864.72640600009</v>
      </c>
      <c r="R20" s="12">
        <f t="shared" si="11"/>
        <v>878451.74073299998</v>
      </c>
      <c r="S20" s="12">
        <f t="shared" si="11"/>
        <v>754559.71499699994</v>
      </c>
      <c r="T20" s="12">
        <f t="shared" si="11"/>
        <v>812892.19648699998</v>
      </c>
      <c r="U20" s="12">
        <f t="shared" si="11"/>
        <v>916103.99265099992</v>
      </c>
      <c r="V20" s="12">
        <f t="shared" si="11"/>
        <v>755312.08265900007</v>
      </c>
      <c r="W20" s="12">
        <f t="shared" si="11"/>
        <v>847296.04435400001</v>
      </c>
      <c r="X20" s="12">
        <f t="shared" si="11"/>
        <v>813095.64062399999</v>
      </c>
      <c r="Y20" s="42">
        <f t="shared" si="11"/>
        <v>782545.75932100008</v>
      </c>
      <c r="Z20" s="12">
        <f t="shared" si="11"/>
        <v>299425.24666099995</v>
      </c>
      <c r="AA20" s="12">
        <f t="shared" si="11"/>
        <v>341771.47970100003</v>
      </c>
      <c r="AB20" s="12">
        <f t="shared" si="11"/>
        <v>355622.03018300002</v>
      </c>
      <c r="AC20" s="12">
        <f t="shared" si="11"/>
        <v>346656.29145300004</v>
      </c>
      <c r="AD20" s="12">
        <f t="shared" si="11"/>
        <v>400813.39604699996</v>
      </c>
      <c r="AE20" s="12">
        <f t="shared" si="11"/>
        <v>346900.87897799996</v>
      </c>
      <c r="AF20" s="12">
        <f t="shared" si="11"/>
        <v>326746.35621599999</v>
      </c>
      <c r="AG20" s="12">
        <f t="shared" si="11"/>
        <v>342308.0614929999</v>
      </c>
      <c r="AH20" s="12">
        <f t="shared" si="11"/>
        <v>369634.97139199998</v>
      </c>
      <c r="AI20" s="12">
        <f t="shared" si="11"/>
        <v>322262.14327799994</v>
      </c>
      <c r="AJ20" s="12">
        <f t="shared" si="11"/>
        <v>321151.25520699995</v>
      </c>
      <c r="AK20" s="21">
        <f t="shared" si="11"/>
        <v>350598.45113499998</v>
      </c>
      <c r="AL20" s="12">
        <f>(AL21+AL36+AL50)</f>
        <v>1772065.8775103099</v>
      </c>
      <c r="AM20" s="12">
        <f t="shared" ref="AM20:AU20" si="12">(AM21+AM36+AM50)</f>
        <v>1724218.7473799998</v>
      </c>
      <c r="AN20" s="12">
        <f t="shared" si="12"/>
        <v>1894533.5343414904</v>
      </c>
      <c r="AO20" s="12">
        <f t="shared" si="12"/>
        <v>1863713.9629673602</v>
      </c>
      <c r="AP20" s="12">
        <f t="shared" si="12"/>
        <v>1985080.3504195402</v>
      </c>
      <c r="AQ20" s="12">
        <f t="shared" si="12"/>
        <v>1877094.4227673199</v>
      </c>
      <c r="AR20" s="12">
        <f t="shared" si="12"/>
        <v>1946375.3838608698</v>
      </c>
      <c r="AS20" s="12">
        <f t="shared" si="12"/>
        <v>2038891.1743941198</v>
      </c>
      <c r="AT20" s="12">
        <f t="shared" si="12"/>
        <v>1840362.0258528199</v>
      </c>
      <c r="AU20" s="12">
        <f t="shared" si="12"/>
        <v>1980500.5372471702</v>
      </c>
      <c r="AV20" s="12">
        <f>(AV21+AV36+AV50)</f>
        <v>1861961.3652061899</v>
      </c>
      <c r="AW20" s="21">
        <f>(AW21+AW36+AW50)</f>
        <v>1876173.9902188503</v>
      </c>
      <c r="BB20" s="43"/>
    </row>
    <row r="21" spans="1:56" ht="15.6" x14ac:dyDescent="0.25">
      <c r="A21" s="48" t="s">
        <v>63</v>
      </c>
      <c r="B21" s="45">
        <f>B22+B25+B26</f>
        <v>659989.73901830998</v>
      </c>
      <c r="C21" s="45">
        <f t="shared" ref="C21:M21" si="13">C22+C25+C26</f>
        <v>639667.61634199996</v>
      </c>
      <c r="D21" s="45">
        <f t="shared" si="13"/>
        <v>712575.72713849007</v>
      </c>
      <c r="E21" s="45">
        <f t="shared" si="13"/>
        <v>681349.55341436004</v>
      </c>
      <c r="F21" s="45">
        <f t="shared" si="13"/>
        <v>722433.59753353999</v>
      </c>
      <c r="G21" s="45">
        <f t="shared" si="13"/>
        <v>718486.89484832005</v>
      </c>
      <c r="H21" s="45">
        <f t="shared" si="13"/>
        <v>692988.52828986989</v>
      </c>
      <c r="I21" s="45">
        <f t="shared" si="13"/>
        <v>730296.99673611997</v>
      </c>
      <c r="J21" s="45">
        <f t="shared" si="13"/>
        <v>715345.93428582</v>
      </c>
      <c r="K21" s="45">
        <f t="shared" si="13"/>
        <v>740491.93737117003</v>
      </c>
      <c r="L21" s="45">
        <f t="shared" si="13"/>
        <v>718730.92828919005</v>
      </c>
      <c r="M21" s="47">
        <f t="shared" si="13"/>
        <v>717190.38493285002</v>
      </c>
      <c r="N21" s="45">
        <f>N22+SUM(N25:N26)+N27+SUM(N32:N34)+N35+N51</f>
        <v>523992.41391399998</v>
      </c>
      <c r="O21" s="45">
        <f t="shared" ref="O21:AK21" si="14">O22+SUM(O25:O26)+O27+SUM(O32:O34)+O35+O51</f>
        <v>564738.66198900004</v>
      </c>
      <c r="P21" s="45">
        <f t="shared" si="14"/>
        <v>595878.91685600008</v>
      </c>
      <c r="Q21" s="45">
        <f t="shared" si="14"/>
        <v>641634.73318900005</v>
      </c>
      <c r="R21" s="45">
        <f t="shared" si="14"/>
        <v>735365.40413599997</v>
      </c>
      <c r="S21" s="45">
        <f t="shared" si="14"/>
        <v>613918.964209</v>
      </c>
      <c r="T21" s="45">
        <f t="shared" si="14"/>
        <v>660317.11401100003</v>
      </c>
      <c r="U21" s="45">
        <f t="shared" si="14"/>
        <v>743226.12053899991</v>
      </c>
      <c r="V21" s="45">
        <f t="shared" si="14"/>
        <v>604440.40464700002</v>
      </c>
      <c r="W21" s="45">
        <f t="shared" si="14"/>
        <v>699144.06779100001</v>
      </c>
      <c r="X21" s="45">
        <f t="shared" si="14"/>
        <v>652794.17655600002</v>
      </c>
      <c r="Y21" s="46">
        <f t="shared" si="14"/>
        <v>633858.22403600009</v>
      </c>
      <c r="Z21" s="45">
        <f t="shared" si="14"/>
        <v>145670.18396499997</v>
      </c>
      <c r="AA21" s="45">
        <f t="shared" si="14"/>
        <v>118251.70263299999</v>
      </c>
      <c r="AB21" s="45">
        <f t="shared" si="14"/>
        <v>128604.96965499999</v>
      </c>
      <c r="AC21" s="45">
        <f t="shared" si="14"/>
        <v>139867.95595499998</v>
      </c>
      <c r="AD21" s="45">
        <f t="shared" si="14"/>
        <v>149493.40184100001</v>
      </c>
      <c r="AE21" s="45">
        <f t="shared" si="14"/>
        <v>147349.99669299999</v>
      </c>
      <c r="AF21" s="45">
        <f t="shared" si="14"/>
        <v>144870.70724299998</v>
      </c>
      <c r="AG21" s="45">
        <f t="shared" si="14"/>
        <v>136096.76489899997</v>
      </c>
      <c r="AH21" s="45">
        <f t="shared" si="14"/>
        <v>164331.321983</v>
      </c>
      <c r="AI21" s="45">
        <f t="shared" si="14"/>
        <v>147829.45438099999</v>
      </c>
      <c r="AJ21" s="45">
        <f t="shared" si="14"/>
        <v>118459.384613</v>
      </c>
      <c r="AK21" s="47">
        <f t="shared" si="14"/>
        <v>138129.86593900001</v>
      </c>
      <c r="AL21" s="45">
        <f t="shared" ref="AL21:AW21" si="15">(B21+N21-Z21)</f>
        <v>1038311.96896731</v>
      </c>
      <c r="AM21" s="45">
        <f t="shared" si="15"/>
        <v>1086154.5756979999</v>
      </c>
      <c r="AN21" s="45">
        <f t="shared" si="15"/>
        <v>1179849.6743394902</v>
      </c>
      <c r="AO21" s="45">
        <f t="shared" si="15"/>
        <v>1183116.3306483601</v>
      </c>
      <c r="AP21" s="45">
        <f t="shared" si="15"/>
        <v>1308305.5998285401</v>
      </c>
      <c r="AQ21" s="45">
        <f t="shared" si="15"/>
        <v>1185055.8623643201</v>
      </c>
      <c r="AR21" s="45">
        <f t="shared" si="15"/>
        <v>1208434.9350578699</v>
      </c>
      <c r="AS21" s="45">
        <f t="shared" si="15"/>
        <v>1337426.3523761197</v>
      </c>
      <c r="AT21" s="45">
        <f t="shared" si="15"/>
        <v>1155455.0169498201</v>
      </c>
      <c r="AU21" s="45">
        <f t="shared" si="15"/>
        <v>1291806.5507811701</v>
      </c>
      <c r="AV21" s="45">
        <f t="shared" si="15"/>
        <v>1253065.7202321899</v>
      </c>
      <c r="AW21" s="47">
        <f t="shared" si="15"/>
        <v>1212918.7430298503</v>
      </c>
      <c r="BD21" s="43"/>
    </row>
    <row r="22" spans="1:56" x14ac:dyDescent="0.25">
      <c r="A22" s="22" t="s">
        <v>20</v>
      </c>
      <c r="B22" s="2">
        <f t="shared" ref="B22:AW22" si="16">(B23+B24)</f>
        <v>189876.4222</v>
      </c>
      <c r="C22" s="2">
        <f t="shared" si="16"/>
        <v>179773.27989999999</v>
      </c>
      <c r="D22" s="2">
        <f t="shared" si="16"/>
        <v>201766.92560000002</v>
      </c>
      <c r="E22" s="2">
        <f t="shared" si="16"/>
        <v>194287.77710000001</v>
      </c>
      <c r="F22" s="2">
        <f t="shared" si="16"/>
        <v>193248.29149999999</v>
      </c>
      <c r="G22" s="2">
        <f t="shared" si="16"/>
        <v>211988.3112</v>
      </c>
      <c r="H22" s="2">
        <f t="shared" si="16"/>
        <v>184292.6219</v>
      </c>
      <c r="I22" s="2">
        <f t="shared" si="16"/>
        <v>194178.62450000001</v>
      </c>
      <c r="J22" s="2">
        <f t="shared" si="16"/>
        <v>200613.30850000001</v>
      </c>
      <c r="K22" s="2">
        <f t="shared" si="16"/>
        <v>190910.704</v>
      </c>
      <c r="L22" s="2">
        <f t="shared" si="16"/>
        <v>205571.96669999999</v>
      </c>
      <c r="M22" s="36">
        <f t="shared" si="16"/>
        <v>176539.76689999999</v>
      </c>
      <c r="N22" s="2">
        <f t="shared" si="16"/>
        <v>67786.510337999993</v>
      </c>
      <c r="O22" s="2">
        <f t="shared" si="16"/>
        <v>64091.574416999996</v>
      </c>
      <c r="P22" s="2">
        <f t="shared" si="16"/>
        <v>71393.033255999995</v>
      </c>
      <c r="Q22" s="2">
        <f t="shared" si="16"/>
        <v>84162.510919000008</v>
      </c>
      <c r="R22" s="2">
        <f t="shared" si="16"/>
        <v>73626.026656000002</v>
      </c>
      <c r="S22" s="2">
        <f t="shared" si="16"/>
        <v>81647.993665000002</v>
      </c>
      <c r="T22" s="2">
        <f t="shared" si="16"/>
        <v>74618.375809999998</v>
      </c>
      <c r="U22" s="2">
        <f t="shared" si="16"/>
        <v>82251.032918000012</v>
      </c>
      <c r="V22" s="2">
        <f t="shared" si="16"/>
        <v>85793.558197000006</v>
      </c>
      <c r="W22" s="2">
        <f t="shared" si="16"/>
        <v>100211.683448</v>
      </c>
      <c r="X22" s="2">
        <f t="shared" si="16"/>
        <v>121243.866278</v>
      </c>
      <c r="Y22" s="36">
        <f t="shared" si="16"/>
        <v>86770.127038999999</v>
      </c>
      <c r="Z22" s="2">
        <f t="shared" si="16"/>
        <v>23762.008300000001</v>
      </c>
      <c r="AA22" s="2">
        <f t="shared" si="16"/>
        <v>17817.087810000001</v>
      </c>
      <c r="AB22" s="2">
        <f t="shared" si="16"/>
        <v>16825.576174999995</v>
      </c>
      <c r="AC22" s="2">
        <f t="shared" si="16"/>
        <v>19564.545052000001</v>
      </c>
      <c r="AD22" s="2">
        <f t="shared" si="16"/>
        <v>18140.218756999999</v>
      </c>
      <c r="AE22" s="2">
        <f t="shared" si="16"/>
        <v>17203.244917</v>
      </c>
      <c r="AF22" s="2">
        <f t="shared" si="16"/>
        <v>18822.607574999998</v>
      </c>
      <c r="AG22" s="2">
        <f t="shared" si="16"/>
        <v>23397.779439999998</v>
      </c>
      <c r="AH22" s="2">
        <f t="shared" si="16"/>
        <v>34353.014135000005</v>
      </c>
      <c r="AI22" s="2">
        <f t="shared" si="16"/>
        <v>24319.127267</v>
      </c>
      <c r="AJ22" s="2">
        <f t="shared" si="16"/>
        <v>23974.189134000004</v>
      </c>
      <c r="AK22" s="36">
        <f t="shared" si="16"/>
        <v>19168.538950000002</v>
      </c>
      <c r="AL22" s="2">
        <f>(AL23+AL24)</f>
        <v>233900.92423800001</v>
      </c>
      <c r="AM22" s="2">
        <f t="shared" si="16"/>
        <v>226047.76650700002</v>
      </c>
      <c r="AN22" s="2">
        <f t="shared" si="16"/>
        <v>256334.38268099999</v>
      </c>
      <c r="AO22" s="2">
        <f t="shared" si="16"/>
        <v>258885.742967</v>
      </c>
      <c r="AP22" s="2">
        <f t="shared" si="16"/>
        <v>248734.099399</v>
      </c>
      <c r="AQ22" s="2">
        <f t="shared" si="16"/>
        <v>276433.05994800001</v>
      </c>
      <c r="AR22" s="2">
        <f t="shared" si="16"/>
        <v>240088.39013499999</v>
      </c>
      <c r="AS22" s="2">
        <f t="shared" si="16"/>
        <v>253031.87797800003</v>
      </c>
      <c r="AT22" s="2">
        <f t="shared" si="16"/>
        <v>252053.85256200004</v>
      </c>
      <c r="AU22" s="2">
        <f t="shared" si="16"/>
        <v>266803.26018099999</v>
      </c>
      <c r="AV22" s="2">
        <f t="shared" si="16"/>
        <v>302841.64384400001</v>
      </c>
      <c r="AW22" s="19">
        <f t="shared" si="16"/>
        <v>244141.35498899998</v>
      </c>
    </row>
    <row r="23" spans="1:56" x14ac:dyDescent="0.25">
      <c r="A23" s="23" t="s">
        <v>21</v>
      </c>
      <c r="B23" s="2">
        <v>118702.4222</v>
      </c>
      <c r="C23" s="2">
        <v>119276.27989999999</v>
      </c>
      <c r="D23" s="2">
        <v>130412.9256</v>
      </c>
      <c r="E23" s="2">
        <v>134327.77710000001</v>
      </c>
      <c r="F23" s="2">
        <v>123967.29150000001</v>
      </c>
      <c r="G23" s="2">
        <v>138030.3112</v>
      </c>
      <c r="H23" s="2">
        <v>128871.6219</v>
      </c>
      <c r="I23" s="2">
        <v>132887.62450000001</v>
      </c>
      <c r="J23" s="2">
        <v>134683.30850000001</v>
      </c>
      <c r="K23" s="2">
        <v>130933.704</v>
      </c>
      <c r="L23" s="2">
        <v>157201.96669999999</v>
      </c>
      <c r="M23" s="36">
        <v>131644.76689999999</v>
      </c>
      <c r="N23" s="2">
        <v>32629.144005999999</v>
      </c>
      <c r="O23" s="2">
        <v>21765.193023999997</v>
      </c>
      <c r="P23" s="2">
        <v>23358.758472999998</v>
      </c>
      <c r="Q23" s="2">
        <v>28671.269836000003</v>
      </c>
      <c r="R23" s="2">
        <v>28944.788479999999</v>
      </c>
      <c r="S23" s="2">
        <v>25381.804407</v>
      </c>
      <c r="T23" s="2">
        <v>27542.420349000004</v>
      </c>
      <c r="U23" s="2">
        <v>38649.181765000001</v>
      </c>
      <c r="V23" s="2">
        <v>39620.967965999997</v>
      </c>
      <c r="W23" s="2">
        <v>39829.477076999996</v>
      </c>
      <c r="X23" s="2">
        <v>77046.387501999998</v>
      </c>
      <c r="Y23" s="36">
        <v>28388.141187000001</v>
      </c>
      <c r="Z23" s="2">
        <v>14296.944000000001</v>
      </c>
      <c r="AA23" s="2">
        <v>10622.321</v>
      </c>
      <c r="AB23" s="2">
        <v>8429.0133099999985</v>
      </c>
      <c r="AC23" s="2">
        <v>12442.057003</v>
      </c>
      <c r="AD23" s="2">
        <v>12328.434999999999</v>
      </c>
      <c r="AE23" s="2">
        <v>7605.192</v>
      </c>
      <c r="AF23" s="2">
        <v>10041.762484999997</v>
      </c>
      <c r="AG23" s="2">
        <v>12914.884207999999</v>
      </c>
      <c r="AH23" s="2">
        <v>23028.112000000001</v>
      </c>
      <c r="AI23" s="2">
        <v>16336.147000000001</v>
      </c>
      <c r="AJ23" s="2">
        <v>19071.443000000003</v>
      </c>
      <c r="AK23" s="36">
        <v>14839.419</v>
      </c>
      <c r="AL23" s="2">
        <f t="shared" ref="AL23:AW26" si="17">(B23+N23-Z23)</f>
        <v>137034.622206</v>
      </c>
      <c r="AM23" s="2">
        <f t="shared" si="17"/>
        <v>130419.15192400001</v>
      </c>
      <c r="AN23" s="2">
        <f t="shared" si="17"/>
        <v>145342.670763</v>
      </c>
      <c r="AO23" s="2">
        <f t="shared" si="17"/>
        <v>150556.989933</v>
      </c>
      <c r="AP23" s="2">
        <f t="shared" si="17"/>
        <v>140583.64498000001</v>
      </c>
      <c r="AQ23" s="2">
        <f t="shared" si="17"/>
        <v>155806.92360699998</v>
      </c>
      <c r="AR23" s="2">
        <f t="shared" si="17"/>
        <v>146372.27976400001</v>
      </c>
      <c r="AS23" s="2">
        <f t="shared" si="17"/>
        <v>158621.92205700002</v>
      </c>
      <c r="AT23" s="2">
        <f t="shared" si="17"/>
        <v>151276.16446600002</v>
      </c>
      <c r="AU23" s="2">
        <f t="shared" si="17"/>
        <v>154427.03407699999</v>
      </c>
      <c r="AV23" s="2">
        <f t="shared" si="17"/>
        <v>215176.91120199999</v>
      </c>
      <c r="AW23" s="19">
        <f t="shared" si="17"/>
        <v>145193.48908699999</v>
      </c>
    </row>
    <row r="24" spans="1:56" x14ac:dyDescent="0.25">
      <c r="A24" s="24" t="s">
        <v>22</v>
      </c>
      <c r="B24" s="2">
        <v>71174</v>
      </c>
      <c r="C24" s="2">
        <v>60497</v>
      </c>
      <c r="D24" s="2">
        <v>71354</v>
      </c>
      <c r="E24" s="2">
        <v>59960</v>
      </c>
      <c r="F24" s="2">
        <v>69281</v>
      </c>
      <c r="G24" s="2">
        <v>73958</v>
      </c>
      <c r="H24" s="2">
        <v>55421</v>
      </c>
      <c r="I24" s="2">
        <v>61291</v>
      </c>
      <c r="J24" s="2">
        <v>65930</v>
      </c>
      <c r="K24" s="2">
        <v>59977</v>
      </c>
      <c r="L24" s="2">
        <v>48370</v>
      </c>
      <c r="M24" s="36">
        <v>44895</v>
      </c>
      <c r="N24" s="2">
        <v>35157.366331999998</v>
      </c>
      <c r="O24" s="2">
        <v>42326.381393000003</v>
      </c>
      <c r="P24" s="2">
        <v>48034.274783000001</v>
      </c>
      <c r="Q24" s="2">
        <v>55491.241083000001</v>
      </c>
      <c r="R24" s="2">
        <v>44681.238175999999</v>
      </c>
      <c r="S24" s="2">
        <v>56266.189258000006</v>
      </c>
      <c r="T24" s="2">
        <v>47075.955460999998</v>
      </c>
      <c r="U24" s="2">
        <v>43601.851153000003</v>
      </c>
      <c r="V24" s="2">
        <v>46172.590231000002</v>
      </c>
      <c r="W24" s="2">
        <v>60382.206371</v>
      </c>
      <c r="X24" s="2">
        <v>44197.478775999996</v>
      </c>
      <c r="Y24" s="36">
        <v>58381.985851999998</v>
      </c>
      <c r="Z24" s="2">
        <v>9465.0643</v>
      </c>
      <c r="AA24" s="2">
        <v>7194.7668100000001</v>
      </c>
      <c r="AB24" s="2">
        <v>8396.5628649999981</v>
      </c>
      <c r="AC24" s="2">
        <v>7122.4880489999996</v>
      </c>
      <c r="AD24" s="2">
        <v>5811.7837569999992</v>
      </c>
      <c r="AE24" s="2">
        <v>9598.0529170000009</v>
      </c>
      <c r="AF24" s="2">
        <v>8780.8450900000007</v>
      </c>
      <c r="AG24" s="2">
        <v>10482.895232000001</v>
      </c>
      <c r="AH24" s="2">
        <v>11324.902135</v>
      </c>
      <c r="AI24" s="2">
        <v>7982.9802669999999</v>
      </c>
      <c r="AJ24" s="2">
        <v>4902.746134</v>
      </c>
      <c r="AK24" s="36">
        <v>4329.1199500000002</v>
      </c>
      <c r="AL24" s="2">
        <f t="shared" si="17"/>
        <v>96866.302032000007</v>
      </c>
      <c r="AM24" s="2">
        <f t="shared" si="17"/>
        <v>95628.614583000002</v>
      </c>
      <c r="AN24" s="2">
        <f t="shared" si="17"/>
        <v>110991.711918</v>
      </c>
      <c r="AO24" s="2">
        <f t="shared" si="17"/>
        <v>108328.75303399999</v>
      </c>
      <c r="AP24" s="2">
        <f t="shared" si="17"/>
        <v>108150.454419</v>
      </c>
      <c r="AQ24" s="2">
        <f t="shared" si="17"/>
        <v>120626.136341</v>
      </c>
      <c r="AR24" s="2">
        <f t="shared" si="17"/>
        <v>93716.110371000002</v>
      </c>
      <c r="AS24" s="2">
        <f t="shared" si="17"/>
        <v>94409.955921000001</v>
      </c>
      <c r="AT24" s="2">
        <f t="shared" si="17"/>
        <v>100777.68809600001</v>
      </c>
      <c r="AU24" s="2">
        <f t="shared" si="17"/>
        <v>112376.226104</v>
      </c>
      <c r="AV24" s="2">
        <f t="shared" si="17"/>
        <v>87664.732642000003</v>
      </c>
      <c r="AW24" s="19">
        <f t="shared" si="17"/>
        <v>98947.86590199999</v>
      </c>
    </row>
    <row r="25" spans="1:56" x14ac:dyDescent="0.25">
      <c r="A25" s="23" t="s">
        <v>4</v>
      </c>
      <c r="B25" s="2">
        <v>213014.11100164001</v>
      </c>
      <c r="C25" s="2">
        <v>230291.48832532999</v>
      </c>
      <c r="D25" s="2">
        <v>243095.50282182</v>
      </c>
      <c r="E25" s="2">
        <v>224769.57449768999</v>
      </c>
      <c r="F25" s="2">
        <v>252392.87961686999</v>
      </c>
      <c r="G25" s="2">
        <v>241843.43933165001</v>
      </c>
      <c r="H25" s="2">
        <v>234139.4269732</v>
      </c>
      <c r="I25" s="2">
        <v>260369.13371945001</v>
      </c>
      <c r="J25" s="2">
        <v>261989.40116914999</v>
      </c>
      <c r="K25" s="2">
        <v>298852.68315449997</v>
      </c>
      <c r="L25" s="2">
        <v>295721.09497252002</v>
      </c>
      <c r="M25" s="36">
        <v>284424.94191618002</v>
      </c>
      <c r="N25" s="2">
        <v>98781.261958999996</v>
      </c>
      <c r="O25" s="2">
        <v>99690.139202999999</v>
      </c>
      <c r="P25" s="2">
        <v>110320.66577599998</v>
      </c>
      <c r="Q25" s="2">
        <v>127593.07793599999</v>
      </c>
      <c r="R25" s="2">
        <v>138595.589496</v>
      </c>
      <c r="S25" s="2">
        <v>97046.920316000003</v>
      </c>
      <c r="T25" s="2">
        <v>123460.912134</v>
      </c>
      <c r="U25" s="2">
        <v>109070.94352100001</v>
      </c>
      <c r="V25" s="2">
        <v>115216.84061499998</v>
      </c>
      <c r="W25" s="2">
        <v>114059.94273200001</v>
      </c>
      <c r="X25" s="2">
        <v>105955.381475</v>
      </c>
      <c r="Y25" s="36">
        <v>106529.763332</v>
      </c>
      <c r="Z25" s="2">
        <v>14982.387932</v>
      </c>
      <c r="AA25" s="2">
        <v>15650.607604999999</v>
      </c>
      <c r="AB25" s="2">
        <v>16539.249486000001</v>
      </c>
      <c r="AC25" s="2">
        <v>11828.328428999999</v>
      </c>
      <c r="AD25" s="2">
        <v>18282.834301999999</v>
      </c>
      <c r="AE25" s="2">
        <v>19848.923740000002</v>
      </c>
      <c r="AF25" s="2">
        <v>20762.832351000001</v>
      </c>
      <c r="AG25" s="2">
        <v>15868.637264999998</v>
      </c>
      <c r="AH25" s="2">
        <v>31471.933609</v>
      </c>
      <c r="AI25" s="2">
        <v>24095.655275000001</v>
      </c>
      <c r="AJ25" s="2">
        <v>27180.585629000001</v>
      </c>
      <c r="AK25" s="36">
        <v>29202.021497999998</v>
      </c>
      <c r="AL25" s="2">
        <f t="shared" si="17"/>
        <v>296812.98502864002</v>
      </c>
      <c r="AM25" s="2">
        <f t="shared" si="17"/>
        <v>314331.01992332994</v>
      </c>
      <c r="AN25" s="2">
        <f t="shared" si="17"/>
        <v>336876.91911182</v>
      </c>
      <c r="AO25" s="2">
        <f t="shared" si="17"/>
        <v>340534.32400468999</v>
      </c>
      <c r="AP25" s="2">
        <f t="shared" si="17"/>
        <v>372705.63481086999</v>
      </c>
      <c r="AQ25" s="2">
        <f t="shared" si="17"/>
        <v>319041.43590765004</v>
      </c>
      <c r="AR25" s="2">
        <f t="shared" si="17"/>
        <v>336837.50675619999</v>
      </c>
      <c r="AS25" s="2">
        <f t="shared" si="17"/>
        <v>353571.43997545005</v>
      </c>
      <c r="AT25" s="2">
        <f t="shared" si="17"/>
        <v>345734.30817514996</v>
      </c>
      <c r="AU25" s="2">
        <f t="shared" si="17"/>
        <v>388816.97061149997</v>
      </c>
      <c r="AV25" s="2">
        <f t="shared" si="17"/>
        <v>374495.89081852004</v>
      </c>
      <c r="AW25" s="19">
        <f t="shared" si="17"/>
        <v>361752.68375018</v>
      </c>
    </row>
    <row r="26" spans="1:56" x14ac:dyDescent="0.25">
      <c r="A26" s="23" t="s">
        <v>5</v>
      </c>
      <c r="B26" s="2">
        <v>257099.20581667</v>
      </c>
      <c r="C26" s="2">
        <v>229602.84811667001</v>
      </c>
      <c r="D26" s="2">
        <v>267713.29871667002</v>
      </c>
      <c r="E26" s="2">
        <v>262292.20181667001</v>
      </c>
      <c r="F26" s="2">
        <v>276792.42641666997</v>
      </c>
      <c r="G26" s="2">
        <v>264655.14431667002</v>
      </c>
      <c r="H26" s="2">
        <v>274556.47941666999</v>
      </c>
      <c r="I26" s="2">
        <v>275749.23851667001</v>
      </c>
      <c r="J26" s="2">
        <v>252743.22461666999</v>
      </c>
      <c r="K26" s="2">
        <v>250728.55021667</v>
      </c>
      <c r="L26" s="2">
        <v>217437.86661667001</v>
      </c>
      <c r="M26" s="36">
        <v>256225.67611666999</v>
      </c>
      <c r="N26" s="2">
        <v>49968.569405999995</v>
      </c>
      <c r="O26" s="2">
        <v>92593.020155000006</v>
      </c>
      <c r="P26" s="2">
        <v>100400.6198</v>
      </c>
      <c r="Q26" s="2">
        <v>84828.285591000007</v>
      </c>
      <c r="R26" s="2">
        <v>116008.04105500001</v>
      </c>
      <c r="S26" s="2">
        <v>92118.381876999993</v>
      </c>
      <c r="T26" s="2">
        <v>100975.977297</v>
      </c>
      <c r="U26" s="2">
        <v>125364.795138</v>
      </c>
      <c r="V26" s="2">
        <v>52793.019518999994</v>
      </c>
      <c r="W26" s="2">
        <v>93385.117223999987</v>
      </c>
      <c r="X26" s="2">
        <v>94565.705277000001</v>
      </c>
      <c r="Y26" s="36">
        <v>57118.137281999996</v>
      </c>
      <c r="Z26" s="2">
        <v>12123.454324</v>
      </c>
      <c r="AA26" s="2">
        <v>11716.837272999999</v>
      </c>
      <c r="AB26" s="2">
        <v>11364.583908000001</v>
      </c>
      <c r="AC26" s="2">
        <v>17928.284338000001</v>
      </c>
      <c r="AD26" s="2">
        <v>20093.308162000001</v>
      </c>
      <c r="AE26" s="2">
        <v>17401.667712000002</v>
      </c>
      <c r="AF26" s="2">
        <v>17176.326752000001</v>
      </c>
      <c r="AG26" s="2">
        <v>14101.140002999999</v>
      </c>
      <c r="AH26" s="2">
        <v>20112.646901</v>
      </c>
      <c r="AI26" s="2">
        <v>16586.245809</v>
      </c>
      <c r="AJ26" s="2">
        <v>13967.805988</v>
      </c>
      <c r="AK26" s="36">
        <v>15248.114868000001</v>
      </c>
      <c r="AL26" s="2">
        <f t="shared" si="17"/>
        <v>294944.32089867</v>
      </c>
      <c r="AM26" s="2">
        <f t="shared" si="17"/>
        <v>310479.03099867003</v>
      </c>
      <c r="AN26" s="2">
        <f t="shared" si="17"/>
        <v>356749.33460866997</v>
      </c>
      <c r="AO26" s="2">
        <f t="shared" si="17"/>
        <v>329192.20306967001</v>
      </c>
      <c r="AP26" s="2">
        <f t="shared" si="17"/>
        <v>372707.15930966998</v>
      </c>
      <c r="AQ26" s="2">
        <f t="shared" si="17"/>
        <v>339371.85848166997</v>
      </c>
      <c r="AR26" s="2">
        <f t="shared" si="17"/>
        <v>358356.12996166997</v>
      </c>
      <c r="AS26" s="2">
        <f t="shared" si="17"/>
        <v>387012.89365167002</v>
      </c>
      <c r="AT26" s="2">
        <f t="shared" si="17"/>
        <v>285423.59723467001</v>
      </c>
      <c r="AU26" s="2">
        <f t="shared" si="17"/>
        <v>327527.42163166997</v>
      </c>
      <c r="AV26" s="2">
        <f t="shared" si="17"/>
        <v>298035.76590567001</v>
      </c>
      <c r="AW26" s="19">
        <f t="shared" si="17"/>
        <v>298095.69853067002</v>
      </c>
    </row>
    <row r="27" spans="1:56" x14ac:dyDescent="0.25">
      <c r="A27" s="48" t="s">
        <v>56</v>
      </c>
      <c r="B27" s="45">
        <f>SUM(B28:B31)</f>
        <v>209013.30609999999</v>
      </c>
      <c r="C27" s="45">
        <f t="shared" ref="C27:M27" si="18">SUM(C28:C31)</f>
        <v>188852.39559999999</v>
      </c>
      <c r="D27" s="45">
        <f t="shared" si="18"/>
        <v>207060.56109999999</v>
      </c>
      <c r="E27" s="45">
        <f t="shared" si="18"/>
        <v>193910.3132</v>
      </c>
      <c r="F27" s="45">
        <f t="shared" si="18"/>
        <v>204044.2041</v>
      </c>
      <c r="G27" s="45">
        <f t="shared" si="18"/>
        <v>208954.55239999999</v>
      </c>
      <c r="H27" s="45">
        <f>SUM(H28:H31)</f>
        <v>222053.6054</v>
      </c>
      <c r="I27" s="45">
        <f t="shared" si="18"/>
        <v>219923.1121</v>
      </c>
      <c r="J27" s="45">
        <f t="shared" si="18"/>
        <v>205013.2352</v>
      </c>
      <c r="K27" s="45">
        <f t="shared" si="18"/>
        <v>201124.07320000001</v>
      </c>
      <c r="L27" s="45">
        <f t="shared" si="18"/>
        <v>199358.758</v>
      </c>
      <c r="M27" s="46">
        <f t="shared" si="18"/>
        <v>203064.8836</v>
      </c>
      <c r="N27" s="45">
        <f>SUM(N28:N31)</f>
        <v>113876.34545899999</v>
      </c>
      <c r="O27" s="45">
        <f t="shared" ref="O27:AW27" si="19">SUM(O28:O31)</f>
        <v>116829.26515300001</v>
      </c>
      <c r="P27" s="45">
        <f t="shared" si="19"/>
        <v>130998.42691800001</v>
      </c>
      <c r="Q27" s="45">
        <f t="shared" si="19"/>
        <v>139507.17907100002</v>
      </c>
      <c r="R27" s="45">
        <f t="shared" si="19"/>
        <v>159713.683758</v>
      </c>
      <c r="S27" s="45">
        <f t="shared" si="19"/>
        <v>143535.54962899999</v>
      </c>
      <c r="T27" s="45">
        <f t="shared" si="19"/>
        <v>145398.28898000004</v>
      </c>
      <c r="U27" s="45">
        <f t="shared" si="19"/>
        <v>156110.01554199998</v>
      </c>
      <c r="V27" s="45">
        <f t="shared" si="19"/>
        <v>142170.51705999998</v>
      </c>
      <c r="W27" s="45">
        <f t="shared" si="19"/>
        <v>156468.50897000002</v>
      </c>
      <c r="X27" s="45">
        <f t="shared" si="19"/>
        <v>139932.80613200003</v>
      </c>
      <c r="Y27" s="46">
        <f t="shared" si="19"/>
        <v>145060.34955500002</v>
      </c>
      <c r="Z27" s="45">
        <f t="shared" si="19"/>
        <v>46627.279490999994</v>
      </c>
      <c r="AA27" s="45">
        <f t="shared" si="19"/>
        <v>28547.238918000003</v>
      </c>
      <c r="AB27" s="45">
        <f t="shared" si="19"/>
        <v>36151.521406</v>
      </c>
      <c r="AC27" s="45">
        <f t="shared" si="19"/>
        <v>40489.811530999999</v>
      </c>
      <c r="AD27" s="45">
        <f t="shared" si="19"/>
        <v>41477.893339000002</v>
      </c>
      <c r="AE27" s="45">
        <f t="shared" si="19"/>
        <v>44158.628985999996</v>
      </c>
      <c r="AF27" s="45">
        <f t="shared" si="19"/>
        <v>39708.891340999995</v>
      </c>
      <c r="AG27" s="45">
        <f t="shared" si="19"/>
        <v>38250.981350999995</v>
      </c>
      <c r="AH27" s="45">
        <f t="shared" si="19"/>
        <v>31218.201621</v>
      </c>
      <c r="AI27" s="45">
        <f t="shared" si="19"/>
        <v>35177.681971999998</v>
      </c>
      <c r="AJ27" s="45">
        <f t="shared" si="19"/>
        <v>15163.554195999997</v>
      </c>
      <c r="AK27" s="46">
        <f t="shared" si="19"/>
        <v>29391.774257000005</v>
      </c>
      <c r="AL27" s="45">
        <f t="shared" si="19"/>
        <v>276262.37206800003</v>
      </c>
      <c r="AM27" s="45">
        <f t="shared" si="19"/>
        <v>277134.42183499993</v>
      </c>
      <c r="AN27" s="45">
        <f t="shared" si="19"/>
        <v>301907.46661200002</v>
      </c>
      <c r="AO27" s="45">
        <f t="shared" si="19"/>
        <v>292927.68073999998</v>
      </c>
      <c r="AP27" s="45">
        <f t="shared" si="19"/>
        <v>322279.99451900006</v>
      </c>
      <c r="AQ27" s="45">
        <f t="shared" si="19"/>
        <v>308331.47304299998</v>
      </c>
      <c r="AR27" s="45">
        <f t="shared" si="19"/>
        <v>327743.00303899997</v>
      </c>
      <c r="AS27" s="45">
        <f t="shared" si="19"/>
        <v>337782.14629099995</v>
      </c>
      <c r="AT27" s="45">
        <f t="shared" si="19"/>
        <v>315965.55063899996</v>
      </c>
      <c r="AU27" s="45">
        <f t="shared" si="19"/>
        <v>322414.90019800002</v>
      </c>
      <c r="AV27" s="45">
        <f t="shared" si="19"/>
        <v>324128.00993599999</v>
      </c>
      <c r="AW27" s="47">
        <f t="shared" si="19"/>
        <v>318733.45889800001</v>
      </c>
    </row>
    <row r="28" spans="1:56" x14ac:dyDescent="0.25">
      <c r="A28" s="24" t="s">
        <v>57</v>
      </c>
      <c r="B28" s="3">
        <v>199529.30609999999</v>
      </c>
      <c r="C28" s="3">
        <v>179780.39559999999</v>
      </c>
      <c r="D28" s="3">
        <v>199041.56109999999</v>
      </c>
      <c r="E28" s="3">
        <v>181486.3132</v>
      </c>
      <c r="F28" s="3">
        <v>189660.2041</v>
      </c>
      <c r="G28" s="3">
        <v>195672.55239999999</v>
      </c>
      <c r="H28" s="3">
        <v>211576.6054</v>
      </c>
      <c r="I28" s="3">
        <v>206429.1121</v>
      </c>
      <c r="J28" s="3">
        <v>193462.2352</v>
      </c>
      <c r="K28" s="3">
        <v>193091.07320000001</v>
      </c>
      <c r="L28" s="3">
        <v>193264.758</v>
      </c>
      <c r="M28" s="38">
        <v>195542.8836</v>
      </c>
      <c r="N28" s="3">
        <v>82454.697990999994</v>
      </c>
      <c r="O28" s="3">
        <v>85319.01761900002</v>
      </c>
      <c r="P28" s="3">
        <v>99032.568368000007</v>
      </c>
      <c r="Q28" s="3">
        <v>97975.949591000011</v>
      </c>
      <c r="R28" s="3">
        <v>116023.040003</v>
      </c>
      <c r="S28" s="3">
        <v>115244.68332</v>
      </c>
      <c r="T28" s="3">
        <v>110648.54084300001</v>
      </c>
      <c r="U28" s="3">
        <v>124494.25061299998</v>
      </c>
      <c r="V28" s="3">
        <v>111105.88709699998</v>
      </c>
      <c r="W28" s="3">
        <v>121626.92182200002</v>
      </c>
      <c r="X28" s="3">
        <v>103116.057143</v>
      </c>
      <c r="Y28" s="38">
        <v>102435.490655</v>
      </c>
      <c r="Z28" s="3">
        <v>27652.555812999995</v>
      </c>
      <c r="AA28" s="3">
        <v>18679.444389</v>
      </c>
      <c r="AB28" s="3">
        <v>16999.421925999999</v>
      </c>
      <c r="AC28" s="3">
        <v>21208.795691000003</v>
      </c>
      <c r="AD28" s="3">
        <v>25415.014325000004</v>
      </c>
      <c r="AE28" s="3">
        <v>23328.464080999995</v>
      </c>
      <c r="AF28" s="3">
        <v>20286.253625000001</v>
      </c>
      <c r="AG28" s="3">
        <v>25406.958040999998</v>
      </c>
      <c r="AH28" s="3">
        <v>22996.401033999999</v>
      </c>
      <c r="AI28" s="3">
        <v>22497.272636999998</v>
      </c>
      <c r="AJ28" s="3">
        <v>10045.269199999999</v>
      </c>
      <c r="AK28" s="38">
        <v>18785.037751</v>
      </c>
      <c r="AL28" s="3">
        <f t="shared" ref="AL28:AL48" si="20">(B28+N28-Z28)</f>
        <v>254331.44827799997</v>
      </c>
      <c r="AM28" s="3">
        <f t="shared" ref="AM28:AM48" si="21">(C28+O28-AA28)</f>
        <v>246419.96882999997</v>
      </c>
      <c r="AN28" s="3">
        <f t="shared" ref="AN28:AN48" si="22">(D28+P28-AB28)</f>
        <v>281074.70754200005</v>
      </c>
      <c r="AO28" s="3">
        <f t="shared" ref="AO28:AO48" si="23">(E28+Q28-AC28)</f>
        <v>258253.46710000001</v>
      </c>
      <c r="AP28" s="3">
        <f t="shared" ref="AP28:AP48" si="24">(F28+R28-AD28)</f>
        <v>280268.22977800004</v>
      </c>
      <c r="AQ28" s="3">
        <f t="shared" ref="AQ28:AQ48" si="25">(G28+S28-AE28)</f>
        <v>287588.77163899998</v>
      </c>
      <c r="AR28" s="3">
        <f t="shared" ref="AR28:AR48" si="26">(H28+T28-AF28)</f>
        <v>301938.89261799998</v>
      </c>
      <c r="AS28" s="3">
        <f t="shared" ref="AS28:AS48" si="27">(I28+U28-AG28)</f>
        <v>305516.40467199998</v>
      </c>
      <c r="AT28" s="3">
        <f t="shared" ref="AT28:AT48" si="28">(J28+V28-AH28)</f>
        <v>281571.72126299998</v>
      </c>
      <c r="AU28" s="3">
        <f t="shared" ref="AU28:AU48" si="29">(K28+W28-AI28)</f>
        <v>292220.72238500003</v>
      </c>
      <c r="AV28" s="3">
        <f t="shared" ref="AV28:AV48" si="30">(L28+X28-AJ28)</f>
        <v>286335.545943</v>
      </c>
      <c r="AW28" s="17">
        <f t="shared" ref="AW28:AW48" si="31">(M28+Y28-AK28)</f>
        <v>279193.33650400001</v>
      </c>
    </row>
    <row r="29" spans="1:56" x14ac:dyDescent="0.25">
      <c r="A29" s="24" t="s">
        <v>58</v>
      </c>
      <c r="B29" s="3">
        <v>5908</v>
      </c>
      <c r="C29" s="3">
        <v>4330</v>
      </c>
      <c r="D29" s="3">
        <v>4211</v>
      </c>
      <c r="E29" s="3">
        <v>6713</v>
      </c>
      <c r="F29" s="3">
        <v>9534</v>
      </c>
      <c r="G29" s="3">
        <v>8082</v>
      </c>
      <c r="H29" s="3">
        <v>5566</v>
      </c>
      <c r="I29" s="3">
        <v>8825</v>
      </c>
      <c r="J29" s="3">
        <v>7347</v>
      </c>
      <c r="K29" s="3">
        <v>4670</v>
      </c>
      <c r="L29" s="3">
        <v>3611</v>
      </c>
      <c r="M29" s="38">
        <v>4054</v>
      </c>
      <c r="N29" s="3">
        <v>17693.309573999999</v>
      </c>
      <c r="O29" s="3">
        <v>19683.305104999999</v>
      </c>
      <c r="P29" s="3">
        <v>19089.861115</v>
      </c>
      <c r="Q29" s="3">
        <v>21726.465108</v>
      </c>
      <c r="R29" s="3">
        <v>22475.624012999997</v>
      </c>
      <c r="S29" s="3">
        <v>13531.341753000001</v>
      </c>
      <c r="T29" s="3">
        <v>15148.665031999999</v>
      </c>
      <c r="U29" s="3">
        <v>16227.750736999998</v>
      </c>
      <c r="V29" s="3">
        <v>12616.490174999999</v>
      </c>
      <c r="W29" s="3">
        <v>19258.661724000001</v>
      </c>
      <c r="X29" s="3">
        <v>17977.876830000001</v>
      </c>
      <c r="Y29" s="38">
        <v>25570.428404000002</v>
      </c>
      <c r="Z29" s="3">
        <v>139.09406000000001</v>
      </c>
      <c r="AA29" s="3">
        <v>357.76695999999998</v>
      </c>
      <c r="AB29" s="3">
        <v>69.967286999999999</v>
      </c>
      <c r="AC29" s="3">
        <v>77.158420000000007</v>
      </c>
      <c r="AD29" s="3">
        <v>224.56269900000001</v>
      </c>
      <c r="AE29" s="3">
        <v>205.328857</v>
      </c>
      <c r="AF29" s="3">
        <v>512.75253700000007</v>
      </c>
      <c r="AG29" s="3">
        <v>208.93661900000001</v>
      </c>
      <c r="AH29" s="3">
        <v>359.07382000000001</v>
      </c>
      <c r="AI29" s="3">
        <v>238.237651</v>
      </c>
      <c r="AJ29" s="3">
        <v>154.80094</v>
      </c>
      <c r="AK29" s="38">
        <v>180.88184900000002</v>
      </c>
      <c r="AL29" s="3">
        <f t="shared" si="20"/>
        <v>23462.215514</v>
      </c>
      <c r="AM29" s="3">
        <f t="shared" si="21"/>
        <v>23655.538144999999</v>
      </c>
      <c r="AN29" s="3">
        <f t="shared" si="22"/>
        <v>23230.893828</v>
      </c>
      <c r="AO29" s="3">
        <f t="shared" si="23"/>
        <v>28362.306688000001</v>
      </c>
      <c r="AP29" s="3">
        <f t="shared" si="24"/>
        <v>31785.061313999999</v>
      </c>
      <c r="AQ29" s="3">
        <f t="shared" si="25"/>
        <v>21408.012896</v>
      </c>
      <c r="AR29" s="3">
        <f t="shared" si="26"/>
        <v>20201.912494999997</v>
      </c>
      <c r="AS29" s="3">
        <f t="shared" si="27"/>
        <v>24843.814117999998</v>
      </c>
      <c r="AT29" s="3">
        <f t="shared" si="28"/>
        <v>19604.416354999998</v>
      </c>
      <c r="AU29" s="3">
        <f t="shared" si="29"/>
        <v>23690.424073000002</v>
      </c>
      <c r="AV29" s="3">
        <f t="shared" si="30"/>
        <v>21434.07589</v>
      </c>
      <c r="AW29" s="17">
        <f t="shared" si="31"/>
        <v>29443.546555000001</v>
      </c>
    </row>
    <row r="30" spans="1:56" x14ac:dyDescent="0.25">
      <c r="A30" s="24" t="s">
        <v>59</v>
      </c>
      <c r="B30" s="3">
        <v>3576</v>
      </c>
      <c r="C30" s="3">
        <v>4742</v>
      </c>
      <c r="D30" s="3">
        <v>3808</v>
      </c>
      <c r="E30" s="3">
        <v>5711</v>
      </c>
      <c r="F30" s="3">
        <v>4850</v>
      </c>
      <c r="G30" s="3">
        <v>5200</v>
      </c>
      <c r="H30" s="3">
        <v>4911</v>
      </c>
      <c r="I30" s="3">
        <v>4669</v>
      </c>
      <c r="J30" s="3">
        <v>4204</v>
      </c>
      <c r="K30" s="3">
        <v>3363</v>
      </c>
      <c r="L30" s="3">
        <v>2483</v>
      </c>
      <c r="M30" s="38">
        <v>3468</v>
      </c>
      <c r="N30" s="3">
        <v>7321.0510089999998</v>
      </c>
      <c r="O30" s="3">
        <v>7078.8987099999995</v>
      </c>
      <c r="P30" s="3">
        <v>8922.6077229999992</v>
      </c>
      <c r="Q30" s="3">
        <v>10047.211212999999</v>
      </c>
      <c r="R30" s="3">
        <v>12980.020235</v>
      </c>
      <c r="S30" s="3">
        <v>6583.4582719999999</v>
      </c>
      <c r="T30" s="3">
        <v>10082.033801000001</v>
      </c>
      <c r="U30" s="3">
        <v>6699.5247330000002</v>
      </c>
      <c r="V30" s="3">
        <v>11855.560844</v>
      </c>
      <c r="W30" s="3">
        <v>7057.3189490000004</v>
      </c>
      <c r="X30" s="3">
        <v>11873.415618999999</v>
      </c>
      <c r="Y30" s="38">
        <v>8367.0921309999994</v>
      </c>
      <c r="Z30" s="3">
        <v>1.0000000000000001E-5</v>
      </c>
      <c r="AA30" s="3">
        <v>0</v>
      </c>
      <c r="AB30" s="3">
        <v>0</v>
      </c>
      <c r="AC30" s="3">
        <v>116.758</v>
      </c>
      <c r="AD30" s="3">
        <v>21.577999999999999</v>
      </c>
      <c r="AE30" s="3">
        <v>0</v>
      </c>
      <c r="AF30" s="3">
        <v>172.69</v>
      </c>
      <c r="AG30" s="3">
        <v>0.90200000000000002</v>
      </c>
      <c r="AH30" s="3">
        <v>0.14299999999999999</v>
      </c>
      <c r="AI30" s="3">
        <v>0</v>
      </c>
      <c r="AJ30" s="3">
        <v>0</v>
      </c>
      <c r="AK30" s="38">
        <v>0</v>
      </c>
      <c r="AL30" s="3">
        <f t="shared" si="20"/>
        <v>10897.050998999999</v>
      </c>
      <c r="AM30" s="3">
        <f t="shared" si="21"/>
        <v>11820.898709999999</v>
      </c>
      <c r="AN30" s="3">
        <f t="shared" si="22"/>
        <v>12730.607722999999</v>
      </c>
      <c r="AO30" s="3">
        <f t="shared" si="23"/>
        <v>15641.453212999999</v>
      </c>
      <c r="AP30" s="3">
        <f t="shared" si="24"/>
        <v>17808.442234999999</v>
      </c>
      <c r="AQ30" s="3">
        <f t="shared" si="25"/>
        <v>11783.458272</v>
      </c>
      <c r="AR30" s="3">
        <f t="shared" si="26"/>
        <v>14820.343801000001</v>
      </c>
      <c r="AS30" s="3">
        <f t="shared" si="27"/>
        <v>11367.622733</v>
      </c>
      <c r="AT30" s="3">
        <f t="shared" si="28"/>
        <v>16059.417844</v>
      </c>
      <c r="AU30" s="3">
        <f t="shared" si="29"/>
        <v>10420.318949</v>
      </c>
      <c r="AV30" s="3">
        <f t="shared" si="30"/>
        <v>14356.415618999999</v>
      </c>
      <c r="AW30" s="17">
        <f t="shared" si="31"/>
        <v>11835.092130999999</v>
      </c>
    </row>
    <row r="31" spans="1:56" x14ac:dyDescent="0.25">
      <c r="A31" s="24" t="s">
        <v>60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8">
        <v>0</v>
      </c>
      <c r="N31" s="3">
        <v>6407.2868849999995</v>
      </c>
      <c r="O31" s="3">
        <v>4748.0437189999993</v>
      </c>
      <c r="P31" s="3">
        <v>3953.3897120000006</v>
      </c>
      <c r="Q31" s="3">
        <v>9757.5531589999991</v>
      </c>
      <c r="R31" s="3">
        <v>8234.9995070000004</v>
      </c>
      <c r="S31" s="3">
        <v>8176.0662840000005</v>
      </c>
      <c r="T31" s="3">
        <v>9519.0493040000019</v>
      </c>
      <c r="U31" s="3">
        <v>8688.4894589999985</v>
      </c>
      <c r="V31" s="3">
        <v>6592.5789440000008</v>
      </c>
      <c r="W31" s="3">
        <v>8525.6064749999987</v>
      </c>
      <c r="X31" s="3">
        <v>6965.4565400000001</v>
      </c>
      <c r="Y31" s="38">
        <v>8687.3383649999996</v>
      </c>
      <c r="Z31" s="3">
        <v>18835.629607999999</v>
      </c>
      <c r="AA31" s="3">
        <v>9510.0275689999999</v>
      </c>
      <c r="AB31" s="3">
        <v>19082.132193000001</v>
      </c>
      <c r="AC31" s="3">
        <v>19087.099419999999</v>
      </c>
      <c r="AD31" s="3">
        <v>15816.738314999999</v>
      </c>
      <c r="AE31" s="3">
        <v>20624.836048000001</v>
      </c>
      <c r="AF31" s="3">
        <v>18737.195178999998</v>
      </c>
      <c r="AG31" s="3">
        <v>12634.184691</v>
      </c>
      <c r="AH31" s="3">
        <v>7862.5837670000001</v>
      </c>
      <c r="AI31" s="3">
        <v>12442.171684000001</v>
      </c>
      <c r="AJ31" s="3">
        <v>4963.4840559999993</v>
      </c>
      <c r="AK31" s="38">
        <v>10425.854657000002</v>
      </c>
      <c r="AL31" s="3">
        <f t="shared" si="20"/>
        <v>-12428.342723</v>
      </c>
      <c r="AM31" s="3">
        <f t="shared" si="21"/>
        <v>-4761.9838500000005</v>
      </c>
      <c r="AN31" s="3">
        <f t="shared" si="22"/>
        <v>-15128.742481000001</v>
      </c>
      <c r="AO31" s="3">
        <f t="shared" si="23"/>
        <v>-9329.5462609999995</v>
      </c>
      <c r="AP31" s="3">
        <f t="shared" si="24"/>
        <v>-7581.7388079999982</v>
      </c>
      <c r="AQ31" s="3">
        <f t="shared" si="25"/>
        <v>-12448.769764000001</v>
      </c>
      <c r="AR31" s="3">
        <f t="shared" si="26"/>
        <v>-9218.1458749999965</v>
      </c>
      <c r="AS31" s="3">
        <f t="shared" si="27"/>
        <v>-3945.6952320000019</v>
      </c>
      <c r="AT31" s="3">
        <f t="shared" si="28"/>
        <v>-1270.0048229999993</v>
      </c>
      <c r="AU31" s="3">
        <f t="shared" si="29"/>
        <v>-3916.5652090000021</v>
      </c>
      <c r="AV31" s="3">
        <f t="shared" si="30"/>
        <v>2001.9724840000008</v>
      </c>
      <c r="AW31" s="17">
        <f t="shared" si="31"/>
        <v>-1738.5162920000021</v>
      </c>
    </row>
    <row r="32" spans="1:56" x14ac:dyDescent="0.25">
      <c r="A32" s="23" t="s">
        <v>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8">
        <v>0</v>
      </c>
      <c r="N32" s="3">
        <v>11689.662643000001</v>
      </c>
      <c r="O32" s="3">
        <v>11330.157367</v>
      </c>
      <c r="P32" s="3">
        <v>12632.506669999999</v>
      </c>
      <c r="Q32" s="3">
        <v>17477.720458</v>
      </c>
      <c r="R32" s="3">
        <v>13685.675665999999</v>
      </c>
      <c r="S32" s="3">
        <v>11284.955035999999</v>
      </c>
      <c r="T32" s="3">
        <v>19903.642423999998</v>
      </c>
      <c r="U32" s="3">
        <v>16623.043412999999</v>
      </c>
      <c r="V32" s="3">
        <v>18598.489817999998</v>
      </c>
      <c r="W32" s="3">
        <v>20263.465061999999</v>
      </c>
      <c r="X32" s="3">
        <v>18335.23776</v>
      </c>
      <c r="Y32" s="38">
        <v>19726.990419000002</v>
      </c>
      <c r="Z32" s="3">
        <v>334.71644100000003</v>
      </c>
      <c r="AA32" s="3">
        <v>496.52494199999995</v>
      </c>
      <c r="AB32" s="3">
        <v>489.41030999999998</v>
      </c>
      <c r="AC32" s="3">
        <v>307.40538900000001</v>
      </c>
      <c r="AD32" s="3">
        <v>242.69335799999999</v>
      </c>
      <c r="AE32" s="3">
        <v>173.161</v>
      </c>
      <c r="AF32" s="3">
        <v>140.52273199999999</v>
      </c>
      <c r="AG32" s="3">
        <v>178.29683899999998</v>
      </c>
      <c r="AH32" s="3">
        <v>345.551087</v>
      </c>
      <c r="AI32" s="3">
        <v>346.06799000000001</v>
      </c>
      <c r="AJ32" s="3">
        <v>474.86651699999999</v>
      </c>
      <c r="AK32" s="38">
        <v>377.20940799999994</v>
      </c>
      <c r="AL32" s="3">
        <f t="shared" si="20"/>
        <v>11354.946202000001</v>
      </c>
      <c r="AM32" s="3">
        <f t="shared" si="21"/>
        <v>10833.632425</v>
      </c>
      <c r="AN32" s="3">
        <f t="shared" si="22"/>
        <v>12143.09636</v>
      </c>
      <c r="AO32" s="3">
        <f t="shared" si="23"/>
        <v>17170.315069</v>
      </c>
      <c r="AP32" s="3">
        <f t="shared" si="24"/>
        <v>13442.982307999999</v>
      </c>
      <c r="AQ32" s="3">
        <f t="shared" si="25"/>
        <v>11111.794035999999</v>
      </c>
      <c r="AR32" s="3">
        <f t="shared" si="26"/>
        <v>19763.119691999997</v>
      </c>
      <c r="AS32" s="3">
        <f t="shared" si="27"/>
        <v>16444.746574000001</v>
      </c>
      <c r="AT32" s="3">
        <f t="shared" si="28"/>
        <v>18252.938730999998</v>
      </c>
      <c r="AU32" s="3">
        <f t="shared" si="29"/>
        <v>19917.397072</v>
      </c>
      <c r="AV32" s="3">
        <f t="shared" si="30"/>
        <v>17860.371243000001</v>
      </c>
      <c r="AW32" s="17">
        <f t="shared" si="31"/>
        <v>19349.781011000003</v>
      </c>
    </row>
    <row r="33" spans="1:49" x14ac:dyDescent="0.25">
      <c r="A33" s="23" t="s">
        <v>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8">
        <v>0</v>
      </c>
      <c r="N33" s="3">
        <v>81035.254734999995</v>
      </c>
      <c r="O33" s="3">
        <v>80322.724184999999</v>
      </c>
      <c r="P33" s="3">
        <v>87124.045060999997</v>
      </c>
      <c r="Q33" s="3">
        <v>79102.740459000008</v>
      </c>
      <c r="R33" s="3">
        <v>110575.441865</v>
      </c>
      <c r="S33" s="3">
        <v>106494.93335700002</v>
      </c>
      <c r="T33" s="3">
        <v>102023.673755</v>
      </c>
      <c r="U33" s="3">
        <v>156801.78335299998</v>
      </c>
      <c r="V33" s="3">
        <v>110882.428405</v>
      </c>
      <c r="W33" s="3">
        <v>122068.48146</v>
      </c>
      <c r="X33" s="3">
        <v>87452.298582999996</v>
      </c>
      <c r="Y33" s="38">
        <v>125211.85282200002</v>
      </c>
      <c r="Z33" s="3">
        <v>2245.6495839999998</v>
      </c>
      <c r="AA33" s="3">
        <v>394.62070199999994</v>
      </c>
      <c r="AB33" s="3">
        <v>786.10692199999994</v>
      </c>
      <c r="AC33" s="3">
        <v>1218.1413090000001</v>
      </c>
      <c r="AD33" s="3">
        <v>1580.6095570000002</v>
      </c>
      <c r="AE33" s="3">
        <v>765.19873899999993</v>
      </c>
      <c r="AF33" s="3">
        <v>435.14406199999991</v>
      </c>
      <c r="AG33" s="3">
        <v>488.00442299999997</v>
      </c>
      <c r="AH33" s="3">
        <v>1269.3952039999999</v>
      </c>
      <c r="AI33" s="3">
        <v>768.98374500000011</v>
      </c>
      <c r="AJ33" s="3">
        <v>408.81878499999999</v>
      </c>
      <c r="AK33" s="38">
        <v>468.02876900000001</v>
      </c>
      <c r="AL33" s="3">
        <f t="shared" si="20"/>
        <v>78789.605150999996</v>
      </c>
      <c r="AM33" s="3">
        <f t="shared" si="21"/>
        <v>79928.103482999999</v>
      </c>
      <c r="AN33" s="3">
        <f t="shared" si="22"/>
        <v>86337.938138999991</v>
      </c>
      <c r="AO33" s="3">
        <f t="shared" si="23"/>
        <v>77884.599150000009</v>
      </c>
      <c r="AP33" s="3">
        <f t="shared" si="24"/>
        <v>108994.832308</v>
      </c>
      <c r="AQ33" s="3">
        <f t="shared" si="25"/>
        <v>105729.73461800002</v>
      </c>
      <c r="AR33" s="3">
        <f t="shared" si="26"/>
        <v>101588.52969299999</v>
      </c>
      <c r="AS33" s="3">
        <f t="shared" si="27"/>
        <v>156313.77892999997</v>
      </c>
      <c r="AT33" s="3">
        <f t="shared" si="28"/>
        <v>109613.033201</v>
      </c>
      <c r="AU33" s="3">
        <f t="shared" si="29"/>
        <v>121299.49771499999</v>
      </c>
      <c r="AV33" s="3">
        <f t="shared" si="30"/>
        <v>87043.479798</v>
      </c>
      <c r="AW33" s="17">
        <f t="shared" si="31"/>
        <v>124743.82405300002</v>
      </c>
    </row>
    <row r="34" spans="1:49" x14ac:dyDescent="0.25">
      <c r="A34" s="23" t="s">
        <v>7</v>
      </c>
      <c r="B34" s="3">
        <v>21037.888200000001</v>
      </c>
      <c r="C34" s="3">
        <v>18145.6433</v>
      </c>
      <c r="D34" s="3">
        <v>20508.819</v>
      </c>
      <c r="E34" s="3">
        <v>21220.9175</v>
      </c>
      <c r="F34" s="3">
        <v>22284.775600000001</v>
      </c>
      <c r="G34" s="3">
        <v>22382.963199999998</v>
      </c>
      <c r="H34" s="3">
        <v>22244.7379</v>
      </c>
      <c r="I34" s="3">
        <v>22182.7749</v>
      </c>
      <c r="J34" s="3">
        <v>21972.1005</v>
      </c>
      <c r="K34" s="3">
        <v>22205.6535</v>
      </c>
      <c r="L34" s="3">
        <v>19635.6165</v>
      </c>
      <c r="M34" s="38">
        <v>18034.109799999998</v>
      </c>
      <c r="N34" s="3">
        <v>44090.085963999998</v>
      </c>
      <c r="O34" s="3">
        <v>36946.413457000002</v>
      </c>
      <c r="P34" s="3">
        <v>45695.914122000002</v>
      </c>
      <c r="Q34" s="3">
        <v>42112.625644</v>
      </c>
      <c r="R34" s="3">
        <v>44989.745054999999</v>
      </c>
      <c r="S34" s="3">
        <v>44751.375383000006</v>
      </c>
      <c r="T34" s="3">
        <v>40759.784929999994</v>
      </c>
      <c r="U34" s="3">
        <v>32090.40883</v>
      </c>
      <c r="V34" s="3">
        <v>38373.465735000005</v>
      </c>
      <c r="W34" s="3">
        <v>43370.244815999991</v>
      </c>
      <c r="X34" s="3">
        <v>41059.221218999999</v>
      </c>
      <c r="Y34" s="38">
        <v>35175.130104999997</v>
      </c>
      <c r="Z34" s="3">
        <v>7630.9084189999994</v>
      </c>
      <c r="AA34" s="3">
        <v>8407.9559669999999</v>
      </c>
      <c r="AB34" s="3">
        <v>8656.0102269999988</v>
      </c>
      <c r="AC34" s="3">
        <v>9790.3738749999975</v>
      </c>
      <c r="AD34" s="3">
        <v>7933.0181870000006</v>
      </c>
      <c r="AE34" s="3">
        <v>8387.5404350000008</v>
      </c>
      <c r="AF34" s="3">
        <v>9063.515922999999</v>
      </c>
      <c r="AG34" s="3">
        <v>7688.6753610000005</v>
      </c>
      <c r="AH34" s="3">
        <v>9574.8204600000026</v>
      </c>
      <c r="AI34" s="3">
        <v>10400.862106999999</v>
      </c>
      <c r="AJ34" s="3">
        <v>7895.939386</v>
      </c>
      <c r="AK34" s="38">
        <v>8928.8898430000027</v>
      </c>
      <c r="AL34" s="3">
        <f t="shared" si="20"/>
        <v>57497.065745</v>
      </c>
      <c r="AM34" s="3">
        <f t="shared" si="21"/>
        <v>46684.100789999997</v>
      </c>
      <c r="AN34" s="3">
        <f t="shared" si="22"/>
        <v>57548.722895000006</v>
      </c>
      <c r="AO34" s="3">
        <f t="shared" si="23"/>
        <v>53543.169268999998</v>
      </c>
      <c r="AP34" s="3">
        <f t="shared" si="24"/>
        <v>59341.502467999999</v>
      </c>
      <c r="AQ34" s="3">
        <f t="shared" si="25"/>
        <v>58746.798148000002</v>
      </c>
      <c r="AR34" s="3">
        <f t="shared" si="26"/>
        <v>53941.006906999995</v>
      </c>
      <c r="AS34" s="3">
        <f t="shared" si="27"/>
        <v>46584.508369000003</v>
      </c>
      <c r="AT34" s="3">
        <f t="shared" si="28"/>
        <v>50770.745775000003</v>
      </c>
      <c r="AU34" s="3">
        <f t="shared" si="29"/>
        <v>55175.036208999991</v>
      </c>
      <c r="AV34" s="3">
        <f t="shared" si="30"/>
        <v>52798.898333000005</v>
      </c>
      <c r="AW34" s="17">
        <f t="shared" si="31"/>
        <v>44280.35006199999</v>
      </c>
    </row>
    <row r="35" spans="1:49" x14ac:dyDescent="0.25">
      <c r="A35" s="24" t="s">
        <v>12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8">
        <v>0</v>
      </c>
      <c r="N35" s="3">
        <v>1218.9341939999999</v>
      </c>
      <c r="O35" s="3">
        <v>1380.3721430000003</v>
      </c>
      <c r="P35" s="3">
        <v>1735.3666889999997</v>
      </c>
      <c r="Q35" s="3">
        <v>1764.929889</v>
      </c>
      <c r="R35" s="3">
        <v>1453.27062</v>
      </c>
      <c r="S35" s="3">
        <v>793.39636400000006</v>
      </c>
      <c r="T35" s="3">
        <v>1488.4279290000002</v>
      </c>
      <c r="U35" s="3">
        <v>1027.9550020000001</v>
      </c>
      <c r="V35" s="3">
        <v>1529.8140599999999</v>
      </c>
      <c r="W35" s="3">
        <v>1560.115315</v>
      </c>
      <c r="X35" s="3">
        <v>991.26922200000001</v>
      </c>
      <c r="Y35" s="38">
        <v>1531.3906930000001</v>
      </c>
      <c r="Z35" s="3">
        <v>1501.055591</v>
      </c>
      <c r="AA35" s="3">
        <v>2773.3310980000001</v>
      </c>
      <c r="AB35" s="3">
        <v>1301.0723459999999</v>
      </c>
      <c r="AC35" s="3">
        <v>268.36190099999999</v>
      </c>
      <c r="AD35" s="3">
        <v>2006.1924749999998</v>
      </c>
      <c r="AE35" s="3">
        <v>2846.5813109999995</v>
      </c>
      <c r="AF35" s="3">
        <v>3341.4809850000001</v>
      </c>
      <c r="AG35" s="3">
        <v>534.34731799999997</v>
      </c>
      <c r="AH35" s="3">
        <v>676.75231899999994</v>
      </c>
      <c r="AI35" s="3">
        <v>1485.5172600000001</v>
      </c>
      <c r="AJ35" s="3">
        <v>882.1961</v>
      </c>
      <c r="AK35" s="38">
        <v>1601.3748939999998</v>
      </c>
      <c r="AL35" s="3">
        <f t="shared" si="20"/>
        <v>-282.12139700000012</v>
      </c>
      <c r="AM35" s="3">
        <f t="shared" si="21"/>
        <v>-1392.9589549999998</v>
      </c>
      <c r="AN35" s="3">
        <f t="shared" si="22"/>
        <v>434.2943429999998</v>
      </c>
      <c r="AO35" s="3">
        <f t="shared" si="23"/>
        <v>1496.567988</v>
      </c>
      <c r="AP35" s="3">
        <f t="shared" si="24"/>
        <v>-552.92185499999982</v>
      </c>
      <c r="AQ35" s="3">
        <f t="shared" si="25"/>
        <v>-2053.1849469999993</v>
      </c>
      <c r="AR35" s="3">
        <f t="shared" si="26"/>
        <v>-1853.053056</v>
      </c>
      <c r="AS35" s="3">
        <f t="shared" si="27"/>
        <v>493.60768400000018</v>
      </c>
      <c r="AT35" s="3">
        <f t="shared" si="28"/>
        <v>853.06174099999998</v>
      </c>
      <c r="AU35" s="3">
        <f t="shared" si="29"/>
        <v>74.598054999999931</v>
      </c>
      <c r="AV35" s="3">
        <f t="shared" si="30"/>
        <v>109.07312200000001</v>
      </c>
      <c r="AW35" s="17">
        <f t="shared" si="31"/>
        <v>-69.984200999999757</v>
      </c>
    </row>
    <row r="36" spans="1:49" ht="15.6" x14ac:dyDescent="0.25">
      <c r="A36" s="48" t="s">
        <v>64</v>
      </c>
      <c r="B36" s="45">
        <f t="shared" ref="B36:M36" si="32">B37+B41+B42+B45+B46+B47+B48</f>
        <v>644348.81099999999</v>
      </c>
      <c r="C36" s="45">
        <f t="shared" si="32"/>
        <v>648492.23239999998</v>
      </c>
      <c r="D36" s="45">
        <f t="shared" si="32"/>
        <v>706077.43700000003</v>
      </c>
      <c r="E36" s="45">
        <f t="shared" si="32"/>
        <v>670647.43030000001</v>
      </c>
      <c r="F36" s="45">
        <f t="shared" si="32"/>
        <v>693961.64989999996</v>
      </c>
      <c r="G36" s="45">
        <f t="shared" si="32"/>
        <v>667337.80539999995</v>
      </c>
      <c r="H36" s="45">
        <f t="shared" si="32"/>
        <v>673180.14859999996</v>
      </c>
      <c r="I36" s="45">
        <f t="shared" si="32"/>
        <v>639306.63210000005</v>
      </c>
      <c r="J36" s="45">
        <f t="shared" si="32"/>
        <v>652741.0943</v>
      </c>
      <c r="K36" s="45">
        <f t="shared" si="32"/>
        <v>624766.30850000004</v>
      </c>
      <c r="L36" s="45">
        <f t="shared" si="32"/>
        <v>561850.76689999993</v>
      </c>
      <c r="M36" s="46">
        <f t="shared" si="32"/>
        <v>642746.68400000001</v>
      </c>
      <c r="N36" s="45">
        <f t="shared" ref="N36:Y36" si="33">SUM(N37:N38)+SUM(N41:N42)+SUM(N45:N48)</f>
        <v>141676.18090000001</v>
      </c>
      <c r="O36" s="45">
        <f t="shared" si="33"/>
        <v>120434.48261099998</v>
      </c>
      <c r="P36" s="45">
        <f t="shared" si="33"/>
        <v>137667.28753999999</v>
      </c>
      <c r="Q36" s="45">
        <f t="shared" si="33"/>
        <v>120645.60636699999</v>
      </c>
      <c r="R36" s="45">
        <f t="shared" si="33"/>
        <v>131511.45163</v>
      </c>
      <c r="S36" s="45">
        <f t="shared" si="33"/>
        <v>131671.85198900002</v>
      </c>
      <c r="T36" s="45">
        <f t="shared" si="33"/>
        <v>141185.01172499999</v>
      </c>
      <c r="U36" s="45">
        <f t="shared" si="33"/>
        <v>162252.255488</v>
      </c>
      <c r="V36" s="45">
        <f t="shared" si="33"/>
        <v>140515.80744499998</v>
      </c>
      <c r="W36" s="45">
        <f t="shared" si="33"/>
        <v>134579.765037</v>
      </c>
      <c r="X36" s="45">
        <f t="shared" si="33"/>
        <v>150731.64340599999</v>
      </c>
      <c r="Y36" s="46">
        <f t="shared" si="33"/>
        <v>134868.81436199998</v>
      </c>
      <c r="Z36" s="45">
        <f t="shared" ref="Z36:AK36" si="34">SUM(Z37:Z38)+SUM(Z41:Z42)+SUM(Z45:Z48)</f>
        <v>99797.285348000005</v>
      </c>
      <c r="AA36" s="45">
        <f t="shared" si="34"/>
        <v>176487.265835</v>
      </c>
      <c r="AB36" s="45">
        <f t="shared" si="34"/>
        <v>183615.74676500002</v>
      </c>
      <c r="AC36" s="45">
        <f t="shared" si="34"/>
        <v>138253.71352200001</v>
      </c>
      <c r="AD36" s="45">
        <f t="shared" si="34"/>
        <v>140293.97972399998</v>
      </c>
      <c r="AE36" s="45">
        <f t="shared" si="34"/>
        <v>131365.58459099999</v>
      </c>
      <c r="AF36" s="45">
        <f t="shared" si="34"/>
        <v>113217.41553300001</v>
      </c>
      <c r="AG36" s="45">
        <f t="shared" si="34"/>
        <v>138126.47548999998</v>
      </c>
      <c r="AH36" s="45">
        <f t="shared" si="34"/>
        <v>137622.01734799999</v>
      </c>
      <c r="AI36" s="45">
        <f t="shared" si="34"/>
        <v>117265.17099</v>
      </c>
      <c r="AJ36" s="45">
        <f t="shared" si="34"/>
        <v>145975.65323399997</v>
      </c>
      <c r="AK36" s="46">
        <f t="shared" si="34"/>
        <v>133030.641714</v>
      </c>
      <c r="AL36" s="45">
        <f t="shared" si="20"/>
        <v>686227.70655200002</v>
      </c>
      <c r="AM36" s="45">
        <f t="shared" si="21"/>
        <v>592439.44917599997</v>
      </c>
      <c r="AN36" s="45">
        <f t="shared" si="22"/>
        <v>660128.97777500004</v>
      </c>
      <c r="AO36" s="45">
        <f t="shared" si="23"/>
        <v>653039.32314500003</v>
      </c>
      <c r="AP36" s="45">
        <f t="shared" si="24"/>
        <v>685179.12180600001</v>
      </c>
      <c r="AQ36" s="45">
        <f t="shared" si="25"/>
        <v>667644.07279799995</v>
      </c>
      <c r="AR36" s="45">
        <f t="shared" si="26"/>
        <v>701147.74479199992</v>
      </c>
      <c r="AS36" s="45">
        <f t="shared" si="27"/>
        <v>663432.41209800006</v>
      </c>
      <c r="AT36" s="45">
        <f t="shared" si="28"/>
        <v>655634.88439699996</v>
      </c>
      <c r="AU36" s="45">
        <f t="shared" si="29"/>
        <v>642080.90254699998</v>
      </c>
      <c r="AV36" s="45">
        <f t="shared" si="30"/>
        <v>566606.75707199995</v>
      </c>
      <c r="AW36" s="47">
        <f t="shared" si="31"/>
        <v>644584.85664799996</v>
      </c>
    </row>
    <row r="37" spans="1:49" x14ac:dyDescent="0.25">
      <c r="A37" s="22" t="s">
        <v>16</v>
      </c>
      <c r="B37" s="2">
        <v>182156.08009999999</v>
      </c>
      <c r="C37" s="2">
        <v>211843.88260000001</v>
      </c>
      <c r="D37" s="2">
        <v>224139.96859999999</v>
      </c>
      <c r="E37" s="2">
        <v>218635.731</v>
      </c>
      <c r="F37" s="2">
        <v>228101.465</v>
      </c>
      <c r="G37" s="2">
        <v>198932.89259999999</v>
      </c>
      <c r="H37" s="2">
        <v>210237.35879999999</v>
      </c>
      <c r="I37" s="2">
        <v>193025.03090000001</v>
      </c>
      <c r="J37" s="2">
        <v>186639.79639999999</v>
      </c>
      <c r="K37" s="2">
        <v>203897.96799999999</v>
      </c>
      <c r="L37" s="2">
        <v>146592.30720000001</v>
      </c>
      <c r="M37" s="36">
        <v>199042.5189</v>
      </c>
      <c r="N37" s="2">
        <v>9040.0735840000016</v>
      </c>
      <c r="O37" s="2">
        <v>4814.3078260000002</v>
      </c>
      <c r="P37" s="2">
        <v>11999.869495999999</v>
      </c>
      <c r="Q37" s="2">
        <v>7933.9286170000005</v>
      </c>
      <c r="R37" s="2">
        <v>7889.4729179999995</v>
      </c>
      <c r="S37" s="2">
        <v>6481.5904820000014</v>
      </c>
      <c r="T37" s="2">
        <v>28528.718596999999</v>
      </c>
      <c r="U37" s="2">
        <v>22258.128861000005</v>
      </c>
      <c r="V37" s="2">
        <v>4315.6446429999996</v>
      </c>
      <c r="W37" s="2">
        <v>4811.5518160000001</v>
      </c>
      <c r="X37" s="2">
        <v>15099.541218</v>
      </c>
      <c r="Y37" s="36">
        <v>6278.5229379999992</v>
      </c>
      <c r="Z37" s="2">
        <v>11470.370761999999</v>
      </c>
      <c r="AA37" s="2">
        <v>28107.976932999998</v>
      </c>
      <c r="AB37" s="2">
        <v>40977.747172999996</v>
      </c>
      <c r="AC37" s="2">
        <v>36605.346676000001</v>
      </c>
      <c r="AD37" s="2">
        <v>15842.900125000002</v>
      </c>
      <c r="AE37" s="2">
        <v>11697.331898</v>
      </c>
      <c r="AF37" s="2">
        <v>13472.401066</v>
      </c>
      <c r="AG37" s="2">
        <v>19503.054270999997</v>
      </c>
      <c r="AH37" s="2">
        <v>20393.860236000004</v>
      </c>
      <c r="AI37" s="2">
        <v>12725.280175</v>
      </c>
      <c r="AJ37" s="2">
        <v>31482.291137999997</v>
      </c>
      <c r="AK37" s="36">
        <v>22480.254188999999</v>
      </c>
      <c r="AL37" s="2">
        <f t="shared" si="20"/>
        <v>179725.78292199998</v>
      </c>
      <c r="AM37" s="2">
        <f t="shared" si="21"/>
        <v>188550.21349300002</v>
      </c>
      <c r="AN37" s="2">
        <f t="shared" si="22"/>
        <v>195162.09092300001</v>
      </c>
      <c r="AO37" s="2">
        <f t="shared" si="23"/>
        <v>189964.31294099998</v>
      </c>
      <c r="AP37" s="2">
        <f t="shared" si="24"/>
        <v>220148.03779299997</v>
      </c>
      <c r="AQ37" s="2">
        <f t="shared" si="25"/>
        <v>193717.15118399999</v>
      </c>
      <c r="AR37" s="2">
        <f t="shared" si="26"/>
        <v>225293.676331</v>
      </c>
      <c r="AS37" s="2">
        <f t="shared" si="27"/>
        <v>195780.10549000002</v>
      </c>
      <c r="AT37" s="2">
        <f t="shared" si="28"/>
        <v>170561.58080699999</v>
      </c>
      <c r="AU37" s="2">
        <f t="shared" si="29"/>
        <v>195984.23964099999</v>
      </c>
      <c r="AV37" s="2">
        <f t="shared" si="30"/>
        <v>130209.55728000001</v>
      </c>
      <c r="AW37" s="19">
        <f t="shared" si="31"/>
        <v>182840.78764900001</v>
      </c>
    </row>
    <row r="38" spans="1:49" x14ac:dyDescent="0.25">
      <c r="A38" s="24" t="s">
        <v>35</v>
      </c>
      <c r="B38" s="2">
        <f>B39+B40</f>
        <v>147546.42490000001</v>
      </c>
      <c r="C38" s="2">
        <f t="shared" ref="C38:Y38" si="35">C39+C40</f>
        <v>171593.54490000001</v>
      </c>
      <c r="D38" s="2">
        <f t="shared" si="35"/>
        <v>181553.37460000001</v>
      </c>
      <c r="E38" s="2">
        <f t="shared" si="35"/>
        <v>177094.94209999999</v>
      </c>
      <c r="F38" s="2">
        <f t="shared" si="35"/>
        <v>184762.18659999999</v>
      </c>
      <c r="G38" s="2">
        <f t="shared" si="35"/>
        <v>161135.64300000001</v>
      </c>
      <c r="H38" s="2">
        <f t="shared" si="35"/>
        <v>170292.26060000001</v>
      </c>
      <c r="I38" s="2">
        <f t="shared" si="35"/>
        <v>156350.27499999999</v>
      </c>
      <c r="J38" s="2">
        <f t="shared" si="35"/>
        <v>151178.23509999999</v>
      </c>
      <c r="K38" s="2">
        <f t="shared" si="35"/>
        <v>165157.3541</v>
      </c>
      <c r="L38" s="2">
        <f t="shared" si="35"/>
        <v>118739.76880000001</v>
      </c>
      <c r="M38" s="36">
        <f t="shared" si="35"/>
        <v>161224.44029999999</v>
      </c>
      <c r="N38" s="2">
        <f>N39+N40</f>
        <v>27448.392055</v>
      </c>
      <c r="O38" s="2">
        <f t="shared" si="35"/>
        <v>13892.610861999998</v>
      </c>
      <c r="P38" s="2">
        <f t="shared" si="35"/>
        <v>14152.681874000002</v>
      </c>
      <c r="Q38" s="2">
        <f t="shared" si="35"/>
        <v>14744.359153999998</v>
      </c>
      <c r="R38" s="2">
        <f t="shared" si="35"/>
        <v>15453.601355000001</v>
      </c>
      <c r="S38" s="2">
        <f t="shared" si="35"/>
        <v>14567.101327</v>
      </c>
      <c r="T38" s="2">
        <f t="shared" si="35"/>
        <v>18655.738615999999</v>
      </c>
      <c r="U38" s="2">
        <f t="shared" si="35"/>
        <v>15987.317353</v>
      </c>
      <c r="V38" s="2">
        <f t="shared" si="35"/>
        <v>16825.883247999998</v>
      </c>
      <c r="W38" s="2">
        <f t="shared" si="35"/>
        <v>19322.762961</v>
      </c>
      <c r="X38" s="2">
        <f t="shared" si="35"/>
        <v>14596.974015</v>
      </c>
      <c r="Y38" s="36">
        <f t="shared" si="35"/>
        <v>15849.989133999999</v>
      </c>
      <c r="Z38" s="2">
        <f>Z39+Z40</f>
        <v>23662.549329000001</v>
      </c>
      <c r="AA38" s="2">
        <f t="shared" ref="AA38:AK38" si="36">AA39+AA40</f>
        <v>24827.087225000003</v>
      </c>
      <c r="AB38" s="2">
        <f t="shared" si="36"/>
        <v>28871.765704000001</v>
      </c>
      <c r="AC38" s="2">
        <f t="shared" si="36"/>
        <v>30360.746213000002</v>
      </c>
      <c r="AD38" s="2">
        <f t="shared" si="36"/>
        <v>29172.937295000003</v>
      </c>
      <c r="AE38" s="2">
        <f t="shared" si="36"/>
        <v>30651.398557</v>
      </c>
      <c r="AF38" s="2">
        <f t="shared" si="36"/>
        <v>30337.735084</v>
      </c>
      <c r="AG38" s="2">
        <f t="shared" si="36"/>
        <v>27003.316342000002</v>
      </c>
      <c r="AH38" s="2">
        <f t="shared" si="36"/>
        <v>26232.555380000002</v>
      </c>
      <c r="AI38" s="2">
        <f t="shared" si="36"/>
        <v>28071.594790999996</v>
      </c>
      <c r="AJ38" s="2">
        <f t="shared" si="36"/>
        <v>21010.807274999999</v>
      </c>
      <c r="AK38" s="36">
        <f t="shared" si="36"/>
        <v>24073.626703000002</v>
      </c>
      <c r="AL38" s="2">
        <f t="shared" si="20"/>
        <v>151332.26762600002</v>
      </c>
      <c r="AM38" s="2">
        <f t="shared" si="21"/>
        <v>160659.06853700001</v>
      </c>
      <c r="AN38" s="2">
        <f t="shared" si="22"/>
        <v>166834.29077000002</v>
      </c>
      <c r="AO38" s="2">
        <f t="shared" si="23"/>
        <v>161478.55504099999</v>
      </c>
      <c r="AP38" s="2">
        <f t="shared" si="24"/>
        <v>171042.85065999997</v>
      </c>
      <c r="AQ38" s="2">
        <f t="shared" si="25"/>
        <v>145051.34577000001</v>
      </c>
      <c r="AR38" s="2">
        <f t="shared" si="26"/>
        <v>158610.26413199998</v>
      </c>
      <c r="AS38" s="2">
        <f t="shared" si="27"/>
        <v>145334.27601099998</v>
      </c>
      <c r="AT38" s="2">
        <f t="shared" si="28"/>
        <v>141771.56296799998</v>
      </c>
      <c r="AU38" s="2">
        <f t="shared" si="29"/>
        <v>156408.52227000002</v>
      </c>
      <c r="AV38" s="2">
        <f t="shared" si="30"/>
        <v>112325.93554000001</v>
      </c>
      <c r="AW38" s="19">
        <f t="shared" si="31"/>
        <v>153000.802731</v>
      </c>
    </row>
    <row r="39" spans="1:49" x14ac:dyDescent="0.25">
      <c r="A39" s="24" t="s">
        <v>47</v>
      </c>
      <c r="B39" s="2">
        <v>147546.42490000001</v>
      </c>
      <c r="C39" s="2">
        <v>171593.54490000001</v>
      </c>
      <c r="D39" s="2">
        <v>181553.37460000001</v>
      </c>
      <c r="E39" s="2">
        <v>177094.94209999999</v>
      </c>
      <c r="F39" s="2">
        <v>184762.18659999999</v>
      </c>
      <c r="G39" s="2">
        <v>161135.64300000001</v>
      </c>
      <c r="H39" s="2">
        <v>170292.26060000001</v>
      </c>
      <c r="I39" s="2">
        <v>156350.27499999999</v>
      </c>
      <c r="J39" s="2">
        <v>151178.23509999999</v>
      </c>
      <c r="K39" s="2">
        <v>165157.3541</v>
      </c>
      <c r="L39" s="2">
        <v>118739.76880000001</v>
      </c>
      <c r="M39" s="36">
        <v>161224.44029999999</v>
      </c>
      <c r="N39" s="2">
        <v>13317.018286</v>
      </c>
      <c r="O39" s="2">
        <v>9182.4539809999987</v>
      </c>
      <c r="P39" s="2">
        <v>9276.2571570000018</v>
      </c>
      <c r="Q39" s="2">
        <v>9370.7846209999989</v>
      </c>
      <c r="R39" s="2">
        <v>9976.3511870000002</v>
      </c>
      <c r="S39" s="2">
        <v>9192.0307809999995</v>
      </c>
      <c r="T39" s="2">
        <v>11303.061217</v>
      </c>
      <c r="U39" s="2">
        <v>9737.8785019999996</v>
      </c>
      <c r="V39" s="2">
        <v>9533.5232940000005</v>
      </c>
      <c r="W39" s="2">
        <v>11935.067687000001</v>
      </c>
      <c r="X39" s="2">
        <v>9499.2152430000006</v>
      </c>
      <c r="Y39" s="36">
        <v>9537.3281559999996</v>
      </c>
      <c r="Z39" s="2">
        <v>16736.373972000001</v>
      </c>
      <c r="AA39" s="2">
        <v>15589.440314000001</v>
      </c>
      <c r="AB39" s="2">
        <v>19356.664966</v>
      </c>
      <c r="AC39" s="2">
        <v>20218.971036000003</v>
      </c>
      <c r="AD39" s="2">
        <v>19437.418166000003</v>
      </c>
      <c r="AE39" s="2">
        <v>20792.352386000002</v>
      </c>
      <c r="AF39" s="2">
        <v>19777.887384999998</v>
      </c>
      <c r="AG39" s="2">
        <v>17760.250089000001</v>
      </c>
      <c r="AH39" s="2">
        <v>17151.882633000001</v>
      </c>
      <c r="AI39" s="2">
        <v>18244.752091000002</v>
      </c>
      <c r="AJ39" s="2">
        <v>13839.828824</v>
      </c>
      <c r="AK39" s="36">
        <v>15511.055055000001</v>
      </c>
      <c r="AL39" s="2">
        <f t="shared" si="20"/>
        <v>144127.06921400002</v>
      </c>
      <c r="AM39" s="2">
        <f t="shared" si="21"/>
        <v>165186.558567</v>
      </c>
      <c r="AN39" s="2">
        <f t="shared" si="22"/>
        <v>171472.96679100001</v>
      </c>
      <c r="AO39" s="2">
        <f t="shared" si="23"/>
        <v>166246.75568499998</v>
      </c>
      <c r="AP39" s="2">
        <f t="shared" si="24"/>
        <v>175301.11962099996</v>
      </c>
      <c r="AQ39" s="2">
        <f t="shared" si="25"/>
        <v>149535.32139500001</v>
      </c>
      <c r="AR39" s="2">
        <f t="shared" si="26"/>
        <v>161817.43443200001</v>
      </c>
      <c r="AS39" s="2">
        <f t="shared" si="27"/>
        <v>148327.90341299999</v>
      </c>
      <c r="AT39" s="2">
        <f t="shared" si="28"/>
        <v>143559.875761</v>
      </c>
      <c r="AU39" s="2">
        <f t="shared" si="29"/>
        <v>158847.669696</v>
      </c>
      <c r="AV39" s="2">
        <f t="shared" si="30"/>
        <v>114399.15521900001</v>
      </c>
      <c r="AW39" s="19">
        <f t="shared" si="31"/>
        <v>155250.71340099999</v>
      </c>
    </row>
    <row r="40" spans="1:49" x14ac:dyDescent="0.25">
      <c r="A40" s="24" t="s">
        <v>48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8">
        <v>0</v>
      </c>
      <c r="N40" s="3">
        <v>14131.373769</v>
      </c>
      <c r="O40" s="3">
        <v>4710.1568809999999</v>
      </c>
      <c r="P40" s="3">
        <v>4876.4247169999999</v>
      </c>
      <c r="Q40" s="3">
        <v>5373.574533</v>
      </c>
      <c r="R40" s="3">
        <v>5477.2501680000005</v>
      </c>
      <c r="S40" s="3">
        <v>5375.0705459999999</v>
      </c>
      <c r="T40" s="3">
        <v>7352.6773989999992</v>
      </c>
      <c r="U40" s="3">
        <v>6249.4388510000008</v>
      </c>
      <c r="V40" s="3">
        <v>7292.3599539999996</v>
      </c>
      <c r="W40" s="3">
        <v>7387.6952739999988</v>
      </c>
      <c r="X40" s="3">
        <v>5097.7587720000001</v>
      </c>
      <c r="Y40" s="38">
        <v>6312.6609779999999</v>
      </c>
      <c r="Z40" s="3">
        <v>6926.1753570000001</v>
      </c>
      <c r="AA40" s="3">
        <v>9237.6469110000035</v>
      </c>
      <c r="AB40" s="3">
        <v>9515.100738000001</v>
      </c>
      <c r="AC40" s="3">
        <v>10141.775177</v>
      </c>
      <c r="AD40" s="3">
        <v>9735.5191290000002</v>
      </c>
      <c r="AE40" s="3">
        <v>9859.046171</v>
      </c>
      <c r="AF40" s="3">
        <v>10559.847699</v>
      </c>
      <c r="AG40" s="3">
        <v>9243.0662530000009</v>
      </c>
      <c r="AH40" s="3">
        <v>9080.6727470000005</v>
      </c>
      <c r="AI40" s="3">
        <v>9826.8426999999956</v>
      </c>
      <c r="AJ40" s="3">
        <v>7170.9784510000009</v>
      </c>
      <c r="AK40" s="38">
        <v>8562.571648000001</v>
      </c>
      <c r="AL40" s="3">
        <f t="shared" si="20"/>
        <v>7205.1984119999997</v>
      </c>
      <c r="AM40" s="3">
        <f t="shared" si="21"/>
        <v>-4527.4900300000036</v>
      </c>
      <c r="AN40" s="3">
        <f t="shared" si="22"/>
        <v>-4638.6760210000011</v>
      </c>
      <c r="AO40" s="3">
        <f t="shared" si="23"/>
        <v>-4768.2006439999996</v>
      </c>
      <c r="AP40" s="3">
        <f t="shared" si="24"/>
        <v>-4258.2689609999998</v>
      </c>
      <c r="AQ40" s="3">
        <f t="shared" si="25"/>
        <v>-4483.975625</v>
      </c>
      <c r="AR40" s="3">
        <f t="shared" si="26"/>
        <v>-3207.1703000000007</v>
      </c>
      <c r="AS40" s="3">
        <f t="shared" si="27"/>
        <v>-2993.6274020000001</v>
      </c>
      <c r="AT40" s="3">
        <f t="shared" si="28"/>
        <v>-1788.312793000001</v>
      </c>
      <c r="AU40" s="3">
        <f t="shared" si="29"/>
        <v>-2439.1474259999968</v>
      </c>
      <c r="AV40" s="3">
        <f t="shared" si="30"/>
        <v>-2073.2196790000007</v>
      </c>
      <c r="AW40" s="17">
        <f t="shared" si="31"/>
        <v>-2249.9106700000011</v>
      </c>
    </row>
    <row r="41" spans="1:49" x14ac:dyDescent="0.25">
      <c r="A41" s="23" t="s">
        <v>9</v>
      </c>
      <c r="B41" s="2">
        <v>322227.16580000002</v>
      </c>
      <c r="C41" s="2">
        <v>286317.25099999999</v>
      </c>
      <c r="D41" s="2">
        <v>323058.46669999999</v>
      </c>
      <c r="E41" s="2">
        <v>309002.11320000002</v>
      </c>
      <c r="F41" s="2">
        <v>322864.39270000003</v>
      </c>
      <c r="G41" s="2">
        <v>330970.87349999999</v>
      </c>
      <c r="H41" s="2">
        <v>317212.37689999997</v>
      </c>
      <c r="I41" s="2">
        <v>306794.65130000003</v>
      </c>
      <c r="J41" s="2">
        <v>330374.12199999997</v>
      </c>
      <c r="K41" s="2">
        <v>301148.86259999999</v>
      </c>
      <c r="L41" s="2">
        <v>288764.45130000002</v>
      </c>
      <c r="M41" s="36">
        <v>331640.27309999999</v>
      </c>
      <c r="N41" s="2">
        <v>207.09046499999999</v>
      </c>
      <c r="O41" s="2">
        <v>1076.792829</v>
      </c>
      <c r="P41" s="2">
        <v>583.78256099999999</v>
      </c>
      <c r="Q41" s="2">
        <v>113.28286799999999</v>
      </c>
      <c r="R41" s="2">
        <v>509.31250999999997</v>
      </c>
      <c r="S41" s="2">
        <v>87.451355000000007</v>
      </c>
      <c r="T41" s="2">
        <v>1230.7606519999999</v>
      </c>
      <c r="U41" s="2">
        <v>67.580768000000006</v>
      </c>
      <c r="V41" s="2">
        <v>29.372686000000002</v>
      </c>
      <c r="W41" s="2">
        <v>75.677351000000002</v>
      </c>
      <c r="X41" s="2">
        <v>16.860700999999999</v>
      </c>
      <c r="Y41" s="36">
        <v>1220.912376</v>
      </c>
      <c r="Z41" s="2">
        <v>32006.388569999999</v>
      </c>
      <c r="AA41" s="2">
        <v>89200.443459999995</v>
      </c>
      <c r="AB41" s="2">
        <v>75933.567330000005</v>
      </c>
      <c r="AC41" s="2">
        <v>33722.53976</v>
      </c>
      <c r="AD41" s="2">
        <v>56484.060310000001</v>
      </c>
      <c r="AE41" s="2">
        <v>47478.150999999998</v>
      </c>
      <c r="AF41" s="2">
        <v>29347.213530000001</v>
      </c>
      <c r="AG41" s="2">
        <v>56376.783020000003</v>
      </c>
      <c r="AH41" s="2">
        <v>53913.026460000001</v>
      </c>
      <c r="AI41" s="2">
        <v>37059.764210000001</v>
      </c>
      <c r="AJ41" s="2">
        <v>64675.24</v>
      </c>
      <c r="AK41" s="36">
        <v>56733.39875</v>
      </c>
      <c r="AL41" s="2">
        <f t="shared" si="20"/>
        <v>290427.86769500002</v>
      </c>
      <c r="AM41" s="2">
        <f t="shared" si="21"/>
        <v>198193.60036899999</v>
      </c>
      <c r="AN41" s="2">
        <f t="shared" si="22"/>
        <v>247708.68193099997</v>
      </c>
      <c r="AO41" s="2">
        <f t="shared" si="23"/>
        <v>275392.85630799999</v>
      </c>
      <c r="AP41" s="2">
        <f t="shared" si="24"/>
        <v>266889.64490000007</v>
      </c>
      <c r="AQ41" s="2">
        <f t="shared" si="25"/>
        <v>283580.173855</v>
      </c>
      <c r="AR41" s="2">
        <f t="shared" si="26"/>
        <v>289095.92402199999</v>
      </c>
      <c r="AS41" s="2">
        <f t="shared" si="27"/>
        <v>250485.44904800001</v>
      </c>
      <c r="AT41" s="2">
        <f t="shared" si="28"/>
        <v>276490.46822599997</v>
      </c>
      <c r="AU41" s="2">
        <f t="shared" si="29"/>
        <v>264164.77574100002</v>
      </c>
      <c r="AV41" s="2">
        <f t="shared" si="30"/>
        <v>224106.07200100005</v>
      </c>
      <c r="AW41" s="19">
        <f t="shared" si="31"/>
        <v>276127.78672600002</v>
      </c>
    </row>
    <row r="42" spans="1:49" x14ac:dyDescent="0.25">
      <c r="A42" s="24" t="s">
        <v>50</v>
      </c>
      <c r="B42" s="3">
        <f>B43+B44</f>
        <v>47531.841999999997</v>
      </c>
      <c r="C42" s="3">
        <f t="shared" ref="C42:AK42" si="37">C43+C44</f>
        <v>52655.828099999999</v>
      </c>
      <c r="D42" s="3">
        <f t="shared" si="37"/>
        <v>54483.0389</v>
      </c>
      <c r="E42" s="3">
        <f t="shared" si="37"/>
        <v>50924.119599999998</v>
      </c>
      <c r="F42" s="3">
        <f t="shared" si="37"/>
        <v>57098.630100000002</v>
      </c>
      <c r="G42" s="3">
        <f t="shared" si="37"/>
        <v>50921.196100000001</v>
      </c>
      <c r="H42" s="3">
        <f t="shared" si="37"/>
        <v>58582.8125</v>
      </c>
      <c r="I42" s="3">
        <f t="shared" si="37"/>
        <v>52509.651299999998</v>
      </c>
      <c r="J42" s="3">
        <f t="shared" si="37"/>
        <v>35908.832699999999</v>
      </c>
      <c r="K42" s="3">
        <f t="shared" si="37"/>
        <v>43729.294600000001</v>
      </c>
      <c r="L42" s="3">
        <f t="shared" si="37"/>
        <v>41049.385499999997</v>
      </c>
      <c r="M42" s="38">
        <f>M43+M44</f>
        <v>37685.368699999999</v>
      </c>
      <c r="N42" s="3">
        <f t="shared" si="37"/>
        <v>36951.55717700001</v>
      </c>
      <c r="O42" s="3">
        <f t="shared" si="37"/>
        <v>38001.768528000001</v>
      </c>
      <c r="P42" s="3">
        <f t="shared" si="37"/>
        <v>41068.687582999999</v>
      </c>
      <c r="Q42" s="3">
        <f t="shared" si="37"/>
        <v>26778.562649000003</v>
      </c>
      <c r="R42" s="3">
        <f t="shared" si="37"/>
        <v>35117.931018000003</v>
      </c>
      <c r="S42" s="3">
        <f t="shared" si="37"/>
        <v>39450.996262000001</v>
      </c>
      <c r="T42" s="3">
        <f t="shared" si="37"/>
        <v>18642.455736</v>
      </c>
      <c r="U42" s="3">
        <f t="shared" si="37"/>
        <v>47246.860611999997</v>
      </c>
      <c r="V42" s="3">
        <f t="shared" si="37"/>
        <v>37602.883310000005</v>
      </c>
      <c r="W42" s="3">
        <f t="shared" si="37"/>
        <v>34415.254532999999</v>
      </c>
      <c r="X42" s="3">
        <f t="shared" si="37"/>
        <v>38205.728455000004</v>
      </c>
      <c r="Y42" s="38">
        <f t="shared" si="37"/>
        <v>33383.413458000003</v>
      </c>
      <c r="Z42" s="3">
        <f t="shared" si="37"/>
        <v>14831.080618999998</v>
      </c>
      <c r="AA42" s="3">
        <f t="shared" si="37"/>
        <v>17939.274785000001</v>
      </c>
      <c r="AB42" s="3">
        <f t="shared" si="37"/>
        <v>17450.694304000001</v>
      </c>
      <c r="AC42" s="3">
        <f t="shared" si="37"/>
        <v>19897.931199999999</v>
      </c>
      <c r="AD42" s="3">
        <f t="shared" si="37"/>
        <v>19042.266832000001</v>
      </c>
      <c r="AE42" s="3">
        <f t="shared" si="37"/>
        <v>22293.274729999997</v>
      </c>
      <c r="AF42" s="3">
        <f t="shared" si="37"/>
        <v>22631.774290000001</v>
      </c>
      <c r="AG42" s="3">
        <f t="shared" si="37"/>
        <v>18471.987785999998</v>
      </c>
      <c r="AH42" s="3">
        <f t="shared" si="37"/>
        <v>17663.885093000001</v>
      </c>
      <c r="AI42" s="3">
        <f t="shared" si="37"/>
        <v>20320.752085</v>
      </c>
      <c r="AJ42" s="3">
        <f t="shared" si="37"/>
        <v>15683.634355</v>
      </c>
      <c r="AK42" s="38">
        <f t="shared" si="37"/>
        <v>18698.926940999998</v>
      </c>
      <c r="AL42" s="3">
        <f t="shared" si="20"/>
        <v>69652.318558000014</v>
      </c>
      <c r="AM42" s="3">
        <f t="shared" si="21"/>
        <v>72718.321842999998</v>
      </c>
      <c r="AN42" s="3">
        <f t="shared" si="22"/>
        <v>78101.032179000002</v>
      </c>
      <c r="AO42" s="3">
        <f t="shared" si="23"/>
        <v>57804.751049000006</v>
      </c>
      <c r="AP42" s="3">
        <f t="shared" si="24"/>
        <v>73174.294286000018</v>
      </c>
      <c r="AQ42" s="3">
        <f t="shared" si="25"/>
        <v>68078.917631999997</v>
      </c>
      <c r="AR42" s="3">
        <f t="shared" si="26"/>
        <v>54593.493946000002</v>
      </c>
      <c r="AS42" s="3">
        <f t="shared" si="27"/>
        <v>81284.524125999989</v>
      </c>
      <c r="AT42" s="3">
        <f t="shared" si="28"/>
        <v>55847.830916999999</v>
      </c>
      <c r="AU42" s="3">
        <f t="shared" si="29"/>
        <v>57823.797047999993</v>
      </c>
      <c r="AV42" s="3">
        <f t="shared" si="30"/>
        <v>63571.479600000006</v>
      </c>
      <c r="AW42" s="17">
        <f t="shared" si="31"/>
        <v>52369.855217000004</v>
      </c>
    </row>
    <row r="43" spans="1:49" x14ac:dyDescent="0.25">
      <c r="A43" s="24" t="s">
        <v>52</v>
      </c>
      <c r="B43" s="3">
        <v>47531.841999999997</v>
      </c>
      <c r="C43" s="3">
        <v>52655.828099999999</v>
      </c>
      <c r="D43" s="3">
        <v>54483.0389</v>
      </c>
      <c r="E43" s="3">
        <v>50924.119599999998</v>
      </c>
      <c r="F43" s="3">
        <v>57098.630100000002</v>
      </c>
      <c r="G43" s="3">
        <v>50921.196100000001</v>
      </c>
      <c r="H43" s="3">
        <v>58582.8125</v>
      </c>
      <c r="I43" s="3">
        <v>52509.651299999998</v>
      </c>
      <c r="J43" s="3">
        <v>35908.832699999999</v>
      </c>
      <c r="K43" s="3">
        <v>43729.294600000001</v>
      </c>
      <c r="L43" s="3">
        <v>41049.385499999997</v>
      </c>
      <c r="M43" s="38">
        <v>37685.368699999999</v>
      </c>
      <c r="N43" s="3">
        <v>36397.346529000009</v>
      </c>
      <c r="O43" s="3">
        <v>36981.452985000004</v>
      </c>
      <c r="P43" s="3">
        <v>34507.074591999997</v>
      </c>
      <c r="Q43" s="3">
        <v>25975.077325000002</v>
      </c>
      <c r="R43" s="3">
        <v>33769.279989000002</v>
      </c>
      <c r="S43" s="3">
        <v>37202.318077000004</v>
      </c>
      <c r="T43" s="3">
        <v>17132.724236999999</v>
      </c>
      <c r="U43" s="3">
        <v>45456.412448999996</v>
      </c>
      <c r="V43" s="3">
        <v>36465.535012000008</v>
      </c>
      <c r="W43" s="3">
        <v>33497.872912999999</v>
      </c>
      <c r="X43" s="3">
        <v>37402.279852000007</v>
      </c>
      <c r="Y43" s="38">
        <v>32565.319659000001</v>
      </c>
      <c r="Z43" s="3">
        <v>12550.816286999998</v>
      </c>
      <c r="AA43" s="3">
        <v>15283.549331</v>
      </c>
      <c r="AB43" s="3">
        <v>14272.404768</v>
      </c>
      <c r="AC43" s="3">
        <v>16816.863213000001</v>
      </c>
      <c r="AD43" s="3">
        <v>15332.411626999999</v>
      </c>
      <c r="AE43" s="3">
        <v>17534.730955999999</v>
      </c>
      <c r="AF43" s="3">
        <v>16816.525813</v>
      </c>
      <c r="AG43" s="3">
        <v>13805.705473999999</v>
      </c>
      <c r="AH43" s="3">
        <v>12305.72234</v>
      </c>
      <c r="AI43" s="3">
        <v>16511.879875999999</v>
      </c>
      <c r="AJ43" s="3">
        <v>11590.064435</v>
      </c>
      <c r="AK43" s="38">
        <v>12591.094171999999</v>
      </c>
      <c r="AL43" s="3">
        <f t="shared" si="20"/>
        <v>71378.372242000012</v>
      </c>
      <c r="AM43" s="3">
        <f t="shared" si="21"/>
        <v>74353.731753999993</v>
      </c>
      <c r="AN43" s="3">
        <f t="shared" si="22"/>
        <v>74717.708723999996</v>
      </c>
      <c r="AO43" s="3">
        <f t="shared" si="23"/>
        <v>60082.333711999992</v>
      </c>
      <c r="AP43" s="3">
        <f t="shared" si="24"/>
        <v>75535.498462000018</v>
      </c>
      <c r="AQ43" s="3">
        <f t="shared" si="25"/>
        <v>70588.783221000005</v>
      </c>
      <c r="AR43" s="3">
        <f t="shared" si="26"/>
        <v>58899.010924000002</v>
      </c>
      <c r="AS43" s="3">
        <f t="shared" si="27"/>
        <v>84160.358274999991</v>
      </c>
      <c r="AT43" s="3">
        <f t="shared" si="28"/>
        <v>60068.645372000006</v>
      </c>
      <c r="AU43" s="3">
        <f t="shared" si="29"/>
        <v>60715.287636999994</v>
      </c>
      <c r="AV43" s="3">
        <f t="shared" si="30"/>
        <v>66861.600917000003</v>
      </c>
      <c r="AW43" s="17">
        <f t="shared" si="31"/>
        <v>57659.594186999995</v>
      </c>
    </row>
    <row r="44" spans="1:49" x14ac:dyDescent="0.25">
      <c r="A44" s="24" t="s">
        <v>53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8">
        <v>0</v>
      </c>
      <c r="N44" s="3">
        <v>554.21064799999999</v>
      </c>
      <c r="O44" s="3">
        <v>1020.315543</v>
      </c>
      <c r="P44" s="3">
        <v>6561.612991</v>
      </c>
      <c r="Q44" s="3">
        <v>803.48532399999999</v>
      </c>
      <c r="R44" s="3">
        <v>1348.6510289999999</v>
      </c>
      <c r="S44" s="3">
        <v>2248.6781850000002</v>
      </c>
      <c r="T44" s="3">
        <v>1509.731499</v>
      </c>
      <c r="U44" s="3">
        <v>1790.448163</v>
      </c>
      <c r="V44" s="3">
        <v>1137.3482980000001</v>
      </c>
      <c r="W44" s="3">
        <v>917.38161999999988</v>
      </c>
      <c r="X44" s="3">
        <v>803.44860300000005</v>
      </c>
      <c r="Y44" s="38">
        <v>818.09379899999988</v>
      </c>
      <c r="Z44" s="3">
        <v>2280.2643320000002</v>
      </c>
      <c r="AA44" s="3">
        <v>2655.7254540000004</v>
      </c>
      <c r="AB44" s="3">
        <v>3178.2895360000002</v>
      </c>
      <c r="AC44" s="3">
        <v>3081.0679870000004</v>
      </c>
      <c r="AD44" s="3">
        <v>3709.8552050000003</v>
      </c>
      <c r="AE44" s="3">
        <v>4758.5437739999998</v>
      </c>
      <c r="AF44" s="3">
        <v>5815.248477000001</v>
      </c>
      <c r="AG44" s="3">
        <v>4666.2823120000003</v>
      </c>
      <c r="AH44" s="3">
        <v>5358.1627529999996</v>
      </c>
      <c r="AI44" s="3">
        <v>3808.8722090000001</v>
      </c>
      <c r="AJ44" s="3">
        <v>4093.5699199999999</v>
      </c>
      <c r="AK44" s="38">
        <v>6107.8327689999996</v>
      </c>
      <c r="AL44" s="3">
        <f t="shared" si="20"/>
        <v>-1726.0536840000002</v>
      </c>
      <c r="AM44" s="3">
        <f t="shared" si="21"/>
        <v>-1635.4099110000002</v>
      </c>
      <c r="AN44" s="3">
        <f t="shared" si="22"/>
        <v>3383.3234549999997</v>
      </c>
      <c r="AO44" s="3">
        <f t="shared" si="23"/>
        <v>-2277.5826630000001</v>
      </c>
      <c r="AP44" s="3">
        <f t="shared" si="24"/>
        <v>-2361.2041760000002</v>
      </c>
      <c r="AQ44" s="3">
        <f t="shared" si="25"/>
        <v>-2509.8655889999995</v>
      </c>
      <c r="AR44" s="3">
        <f t="shared" si="26"/>
        <v>-4305.5169780000015</v>
      </c>
      <c r="AS44" s="3">
        <f t="shared" si="27"/>
        <v>-2875.8341490000003</v>
      </c>
      <c r="AT44" s="3">
        <f t="shared" si="28"/>
        <v>-4220.8144549999997</v>
      </c>
      <c r="AU44" s="3">
        <f t="shared" si="29"/>
        <v>-2891.490589</v>
      </c>
      <c r="AV44" s="3">
        <f t="shared" si="30"/>
        <v>-3290.1213170000001</v>
      </c>
      <c r="AW44" s="17">
        <f t="shared" si="31"/>
        <v>-5289.7389699999994</v>
      </c>
    </row>
    <row r="45" spans="1:49" x14ac:dyDescent="0.25">
      <c r="A45" s="29" t="s">
        <v>36</v>
      </c>
      <c r="B45" s="3">
        <v>46150.723100000003</v>
      </c>
      <c r="C45" s="3">
        <v>45658.270700000001</v>
      </c>
      <c r="D45" s="3">
        <v>47619.962800000001</v>
      </c>
      <c r="E45" s="3">
        <v>41959.466500000002</v>
      </c>
      <c r="F45" s="3">
        <v>27404.162100000001</v>
      </c>
      <c r="G45" s="3">
        <v>33899.843200000003</v>
      </c>
      <c r="H45" s="3">
        <v>26158.600399999999</v>
      </c>
      <c r="I45" s="3">
        <v>30603.298599999998</v>
      </c>
      <c r="J45" s="3">
        <v>34695.343200000003</v>
      </c>
      <c r="K45" s="3">
        <v>22594.183300000001</v>
      </c>
      <c r="L45" s="3">
        <v>29257.622899999998</v>
      </c>
      <c r="M45" s="38">
        <v>26122.523300000001</v>
      </c>
      <c r="N45" s="3">
        <v>1698.0953420000001</v>
      </c>
      <c r="O45" s="3">
        <v>2628.709683</v>
      </c>
      <c r="P45" s="3">
        <v>3056.1945219999998</v>
      </c>
      <c r="Q45" s="3">
        <v>4725.3916739999995</v>
      </c>
      <c r="R45" s="3">
        <v>4524.4404189999996</v>
      </c>
      <c r="S45" s="3">
        <v>3750.4137019999998</v>
      </c>
      <c r="T45" s="3">
        <v>3646.714618</v>
      </c>
      <c r="U45" s="3">
        <v>2814.6985220000001</v>
      </c>
      <c r="V45" s="3">
        <v>4681.0629449999997</v>
      </c>
      <c r="W45" s="3">
        <v>5854.9918960000005</v>
      </c>
      <c r="X45" s="3">
        <v>6293.5962990000007</v>
      </c>
      <c r="Y45" s="38">
        <v>4054.3481509999997</v>
      </c>
      <c r="Z45" s="3">
        <v>12242.424555000001</v>
      </c>
      <c r="AA45" s="3">
        <v>11703.656608000001</v>
      </c>
      <c r="AB45" s="3">
        <v>12700.23947</v>
      </c>
      <c r="AC45" s="3">
        <v>11586.203890000001</v>
      </c>
      <c r="AD45" s="3">
        <v>10811.988114</v>
      </c>
      <c r="AE45" s="3">
        <v>7834.5124749999995</v>
      </c>
      <c r="AF45" s="3">
        <v>10190.781944</v>
      </c>
      <c r="AG45" s="3">
        <v>9799.659866</v>
      </c>
      <c r="AH45" s="3">
        <v>11146.640054</v>
      </c>
      <c r="AI45" s="3">
        <v>9728.2708600000005</v>
      </c>
      <c r="AJ45" s="3">
        <v>7680.6465059999991</v>
      </c>
      <c r="AK45" s="38">
        <v>5821.4119630000005</v>
      </c>
      <c r="AL45" s="3">
        <f t="shared" si="20"/>
        <v>35606.393886999998</v>
      </c>
      <c r="AM45" s="3">
        <f t="shared" si="21"/>
        <v>36583.323774999997</v>
      </c>
      <c r="AN45" s="3">
        <f t="shared" si="22"/>
        <v>37975.917851999999</v>
      </c>
      <c r="AO45" s="3">
        <f t="shared" si="23"/>
        <v>35098.654284000004</v>
      </c>
      <c r="AP45" s="3">
        <f t="shared" si="24"/>
        <v>21116.614405</v>
      </c>
      <c r="AQ45" s="3">
        <f t="shared" si="25"/>
        <v>29815.744427000001</v>
      </c>
      <c r="AR45" s="3">
        <f t="shared" si="26"/>
        <v>19614.533073999999</v>
      </c>
      <c r="AS45" s="3">
        <f t="shared" si="27"/>
        <v>23618.337255999999</v>
      </c>
      <c r="AT45" s="3">
        <f t="shared" si="28"/>
        <v>28229.766091000001</v>
      </c>
      <c r="AU45" s="3">
        <f t="shared" si="29"/>
        <v>18720.904336</v>
      </c>
      <c r="AV45" s="3">
        <f t="shared" si="30"/>
        <v>27870.572693000002</v>
      </c>
      <c r="AW45" s="17">
        <f t="shared" si="31"/>
        <v>24355.459488</v>
      </c>
    </row>
    <row r="46" spans="1:49" x14ac:dyDescent="0.25">
      <c r="A46" s="23" t="s">
        <v>17</v>
      </c>
      <c r="B46" s="3">
        <v>46283</v>
      </c>
      <c r="C46" s="3">
        <v>52017</v>
      </c>
      <c r="D46" s="3">
        <v>56776</v>
      </c>
      <c r="E46" s="3">
        <v>50126</v>
      </c>
      <c r="F46" s="3">
        <v>58493</v>
      </c>
      <c r="G46" s="3">
        <v>52613</v>
      </c>
      <c r="H46" s="3">
        <v>60989</v>
      </c>
      <c r="I46" s="3">
        <v>56374</v>
      </c>
      <c r="J46" s="3">
        <v>65123</v>
      </c>
      <c r="K46" s="3">
        <v>53396</v>
      </c>
      <c r="L46" s="3">
        <v>56187</v>
      </c>
      <c r="M46" s="38">
        <v>48256</v>
      </c>
      <c r="N46" s="3">
        <v>59672.277287999997</v>
      </c>
      <c r="O46" s="3">
        <v>56675.874645999997</v>
      </c>
      <c r="P46" s="3">
        <v>62141.791161999994</v>
      </c>
      <c r="Q46" s="3">
        <v>59723.019093999996</v>
      </c>
      <c r="R46" s="3">
        <v>65989.965089999998</v>
      </c>
      <c r="S46" s="3">
        <v>61092.676241000008</v>
      </c>
      <c r="T46" s="3">
        <v>63101.047948000007</v>
      </c>
      <c r="U46" s="3">
        <v>67694.649462999994</v>
      </c>
      <c r="V46" s="3">
        <v>69553.269692999995</v>
      </c>
      <c r="W46" s="3">
        <v>61047.892528999997</v>
      </c>
      <c r="X46" s="3">
        <v>60692.651367000013</v>
      </c>
      <c r="Y46" s="38">
        <v>63217.544876999993</v>
      </c>
      <c r="Z46" s="3">
        <v>5445.1495570000006</v>
      </c>
      <c r="AA46" s="3">
        <v>4536.8098749999999</v>
      </c>
      <c r="AB46" s="3">
        <v>7609.896569999999</v>
      </c>
      <c r="AC46" s="3">
        <v>5682.8859359999997</v>
      </c>
      <c r="AD46" s="3">
        <v>8304.0211019999988</v>
      </c>
      <c r="AE46" s="3">
        <v>11014.511723</v>
      </c>
      <c r="AF46" s="3">
        <v>7203.754030000001</v>
      </c>
      <c r="AG46" s="3">
        <v>6858.5763089999991</v>
      </c>
      <c r="AH46" s="3">
        <v>8249.4490430000005</v>
      </c>
      <c r="AI46" s="3">
        <v>9277.4908369999994</v>
      </c>
      <c r="AJ46" s="3">
        <v>5420.9043419999998</v>
      </c>
      <c r="AK46" s="38">
        <v>5172.1405109999996</v>
      </c>
      <c r="AL46" s="3">
        <f t="shared" si="20"/>
        <v>100510.127731</v>
      </c>
      <c r="AM46" s="3">
        <f t="shared" si="21"/>
        <v>104156.06477099999</v>
      </c>
      <c r="AN46" s="3">
        <f t="shared" si="22"/>
        <v>111307.894592</v>
      </c>
      <c r="AO46" s="3">
        <f t="shared" si="23"/>
        <v>104166.13315799998</v>
      </c>
      <c r="AP46" s="3">
        <f t="shared" si="24"/>
        <v>116178.943988</v>
      </c>
      <c r="AQ46" s="3">
        <f t="shared" si="25"/>
        <v>102691.16451800001</v>
      </c>
      <c r="AR46" s="3">
        <f t="shared" si="26"/>
        <v>116886.29391800001</v>
      </c>
      <c r="AS46" s="3">
        <f t="shared" si="27"/>
        <v>117210.073154</v>
      </c>
      <c r="AT46" s="3">
        <f t="shared" si="28"/>
        <v>126426.82065000001</v>
      </c>
      <c r="AU46" s="3">
        <f t="shared" si="29"/>
        <v>105166.401692</v>
      </c>
      <c r="AV46" s="3">
        <f t="shared" si="30"/>
        <v>111458.74702500002</v>
      </c>
      <c r="AW46" s="17">
        <f t="shared" si="31"/>
        <v>106301.40436599999</v>
      </c>
    </row>
    <row r="47" spans="1:49" x14ac:dyDescent="0.25">
      <c r="A47" s="23" t="s">
        <v>10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36">
        <v>0</v>
      </c>
      <c r="N47" s="2">
        <v>1534.931703</v>
      </c>
      <c r="O47" s="2">
        <v>1326.5386910000002</v>
      </c>
      <c r="P47" s="2">
        <v>1205.3812909999999</v>
      </c>
      <c r="Q47" s="2">
        <v>1390.3674140000001</v>
      </c>
      <c r="R47" s="2">
        <v>902.08374000000003</v>
      </c>
      <c r="S47" s="2">
        <v>926.70167300000003</v>
      </c>
      <c r="T47" s="2">
        <v>1051.62986</v>
      </c>
      <c r="U47" s="2">
        <v>803.80241599999999</v>
      </c>
      <c r="V47" s="2">
        <v>1098.63626</v>
      </c>
      <c r="W47" s="2">
        <v>1472.587925</v>
      </c>
      <c r="X47" s="2">
        <v>1340.065278</v>
      </c>
      <c r="Y47" s="36">
        <v>1807.6823119999999</v>
      </c>
      <c r="Z47" s="2">
        <v>139.304956</v>
      </c>
      <c r="AA47" s="2">
        <v>166.64794899999998</v>
      </c>
      <c r="AB47" s="2">
        <v>70.724214000000003</v>
      </c>
      <c r="AC47" s="2">
        <v>396.61710699999998</v>
      </c>
      <c r="AD47" s="2">
        <v>620.66174599999999</v>
      </c>
      <c r="AE47" s="2">
        <v>385.29420799999997</v>
      </c>
      <c r="AF47" s="2">
        <v>33.659588999999997</v>
      </c>
      <c r="AG47" s="2">
        <v>113.060896</v>
      </c>
      <c r="AH47" s="2">
        <v>22.601081999999998</v>
      </c>
      <c r="AI47" s="2">
        <v>76.726032000000004</v>
      </c>
      <c r="AJ47" s="2">
        <v>18.289618000000001</v>
      </c>
      <c r="AK47" s="36">
        <v>50.872656999999997</v>
      </c>
      <c r="AL47" s="2">
        <f t="shared" si="20"/>
        <v>1395.626747</v>
      </c>
      <c r="AM47" s="2">
        <f t="shared" si="21"/>
        <v>1159.8907420000003</v>
      </c>
      <c r="AN47" s="2">
        <f t="shared" si="22"/>
        <v>1134.6570769999998</v>
      </c>
      <c r="AO47" s="2">
        <f t="shared" si="23"/>
        <v>993.75030700000002</v>
      </c>
      <c r="AP47" s="2">
        <f t="shared" si="24"/>
        <v>281.42199400000004</v>
      </c>
      <c r="AQ47" s="2">
        <f t="shared" si="25"/>
        <v>541.407465</v>
      </c>
      <c r="AR47" s="2">
        <f t="shared" si="26"/>
        <v>1017.970271</v>
      </c>
      <c r="AS47" s="2">
        <f t="shared" si="27"/>
        <v>690.74152000000004</v>
      </c>
      <c r="AT47" s="2">
        <f t="shared" si="28"/>
        <v>1076.0351780000001</v>
      </c>
      <c r="AU47" s="2">
        <f t="shared" si="29"/>
        <v>1395.861893</v>
      </c>
      <c r="AV47" s="2">
        <f t="shared" si="30"/>
        <v>1321.77566</v>
      </c>
      <c r="AW47" s="19">
        <f t="shared" si="31"/>
        <v>1756.809655</v>
      </c>
    </row>
    <row r="48" spans="1:49" x14ac:dyDescent="0.25">
      <c r="A48" s="23" t="s">
        <v>13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36">
        <v>0</v>
      </c>
      <c r="N48" s="2">
        <v>5123.7632860000003</v>
      </c>
      <c r="O48" s="2">
        <v>2017.8795459999999</v>
      </c>
      <c r="P48" s="2">
        <v>3458.8990509999999</v>
      </c>
      <c r="Q48" s="2">
        <v>5236.6948970000003</v>
      </c>
      <c r="R48" s="2">
        <v>1124.6445799999999</v>
      </c>
      <c r="S48" s="2">
        <v>5314.9209469999996</v>
      </c>
      <c r="T48" s="2">
        <v>6327.9456980000004</v>
      </c>
      <c r="U48" s="2">
        <v>5379.2174930000001</v>
      </c>
      <c r="V48" s="2">
        <v>6409.0546599999998</v>
      </c>
      <c r="W48" s="2">
        <v>7579.046026</v>
      </c>
      <c r="X48" s="2">
        <v>14486.226073</v>
      </c>
      <c r="Y48" s="36">
        <v>9056.4011159999991</v>
      </c>
      <c r="Z48" s="2">
        <v>1.7000000000000001E-2</v>
      </c>
      <c r="AA48" s="2">
        <v>5.3689999999999998</v>
      </c>
      <c r="AB48" s="2">
        <v>1.1120000000000001</v>
      </c>
      <c r="AC48" s="2">
        <v>1.4427399999999999</v>
      </c>
      <c r="AD48" s="2">
        <v>15.1442</v>
      </c>
      <c r="AE48" s="2">
        <v>11.11</v>
      </c>
      <c r="AF48" s="2">
        <v>9.6000000000000002E-2</v>
      </c>
      <c r="AG48" s="2">
        <v>3.6999999999999998E-2</v>
      </c>
      <c r="AH48" s="2">
        <v>0</v>
      </c>
      <c r="AI48" s="2">
        <v>5.2919999999999998</v>
      </c>
      <c r="AJ48" s="2">
        <v>3.84</v>
      </c>
      <c r="AK48" s="36">
        <v>0.01</v>
      </c>
      <c r="AL48" s="2">
        <f t="shared" si="20"/>
        <v>5123.7462860000005</v>
      </c>
      <c r="AM48" s="2">
        <f t="shared" si="21"/>
        <v>2012.510546</v>
      </c>
      <c r="AN48" s="2">
        <f t="shared" si="22"/>
        <v>3457.7870509999998</v>
      </c>
      <c r="AO48" s="2">
        <f t="shared" si="23"/>
        <v>5235.2521569999999</v>
      </c>
      <c r="AP48" s="2">
        <f t="shared" si="24"/>
        <v>1109.50038</v>
      </c>
      <c r="AQ48" s="2">
        <f t="shared" si="25"/>
        <v>5303.8109469999999</v>
      </c>
      <c r="AR48" s="2">
        <f t="shared" si="26"/>
        <v>6327.8496980000009</v>
      </c>
      <c r="AS48" s="2">
        <f t="shared" si="27"/>
        <v>5379.1804929999998</v>
      </c>
      <c r="AT48" s="2">
        <f t="shared" si="28"/>
        <v>6409.0546599999998</v>
      </c>
      <c r="AU48" s="2">
        <f t="shared" si="29"/>
        <v>7573.7540259999996</v>
      </c>
      <c r="AV48" s="2">
        <f t="shared" si="30"/>
        <v>14482.386073</v>
      </c>
      <c r="AW48" s="19">
        <f t="shared" si="31"/>
        <v>9056.3911159999989</v>
      </c>
    </row>
    <row r="49" spans="1:49" x14ac:dyDescent="0.25">
      <c r="A49" s="44" t="s">
        <v>37</v>
      </c>
      <c r="B49" s="45">
        <f>B50+B51</f>
        <v>174849.54859999998</v>
      </c>
      <c r="C49" s="45">
        <f t="shared" ref="C49:AW49" si="38">C50+C51</f>
        <v>168492.52370000002</v>
      </c>
      <c r="D49" s="45">
        <f t="shared" si="38"/>
        <v>182377.4368</v>
      </c>
      <c r="E49" s="45">
        <f t="shared" si="38"/>
        <v>173300.5759</v>
      </c>
      <c r="F49" s="45">
        <f t="shared" si="38"/>
        <v>179662.42070000002</v>
      </c>
      <c r="G49" s="45">
        <f t="shared" si="38"/>
        <v>162358.67420000001</v>
      </c>
      <c r="H49" s="45">
        <f t="shared" si="38"/>
        <v>170718.95740000001</v>
      </c>
      <c r="I49" s="45">
        <f t="shared" si="38"/>
        <v>174176.61440000002</v>
      </c>
      <c r="J49" s="45">
        <f t="shared" si="38"/>
        <v>169311.81630000001</v>
      </c>
      <c r="K49" s="45">
        <f t="shared" si="38"/>
        <v>168813.31449999998</v>
      </c>
      <c r="L49" s="45">
        <f t="shared" si="38"/>
        <v>173244.25599999999</v>
      </c>
      <c r="M49" s="46">
        <f t="shared" si="38"/>
        <v>172234.86180000001</v>
      </c>
      <c r="N49" s="45">
        <f t="shared" si="38"/>
        <v>65904.695655000003</v>
      </c>
      <c r="O49" s="45">
        <f t="shared" si="38"/>
        <v>72809.212747999991</v>
      </c>
      <c r="P49" s="45">
        <f t="shared" si="38"/>
        <v>44651.468353999997</v>
      </c>
      <c r="Q49" s="45">
        <f t="shared" si="38"/>
        <v>73670.050071999998</v>
      </c>
      <c r="R49" s="45">
        <f t="shared" si="38"/>
        <v>88292.814932000008</v>
      </c>
      <c r="S49" s="45">
        <f t="shared" si="38"/>
        <v>45214.357380999994</v>
      </c>
      <c r="T49" s="45">
        <f t="shared" si="38"/>
        <v>63078.101503000005</v>
      </c>
      <c r="U49" s="45">
        <f t="shared" si="38"/>
        <v>74511.759445999996</v>
      </c>
      <c r="V49" s="45">
        <f t="shared" si="38"/>
        <v>49438.141805000007</v>
      </c>
      <c r="W49" s="45">
        <f t="shared" si="38"/>
        <v>61328.720289999997</v>
      </c>
      <c r="X49" s="45">
        <f t="shared" si="38"/>
        <v>52828.211271999993</v>
      </c>
      <c r="Y49" s="46">
        <f t="shared" si="38"/>
        <v>70553.203712000002</v>
      </c>
      <c r="Z49" s="45">
        <f t="shared" si="38"/>
        <v>90420.501231000002</v>
      </c>
      <c r="AA49" s="45">
        <f t="shared" si="38"/>
        <v>79480.009550999996</v>
      </c>
      <c r="AB49" s="45">
        <f t="shared" si="38"/>
        <v>79892.752638000005</v>
      </c>
      <c r="AC49" s="45">
        <f t="shared" si="38"/>
        <v>107007.326107</v>
      </c>
      <c r="AD49" s="45">
        <f t="shared" si="38"/>
        <v>150762.64818600001</v>
      </c>
      <c r="AE49" s="45">
        <f t="shared" si="38"/>
        <v>104750.34754700001</v>
      </c>
      <c r="AF49" s="45">
        <f t="shared" si="38"/>
        <v>104077.61896199999</v>
      </c>
      <c r="AG49" s="45">
        <f t="shared" si="38"/>
        <v>103673.72400299998</v>
      </c>
      <c r="AH49" s="45">
        <f t="shared" si="38"/>
        <v>102990.63870799998</v>
      </c>
      <c r="AI49" s="45">
        <f t="shared" si="38"/>
        <v>91816.830862999996</v>
      </c>
      <c r="AJ49" s="45">
        <f t="shared" si="38"/>
        <v>85227.646237999987</v>
      </c>
      <c r="AK49" s="46">
        <f t="shared" si="38"/>
        <v>113181.85693399998</v>
      </c>
      <c r="AL49" s="45">
        <f t="shared" si="38"/>
        <v>150333.743024</v>
      </c>
      <c r="AM49" s="45">
        <f t="shared" si="38"/>
        <v>161821.72689699999</v>
      </c>
      <c r="AN49" s="45">
        <f t="shared" si="38"/>
        <v>147136.152516</v>
      </c>
      <c r="AO49" s="45">
        <f t="shared" si="38"/>
        <v>139963.29986500001</v>
      </c>
      <c r="AP49" s="45">
        <f t="shared" si="38"/>
        <v>117192.58744600003</v>
      </c>
      <c r="AQ49" s="45">
        <f t="shared" si="38"/>
        <v>102822.68403399998</v>
      </c>
      <c r="AR49" s="45">
        <f t="shared" si="38"/>
        <v>129719.43994100002</v>
      </c>
      <c r="AS49" s="45">
        <f t="shared" si="38"/>
        <v>145014.64984299999</v>
      </c>
      <c r="AT49" s="45">
        <f t="shared" si="38"/>
        <v>115759.31939700003</v>
      </c>
      <c r="AU49" s="45">
        <f t="shared" si="38"/>
        <v>138325.203927</v>
      </c>
      <c r="AV49" s="45">
        <f t="shared" si="38"/>
        <v>140844.82103400002</v>
      </c>
      <c r="AW49" s="47">
        <f t="shared" si="38"/>
        <v>129606.20857800001</v>
      </c>
    </row>
    <row r="50" spans="1:49" x14ac:dyDescent="0.25">
      <c r="A50" s="16" t="s">
        <v>11</v>
      </c>
      <c r="B50" s="3">
        <v>91125.072899999999</v>
      </c>
      <c r="C50" s="3">
        <v>81403.016900000002</v>
      </c>
      <c r="D50" s="3">
        <v>88883.066200000001</v>
      </c>
      <c r="E50" s="3">
        <v>87508.544299999994</v>
      </c>
      <c r="F50" s="3">
        <v>91046.758300000001</v>
      </c>
      <c r="G50" s="3">
        <v>83610.886499999993</v>
      </c>
      <c r="H50" s="3">
        <v>94060.866699999999</v>
      </c>
      <c r="I50" s="3">
        <v>95491.614400000006</v>
      </c>
      <c r="J50" s="3">
        <v>86597.885999999999</v>
      </c>
      <c r="K50" s="3">
        <v>90208.390299999999</v>
      </c>
      <c r="L50" s="3">
        <v>89435.284599999999</v>
      </c>
      <c r="M50" s="38">
        <v>84289.613100000002</v>
      </c>
      <c r="N50" s="3">
        <v>10358.906439</v>
      </c>
      <c r="O50" s="3">
        <v>11254.216838999999</v>
      </c>
      <c r="P50" s="3">
        <v>9073.1297900000009</v>
      </c>
      <c r="Q50" s="3">
        <v>8584.386849999999</v>
      </c>
      <c r="R50" s="3">
        <v>11574.884967</v>
      </c>
      <c r="S50" s="3">
        <v>8968.8987990000005</v>
      </c>
      <c r="T50" s="3">
        <v>11390.070750999999</v>
      </c>
      <c r="U50" s="3">
        <v>10625.616624</v>
      </c>
      <c r="V50" s="3">
        <v>10355.870567000004</v>
      </c>
      <c r="W50" s="3">
        <v>13572.211526000001</v>
      </c>
      <c r="X50" s="3">
        <v>9569.8206619999964</v>
      </c>
      <c r="Y50" s="38">
        <v>13818.720923000004</v>
      </c>
      <c r="Z50" s="3">
        <v>53957.777348000003</v>
      </c>
      <c r="AA50" s="3">
        <v>47032.511232999997</v>
      </c>
      <c r="AB50" s="3">
        <v>43401.313763000006</v>
      </c>
      <c r="AC50" s="3">
        <v>68534.621975999995</v>
      </c>
      <c r="AD50" s="3">
        <v>111026.01448199998</v>
      </c>
      <c r="AE50" s="3">
        <v>68185.297694000023</v>
      </c>
      <c r="AF50" s="3">
        <v>68658.233439999996</v>
      </c>
      <c r="AG50" s="3">
        <v>68084.821103999988</v>
      </c>
      <c r="AH50" s="3">
        <v>67681.632060999997</v>
      </c>
      <c r="AI50" s="3">
        <v>57167.517907000001</v>
      </c>
      <c r="AJ50" s="3">
        <v>56716.217359999988</v>
      </c>
      <c r="AK50" s="38">
        <v>79437.943481999988</v>
      </c>
      <c r="AL50" s="3">
        <f t="shared" ref="AL50:AW50" si="39">(B50+N50-Z50)</f>
        <v>47526.201990999994</v>
      </c>
      <c r="AM50" s="3">
        <f t="shared" si="39"/>
        <v>45624.722506000006</v>
      </c>
      <c r="AN50" s="3">
        <f t="shared" si="39"/>
        <v>54554.882227000002</v>
      </c>
      <c r="AO50" s="3">
        <f t="shared" si="39"/>
        <v>27558.309173999995</v>
      </c>
      <c r="AP50" s="3">
        <f t="shared" si="39"/>
        <v>-8404.3712149999774</v>
      </c>
      <c r="AQ50" s="3">
        <f t="shared" si="39"/>
        <v>24394.487604999973</v>
      </c>
      <c r="AR50" s="3">
        <f t="shared" si="39"/>
        <v>36792.704011000009</v>
      </c>
      <c r="AS50" s="3">
        <f t="shared" si="39"/>
        <v>38032.40992000002</v>
      </c>
      <c r="AT50" s="3">
        <f t="shared" si="39"/>
        <v>29272.124506000007</v>
      </c>
      <c r="AU50" s="3">
        <f t="shared" si="39"/>
        <v>46613.083918999997</v>
      </c>
      <c r="AV50" s="3">
        <f t="shared" si="39"/>
        <v>42288.887902000009</v>
      </c>
      <c r="AW50" s="17">
        <f t="shared" si="39"/>
        <v>18670.390541000015</v>
      </c>
    </row>
    <row r="51" spans="1:49" x14ac:dyDescent="0.25">
      <c r="A51" s="48" t="s">
        <v>55</v>
      </c>
      <c r="B51" s="45">
        <v>83724.475699999995</v>
      </c>
      <c r="C51" s="45">
        <v>87089.506800000003</v>
      </c>
      <c r="D51" s="45">
        <v>93494.370599999995</v>
      </c>
      <c r="E51" s="45">
        <v>85792.031600000002</v>
      </c>
      <c r="F51" s="45">
        <v>88615.662400000001</v>
      </c>
      <c r="G51" s="45">
        <v>78747.787700000001</v>
      </c>
      <c r="H51" s="45">
        <v>76658.090700000001</v>
      </c>
      <c r="I51" s="45">
        <v>78685</v>
      </c>
      <c r="J51" s="45">
        <v>82713.930300000007</v>
      </c>
      <c r="K51" s="45">
        <v>78604.924199999994</v>
      </c>
      <c r="L51" s="45">
        <v>83808.971400000009</v>
      </c>
      <c r="M51" s="46">
        <v>87945.248699999996</v>
      </c>
      <c r="N51" s="45">
        <f t="shared" ref="N51:AW51" si="40">(N52+N53)</f>
        <v>55545.789216000005</v>
      </c>
      <c r="O51" s="45">
        <f t="shared" si="40"/>
        <v>61554.995908999997</v>
      </c>
      <c r="P51" s="45">
        <f>(P52+P53)</f>
        <v>35578.338563999998</v>
      </c>
      <c r="Q51" s="45">
        <f t="shared" si="40"/>
        <v>65085.663222000003</v>
      </c>
      <c r="R51" s="45">
        <f t="shared" si="40"/>
        <v>76717.929965000003</v>
      </c>
      <c r="S51" s="45">
        <f t="shared" si="40"/>
        <v>36245.458581999992</v>
      </c>
      <c r="T51" s="45">
        <f t="shared" si="40"/>
        <v>51688.030752000006</v>
      </c>
      <c r="U51" s="45">
        <f t="shared" si="40"/>
        <v>63886.142821999994</v>
      </c>
      <c r="V51" s="45">
        <f t="shared" si="40"/>
        <v>39082.271238000001</v>
      </c>
      <c r="W51" s="45">
        <f t="shared" si="40"/>
        <v>47756.508763999998</v>
      </c>
      <c r="X51" s="45">
        <f t="shared" si="40"/>
        <v>43258.390609999995</v>
      </c>
      <c r="Y51" s="46">
        <f t="shared" si="40"/>
        <v>56734.482788999994</v>
      </c>
      <c r="Z51" s="45">
        <f>Z52+Z53</f>
        <v>36462.723882999999</v>
      </c>
      <c r="AA51" s="45">
        <f t="shared" ref="AA51:AK51" si="41">AA52+AA53</f>
        <v>32447.498318000002</v>
      </c>
      <c r="AB51" s="45">
        <f t="shared" si="41"/>
        <v>36491.438875</v>
      </c>
      <c r="AC51" s="45">
        <f t="shared" si="41"/>
        <v>38472.704130999999</v>
      </c>
      <c r="AD51" s="45">
        <f t="shared" si="41"/>
        <v>39736.633704000007</v>
      </c>
      <c r="AE51" s="45">
        <f t="shared" si="41"/>
        <v>36565.049852999997</v>
      </c>
      <c r="AF51" s="45">
        <f t="shared" si="41"/>
        <v>35419.385521999997</v>
      </c>
      <c r="AG51" s="45">
        <f t="shared" si="41"/>
        <v>35588.902899000001</v>
      </c>
      <c r="AH51" s="45">
        <f t="shared" si="41"/>
        <v>35309.006646999995</v>
      </c>
      <c r="AI51" s="45">
        <f t="shared" si="41"/>
        <v>34649.312955999994</v>
      </c>
      <c r="AJ51" s="45">
        <f t="shared" si="41"/>
        <v>28511.428877999999</v>
      </c>
      <c r="AK51" s="46">
        <f t="shared" si="41"/>
        <v>33743.913452000001</v>
      </c>
      <c r="AL51" s="45">
        <f t="shared" si="40"/>
        <v>102807.541033</v>
      </c>
      <c r="AM51" s="45">
        <f t="shared" si="40"/>
        <v>116197.00439099999</v>
      </c>
      <c r="AN51" s="45">
        <f t="shared" si="40"/>
        <v>92581.270288999993</v>
      </c>
      <c r="AO51" s="45">
        <f t="shared" si="40"/>
        <v>112404.990691</v>
      </c>
      <c r="AP51" s="45">
        <f t="shared" si="40"/>
        <v>125596.95866100001</v>
      </c>
      <c r="AQ51" s="45">
        <f t="shared" si="40"/>
        <v>78428.196429000003</v>
      </c>
      <c r="AR51" s="45">
        <f t="shared" si="40"/>
        <v>92926.73593000001</v>
      </c>
      <c r="AS51" s="45">
        <f t="shared" si="40"/>
        <v>106982.23992299999</v>
      </c>
      <c r="AT51" s="45">
        <f t="shared" si="40"/>
        <v>86487.194891000021</v>
      </c>
      <c r="AU51" s="45">
        <f t="shared" si="40"/>
        <v>91712.120007999998</v>
      </c>
      <c r="AV51" s="45">
        <f t="shared" si="40"/>
        <v>98555.933132000006</v>
      </c>
      <c r="AW51" s="47">
        <f t="shared" si="40"/>
        <v>110935.81803699999</v>
      </c>
    </row>
    <row r="52" spans="1:49" x14ac:dyDescent="0.25">
      <c r="A52" s="24" t="s">
        <v>61</v>
      </c>
      <c r="B52" s="3">
        <f>B51/2</f>
        <v>41862.237849999998</v>
      </c>
      <c r="C52" s="3">
        <f t="shared" ref="C52:M52" si="42">C51/2</f>
        <v>43544.753400000001</v>
      </c>
      <c r="D52" s="3">
        <f t="shared" si="42"/>
        <v>46747.185299999997</v>
      </c>
      <c r="E52" s="3">
        <f t="shared" si="42"/>
        <v>42896.015800000001</v>
      </c>
      <c r="F52" s="3">
        <f t="shared" si="42"/>
        <v>44307.831200000001</v>
      </c>
      <c r="G52" s="3">
        <f t="shared" si="42"/>
        <v>39373.89385</v>
      </c>
      <c r="H52" s="3">
        <f t="shared" si="42"/>
        <v>38329.04535</v>
      </c>
      <c r="I52" s="3">
        <f t="shared" si="42"/>
        <v>39342.5</v>
      </c>
      <c r="J52" s="3">
        <f t="shared" si="42"/>
        <v>41356.965150000004</v>
      </c>
      <c r="K52" s="3">
        <f t="shared" si="42"/>
        <v>39302.462099999997</v>
      </c>
      <c r="L52" s="3">
        <f t="shared" si="42"/>
        <v>41904.485700000005</v>
      </c>
      <c r="M52" s="38">
        <f t="shared" si="42"/>
        <v>43972.624349999998</v>
      </c>
      <c r="N52" s="3">
        <v>33995.166011000001</v>
      </c>
      <c r="O52" s="3">
        <v>23030.44227</v>
      </c>
      <c r="P52" s="3">
        <v>28704.061312999998</v>
      </c>
      <c r="Q52" s="3">
        <v>33146.514545999999</v>
      </c>
      <c r="R52" s="3">
        <v>42617.300007999998</v>
      </c>
      <c r="S52" s="3">
        <v>26099.377363999993</v>
      </c>
      <c r="T52" s="3">
        <v>33239.331334000002</v>
      </c>
      <c r="U52" s="3">
        <v>36911.888486999997</v>
      </c>
      <c r="V52" s="3">
        <v>28000.334671999997</v>
      </c>
      <c r="W52" s="3">
        <v>36912.188644000002</v>
      </c>
      <c r="X52" s="3">
        <v>29883.894261999994</v>
      </c>
      <c r="Y52" s="38">
        <v>32249.333580999995</v>
      </c>
      <c r="Z52" s="3">
        <v>36457.066696000002</v>
      </c>
      <c r="AA52" s="3">
        <v>32214.632141000002</v>
      </c>
      <c r="AB52" s="3">
        <v>35907.537989999997</v>
      </c>
      <c r="AC52" s="3">
        <v>37511.856501000002</v>
      </c>
      <c r="AD52" s="3">
        <v>39538.334308000005</v>
      </c>
      <c r="AE52" s="3">
        <v>36354.712101999998</v>
      </c>
      <c r="AF52" s="3">
        <v>34500.985089999995</v>
      </c>
      <c r="AG52" s="3">
        <v>35362.912962000002</v>
      </c>
      <c r="AH52" s="3">
        <v>35049.053138999996</v>
      </c>
      <c r="AI52" s="3">
        <v>33600.485935999997</v>
      </c>
      <c r="AJ52" s="3">
        <v>27985.664955</v>
      </c>
      <c r="AK52" s="38">
        <v>31630.529710000003</v>
      </c>
      <c r="AL52" s="3">
        <f t="shared" ref="AL52:AW53" si="43">(B52+N52-Z52)</f>
        <v>39400.337164999997</v>
      </c>
      <c r="AM52" s="3">
        <f t="shared" si="43"/>
        <v>34360.563528999999</v>
      </c>
      <c r="AN52" s="3">
        <f t="shared" si="43"/>
        <v>39543.708622999999</v>
      </c>
      <c r="AO52" s="3">
        <f t="shared" si="43"/>
        <v>38530.673844999998</v>
      </c>
      <c r="AP52" s="3">
        <f t="shared" si="43"/>
        <v>47386.796900000001</v>
      </c>
      <c r="AQ52" s="3">
        <f t="shared" si="43"/>
        <v>29118.559111999995</v>
      </c>
      <c r="AR52" s="3">
        <f t="shared" si="43"/>
        <v>37067.391594000008</v>
      </c>
      <c r="AS52" s="3">
        <f t="shared" si="43"/>
        <v>40891.475524999987</v>
      </c>
      <c r="AT52" s="3">
        <f t="shared" si="43"/>
        <v>34308.246683000005</v>
      </c>
      <c r="AU52" s="3">
        <f t="shared" si="43"/>
        <v>42614.164808000001</v>
      </c>
      <c r="AV52" s="3">
        <f t="shared" si="43"/>
        <v>43802.715007000006</v>
      </c>
      <c r="AW52" s="17">
        <f t="shared" si="43"/>
        <v>44591.428220999995</v>
      </c>
    </row>
    <row r="53" spans="1:49" ht="13.8" thickBot="1" x14ac:dyDescent="0.3">
      <c r="A53" s="30" t="s">
        <v>62</v>
      </c>
      <c r="B53" s="25">
        <f>B51/2</f>
        <v>41862.237849999998</v>
      </c>
      <c r="C53" s="25">
        <f t="shared" ref="C53:M53" si="44">C51/2</f>
        <v>43544.753400000001</v>
      </c>
      <c r="D53" s="25">
        <f t="shared" si="44"/>
        <v>46747.185299999997</v>
      </c>
      <c r="E53" s="25">
        <f t="shared" si="44"/>
        <v>42896.015800000001</v>
      </c>
      <c r="F53" s="25">
        <f t="shared" si="44"/>
        <v>44307.831200000001</v>
      </c>
      <c r="G53" s="25">
        <f t="shared" si="44"/>
        <v>39373.89385</v>
      </c>
      <c r="H53" s="25">
        <f t="shared" si="44"/>
        <v>38329.04535</v>
      </c>
      <c r="I53" s="25">
        <f t="shared" si="44"/>
        <v>39342.5</v>
      </c>
      <c r="J53" s="25">
        <f t="shared" si="44"/>
        <v>41356.965150000004</v>
      </c>
      <c r="K53" s="25">
        <f t="shared" si="44"/>
        <v>39302.462099999997</v>
      </c>
      <c r="L53" s="25">
        <f t="shared" si="44"/>
        <v>41904.485700000005</v>
      </c>
      <c r="M53" s="39">
        <f t="shared" si="44"/>
        <v>43972.624349999998</v>
      </c>
      <c r="N53" s="25">
        <v>21550.623205</v>
      </c>
      <c r="O53" s="25">
        <v>38524.553638999998</v>
      </c>
      <c r="P53" s="25">
        <v>6874.2772510000004</v>
      </c>
      <c r="Q53" s="25">
        <v>31939.148676000001</v>
      </c>
      <c r="R53" s="25">
        <v>34100.629957000005</v>
      </c>
      <c r="S53" s="25">
        <v>10146.081217999999</v>
      </c>
      <c r="T53" s="25">
        <v>18448.699418</v>
      </c>
      <c r="U53" s="25">
        <v>26974.254334999998</v>
      </c>
      <c r="V53" s="25">
        <v>11081.936566</v>
      </c>
      <c r="W53" s="25">
        <v>10844.320119999998</v>
      </c>
      <c r="X53" s="25">
        <v>13374.496348000001</v>
      </c>
      <c r="Y53" s="39">
        <v>24485.149207999999</v>
      </c>
      <c r="Z53" s="25">
        <v>5.6571869999999995</v>
      </c>
      <c r="AA53" s="25">
        <v>232.86617699999999</v>
      </c>
      <c r="AB53" s="25">
        <v>583.90088500000002</v>
      </c>
      <c r="AC53" s="25">
        <v>960.84762999999998</v>
      </c>
      <c r="AD53" s="25">
        <v>198.299396</v>
      </c>
      <c r="AE53" s="25">
        <v>210.33775100000003</v>
      </c>
      <c r="AF53" s="25">
        <v>918.40043200000002</v>
      </c>
      <c r="AG53" s="25">
        <v>225.989937</v>
      </c>
      <c r="AH53" s="25">
        <v>259.953508</v>
      </c>
      <c r="AI53" s="25">
        <v>1048.8270199999997</v>
      </c>
      <c r="AJ53" s="25">
        <v>525.76392299999998</v>
      </c>
      <c r="AK53" s="39">
        <v>2113.383742</v>
      </c>
      <c r="AL53" s="25">
        <f t="shared" si="43"/>
        <v>63407.203868000004</v>
      </c>
      <c r="AM53" s="25">
        <f t="shared" si="43"/>
        <v>81836.440862000003</v>
      </c>
      <c r="AN53" s="25">
        <f t="shared" si="43"/>
        <v>53037.561665999994</v>
      </c>
      <c r="AO53" s="25">
        <f t="shared" si="43"/>
        <v>73874.316846000002</v>
      </c>
      <c r="AP53" s="25">
        <f t="shared" si="43"/>
        <v>78210.16176100001</v>
      </c>
      <c r="AQ53" s="25">
        <f t="shared" si="43"/>
        <v>49309.637317000001</v>
      </c>
      <c r="AR53" s="25">
        <f t="shared" si="43"/>
        <v>55859.344336000002</v>
      </c>
      <c r="AS53" s="25">
        <f t="shared" si="43"/>
        <v>66090.764397999999</v>
      </c>
      <c r="AT53" s="25">
        <f t="shared" si="43"/>
        <v>52178.948208000009</v>
      </c>
      <c r="AU53" s="25">
        <f t="shared" si="43"/>
        <v>49097.955199999997</v>
      </c>
      <c r="AV53" s="25">
        <f t="shared" si="43"/>
        <v>54753.218125000007</v>
      </c>
      <c r="AW53" s="31">
        <f t="shared" si="43"/>
        <v>66344.389815999995</v>
      </c>
    </row>
  </sheetData>
  <printOptions horizontalCentered="1" verticalCentered="1"/>
  <pageMargins left="0.19685039370078741" right="0.19685039370078741" top="0.43307086614173229" bottom="0.39370078740157483" header="0.23622047244094491" footer="0.19685039370078741"/>
  <pageSetup scale="9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C398-84E0-457C-94E9-D1559EEF4C36}">
  <sheetPr codeName="Hoja6">
    <outlinePr summaryBelow="0"/>
    <pageSetUpPr fitToPage="1"/>
  </sheetPr>
  <dimension ref="A1:BD53"/>
  <sheetViews>
    <sheetView showGridLines="0" zoomScaleNormal="100" workbookViewId="0">
      <pane xSplit="1" ySplit="1" topLeftCell="B34" activePane="bottomRight" state="frozen"/>
      <selection pane="topRight"/>
      <selection pane="bottomLeft"/>
      <selection pane="bottomRight" sqref="A1:A1048576"/>
    </sheetView>
  </sheetViews>
  <sheetFormatPr defaultColWidth="12.77734375" defaultRowHeight="13.2" x14ac:dyDescent="0.25"/>
  <cols>
    <col min="1" max="1" width="43.21875" style="1" customWidth="1"/>
    <col min="2" max="37" width="8.77734375" style="1" customWidth="1"/>
    <col min="38" max="38" width="8.77734375" style="2" bestFit="1" customWidth="1"/>
    <col min="39" max="49" width="8.77734375" style="2" customWidth="1"/>
    <col min="50" max="16384" width="12.77734375" style="4"/>
  </cols>
  <sheetData>
    <row r="1" spans="1:53" ht="13.95" customHeight="1" thickBot="1" x14ac:dyDescent="0.3">
      <c r="A1" s="134" t="s">
        <v>0</v>
      </c>
      <c r="B1" s="26" t="s">
        <v>23</v>
      </c>
      <c r="C1" s="26" t="s">
        <v>24</v>
      </c>
      <c r="D1" s="26" t="s">
        <v>25</v>
      </c>
      <c r="E1" s="26" t="s">
        <v>26</v>
      </c>
      <c r="F1" s="26" t="s">
        <v>27</v>
      </c>
      <c r="G1" s="26" t="s">
        <v>28</v>
      </c>
      <c r="H1" s="26" t="s">
        <v>29</v>
      </c>
      <c r="I1" s="26" t="s">
        <v>30</v>
      </c>
      <c r="J1" s="26" t="s">
        <v>31</v>
      </c>
      <c r="K1" s="26" t="s">
        <v>32</v>
      </c>
      <c r="L1" s="26" t="s">
        <v>33</v>
      </c>
      <c r="M1" s="32" t="s">
        <v>34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32" t="s">
        <v>34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27</v>
      </c>
      <c r="AE1" s="26" t="s">
        <v>28</v>
      </c>
      <c r="AF1" s="26" t="s">
        <v>29</v>
      </c>
      <c r="AG1" s="26" t="s">
        <v>30</v>
      </c>
      <c r="AH1" s="26" t="s">
        <v>31</v>
      </c>
      <c r="AI1" s="26" t="s">
        <v>32</v>
      </c>
      <c r="AJ1" s="26" t="s">
        <v>33</v>
      </c>
      <c r="AK1" s="32" t="s">
        <v>34</v>
      </c>
      <c r="AL1" s="26" t="s">
        <v>23</v>
      </c>
      <c r="AM1" s="26" t="s">
        <v>24</v>
      </c>
      <c r="AN1" s="26" t="s">
        <v>25</v>
      </c>
      <c r="AO1" s="26" t="s">
        <v>26</v>
      </c>
      <c r="AP1" s="26" t="s">
        <v>27</v>
      </c>
      <c r="AQ1" s="26" t="s">
        <v>28</v>
      </c>
      <c r="AR1" s="26" t="s">
        <v>29</v>
      </c>
      <c r="AS1" s="26" t="s">
        <v>30</v>
      </c>
      <c r="AT1" s="26" t="s">
        <v>31</v>
      </c>
      <c r="AU1" s="26" t="s">
        <v>32</v>
      </c>
      <c r="AV1" s="26" t="s">
        <v>33</v>
      </c>
      <c r="AW1" s="27" t="s">
        <v>34</v>
      </c>
    </row>
    <row r="2" spans="1:53" x14ac:dyDescent="0.25">
      <c r="A2" s="14" t="s">
        <v>38</v>
      </c>
      <c r="B2" s="6">
        <f>SUM(B3:B7)</f>
        <v>1958267.9521666667</v>
      </c>
      <c r="C2" s="6">
        <f t="shared" ref="C2:AW2" si="0">SUM(C3:C7)</f>
        <v>1905560.9521666667</v>
      </c>
      <c r="D2" s="6">
        <f t="shared" si="0"/>
        <v>1941059.9521666667</v>
      </c>
      <c r="E2" s="6">
        <f t="shared" si="0"/>
        <v>1978053.9521666667</v>
      </c>
      <c r="F2" s="6">
        <f t="shared" si="0"/>
        <v>1910642.9521666667</v>
      </c>
      <c r="G2" s="6">
        <f t="shared" si="0"/>
        <v>1865345.9521666667</v>
      </c>
      <c r="H2" s="6">
        <f t="shared" si="0"/>
        <v>1943938.9521666667</v>
      </c>
      <c r="I2" s="6">
        <f t="shared" si="0"/>
        <v>1921581.9521666667</v>
      </c>
      <c r="J2" s="6">
        <f t="shared" si="0"/>
        <v>1974782.9521666667</v>
      </c>
      <c r="K2" s="6">
        <f t="shared" si="0"/>
        <v>1952180.9521666667</v>
      </c>
      <c r="L2" s="6">
        <f t="shared" si="0"/>
        <v>1705067.9521666667</v>
      </c>
      <c r="M2" s="33">
        <f t="shared" si="0"/>
        <v>1749664.9521666667</v>
      </c>
      <c r="N2" s="8">
        <f t="shared" si="0"/>
        <v>1166546.7726070001</v>
      </c>
      <c r="O2" s="8">
        <f t="shared" si="0"/>
        <v>757632.064136</v>
      </c>
      <c r="P2" s="8">
        <f t="shared" si="0"/>
        <v>1154059.5535200001</v>
      </c>
      <c r="Q2" s="8">
        <f t="shared" si="0"/>
        <v>811357.44550999999</v>
      </c>
      <c r="R2" s="8">
        <f t="shared" si="0"/>
        <v>835820.72582799988</v>
      </c>
      <c r="S2" s="8">
        <f t="shared" si="0"/>
        <v>807843.38027800003</v>
      </c>
      <c r="T2" s="8">
        <f t="shared" si="0"/>
        <v>1030293.3072640001</v>
      </c>
      <c r="U2" s="8">
        <f t="shared" si="0"/>
        <v>651753.23082100006</v>
      </c>
      <c r="V2" s="8">
        <f t="shared" si="0"/>
        <v>1066077.944315</v>
      </c>
      <c r="W2" s="8">
        <f t="shared" si="0"/>
        <v>1178213.6499020001</v>
      </c>
      <c r="X2" s="8">
        <f t="shared" si="0"/>
        <v>963088.03295700008</v>
      </c>
      <c r="Y2" s="40">
        <f t="shared" si="0"/>
        <v>1130580.771064</v>
      </c>
      <c r="Z2" s="8">
        <f t="shared" si="0"/>
        <v>40142.611894000001</v>
      </c>
      <c r="AA2" s="8">
        <f t="shared" si="0"/>
        <v>201390.04961000002</v>
      </c>
      <c r="AB2" s="8">
        <f t="shared" si="0"/>
        <v>38331.758806999998</v>
      </c>
      <c r="AC2" s="8">
        <f t="shared" si="0"/>
        <v>35800.039260999998</v>
      </c>
      <c r="AD2" s="8">
        <f t="shared" si="0"/>
        <v>33270.791935000001</v>
      </c>
      <c r="AE2" s="8">
        <f t="shared" si="0"/>
        <v>35173.285722999994</v>
      </c>
      <c r="AF2" s="8">
        <f t="shared" si="0"/>
        <v>108404.78813099999</v>
      </c>
      <c r="AG2" s="8">
        <f t="shared" si="0"/>
        <v>27016.137448999998</v>
      </c>
      <c r="AH2" s="8">
        <f t="shared" si="0"/>
        <v>30811.145769999999</v>
      </c>
      <c r="AI2" s="8">
        <f t="shared" si="0"/>
        <v>29164.800088</v>
      </c>
      <c r="AJ2" s="8">
        <f t="shared" si="0"/>
        <v>28678.918791</v>
      </c>
      <c r="AK2" s="40">
        <f t="shared" si="0"/>
        <v>27981.870420999996</v>
      </c>
      <c r="AL2" s="8">
        <f t="shared" si="0"/>
        <v>3084672.1128796665</v>
      </c>
      <c r="AM2" s="8">
        <f t="shared" si="0"/>
        <v>2461802.9666926665</v>
      </c>
      <c r="AN2" s="8">
        <f t="shared" si="0"/>
        <v>3056787.746879667</v>
      </c>
      <c r="AO2" s="8">
        <f t="shared" si="0"/>
        <v>2753611.358415667</v>
      </c>
      <c r="AP2" s="8">
        <f t="shared" si="0"/>
        <v>2713192.8860596665</v>
      </c>
      <c r="AQ2" s="8">
        <f t="shared" si="0"/>
        <v>2638016.0467216666</v>
      </c>
      <c r="AR2" s="8">
        <f t="shared" si="0"/>
        <v>2865827.4712996674</v>
      </c>
      <c r="AS2" s="8">
        <f t="shared" si="0"/>
        <v>2546319.0455386667</v>
      </c>
      <c r="AT2" s="8">
        <f t="shared" si="0"/>
        <v>3010049.7507116669</v>
      </c>
      <c r="AU2" s="8">
        <f t="shared" si="0"/>
        <v>3101229.8019806668</v>
      </c>
      <c r="AV2" s="8">
        <f t="shared" si="0"/>
        <v>2639477.0663326671</v>
      </c>
      <c r="AW2" s="15">
        <f t="shared" si="0"/>
        <v>2852263.8528096667</v>
      </c>
    </row>
    <row r="3" spans="1:53" x14ac:dyDescent="0.25">
      <c r="A3" s="16" t="s">
        <v>39</v>
      </c>
      <c r="B3" s="7">
        <v>687470</v>
      </c>
      <c r="C3" s="7">
        <v>627605</v>
      </c>
      <c r="D3" s="7">
        <v>663126</v>
      </c>
      <c r="E3" s="7">
        <v>667458</v>
      </c>
      <c r="F3" s="7">
        <v>662639</v>
      </c>
      <c r="G3" s="7">
        <v>586334</v>
      </c>
      <c r="H3" s="7">
        <v>626310</v>
      </c>
      <c r="I3" s="7">
        <v>640446</v>
      </c>
      <c r="J3" s="7">
        <v>718117</v>
      </c>
      <c r="K3" s="7">
        <v>707310</v>
      </c>
      <c r="L3" s="7">
        <v>486105</v>
      </c>
      <c r="M3" s="34">
        <v>508657</v>
      </c>
      <c r="N3" s="7">
        <v>147096.494098</v>
      </c>
      <c r="O3" s="7">
        <v>127298.508013</v>
      </c>
      <c r="P3" s="7">
        <v>117377.18043200001</v>
      </c>
      <c r="Q3" s="7">
        <v>151870.552486</v>
      </c>
      <c r="R3" s="7">
        <v>135715.55475000001</v>
      </c>
      <c r="S3" s="7">
        <v>137717.106042</v>
      </c>
      <c r="T3" s="7">
        <v>251501.08834000002</v>
      </c>
      <c r="U3" s="7">
        <v>101318.43032</v>
      </c>
      <c r="V3" s="7">
        <v>128648.71153799999</v>
      </c>
      <c r="W3" s="7">
        <v>91311.855958</v>
      </c>
      <c r="X3" s="7">
        <v>11023.249129</v>
      </c>
      <c r="Y3" s="34">
        <v>101267.528068</v>
      </c>
      <c r="Z3" s="7">
        <v>0.05</v>
      </c>
      <c r="AA3" s="7">
        <v>171141.1</v>
      </c>
      <c r="AB3" s="7">
        <v>5292.57</v>
      </c>
      <c r="AC3" s="7">
        <v>0</v>
      </c>
      <c r="AD3" s="7">
        <v>0</v>
      </c>
      <c r="AE3" s="7">
        <v>0.12349</v>
      </c>
      <c r="AF3" s="7">
        <v>5.0000000000000001E-3</v>
      </c>
      <c r="AG3" s="7">
        <v>0</v>
      </c>
      <c r="AH3" s="7">
        <v>0.05</v>
      </c>
      <c r="AI3" s="7">
        <v>0</v>
      </c>
      <c r="AJ3" s="7">
        <v>0</v>
      </c>
      <c r="AK3" s="34">
        <v>0</v>
      </c>
      <c r="AL3" s="3">
        <f t="shared" ref="AL3:AW7" si="1">(B3+N3-Z3)</f>
        <v>834566.44409799995</v>
      </c>
      <c r="AM3" s="3">
        <f t="shared" si="1"/>
        <v>583762.40801300004</v>
      </c>
      <c r="AN3" s="3">
        <f t="shared" si="1"/>
        <v>775210.61043200002</v>
      </c>
      <c r="AO3" s="3">
        <f t="shared" si="1"/>
        <v>819328.552486</v>
      </c>
      <c r="AP3" s="3">
        <f t="shared" si="1"/>
        <v>798354.55475000001</v>
      </c>
      <c r="AQ3" s="3">
        <f t="shared" si="1"/>
        <v>724050.98255199997</v>
      </c>
      <c r="AR3" s="3">
        <f t="shared" si="1"/>
        <v>877811.08334000001</v>
      </c>
      <c r="AS3" s="3">
        <f t="shared" si="1"/>
        <v>741764.43032000004</v>
      </c>
      <c r="AT3" s="3">
        <f t="shared" si="1"/>
        <v>846765.66153799999</v>
      </c>
      <c r="AU3" s="3">
        <f t="shared" si="1"/>
        <v>798621.85595800006</v>
      </c>
      <c r="AV3" s="3">
        <f t="shared" si="1"/>
        <v>497128.249129</v>
      </c>
      <c r="AW3" s="17">
        <f t="shared" si="1"/>
        <v>609924.52806799999</v>
      </c>
    </row>
    <row r="4" spans="1:53" x14ac:dyDescent="0.25">
      <c r="A4" s="16" t="s">
        <v>40</v>
      </c>
      <c r="B4" s="7">
        <v>577763</v>
      </c>
      <c r="C4" s="7">
        <v>604542</v>
      </c>
      <c r="D4" s="7">
        <v>590784</v>
      </c>
      <c r="E4" s="7">
        <v>641684</v>
      </c>
      <c r="F4" s="7">
        <v>580640</v>
      </c>
      <c r="G4" s="7">
        <v>620857</v>
      </c>
      <c r="H4" s="7">
        <v>656012</v>
      </c>
      <c r="I4" s="7">
        <v>619306</v>
      </c>
      <c r="J4" s="7">
        <v>607619</v>
      </c>
      <c r="K4" s="7">
        <v>587802</v>
      </c>
      <c r="L4" s="7">
        <v>572609</v>
      </c>
      <c r="M4" s="34">
        <v>585854</v>
      </c>
      <c r="N4" s="7">
        <v>919956.52167999989</v>
      </c>
      <c r="O4" s="7">
        <v>420454.76375499996</v>
      </c>
      <c r="P4" s="7">
        <v>789006.30066199997</v>
      </c>
      <c r="Q4" s="7">
        <v>459753.907458</v>
      </c>
      <c r="R4" s="7">
        <v>484341.68177499995</v>
      </c>
      <c r="S4" s="7">
        <v>526608.18354</v>
      </c>
      <c r="T4" s="7">
        <v>552686.60334899998</v>
      </c>
      <c r="U4" s="7">
        <v>382791.86946899997</v>
      </c>
      <c r="V4" s="7">
        <v>727392.30481600005</v>
      </c>
      <c r="W4" s="7">
        <v>839608.45224999997</v>
      </c>
      <c r="X4" s="7">
        <v>762508.16730800003</v>
      </c>
      <c r="Y4" s="34">
        <v>819621.92864499986</v>
      </c>
      <c r="Z4" s="7">
        <v>195.72800000000001</v>
      </c>
      <c r="AA4" s="7">
        <v>305.42</v>
      </c>
      <c r="AB4" s="7">
        <v>338.66500000000002</v>
      </c>
      <c r="AC4" s="7">
        <v>150.13999999999999</v>
      </c>
      <c r="AD4" s="7">
        <v>182.67999999999998</v>
      </c>
      <c r="AE4" s="7">
        <v>309.3</v>
      </c>
      <c r="AF4" s="7">
        <v>340.67</v>
      </c>
      <c r="AG4" s="7">
        <v>343.21</v>
      </c>
      <c r="AH4" s="7">
        <v>219.54141999999999</v>
      </c>
      <c r="AI4" s="7">
        <v>202.11022</v>
      </c>
      <c r="AJ4" s="7">
        <v>176.11999999999998</v>
      </c>
      <c r="AK4" s="34">
        <v>92</v>
      </c>
      <c r="AL4" s="3">
        <f t="shared" si="1"/>
        <v>1497523.7936799999</v>
      </c>
      <c r="AM4" s="3">
        <f t="shared" si="1"/>
        <v>1024691.3437549999</v>
      </c>
      <c r="AN4" s="3">
        <f t="shared" si="1"/>
        <v>1379451.6356619999</v>
      </c>
      <c r="AO4" s="3">
        <f t="shared" si="1"/>
        <v>1101287.767458</v>
      </c>
      <c r="AP4" s="3">
        <f t="shared" si="1"/>
        <v>1064799.001775</v>
      </c>
      <c r="AQ4" s="3">
        <f t="shared" si="1"/>
        <v>1147155.8835400001</v>
      </c>
      <c r="AR4" s="3">
        <f t="shared" si="1"/>
        <v>1208357.9333490001</v>
      </c>
      <c r="AS4" s="3">
        <f t="shared" si="1"/>
        <v>1001754.6594690001</v>
      </c>
      <c r="AT4" s="3">
        <f t="shared" si="1"/>
        <v>1334791.7633960003</v>
      </c>
      <c r="AU4" s="3">
        <f t="shared" si="1"/>
        <v>1427208.3420300002</v>
      </c>
      <c r="AV4" s="3">
        <f t="shared" si="1"/>
        <v>1334941.0473079998</v>
      </c>
      <c r="AW4" s="17">
        <f t="shared" si="1"/>
        <v>1405383.9286449999</v>
      </c>
    </row>
    <row r="5" spans="1:53" x14ac:dyDescent="0.25">
      <c r="A5" s="16" t="s">
        <v>41</v>
      </c>
      <c r="B5" s="7">
        <v>176337</v>
      </c>
      <c r="C5" s="7">
        <v>156716</v>
      </c>
      <c r="D5" s="7">
        <v>170452</v>
      </c>
      <c r="E5" s="7">
        <v>152214</v>
      </c>
      <c r="F5" s="7">
        <v>150666</v>
      </c>
      <c r="G5" s="7">
        <v>141457</v>
      </c>
      <c r="H5" s="7">
        <v>144919</v>
      </c>
      <c r="I5" s="7">
        <v>145132</v>
      </c>
      <c r="J5" s="7">
        <v>132349</v>
      </c>
      <c r="K5" s="7">
        <v>140371</v>
      </c>
      <c r="L5" s="7">
        <v>129656</v>
      </c>
      <c r="M5" s="34">
        <v>138456</v>
      </c>
      <c r="N5" s="7">
        <v>25541.027747</v>
      </c>
      <c r="O5" s="7">
        <v>80845.183042000004</v>
      </c>
      <c r="P5" s="7">
        <v>86795.29540599999</v>
      </c>
      <c r="Q5" s="7">
        <v>42230.340487000001</v>
      </c>
      <c r="R5" s="7">
        <v>109509.74224399999</v>
      </c>
      <c r="S5" s="7">
        <v>54292.758886000003</v>
      </c>
      <c r="T5" s="7">
        <v>39977.243350999997</v>
      </c>
      <c r="U5" s="7">
        <v>37376.064686999998</v>
      </c>
      <c r="V5" s="7">
        <v>46384.073199999999</v>
      </c>
      <c r="W5" s="7">
        <v>95404.296726</v>
      </c>
      <c r="X5" s="7">
        <v>39320.487454000002</v>
      </c>
      <c r="Y5" s="34">
        <v>41083.857680000001</v>
      </c>
      <c r="Z5" s="7">
        <v>22</v>
      </c>
      <c r="AA5" s="7">
        <v>28</v>
      </c>
      <c r="AB5" s="7">
        <v>0</v>
      </c>
      <c r="AC5" s="7">
        <v>2.56</v>
      </c>
      <c r="AD5" s="7">
        <v>0</v>
      </c>
      <c r="AE5" s="7">
        <v>23.063692</v>
      </c>
      <c r="AF5" s="7">
        <v>25.091999999999999</v>
      </c>
      <c r="AG5" s="7">
        <v>0</v>
      </c>
      <c r="AH5" s="7">
        <v>23.078520000000001</v>
      </c>
      <c r="AI5" s="7">
        <v>38.204999999999998</v>
      </c>
      <c r="AJ5" s="7">
        <v>4.8</v>
      </c>
      <c r="AK5" s="34">
        <v>0.51500000000000001</v>
      </c>
      <c r="AL5" s="3">
        <f t="shared" si="1"/>
        <v>201856.02774699999</v>
      </c>
      <c r="AM5" s="3">
        <f t="shared" si="1"/>
        <v>237533.18304199999</v>
      </c>
      <c r="AN5" s="3">
        <f t="shared" si="1"/>
        <v>257247.29540599999</v>
      </c>
      <c r="AO5" s="3">
        <f t="shared" si="1"/>
        <v>194441.78048700001</v>
      </c>
      <c r="AP5" s="3">
        <f t="shared" si="1"/>
        <v>260175.74224399999</v>
      </c>
      <c r="AQ5" s="3">
        <f t="shared" si="1"/>
        <v>195726.695194</v>
      </c>
      <c r="AR5" s="3">
        <f t="shared" si="1"/>
        <v>184871.15135100001</v>
      </c>
      <c r="AS5" s="3">
        <f t="shared" si="1"/>
        <v>182508.06468700001</v>
      </c>
      <c r="AT5" s="3">
        <f t="shared" si="1"/>
        <v>178709.99467999997</v>
      </c>
      <c r="AU5" s="3">
        <f t="shared" si="1"/>
        <v>235737.09172600001</v>
      </c>
      <c r="AV5" s="3">
        <f t="shared" si="1"/>
        <v>168971.687454</v>
      </c>
      <c r="AW5" s="17">
        <f t="shared" si="1"/>
        <v>179539.34268</v>
      </c>
    </row>
    <row r="6" spans="1:53" x14ac:dyDescent="0.25">
      <c r="A6" s="16" t="s">
        <v>42</v>
      </c>
      <c r="B6" s="7">
        <v>516697.95216666668</v>
      </c>
      <c r="C6" s="7">
        <v>516697.95216666668</v>
      </c>
      <c r="D6" s="7">
        <v>516697.95216666668</v>
      </c>
      <c r="E6" s="7">
        <v>516697.95216666668</v>
      </c>
      <c r="F6" s="7">
        <v>516697.95216666668</v>
      </c>
      <c r="G6" s="7">
        <v>516697.95216666668</v>
      </c>
      <c r="H6" s="7">
        <v>516697.95216666668</v>
      </c>
      <c r="I6" s="7">
        <v>516697.95216666668</v>
      </c>
      <c r="J6" s="7">
        <v>516697.95216666668</v>
      </c>
      <c r="K6" s="7">
        <v>516697.95216666668</v>
      </c>
      <c r="L6" s="7">
        <v>516697.95216666668</v>
      </c>
      <c r="M6" s="34">
        <v>516697.95216666668</v>
      </c>
      <c r="N6" s="7">
        <v>72822.111701999995</v>
      </c>
      <c r="O6" s="7">
        <v>127824.351326</v>
      </c>
      <c r="P6" s="7">
        <v>158518.81901999997</v>
      </c>
      <c r="Q6" s="7">
        <v>152963.602464</v>
      </c>
      <c r="R6" s="7">
        <v>103382.534059</v>
      </c>
      <c r="S6" s="7">
        <v>85273.894810000013</v>
      </c>
      <c r="T6" s="7">
        <v>183840.01622399999</v>
      </c>
      <c r="U6" s="7">
        <v>127318.28434499999</v>
      </c>
      <c r="V6" s="7">
        <v>160248.47576099995</v>
      </c>
      <c r="W6" s="7">
        <v>146288.19943600002</v>
      </c>
      <c r="X6" s="7">
        <v>147788.50795799997</v>
      </c>
      <c r="Y6" s="34">
        <v>165957.94667100001</v>
      </c>
      <c r="Z6" s="7">
        <v>39924.833894000003</v>
      </c>
      <c r="AA6" s="7">
        <v>29915.529609999998</v>
      </c>
      <c r="AB6" s="7">
        <v>32700.523806999998</v>
      </c>
      <c r="AC6" s="7">
        <v>35647.339261000001</v>
      </c>
      <c r="AD6" s="7">
        <v>33088.111935000001</v>
      </c>
      <c r="AE6" s="7">
        <v>34840.798540999996</v>
      </c>
      <c r="AF6" s="7">
        <v>108039.02113099999</v>
      </c>
      <c r="AG6" s="7">
        <v>26672.927448999999</v>
      </c>
      <c r="AH6" s="7">
        <v>30568.475829999999</v>
      </c>
      <c r="AI6" s="7">
        <v>28924.484868</v>
      </c>
      <c r="AJ6" s="7">
        <v>28497.998791000002</v>
      </c>
      <c r="AK6" s="34">
        <v>27889.355420999997</v>
      </c>
      <c r="AL6" s="3">
        <f t="shared" si="1"/>
        <v>549595.22997466661</v>
      </c>
      <c r="AM6" s="3">
        <f t="shared" si="1"/>
        <v>614606.77388266672</v>
      </c>
      <c r="AN6" s="3">
        <f t="shared" si="1"/>
        <v>642516.24737966666</v>
      </c>
      <c r="AO6" s="3">
        <f t="shared" si="1"/>
        <v>634014.21536966669</v>
      </c>
      <c r="AP6" s="3">
        <f t="shared" si="1"/>
        <v>586992.37429066666</v>
      </c>
      <c r="AQ6" s="3">
        <f t="shared" si="1"/>
        <v>567131.04843566671</v>
      </c>
      <c r="AR6" s="3">
        <f t="shared" si="1"/>
        <v>592498.94725966663</v>
      </c>
      <c r="AS6" s="3">
        <f t="shared" si="1"/>
        <v>617343.30906266673</v>
      </c>
      <c r="AT6" s="3">
        <f t="shared" si="1"/>
        <v>646377.95209766657</v>
      </c>
      <c r="AU6" s="3">
        <f t="shared" si="1"/>
        <v>634061.66673466668</v>
      </c>
      <c r="AV6" s="3">
        <f t="shared" si="1"/>
        <v>635988.4613336667</v>
      </c>
      <c r="AW6" s="17">
        <f t="shared" si="1"/>
        <v>654766.54341666668</v>
      </c>
    </row>
    <row r="7" spans="1:53" x14ac:dyDescent="0.25">
      <c r="A7" s="16" t="s">
        <v>43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34">
        <v>0</v>
      </c>
      <c r="N7" s="7">
        <v>1130.6173800000001</v>
      </c>
      <c r="O7" s="7">
        <v>1209.258</v>
      </c>
      <c r="P7" s="7">
        <v>2361.9580000000001</v>
      </c>
      <c r="Q7" s="7">
        <v>4539.0426150000003</v>
      </c>
      <c r="R7" s="7">
        <v>2871.2129999999997</v>
      </c>
      <c r="S7" s="7">
        <v>3951.4369999999999</v>
      </c>
      <c r="T7" s="7">
        <v>2288.3560000000002</v>
      </c>
      <c r="U7" s="7">
        <v>2948.5819999999999</v>
      </c>
      <c r="V7" s="7">
        <v>3404.3789999999999</v>
      </c>
      <c r="W7" s="7">
        <v>5600.8455320000003</v>
      </c>
      <c r="X7" s="7">
        <v>2447.6211079999998</v>
      </c>
      <c r="Y7" s="34">
        <v>2649.51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34">
        <v>0</v>
      </c>
      <c r="AL7" s="3">
        <f t="shared" si="1"/>
        <v>1130.6173800000001</v>
      </c>
      <c r="AM7" s="3">
        <f t="shared" si="1"/>
        <v>1209.258</v>
      </c>
      <c r="AN7" s="3">
        <f t="shared" si="1"/>
        <v>2361.9580000000001</v>
      </c>
      <c r="AO7" s="3">
        <f t="shared" si="1"/>
        <v>4539.0426150000003</v>
      </c>
      <c r="AP7" s="3">
        <f t="shared" si="1"/>
        <v>2871.2129999999997</v>
      </c>
      <c r="AQ7" s="3">
        <f t="shared" si="1"/>
        <v>3951.4369999999999</v>
      </c>
      <c r="AR7" s="3">
        <f t="shared" si="1"/>
        <v>2288.3560000000002</v>
      </c>
      <c r="AS7" s="3">
        <f t="shared" si="1"/>
        <v>2948.5819999999999</v>
      </c>
      <c r="AT7" s="3">
        <f t="shared" si="1"/>
        <v>3404.3789999999999</v>
      </c>
      <c r="AU7" s="3">
        <f t="shared" si="1"/>
        <v>5600.8455320000003</v>
      </c>
      <c r="AV7" s="3">
        <f t="shared" si="1"/>
        <v>2447.6211079999998</v>
      </c>
      <c r="AW7" s="17">
        <f t="shared" si="1"/>
        <v>2649.51</v>
      </c>
    </row>
    <row r="8" spans="1:53" ht="15.6" x14ac:dyDescent="0.25">
      <c r="A8" s="49" t="s">
        <v>54</v>
      </c>
      <c r="B8" s="9">
        <f>B9+B10</f>
        <v>1633251</v>
      </c>
      <c r="C8" s="9">
        <f t="shared" ref="C8:M8" si="2">C9+C10</f>
        <v>1482475</v>
      </c>
      <c r="D8" s="9">
        <f t="shared" si="2"/>
        <v>1553069</v>
      </c>
      <c r="E8" s="9">
        <f t="shared" si="2"/>
        <v>1405472</v>
      </c>
      <c r="F8" s="9">
        <f t="shared" si="2"/>
        <v>1639163</v>
      </c>
      <c r="G8" s="9">
        <f t="shared" si="2"/>
        <v>1537590</v>
      </c>
      <c r="H8" s="9">
        <f t="shared" si="2"/>
        <v>1525206</v>
      </c>
      <c r="I8" s="9">
        <f t="shared" si="2"/>
        <v>1664796</v>
      </c>
      <c r="J8" s="9">
        <f t="shared" si="2"/>
        <v>1693104</v>
      </c>
      <c r="K8" s="9">
        <f t="shared" si="2"/>
        <v>1351830</v>
      </c>
      <c r="L8" s="9">
        <f t="shared" si="2"/>
        <v>1361061</v>
      </c>
      <c r="M8" s="35">
        <f t="shared" si="2"/>
        <v>1370731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41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41">
        <v>0</v>
      </c>
      <c r="AL8" s="10" t="e">
        <f>SUM(#REF!)</f>
        <v>#REF!</v>
      </c>
      <c r="AM8" s="10" t="e">
        <f>SUM(#REF!)</f>
        <v>#REF!</v>
      </c>
      <c r="AN8" s="10" t="e">
        <f>SUM(#REF!)</f>
        <v>#REF!</v>
      </c>
      <c r="AO8" s="10" t="e">
        <f>SUM(#REF!)</f>
        <v>#REF!</v>
      </c>
      <c r="AP8" s="10" t="e">
        <f>SUM(#REF!)</f>
        <v>#REF!</v>
      </c>
      <c r="AQ8" s="10" t="e">
        <f>SUM(#REF!)</f>
        <v>#REF!</v>
      </c>
      <c r="AR8" s="10" t="e">
        <f>SUM(#REF!)</f>
        <v>#REF!</v>
      </c>
      <c r="AS8" s="10" t="e">
        <f>SUM(#REF!)</f>
        <v>#REF!</v>
      </c>
      <c r="AT8" s="10" t="e">
        <f>SUM(#REF!)</f>
        <v>#REF!</v>
      </c>
      <c r="AU8" s="10" t="e">
        <f>SUM(#REF!)</f>
        <v>#REF!</v>
      </c>
      <c r="AV8" s="10" t="e">
        <f>SUM(#REF!)</f>
        <v>#REF!</v>
      </c>
      <c r="AW8" s="28" t="e">
        <f>SUM(#REF!)</f>
        <v>#REF!</v>
      </c>
      <c r="AX8" s="54"/>
      <c r="AY8" s="54"/>
      <c r="AZ8" s="54"/>
      <c r="BA8" s="54"/>
    </row>
    <row r="9" spans="1:53" x14ac:dyDescent="0.25">
      <c r="A9" s="18" t="s">
        <v>44</v>
      </c>
      <c r="B9" s="2">
        <v>1208527</v>
      </c>
      <c r="C9" s="2">
        <v>1079462</v>
      </c>
      <c r="D9" s="2">
        <v>1090581</v>
      </c>
      <c r="E9" s="2">
        <v>1001603</v>
      </c>
      <c r="F9" s="2">
        <v>1171312</v>
      </c>
      <c r="G9" s="2">
        <v>1114745</v>
      </c>
      <c r="H9" s="2">
        <v>1182265</v>
      </c>
      <c r="I9" s="2">
        <v>1262232</v>
      </c>
      <c r="J9" s="2">
        <v>1230683</v>
      </c>
      <c r="K9" s="2">
        <v>957323</v>
      </c>
      <c r="L9" s="2">
        <v>968713</v>
      </c>
      <c r="M9" s="36">
        <v>972295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36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36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19">
        <v>0</v>
      </c>
    </row>
    <row r="10" spans="1:53" x14ac:dyDescent="0.25">
      <c r="A10" s="18" t="s">
        <v>45</v>
      </c>
      <c r="B10" s="2">
        <v>424724</v>
      </c>
      <c r="C10" s="2">
        <v>403013</v>
      </c>
      <c r="D10" s="2">
        <v>462488</v>
      </c>
      <c r="E10" s="2">
        <v>403869</v>
      </c>
      <c r="F10" s="2">
        <v>467851</v>
      </c>
      <c r="G10" s="2">
        <v>422845</v>
      </c>
      <c r="H10" s="2">
        <v>342941</v>
      </c>
      <c r="I10" s="2">
        <v>402564</v>
      </c>
      <c r="J10" s="2">
        <v>462421</v>
      </c>
      <c r="K10" s="2">
        <v>394507</v>
      </c>
      <c r="L10" s="2">
        <v>392348</v>
      </c>
      <c r="M10" s="36">
        <v>398436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36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36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19">
        <v>0</v>
      </c>
    </row>
    <row r="11" spans="1:53" x14ac:dyDescent="0.25">
      <c r="A11" s="20" t="s">
        <v>1</v>
      </c>
      <c r="B11" s="11">
        <f>(B12+B15+B16)</f>
        <v>953637.5</v>
      </c>
      <c r="C11" s="11">
        <f t="shared" ref="C11:M11" si="3">(C12+C15+C16)</f>
        <v>898459.5</v>
      </c>
      <c r="D11" s="11">
        <f t="shared" si="3"/>
        <v>927545.5</v>
      </c>
      <c r="E11" s="11">
        <f t="shared" si="3"/>
        <v>840441.5</v>
      </c>
      <c r="F11" s="11">
        <f t="shared" si="3"/>
        <v>913649.5</v>
      </c>
      <c r="G11" s="11">
        <f t="shared" si="3"/>
        <v>875324.5</v>
      </c>
      <c r="H11" s="11">
        <f t="shared" si="3"/>
        <v>851953.5</v>
      </c>
      <c r="I11" s="11">
        <f t="shared" si="3"/>
        <v>943183.5</v>
      </c>
      <c r="J11" s="11">
        <f t="shared" si="3"/>
        <v>948557.5</v>
      </c>
      <c r="K11" s="11">
        <f t="shared" si="3"/>
        <v>665452.5</v>
      </c>
      <c r="L11" s="11">
        <f t="shared" si="3"/>
        <v>701985.5</v>
      </c>
      <c r="M11" s="37">
        <f t="shared" si="3"/>
        <v>746526.5</v>
      </c>
      <c r="N11" s="12">
        <f>(N12+N15+N16)</f>
        <v>14713.521449</v>
      </c>
      <c r="O11" s="12">
        <f>(O12+O15+O16)</f>
        <v>79567.920707999991</v>
      </c>
      <c r="P11" s="12">
        <f t="shared" ref="P11:AK11" si="4">(P12+P15+P16)</f>
        <v>46658.717413000006</v>
      </c>
      <c r="Q11" s="12">
        <f t="shared" si="4"/>
        <v>46871.718575999999</v>
      </c>
      <c r="R11" s="12">
        <f t="shared" si="4"/>
        <v>79422.526569999987</v>
      </c>
      <c r="S11" s="12">
        <f t="shared" si="4"/>
        <v>74586.765029999995</v>
      </c>
      <c r="T11" s="12">
        <f t="shared" si="4"/>
        <v>129559.61711200001</v>
      </c>
      <c r="U11" s="12">
        <f t="shared" si="4"/>
        <v>54864.449080999999</v>
      </c>
      <c r="V11" s="12">
        <f t="shared" si="4"/>
        <v>47091.351216000003</v>
      </c>
      <c r="W11" s="12">
        <f t="shared" si="4"/>
        <v>51784.835594000004</v>
      </c>
      <c r="X11" s="12">
        <f t="shared" si="4"/>
        <v>50361.397300999997</v>
      </c>
      <c r="Y11" s="42">
        <f t="shared" si="4"/>
        <v>181405.45709799996</v>
      </c>
      <c r="Z11" s="12">
        <f t="shared" si="4"/>
        <v>1937.6941580000002</v>
      </c>
      <c r="AA11" s="12">
        <f t="shared" si="4"/>
        <v>8814.5355170000003</v>
      </c>
      <c r="AB11" s="12">
        <f t="shared" si="4"/>
        <v>2589.8986730000001</v>
      </c>
      <c r="AC11" s="12">
        <f t="shared" si="4"/>
        <v>1111.901938</v>
      </c>
      <c r="AD11" s="12">
        <f t="shared" si="4"/>
        <v>10851.6196</v>
      </c>
      <c r="AE11" s="12">
        <f t="shared" si="4"/>
        <v>6175.4833749999998</v>
      </c>
      <c r="AF11" s="12">
        <f t="shared" si="4"/>
        <v>2041.2326609999998</v>
      </c>
      <c r="AG11" s="12">
        <f t="shared" si="4"/>
        <v>5816.9399400000011</v>
      </c>
      <c r="AH11" s="12">
        <f t="shared" si="4"/>
        <v>1794.8751540000001</v>
      </c>
      <c r="AI11" s="12">
        <f t="shared" si="4"/>
        <v>4672.5554650000004</v>
      </c>
      <c r="AJ11" s="12">
        <f t="shared" si="4"/>
        <v>3229.5165180000004</v>
      </c>
      <c r="AK11" s="42">
        <f t="shared" si="4"/>
        <v>2219.5966439999997</v>
      </c>
      <c r="AL11" s="12">
        <f>(AL12+AL15+AL16)</f>
        <v>966413.32729099994</v>
      </c>
      <c r="AM11" s="12">
        <f t="shared" ref="AM11:AW11" si="5">(AM12+AM15+AM16)</f>
        <v>969212.88519099995</v>
      </c>
      <c r="AN11" s="12">
        <f t="shared" si="5"/>
        <v>971614.31874000002</v>
      </c>
      <c r="AO11" s="12">
        <f t="shared" si="5"/>
        <v>886201.31663799996</v>
      </c>
      <c r="AP11" s="12">
        <f t="shared" si="5"/>
        <v>982220.40697000001</v>
      </c>
      <c r="AQ11" s="12">
        <f t="shared" si="5"/>
        <v>943735.78165499994</v>
      </c>
      <c r="AR11" s="12">
        <f t="shared" si="5"/>
        <v>979471.88445100002</v>
      </c>
      <c r="AS11" s="12">
        <f t="shared" si="5"/>
        <v>992231.00914099999</v>
      </c>
      <c r="AT11" s="12">
        <f t="shared" si="5"/>
        <v>993853.97606200003</v>
      </c>
      <c r="AU11" s="12">
        <f t="shared" si="5"/>
        <v>712564.78012899996</v>
      </c>
      <c r="AV11" s="12">
        <f t="shared" si="5"/>
        <v>749117.38078300003</v>
      </c>
      <c r="AW11" s="21">
        <f t="shared" si="5"/>
        <v>925712.36045399995</v>
      </c>
    </row>
    <row r="12" spans="1:53" x14ac:dyDescent="0.25">
      <c r="A12" s="44" t="s">
        <v>18</v>
      </c>
      <c r="B12" s="45">
        <f>(B13+B14)</f>
        <v>937364</v>
      </c>
      <c r="C12" s="45">
        <f t="shared" ref="C12:AW12" si="6">(C13+C14)</f>
        <v>882186</v>
      </c>
      <c r="D12" s="45">
        <f t="shared" si="6"/>
        <v>911272</v>
      </c>
      <c r="E12" s="45">
        <f t="shared" si="6"/>
        <v>824168</v>
      </c>
      <c r="F12" s="45">
        <f t="shared" si="6"/>
        <v>897376</v>
      </c>
      <c r="G12" s="45">
        <f t="shared" si="6"/>
        <v>859051</v>
      </c>
      <c r="H12" s="45">
        <f t="shared" si="6"/>
        <v>835680</v>
      </c>
      <c r="I12" s="45">
        <f t="shared" si="6"/>
        <v>926910</v>
      </c>
      <c r="J12" s="45">
        <f t="shared" si="6"/>
        <v>932284</v>
      </c>
      <c r="K12" s="45">
        <f t="shared" si="6"/>
        <v>649179</v>
      </c>
      <c r="L12" s="45">
        <f t="shared" si="6"/>
        <v>685712</v>
      </c>
      <c r="M12" s="46">
        <f t="shared" si="6"/>
        <v>730253</v>
      </c>
      <c r="N12" s="45">
        <f t="shared" si="6"/>
        <v>2879.2463400000001</v>
      </c>
      <c r="O12" s="45">
        <f t="shared" si="6"/>
        <v>64678.704989999998</v>
      </c>
      <c r="P12" s="45">
        <f t="shared" si="6"/>
        <v>31496.883331000001</v>
      </c>
      <c r="Q12" s="45">
        <f t="shared" si="6"/>
        <v>33631.536432000001</v>
      </c>
      <c r="R12" s="45">
        <f t="shared" si="6"/>
        <v>65668.705621000001</v>
      </c>
      <c r="S12" s="45">
        <f t="shared" si="6"/>
        <v>61270.007286999993</v>
      </c>
      <c r="T12" s="45">
        <f t="shared" si="6"/>
        <v>118989.06370100001</v>
      </c>
      <c r="U12" s="45">
        <f t="shared" si="6"/>
        <v>44023.999039999995</v>
      </c>
      <c r="V12" s="45">
        <f t="shared" si="6"/>
        <v>34328.197180000003</v>
      </c>
      <c r="W12" s="45">
        <f t="shared" si="6"/>
        <v>42078.314824000001</v>
      </c>
      <c r="X12" s="45">
        <f t="shared" si="6"/>
        <v>38181.296312999999</v>
      </c>
      <c r="Y12" s="46">
        <f t="shared" si="6"/>
        <v>169928.66268999997</v>
      </c>
      <c r="Z12" s="45">
        <f t="shared" si="6"/>
        <v>0.35299999999999998</v>
      </c>
      <c r="AA12" s="45">
        <f t="shared" si="6"/>
        <v>2.09721</v>
      </c>
      <c r="AB12" s="45">
        <f t="shared" si="6"/>
        <v>1.5</v>
      </c>
      <c r="AC12" s="45">
        <f t="shared" si="6"/>
        <v>1.55599</v>
      </c>
      <c r="AD12" s="45">
        <f t="shared" si="6"/>
        <v>0.92900000000000005</v>
      </c>
      <c r="AE12" s="45">
        <f t="shared" si="6"/>
        <v>2.2220999999999997</v>
      </c>
      <c r="AF12" s="45">
        <f t="shared" si="6"/>
        <v>2E-3</v>
      </c>
      <c r="AG12" s="45">
        <f t="shared" si="6"/>
        <v>0.11635000000000001</v>
      </c>
      <c r="AH12" s="45">
        <f t="shared" si="6"/>
        <v>1.5366</v>
      </c>
      <c r="AI12" s="45">
        <f t="shared" si="6"/>
        <v>0.18279999999999999</v>
      </c>
      <c r="AJ12" s="45">
        <f t="shared" si="6"/>
        <v>1E-3</v>
      </c>
      <c r="AK12" s="46">
        <f t="shared" si="6"/>
        <v>0.13306200000000001</v>
      </c>
      <c r="AL12" s="45">
        <f>(AL13+AL14)</f>
        <v>940242.89333999995</v>
      </c>
      <c r="AM12" s="45">
        <f t="shared" si="6"/>
        <v>946862.60777999996</v>
      </c>
      <c r="AN12" s="45">
        <f t="shared" si="6"/>
        <v>942767.38333099999</v>
      </c>
      <c r="AO12" s="45">
        <f t="shared" si="6"/>
        <v>857797.98044199997</v>
      </c>
      <c r="AP12" s="45">
        <f t="shared" si="6"/>
        <v>963043.77662100003</v>
      </c>
      <c r="AQ12" s="45">
        <f t="shared" si="6"/>
        <v>920318.78518699994</v>
      </c>
      <c r="AR12" s="45">
        <f t="shared" si="6"/>
        <v>954669.06170099997</v>
      </c>
      <c r="AS12" s="45">
        <f t="shared" si="6"/>
        <v>970933.88269</v>
      </c>
      <c r="AT12" s="45">
        <f t="shared" si="6"/>
        <v>966610.66058000003</v>
      </c>
      <c r="AU12" s="45">
        <f t="shared" si="6"/>
        <v>691257.13202399993</v>
      </c>
      <c r="AV12" s="45">
        <f t="shared" si="6"/>
        <v>723893.29531299998</v>
      </c>
      <c r="AW12" s="47">
        <f t="shared" si="6"/>
        <v>900181.52962799999</v>
      </c>
    </row>
    <row r="13" spans="1:53" x14ac:dyDescent="0.25">
      <c r="A13" s="13" t="s">
        <v>14</v>
      </c>
      <c r="B13" s="2">
        <v>413057</v>
      </c>
      <c r="C13" s="2">
        <v>392957</v>
      </c>
      <c r="D13" s="2">
        <v>452521</v>
      </c>
      <c r="E13" s="2">
        <v>392919</v>
      </c>
      <c r="F13" s="2">
        <v>436283</v>
      </c>
      <c r="G13" s="2">
        <v>380047</v>
      </c>
      <c r="H13" s="2">
        <v>285282</v>
      </c>
      <c r="I13" s="2">
        <v>348293</v>
      </c>
      <c r="J13" s="2">
        <v>401831</v>
      </c>
      <c r="K13" s="2">
        <v>333454</v>
      </c>
      <c r="L13" s="2">
        <v>349488</v>
      </c>
      <c r="M13" s="36">
        <v>386402</v>
      </c>
      <c r="N13" s="2">
        <v>2879.2463400000001</v>
      </c>
      <c r="O13" s="2">
        <v>33378.728990000003</v>
      </c>
      <c r="P13" s="2">
        <v>31496.862960000002</v>
      </c>
      <c r="Q13" s="2">
        <v>33631.504990000001</v>
      </c>
      <c r="R13" s="2">
        <v>65668.705621000001</v>
      </c>
      <c r="S13" s="2">
        <v>61270.007286999993</v>
      </c>
      <c r="T13" s="2">
        <v>73607.063200999997</v>
      </c>
      <c r="U13" s="2">
        <v>31023.999039999999</v>
      </c>
      <c r="V13" s="2">
        <v>1328.1971800000001</v>
      </c>
      <c r="W13" s="2">
        <v>1049.314824</v>
      </c>
      <c r="X13" s="2">
        <v>34981.295420000002</v>
      </c>
      <c r="Y13" s="36">
        <v>147788.26263999997</v>
      </c>
      <c r="Z13" s="2">
        <v>0.35299999999999998</v>
      </c>
      <c r="AA13" s="2">
        <v>2.09721</v>
      </c>
      <c r="AB13" s="2">
        <v>1.5</v>
      </c>
      <c r="AC13" s="2">
        <v>1.55599</v>
      </c>
      <c r="AD13" s="2">
        <v>0.92900000000000005</v>
      </c>
      <c r="AE13" s="2">
        <v>2.2220999999999997</v>
      </c>
      <c r="AF13" s="2">
        <v>2E-3</v>
      </c>
      <c r="AG13" s="2">
        <v>0.11635000000000001</v>
      </c>
      <c r="AH13" s="2">
        <v>1.5366</v>
      </c>
      <c r="AI13" s="2">
        <v>0.15279999999999999</v>
      </c>
      <c r="AJ13" s="2">
        <v>1E-3</v>
      </c>
      <c r="AK13" s="36">
        <v>0.13306200000000001</v>
      </c>
      <c r="AL13" s="2">
        <f t="shared" ref="AL13:AW16" si="7">(B13+N13-Z13)</f>
        <v>415935.89334000001</v>
      </c>
      <c r="AM13" s="2">
        <f t="shared" si="7"/>
        <v>426333.63178</v>
      </c>
      <c r="AN13" s="2">
        <f t="shared" si="7"/>
        <v>484016.36296</v>
      </c>
      <c r="AO13" s="2">
        <f t="shared" si="7"/>
        <v>426548.94899999996</v>
      </c>
      <c r="AP13" s="2">
        <f t="shared" si="7"/>
        <v>501950.77662100003</v>
      </c>
      <c r="AQ13" s="2">
        <f t="shared" si="7"/>
        <v>441314.785187</v>
      </c>
      <c r="AR13" s="2">
        <f t="shared" si="7"/>
        <v>358889.061201</v>
      </c>
      <c r="AS13" s="2">
        <f t="shared" si="7"/>
        <v>379316.88269</v>
      </c>
      <c r="AT13" s="2">
        <f t="shared" si="7"/>
        <v>403157.66058000003</v>
      </c>
      <c r="AU13" s="2">
        <f t="shared" si="7"/>
        <v>334503.16202400002</v>
      </c>
      <c r="AV13" s="2">
        <f t="shared" si="7"/>
        <v>384469.29441999999</v>
      </c>
      <c r="AW13" s="19">
        <f t="shared" si="7"/>
        <v>534190.12957799993</v>
      </c>
    </row>
    <row r="14" spans="1:53" x14ac:dyDescent="0.25">
      <c r="A14" s="13" t="s">
        <v>15</v>
      </c>
      <c r="B14" s="3">
        <v>524307</v>
      </c>
      <c r="C14" s="3">
        <v>489229</v>
      </c>
      <c r="D14" s="3">
        <v>458751</v>
      </c>
      <c r="E14" s="3">
        <v>431249</v>
      </c>
      <c r="F14" s="3">
        <v>461093</v>
      </c>
      <c r="G14" s="3">
        <v>479004</v>
      </c>
      <c r="H14" s="3">
        <v>550398</v>
      </c>
      <c r="I14" s="3">
        <v>578617</v>
      </c>
      <c r="J14" s="3">
        <v>530453</v>
      </c>
      <c r="K14" s="3">
        <v>315725</v>
      </c>
      <c r="L14" s="3">
        <v>336224</v>
      </c>
      <c r="M14" s="38">
        <v>343851</v>
      </c>
      <c r="N14" s="3">
        <v>0</v>
      </c>
      <c r="O14" s="3">
        <v>31299.975999999999</v>
      </c>
      <c r="P14" s="3">
        <v>2.0371E-2</v>
      </c>
      <c r="Q14" s="3">
        <v>3.1441999999999998E-2</v>
      </c>
      <c r="R14" s="3">
        <v>0</v>
      </c>
      <c r="S14" s="3">
        <v>0</v>
      </c>
      <c r="T14" s="3">
        <v>45382.000500000002</v>
      </c>
      <c r="U14" s="3">
        <v>13000</v>
      </c>
      <c r="V14" s="3">
        <v>33000</v>
      </c>
      <c r="W14" s="3">
        <v>41029</v>
      </c>
      <c r="X14" s="3">
        <v>3200.0008929999999</v>
      </c>
      <c r="Y14" s="38">
        <v>22140.40005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0.03</v>
      </c>
      <c r="AJ14" s="3">
        <v>0</v>
      </c>
      <c r="AK14" s="38">
        <v>0</v>
      </c>
      <c r="AL14" s="3">
        <f t="shared" si="7"/>
        <v>524307</v>
      </c>
      <c r="AM14" s="3">
        <f t="shared" si="7"/>
        <v>520528.97600000002</v>
      </c>
      <c r="AN14" s="3">
        <f t="shared" si="7"/>
        <v>458751.02037099999</v>
      </c>
      <c r="AO14" s="3">
        <f t="shared" si="7"/>
        <v>431249.03144200001</v>
      </c>
      <c r="AP14" s="3">
        <f t="shared" si="7"/>
        <v>461093</v>
      </c>
      <c r="AQ14" s="3">
        <f t="shared" si="7"/>
        <v>479004</v>
      </c>
      <c r="AR14" s="3">
        <f t="shared" si="7"/>
        <v>595780.00049999997</v>
      </c>
      <c r="AS14" s="3">
        <f t="shared" si="7"/>
        <v>591617</v>
      </c>
      <c r="AT14" s="3">
        <f t="shared" si="7"/>
        <v>563453</v>
      </c>
      <c r="AU14" s="3">
        <f t="shared" si="7"/>
        <v>356753.97</v>
      </c>
      <c r="AV14" s="3">
        <f t="shared" si="7"/>
        <v>339424.00089299999</v>
      </c>
      <c r="AW14" s="17">
        <f t="shared" si="7"/>
        <v>365991.40005</v>
      </c>
    </row>
    <row r="15" spans="1:53" x14ac:dyDescent="0.25">
      <c r="A15" s="13" t="s">
        <v>2</v>
      </c>
      <c r="B15" s="3">
        <v>16273.5</v>
      </c>
      <c r="C15" s="3">
        <v>16273.5</v>
      </c>
      <c r="D15" s="3">
        <v>16273.5</v>
      </c>
      <c r="E15" s="3">
        <v>16273.5</v>
      </c>
      <c r="F15" s="3">
        <v>16273.5</v>
      </c>
      <c r="G15" s="3">
        <v>16273.5</v>
      </c>
      <c r="H15" s="3">
        <v>16273.5</v>
      </c>
      <c r="I15" s="3">
        <v>16273.5</v>
      </c>
      <c r="J15" s="3">
        <v>16273.5</v>
      </c>
      <c r="K15" s="3">
        <v>16273.5</v>
      </c>
      <c r="L15" s="3">
        <v>16273.5</v>
      </c>
      <c r="M15" s="38">
        <v>16273.5</v>
      </c>
      <c r="N15" s="3">
        <v>7150.2288399999998</v>
      </c>
      <c r="O15" s="3">
        <v>10480.964148000001</v>
      </c>
      <c r="P15" s="3">
        <v>10339.166344000001</v>
      </c>
      <c r="Q15" s="3">
        <v>7787.4596359999996</v>
      </c>
      <c r="R15" s="3">
        <v>8596.1588100000008</v>
      </c>
      <c r="S15" s="3">
        <v>7877.0279489999994</v>
      </c>
      <c r="T15" s="3">
        <v>5263.6909100000003</v>
      </c>
      <c r="U15" s="3">
        <v>5978.3735029999998</v>
      </c>
      <c r="V15" s="3">
        <v>7890.2552919999998</v>
      </c>
      <c r="W15" s="3">
        <v>5297.1509420000002</v>
      </c>
      <c r="X15" s="3">
        <v>7838.9664920000005</v>
      </c>
      <c r="Y15" s="38">
        <v>7136.6861039999994</v>
      </c>
      <c r="Z15" s="3">
        <v>1906.4451580000002</v>
      </c>
      <c r="AA15" s="3">
        <v>8678.4596899999997</v>
      </c>
      <c r="AB15" s="3">
        <v>2529.360044</v>
      </c>
      <c r="AC15" s="3">
        <v>1078.437948</v>
      </c>
      <c r="AD15" s="3">
        <v>10794.263800000001</v>
      </c>
      <c r="AE15" s="3">
        <v>6062.3182749999996</v>
      </c>
      <c r="AF15" s="3">
        <v>1977.0144609999998</v>
      </c>
      <c r="AG15" s="3">
        <v>5709.5517780000009</v>
      </c>
      <c r="AH15" s="3">
        <v>1754.7570000000001</v>
      </c>
      <c r="AI15" s="3">
        <v>4643.8103090000004</v>
      </c>
      <c r="AJ15" s="3">
        <v>3136.1527000000001</v>
      </c>
      <c r="AK15" s="38">
        <v>2215.81898</v>
      </c>
      <c r="AL15" s="3">
        <f t="shared" si="7"/>
        <v>21517.283682000001</v>
      </c>
      <c r="AM15" s="3">
        <f t="shared" si="7"/>
        <v>18076.004457999999</v>
      </c>
      <c r="AN15" s="3">
        <f t="shared" si="7"/>
        <v>24083.3063</v>
      </c>
      <c r="AO15" s="3">
        <f t="shared" si="7"/>
        <v>22982.521688000001</v>
      </c>
      <c r="AP15" s="3">
        <f t="shared" si="7"/>
        <v>14075.39501</v>
      </c>
      <c r="AQ15" s="3">
        <f t="shared" si="7"/>
        <v>18088.209673999998</v>
      </c>
      <c r="AR15" s="3">
        <f t="shared" si="7"/>
        <v>19560.176449000002</v>
      </c>
      <c r="AS15" s="3">
        <f t="shared" si="7"/>
        <v>16542.321724999998</v>
      </c>
      <c r="AT15" s="3">
        <f t="shared" si="7"/>
        <v>22408.998292</v>
      </c>
      <c r="AU15" s="3">
        <f t="shared" si="7"/>
        <v>16926.840633</v>
      </c>
      <c r="AV15" s="3">
        <f t="shared" si="7"/>
        <v>20976.313792000001</v>
      </c>
      <c r="AW15" s="17">
        <f t="shared" si="7"/>
        <v>21194.367124</v>
      </c>
    </row>
    <row r="16" spans="1:53" x14ac:dyDescent="0.25">
      <c r="A16" s="13" t="s">
        <v>49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36">
        <v>0</v>
      </c>
      <c r="N16" s="2">
        <v>4684.0462690000004</v>
      </c>
      <c r="O16" s="2">
        <v>4408.2515700000004</v>
      </c>
      <c r="P16" s="2">
        <v>4822.6677380000001</v>
      </c>
      <c r="Q16" s="2">
        <v>5452.7225080000007</v>
      </c>
      <c r="R16" s="2">
        <v>5157.662139</v>
      </c>
      <c r="S16" s="2">
        <v>5439.7297939999999</v>
      </c>
      <c r="T16" s="2">
        <v>5306.8625009999996</v>
      </c>
      <c r="U16" s="2">
        <v>4862.0765380000003</v>
      </c>
      <c r="V16" s="2">
        <v>4872.8987440000001</v>
      </c>
      <c r="W16" s="2">
        <v>4409.3698279999999</v>
      </c>
      <c r="X16" s="2">
        <v>4341.1344960000006</v>
      </c>
      <c r="Y16" s="36">
        <v>4340.1083040000003</v>
      </c>
      <c r="Z16" s="2">
        <v>30.896000000000001</v>
      </c>
      <c r="AA16" s="2">
        <v>133.97861700000001</v>
      </c>
      <c r="AB16" s="2">
        <v>59.038629</v>
      </c>
      <c r="AC16" s="2">
        <v>31.908000000000001</v>
      </c>
      <c r="AD16" s="2">
        <v>56.4268</v>
      </c>
      <c r="AE16" s="2">
        <v>110.943</v>
      </c>
      <c r="AF16" s="2">
        <v>64.216200000000001</v>
      </c>
      <c r="AG16" s="2">
        <v>107.27181200000001</v>
      </c>
      <c r="AH16" s="2">
        <v>38.581553999999997</v>
      </c>
      <c r="AI16" s="2">
        <v>28.562356000000001</v>
      </c>
      <c r="AJ16" s="2">
        <v>93.362818000000004</v>
      </c>
      <c r="AK16" s="36">
        <v>3.6446019999999999</v>
      </c>
      <c r="AL16" s="2">
        <f t="shared" si="7"/>
        <v>4653.1502690000007</v>
      </c>
      <c r="AM16" s="2">
        <f t="shared" si="7"/>
        <v>4274.2729530000006</v>
      </c>
      <c r="AN16" s="2">
        <f t="shared" si="7"/>
        <v>4763.6291090000004</v>
      </c>
      <c r="AO16" s="2">
        <f t="shared" si="7"/>
        <v>5420.8145080000004</v>
      </c>
      <c r="AP16" s="2">
        <f t="shared" si="7"/>
        <v>5101.2353389999998</v>
      </c>
      <c r="AQ16" s="2">
        <f t="shared" si="7"/>
        <v>5328.7867939999996</v>
      </c>
      <c r="AR16" s="2">
        <f t="shared" si="7"/>
        <v>5242.6463009999998</v>
      </c>
      <c r="AS16" s="2">
        <f t="shared" si="7"/>
        <v>4754.8047260000003</v>
      </c>
      <c r="AT16" s="2">
        <f t="shared" si="7"/>
        <v>4834.3171899999998</v>
      </c>
      <c r="AU16" s="2">
        <f t="shared" si="7"/>
        <v>4380.8074719999995</v>
      </c>
      <c r="AV16" s="2">
        <f t="shared" si="7"/>
        <v>4247.771678000001</v>
      </c>
      <c r="AW16" s="19">
        <f t="shared" si="7"/>
        <v>4336.463702</v>
      </c>
    </row>
    <row r="17" spans="1:56" x14ac:dyDescent="0.25">
      <c r="A17" s="20" t="s">
        <v>3</v>
      </c>
      <c r="B17" s="11">
        <f t="shared" ref="B17:AK17" si="8">B18</f>
        <v>190803</v>
      </c>
      <c r="C17" s="11">
        <f t="shared" si="8"/>
        <v>177019</v>
      </c>
      <c r="D17" s="11">
        <f t="shared" si="8"/>
        <v>139519</v>
      </c>
      <c r="E17" s="11">
        <f t="shared" si="8"/>
        <v>139989</v>
      </c>
      <c r="F17" s="11">
        <f t="shared" si="8"/>
        <v>199278</v>
      </c>
      <c r="G17" s="11">
        <f t="shared" si="8"/>
        <v>160253</v>
      </c>
      <c r="H17" s="11">
        <f t="shared" si="8"/>
        <v>160859</v>
      </c>
      <c r="I17" s="11">
        <f t="shared" si="8"/>
        <v>207302</v>
      </c>
      <c r="J17" s="11">
        <f t="shared" si="8"/>
        <v>204929</v>
      </c>
      <c r="K17" s="11">
        <f t="shared" si="8"/>
        <v>20602</v>
      </c>
      <c r="L17" s="11">
        <f t="shared" si="8"/>
        <v>51254</v>
      </c>
      <c r="M17" s="37">
        <f t="shared" si="8"/>
        <v>77542</v>
      </c>
      <c r="N17" s="12">
        <f>N18</f>
        <v>140030.75883199999</v>
      </c>
      <c r="O17" s="12">
        <f t="shared" si="8"/>
        <v>155337.486936</v>
      </c>
      <c r="P17" s="12">
        <f t="shared" si="8"/>
        <v>175538.49598300003</v>
      </c>
      <c r="Q17" s="12">
        <f t="shared" si="8"/>
        <v>207367.04229499999</v>
      </c>
      <c r="R17" s="12">
        <f t="shared" si="8"/>
        <v>154775.37559100002</v>
      </c>
      <c r="S17" s="12">
        <f t="shared" si="8"/>
        <v>181766.431082</v>
      </c>
      <c r="T17" s="12">
        <f t="shared" si="8"/>
        <v>170843.786517</v>
      </c>
      <c r="U17" s="12">
        <f t="shared" si="8"/>
        <v>164802.13529800001</v>
      </c>
      <c r="V17" s="12">
        <f t="shared" si="8"/>
        <v>190186.02321300001</v>
      </c>
      <c r="W17" s="12">
        <f t="shared" si="8"/>
        <v>138091.26253399998</v>
      </c>
      <c r="X17" s="12">
        <f t="shared" si="8"/>
        <v>159685.65641300002</v>
      </c>
      <c r="Y17" s="42">
        <f t="shared" si="8"/>
        <v>428949.906999</v>
      </c>
      <c r="Z17" s="12">
        <f t="shared" si="8"/>
        <v>67681.101750000002</v>
      </c>
      <c r="AA17" s="12">
        <f t="shared" si="8"/>
        <v>69261.358999999997</v>
      </c>
      <c r="AB17" s="12">
        <f t="shared" si="8"/>
        <v>57633.890499999994</v>
      </c>
      <c r="AC17" s="12">
        <f t="shared" si="8"/>
        <v>44707.060250000002</v>
      </c>
      <c r="AD17" s="12">
        <f t="shared" si="8"/>
        <v>71959.556979999994</v>
      </c>
      <c r="AE17" s="12">
        <f t="shared" si="8"/>
        <v>80578.932079999999</v>
      </c>
      <c r="AF17" s="12">
        <f t="shared" si="8"/>
        <v>79704.482149999996</v>
      </c>
      <c r="AG17" s="12">
        <f t="shared" si="8"/>
        <v>16455.394</v>
      </c>
      <c r="AH17" s="12">
        <f t="shared" si="8"/>
        <v>123107.42450000001</v>
      </c>
      <c r="AI17" s="12">
        <f t="shared" si="8"/>
        <v>23326.319</v>
      </c>
      <c r="AJ17" s="12">
        <f t="shared" si="8"/>
        <v>27749.284</v>
      </c>
      <c r="AK17" s="42">
        <f t="shared" si="8"/>
        <v>1846.0220000000002</v>
      </c>
      <c r="AL17" s="12">
        <f>AL18</f>
        <v>263152.65708199993</v>
      </c>
      <c r="AM17" s="12">
        <f>AM18</f>
        <v>263095.127936</v>
      </c>
      <c r="AN17" s="12">
        <f>AN18</f>
        <v>257423.60548300005</v>
      </c>
      <c r="AO17" s="12">
        <f>AO18</f>
        <v>302648.98204500001</v>
      </c>
      <c r="AP17" s="12">
        <f t="shared" ref="AP17:AW17" si="9">AP18</f>
        <v>282093.81861100002</v>
      </c>
      <c r="AQ17" s="12">
        <f t="shared" si="9"/>
        <v>261440.49900200003</v>
      </c>
      <c r="AR17" s="12">
        <f t="shared" si="9"/>
        <v>251998.304367</v>
      </c>
      <c r="AS17" s="12">
        <f t="shared" si="9"/>
        <v>355648.74129799998</v>
      </c>
      <c r="AT17" s="12">
        <f t="shared" si="9"/>
        <v>272007.59871300001</v>
      </c>
      <c r="AU17" s="12">
        <f t="shared" si="9"/>
        <v>135366.94353399999</v>
      </c>
      <c r="AV17" s="12">
        <f t="shared" si="9"/>
        <v>183190.37241300003</v>
      </c>
      <c r="AW17" s="21">
        <f t="shared" si="9"/>
        <v>504645.884999</v>
      </c>
    </row>
    <row r="18" spans="1:56" x14ac:dyDescent="0.25">
      <c r="A18" s="13" t="s">
        <v>19</v>
      </c>
      <c r="B18" s="2">
        <v>190803</v>
      </c>
      <c r="C18" s="2">
        <v>177019</v>
      </c>
      <c r="D18" s="2">
        <v>139519</v>
      </c>
      <c r="E18" s="2">
        <v>139989</v>
      </c>
      <c r="F18" s="2">
        <v>199278</v>
      </c>
      <c r="G18" s="2">
        <v>160253</v>
      </c>
      <c r="H18" s="2">
        <v>160859</v>
      </c>
      <c r="I18" s="2">
        <v>207302</v>
      </c>
      <c r="J18" s="2">
        <v>204929</v>
      </c>
      <c r="K18" s="2">
        <v>20602</v>
      </c>
      <c r="L18" s="2">
        <v>51254</v>
      </c>
      <c r="M18" s="36">
        <v>77542</v>
      </c>
      <c r="N18" s="2">
        <v>140030.75883199999</v>
      </c>
      <c r="O18" s="2">
        <v>155337.486936</v>
      </c>
      <c r="P18" s="2">
        <v>175538.49598300003</v>
      </c>
      <c r="Q18" s="2">
        <v>207367.04229499999</v>
      </c>
      <c r="R18" s="2">
        <v>154775.37559100002</v>
      </c>
      <c r="S18" s="2">
        <v>181766.431082</v>
      </c>
      <c r="T18" s="2">
        <v>170843.786517</v>
      </c>
      <c r="U18" s="2">
        <v>164802.13529800001</v>
      </c>
      <c r="V18" s="2">
        <v>190186.02321300001</v>
      </c>
      <c r="W18" s="2">
        <v>138091.26253399998</v>
      </c>
      <c r="X18" s="2">
        <v>159685.65641300002</v>
      </c>
      <c r="Y18" s="36">
        <v>428949.906999</v>
      </c>
      <c r="Z18" s="2">
        <v>67681.101750000002</v>
      </c>
      <c r="AA18" s="2">
        <v>69261.358999999997</v>
      </c>
      <c r="AB18" s="2">
        <v>57633.890499999994</v>
      </c>
      <c r="AC18" s="2">
        <v>44707.060250000002</v>
      </c>
      <c r="AD18" s="2">
        <v>71959.556979999994</v>
      </c>
      <c r="AE18" s="2">
        <v>80578.932079999999</v>
      </c>
      <c r="AF18" s="2">
        <v>79704.482149999996</v>
      </c>
      <c r="AG18" s="2">
        <v>16455.394</v>
      </c>
      <c r="AH18" s="2">
        <v>123107.42450000001</v>
      </c>
      <c r="AI18" s="2">
        <v>23326.319</v>
      </c>
      <c r="AJ18" s="2">
        <v>27749.284</v>
      </c>
      <c r="AK18" s="36">
        <v>1846.0220000000002</v>
      </c>
      <c r="AL18" s="2">
        <f t="shared" ref="AL18:AW19" si="10">(B18+N18-Z18)</f>
        <v>263152.65708199993</v>
      </c>
      <c r="AM18" s="2">
        <f t="shared" si="10"/>
        <v>263095.127936</v>
      </c>
      <c r="AN18" s="2">
        <f t="shared" si="10"/>
        <v>257423.60548300005</v>
      </c>
      <c r="AO18" s="2">
        <f t="shared" si="10"/>
        <v>302648.98204500001</v>
      </c>
      <c r="AP18" s="2">
        <f t="shared" si="10"/>
        <v>282093.81861100002</v>
      </c>
      <c r="AQ18" s="2">
        <f t="shared" si="10"/>
        <v>261440.49900200003</v>
      </c>
      <c r="AR18" s="2">
        <f t="shared" si="10"/>
        <v>251998.304367</v>
      </c>
      <c r="AS18" s="2">
        <f t="shared" si="10"/>
        <v>355648.74129799998</v>
      </c>
      <c r="AT18" s="2">
        <f t="shared" si="10"/>
        <v>272007.59871300001</v>
      </c>
      <c r="AU18" s="2">
        <f t="shared" si="10"/>
        <v>135366.94353399999</v>
      </c>
      <c r="AV18" s="2">
        <f t="shared" si="10"/>
        <v>183190.37241300003</v>
      </c>
      <c r="AW18" s="19">
        <f t="shared" si="10"/>
        <v>504645.884999</v>
      </c>
    </row>
    <row r="19" spans="1:56" x14ac:dyDescent="0.25">
      <c r="A19" s="13" t="s">
        <v>46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17">
        <v>0</v>
      </c>
      <c r="N19" s="3">
        <v>9896.1696220000013</v>
      </c>
      <c r="O19" s="3">
        <v>8513.4889779999994</v>
      </c>
      <c r="P19" s="3">
        <v>16103.184071</v>
      </c>
      <c r="Q19" s="3">
        <v>6113.7560559999993</v>
      </c>
      <c r="R19" s="3">
        <v>11330.034081999998</v>
      </c>
      <c r="S19" s="3">
        <v>8684.6793730000009</v>
      </c>
      <c r="T19" s="3">
        <v>10424.056280999997</v>
      </c>
      <c r="U19" s="3">
        <v>11487.133697000001</v>
      </c>
      <c r="V19" s="3">
        <v>8305.0872449999988</v>
      </c>
      <c r="W19" s="3">
        <v>5485.0391019999997</v>
      </c>
      <c r="X19" s="3">
        <v>11624.677942999999</v>
      </c>
      <c r="Y19" s="38">
        <v>16105.259705</v>
      </c>
      <c r="Z19" s="3">
        <v>2223.1451149999998</v>
      </c>
      <c r="AA19" s="3">
        <v>1757.169202</v>
      </c>
      <c r="AB19" s="3">
        <v>8186.3114219999998</v>
      </c>
      <c r="AC19" s="3">
        <v>117.16497899999999</v>
      </c>
      <c r="AD19" s="3">
        <v>3033.5543210000001</v>
      </c>
      <c r="AE19" s="3">
        <v>4314.9102240000002</v>
      </c>
      <c r="AF19" s="3">
        <v>8274.4711289999996</v>
      </c>
      <c r="AG19" s="3">
        <v>1911.0133310000001</v>
      </c>
      <c r="AH19" s="3">
        <v>6921.8461230000003</v>
      </c>
      <c r="AI19" s="3">
        <v>520.01096499999994</v>
      </c>
      <c r="AJ19" s="3">
        <v>2128.8891859999999</v>
      </c>
      <c r="AK19" s="17">
        <v>3702.826</v>
      </c>
      <c r="AL19" s="3">
        <f t="shared" si="10"/>
        <v>7673.0245070000019</v>
      </c>
      <c r="AM19" s="3">
        <f t="shared" si="10"/>
        <v>6756.3197759999994</v>
      </c>
      <c r="AN19" s="3">
        <f t="shared" si="10"/>
        <v>7916.8726489999999</v>
      </c>
      <c r="AO19" s="3">
        <f t="shared" si="10"/>
        <v>5996.5910769999991</v>
      </c>
      <c r="AP19" s="3">
        <f t="shared" si="10"/>
        <v>8296.4797609999987</v>
      </c>
      <c r="AQ19" s="3">
        <f t="shared" si="10"/>
        <v>4369.7691490000007</v>
      </c>
      <c r="AR19" s="3">
        <f t="shared" si="10"/>
        <v>2149.5851519999978</v>
      </c>
      <c r="AS19" s="3">
        <f t="shared" si="10"/>
        <v>9576.120366000001</v>
      </c>
      <c r="AT19" s="3">
        <f t="shared" si="10"/>
        <v>1383.2411219999985</v>
      </c>
      <c r="AU19" s="3">
        <f t="shared" si="10"/>
        <v>4965.0281369999993</v>
      </c>
      <c r="AV19" s="3">
        <f t="shared" si="10"/>
        <v>9495.7887569999984</v>
      </c>
      <c r="AW19" s="17">
        <f t="shared" si="10"/>
        <v>12402.433704999999</v>
      </c>
    </row>
    <row r="20" spans="1:56" x14ac:dyDescent="0.25">
      <c r="A20" s="20" t="s">
        <v>51</v>
      </c>
      <c r="B20" s="11">
        <f>(B21+B36+B50)</f>
        <v>1433859.20241667</v>
      </c>
      <c r="C20" s="11">
        <f t="shared" ref="C20:AK20" si="11">(C21+C36+C50)</f>
        <v>1446363.5741166701</v>
      </c>
      <c r="D20" s="11">
        <f t="shared" si="11"/>
        <v>1416868.5820166699</v>
      </c>
      <c r="E20" s="11">
        <f t="shared" si="11"/>
        <v>1443656.0364166698</v>
      </c>
      <c r="F20" s="11">
        <f t="shared" si="11"/>
        <v>1475250.2200166699</v>
      </c>
      <c r="G20" s="11">
        <f t="shared" si="11"/>
        <v>1449252.7724166699</v>
      </c>
      <c r="H20" s="11">
        <f t="shared" si="11"/>
        <v>1468374.33441667</v>
      </c>
      <c r="I20" s="11">
        <f t="shared" si="11"/>
        <v>1479693.7084166701</v>
      </c>
      <c r="J20" s="11">
        <f t="shared" si="11"/>
        <v>1493871.0084166699</v>
      </c>
      <c r="K20" s="11">
        <f t="shared" si="11"/>
        <v>1463793.2812166698</v>
      </c>
      <c r="L20" s="11">
        <f t="shared" si="11"/>
        <v>1380224.6759166699</v>
      </c>
      <c r="M20" s="50">
        <f t="shared" si="11"/>
        <v>1336392.3293166701</v>
      </c>
      <c r="N20" s="12">
        <f t="shared" si="11"/>
        <v>827726.2143639999</v>
      </c>
      <c r="O20" s="12">
        <f t="shared" si="11"/>
        <v>812545.33940200007</v>
      </c>
      <c r="P20" s="12">
        <f t="shared" si="11"/>
        <v>948329.95747399994</v>
      </c>
      <c r="Q20" s="12">
        <f t="shared" si="11"/>
        <v>896227.90070700005</v>
      </c>
      <c r="R20" s="12">
        <f t="shared" si="11"/>
        <v>914621.37445700017</v>
      </c>
      <c r="S20" s="12">
        <f t="shared" si="11"/>
        <v>924394.55170299998</v>
      </c>
      <c r="T20" s="12">
        <f t="shared" si="11"/>
        <v>848450.07993500005</v>
      </c>
      <c r="U20" s="12">
        <f t="shared" si="11"/>
        <v>907510.3914549998</v>
      </c>
      <c r="V20" s="12">
        <f t="shared" si="11"/>
        <v>886970.82140000013</v>
      </c>
      <c r="W20" s="12">
        <f t="shared" si="11"/>
        <v>743075.28319500014</v>
      </c>
      <c r="X20" s="12">
        <f t="shared" si="11"/>
        <v>723499.356455</v>
      </c>
      <c r="Y20" s="42">
        <f t="shared" si="11"/>
        <v>783818.45482600003</v>
      </c>
      <c r="Z20" s="12">
        <f t="shared" si="11"/>
        <v>300999.15085499996</v>
      </c>
      <c r="AA20" s="12">
        <f t="shared" si="11"/>
        <v>238014.96924200002</v>
      </c>
      <c r="AB20" s="12">
        <f t="shared" si="11"/>
        <v>250852.96060299998</v>
      </c>
      <c r="AC20" s="12">
        <f t="shared" si="11"/>
        <v>235277.17887999999</v>
      </c>
      <c r="AD20" s="12">
        <f t="shared" si="11"/>
        <v>263543.77135</v>
      </c>
      <c r="AE20" s="12">
        <f t="shared" si="11"/>
        <v>302249.03016199998</v>
      </c>
      <c r="AF20" s="12">
        <f t="shared" si="11"/>
        <v>310233.277007</v>
      </c>
      <c r="AG20" s="12">
        <f t="shared" si="11"/>
        <v>298315.80974200001</v>
      </c>
      <c r="AH20" s="12">
        <f t="shared" si="11"/>
        <v>258406.72016399997</v>
      </c>
      <c r="AI20" s="12">
        <f t="shared" si="11"/>
        <v>250982.02218</v>
      </c>
      <c r="AJ20" s="12">
        <f t="shared" si="11"/>
        <v>240652.554848</v>
      </c>
      <c r="AK20" s="21">
        <f t="shared" si="11"/>
        <v>253527.84833600002</v>
      </c>
      <c r="AL20" s="12">
        <f>(AL21+AL36+AL50)</f>
        <v>1960586.26592567</v>
      </c>
      <c r="AM20" s="12">
        <f t="shared" ref="AM20:AU20" si="12">(AM21+AM36+AM50)</f>
        <v>2020893.94427667</v>
      </c>
      <c r="AN20" s="12">
        <f t="shared" si="12"/>
        <v>2114345.5788876698</v>
      </c>
      <c r="AO20" s="12">
        <f t="shared" si="12"/>
        <v>2104606.7582436698</v>
      </c>
      <c r="AP20" s="12">
        <f t="shared" si="12"/>
        <v>2126327.8231236702</v>
      </c>
      <c r="AQ20" s="12">
        <f t="shared" si="12"/>
        <v>2071398.29395767</v>
      </c>
      <c r="AR20" s="12">
        <f t="shared" si="12"/>
        <v>2006591.13734467</v>
      </c>
      <c r="AS20" s="12">
        <f t="shared" si="12"/>
        <v>2088888.2901296699</v>
      </c>
      <c r="AT20" s="12">
        <f t="shared" si="12"/>
        <v>2122435.1096526701</v>
      </c>
      <c r="AU20" s="12">
        <f t="shared" si="12"/>
        <v>1955886.5422316701</v>
      </c>
      <c r="AV20" s="12">
        <f>(AV21+AV36+AV50)</f>
        <v>1863071.4775236698</v>
      </c>
      <c r="AW20" s="21">
        <f>(AW21+AW36+AW50)</f>
        <v>1866682.93580667</v>
      </c>
      <c r="BB20" s="43"/>
    </row>
    <row r="21" spans="1:56" ht="15.6" x14ac:dyDescent="0.25">
      <c r="A21" s="48" t="s">
        <v>63</v>
      </c>
      <c r="B21" s="45">
        <f>B22+B25+B26</f>
        <v>675240.20241666993</v>
      </c>
      <c r="C21" s="45">
        <f t="shared" ref="C21:M21" si="13">C22+C25+C26</f>
        <v>692603.57411666994</v>
      </c>
      <c r="D21" s="45">
        <f t="shared" si="13"/>
        <v>683687.58201666991</v>
      </c>
      <c r="E21" s="45">
        <f t="shared" si="13"/>
        <v>727766.03641666996</v>
      </c>
      <c r="F21" s="45">
        <f t="shared" si="13"/>
        <v>715874.61701667006</v>
      </c>
      <c r="G21" s="45">
        <f t="shared" si="13"/>
        <v>726944.77241666999</v>
      </c>
      <c r="H21" s="45">
        <f t="shared" si="13"/>
        <v>722080.33441667003</v>
      </c>
      <c r="I21" s="45">
        <f t="shared" si="13"/>
        <v>716328.7084166701</v>
      </c>
      <c r="J21" s="45">
        <f t="shared" si="13"/>
        <v>700814.00841666991</v>
      </c>
      <c r="K21" s="45">
        <f t="shared" si="13"/>
        <v>694995.28121666994</v>
      </c>
      <c r="L21" s="45">
        <f t="shared" si="13"/>
        <v>622099.67591667001</v>
      </c>
      <c r="M21" s="47">
        <f t="shared" si="13"/>
        <v>642089.32931667008</v>
      </c>
      <c r="N21" s="45">
        <f>N22+SUM(N25:N26)+N27+SUM(N32:N34)+N35+N51</f>
        <v>666665.55787099991</v>
      </c>
      <c r="O21" s="45">
        <f t="shared" ref="O21:AK21" si="14">O22+SUM(O25:O26)+O27+SUM(O32:O34)+O35+O51</f>
        <v>639955.18901500001</v>
      </c>
      <c r="P21" s="45">
        <f t="shared" si="14"/>
        <v>763841.32656499988</v>
      </c>
      <c r="Q21" s="45">
        <f t="shared" si="14"/>
        <v>685525.37931000011</v>
      </c>
      <c r="R21" s="45">
        <f t="shared" si="14"/>
        <v>730024.14978200011</v>
      </c>
      <c r="S21" s="45">
        <f t="shared" si="14"/>
        <v>736541.250474</v>
      </c>
      <c r="T21" s="45">
        <f t="shared" si="14"/>
        <v>668633.091258</v>
      </c>
      <c r="U21" s="45">
        <f t="shared" si="14"/>
        <v>701011.74609799986</v>
      </c>
      <c r="V21" s="45">
        <f t="shared" si="14"/>
        <v>735163.83963700011</v>
      </c>
      <c r="W21" s="45">
        <f t="shared" si="14"/>
        <v>627780.9731810001</v>
      </c>
      <c r="X21" s="45">
        <f t="shared" si="14"/>
        <v>613741.02151900006</v>
      </c>
      <c r="Y21" s="46">
        <f t="shared" si="14"/>
        <v>645373.26969800005</v>
      </c>
      <c r="Z21" s="45">
        <f t="shared" si="14"/>
        <v>132987.26675899999</v>
      </c>
      <c r="AA21" s="45">
        <f t="shared" si="14"/>
        <v>101337.56600500002</v>
      </c>
      <c r="AB21" s="45">
        <f t="shared" si="14"/>
        <v>95281.751252999995</v>
      </c>
      <c r="AC21" s="45">
        <f t="shared" si="14"/>
        <v>104866.49812200002</v>
      </c>
      <c r="AD21" s="45">
        <f t="shared" si="14"/>
        <v>106304.595776</v>
      </c>
      <c r="AE21" s="45">
        <f t="shared" si="14"/>
        <v>134674.18927199999</v>
      </c>
      <c r="AF21" s="45">
        <f t="shared" si="14"/>
        <v>122756.24023399998</v>
      </c>
      <c r="AG21" s="45">
        <f t="shared" si="14"/>
        <v>110488.20093200001</v>
      </c>
      <c r="AH21" s="45">
        <f t="shared" si="14"/>
        <v>112043.593908</v>
      </c>
      <c r="AI21" s="45">
        <f t="shared" si="14"/>
        <v>86640.081200000001</v>
      </c>
      <c r="AJ21" s="45">
        <f t="shared" si="14"/>
        <v>83221.732554999995</v>
      </c>
      <c r="AK21" s="47">
        <f t="shared" si="14"/>
        <v>98248.838074999992</v>
      </c>
      <c r="AL21" s="45">
        <f t="shared" ref="AL21:AW21" si="15">(B21+N21-Z21)</f>
        <v>1208918.4935286699</v>
      </c>
      <c r="AM21" s="45">
        <f t="shared" si="15"/>
        <v>1231221.19712667</v>
      </c>
      <c r="AN21" s="45">
        <f t="shared" si="15"/>
        <v>1352247.1573286699</v>
      </c>
      <c r="AO21" s="45">
        <f t="shared" si="15"/>
        <v>1308424.9176046699</v>
      </c>
      <c r="AP21" s="45">
        <f t="shared" si="15"/>
        <v>1339594.1710226701</v>
      </c>
      <c r="AQ21" s="45">
        <f t="shared" si="15"/>
        <v>1328811.83361867</v>
      </c>
      <c r="AR21" s="45">
        <f t="shared" si="15"/>
        <v>1267957.18544067</v>
      </c>
      <c r="AS21" s="45">
        <f t="shared" si="15"/>
        <v>1306852.2535826699</v>
      </c>
      <c r="AT21" s="45">
        <f t="shared" si="15"/>
        <v>1323934.25414567</v>
      </c>
      <c r="AU21" s="45">
        <f t="shared" si="15"/>
        <v>1236136.1731976701</v>
      </c>
      <c r="AV21" s="45">
        <f t="shared" si="15"/>
        <v>1152618.96488067</v>
      </c>
      <c r="AW21" s="47">
        <f t="shared" si="15"/>
        <v>1189213.76093967</v>
      </c>
      <c r="BD21" s="43"/>
    </row>
    <row r="22" spans="1:56" x14ac:dyDescent="0.25">
      <c r="A22" s="22" t="s">
        <v>20</v>
      </c>
      <c r="B22" s="2">
        <f t="shared" ref="B22:AW22" si="16">(B23+B24)</f>
        <v>170627.82399999999</v>
      </c>
      <c r="C22" s="2">
        <f t="shared" si="16"/>
        <v>183391.82399999999</v>
      </c>
      <c r="D22" s="2">
        <f t="shared" si="16"/>
        <v>154991.82399999999</v>
      </c>
      <c r="E22" s="2">
        <f t="shared" si="16"/>
        <v>191560.82399999999</v>
      </c>
      <c r="F22" s="2">
        <f t="shared" si="16"/>
        <v>177237.82399999999</v>
      </c>
      <c r="G22" s="2">
        <f t="shared" si="16"/>
        <v>172783.82399999999</v>
      </c>
      <c r="H22" s="2">
        <f t="shared" si="16"/>
        <v>177215.82399999999</v>
      </c>
      <c r="I22" s="2">
        <f t="shared" si="16"/>
        <v>183926.82399999999</v>
      </c>
      <c r="J22" s="2">
        <f t="shared" si="16"/>
        <v>183550.82399999999</v>
      </c>
      <c r="K22" s="2">
        <f t="shared" si="16"/>
        <v>166367.82399999999</v>
      </c>
      <c r="L22" s="2">
        <f t="shared" si="16"/>
        <v>132314.82399999999</v>
      </c>
      <c r="M22" s="36">
        <f t="shared" si="16"/>
        <v>180753.9360000001</v>
      </c>
      <c r="N22" s="2">
        <f t="shared" si="16"/>
        <v>103953.34631399999</v>
      </c>
      <c r="O22" s="2">
        <f t="shared" si="16"/>
        <v>90434.041901000004</v>
      </c>
      <c r="P22" s="2">
        <f t="shared" si="16"/>
        <v>99888.073378000001</v>
      </c>
      <c r="Q22" s="2">
        <f t="shared" si="16"/>
        <v>89624.260821000003</v>
      </c>
      <c r="R22" s="2">
        <f t="shared" si="16"/>
        <v>116531.48288</v>
      </c>
      <c r="S22" s="2">
        <f t="shared" si="16"/>
        <v>137257.174704</v>
      </c>
      <c r="T22" s="2">
        <f t="shared" si="16"/>
        <v>80514.860012000005</v>
      </c>
      <c r="U22" s="2">
        <f t="shared" si="16"/>
        <v>89337.016147999995</v>
      </c>
      <c r="V22" s="2">
        <f t="shared" si="16"/>
        <v>95170.287316000002</v>
      </c>
      <c r="W22" s="2">
        <f t="shared" si="16"/>
        <v>68837.888743000003</v>
      </c>
      <c r="X22" s="2">
        <f t="shared" si="16"/>
        <v>62690.557243999996</v>
      </c>
      <c r="Y22" s="36">
        <f t="shared" si="16"/>
        <v>73048.962501000002</v>
      </c>
      <c r="Z22" s="2">
        <f t="shared" si="16"/>
        <v>16303.365179</v>
      </c>
      <c r="AA22" s="2">
        <f t="shared" si="16"/>
        <v>16435.796986999998</v>
      </c>
      <c r="AB22" s="2">
        <f t="shared" si="16"/>
        <v>6722.6370490000008</v>
      </c>
      <c r="AC22" s="2">
        <f t="shared" si="16"/>
        <v>8355.1601799999989</v>
      </c>
      <c r="AD22" s="2">
        <f t="shared" si="16"/>
        <v>13932.672531</v>
      </c>
      <c r="AE22" s="2">
        <f t="shared" si="16"/>
        <v>17959.985386</v>
      </c>
      <c r="AF22" s="2">
        <f t="shared" si="16"/>
        <v>18314.022042999997</v>
      </c>
      <c r="AG22" s="2">
        <f t="shared" si="16"/>
        <v>24571.887427000001</v>
      </c>
      <c r="AH22" s="2">
        <f t="shared" si="16"/>
        <v>16314.217335000001</v>
      </c>
      <c r="AI22" s="2">
        <f t="shared" si="16"/>
        <v>12342.449957000001</v>
      </c>
      <c r="AJ22" s="2">
        <f t="shared" si="16"/>
        <v>7565.4504259999994</v>
      </c>
      <c r="AK22" s="36">
        <f t="shared" si="16"/>
        <v>4425.799035</v>
      </c>
      <c r="AL22" s="2">
        <f>(AL23+AL24)</f>
        <v>258277.805135</v>
      </c>
      <c r="AM22" s="2">
        <f t="shared" si="16"/>
        <v>257390.06891399997</v>
      </c>
      <c r="AN22" s="2">
        <f t="shared" si="16"/>
        <v>248157.26032900001</v>
      </c>
      <c r="AO22" s="2">
        <f t="shared" si="16"/>
        <v>272829.92464099999</v>
      </c>
      <c r="AP22" s="2">
        <f t="shared" si="16"/>
        <v>279836.634349</v>
      </c>
      <c r="AQ22" s="2">
        <f t="shared" si="16"/>
        <v>292081.01331800001</v>
      </c>
      <c r="AR22" s="2">
        <f t="shared" si="16"/>
        <v>239416.66196900001</v>
      </c>
      <c r="AS22" s="2">
        <f t="shared" si="16"/>
        <v>248691.95272100001</v>
      </c>
      <c r="AT22" s="2">
        <f t="shared" si="16"/>
        <v>262406.893981</v>
      </c>
      <c r="AU22" s="2">
        <f t="shared" si="16"/>
        <v>222863.26278599998</v>
      </c>
      <c r="AV22" s="2">
        <f t="shared" si="16"/>
        <v>187439.93081799999</v>
      </c>
      <c r="AW22" s="19">
        <f t="shared" si="16"/>
        <v>249377.0994660001</v>
      </c>
    </row>
    <row r="23" spans="1:56" x14ac:dyDescent="0.25">
      <c r="A23" s="23" t="s">
        <v>21</v>
      </c>
      <c r="B23" s="2">
        <v>108735.57399999999</v>
      </c>
      <c r="C23" s="2">
        <v>118902.57399999999</v>
      </c>
      <c r="D23" s="2">
        <v>110741.57399999999</v>
      </c>
      <c r="E23" s="2">
        <v>135412.57399999999</v>
      </c>
      <c r="F23" s="2">
        <v>121258.57399999999</v>
      </c>
      <c r="G23" s="2">
        <v>130382.57399999999</v>
      </c>
      <c r="H23" s="2">
        <v>132359.57399999999</v>
      </c>
      <c r="I23" s="2">
        <v>125514.57399999999</v>
      </c>
      <c r="J23" s="2">
        <v>132226.57399999999</v>
      </c>
      <c r="K23" s="2">
        <v>121456.57399999999</v>
      </c>
      <c r="L23" s="2">
        <v>94111.573999999993</v>
      </c>
      <c r="M23" s="36">
        <v>129237.68600000009</v>
      </c>
      <c r="N23" s="2">
        <v>54440.252954000003</v>
      </c>
      <c r="O23" s="2">
        <v>28544.617376999999</v>
      </c>
      <c r="P23" s="2">
        <v>42447.773398000005</v>
      </c>
      <c r="Q23" s="2">
        <v>28067.287817</v>
      </c>
      <c r="R23" s="2">
        <v>65791.605982000008</v>
      </c>
      <c r="S23" s="2">
        <v>41445.286099999998</v>
      </c>
      <c r="T23" s="2">
        <v>21556.445161</v>
      </c>
      <c r="U23" s="2">
        <v>26870.292735999996</v>
      </c>
      <c r="V23" s="2">
        <v>30348.136347999996</v>
      </c>
      <c r="W23" s="2">
        <v>21351.917590000001</v>
      </c>
      <c r="X23" s="2">
        <v>20802.571134000002</v>
      </c>
      <c r="Y23" s="36">
        <v>20128.404538999999</v>
      </c>
      <c r="Z23" s="2">
        <v>10689.209560000001</v>
      </c>
      <c r="AA23" s="2">
        <v>10152.778999999999</v>
      </c>
      <c r="AB23" s="2">
        <v>3689.73099</v>
      </c>
      <c r="AC23" s="2">
        <v>6800.5339999999997</v>
      </c>
      <c r="AD23" s="2">
        <v>10576.588</v>
      </c>
      <c r="AE23" s="2">
        <v>13541.319</v>
      </c>
      <c r="AF23" s="2">
        <v>10769.513167999999</v>
      </c>
      <c r="AG23" s="2">
        <v>12211.5789</v>
      </c>
      <c r="AH23" s="2">
        <v>8610.737000000001</v>
      </c>
      <c r="AI23" s="2">
        <v>6380.1774569999998</v>
      </c>
      <c r="AJ23" s="2">
        <v>3566.94272</v>
      </c>
      <c r="AK23" s="36">
        <v>855.63237400000003</v>
      </c>
      <c r="AL23" s="2">
        <f t="shared" ref="AL23:AW26" si="17">(B23+N23-Z23)</f>
        <v>152486.617394</v>
      </c>
      <c r="AM23" s="2">
        <f t="shared" si="17"/>
        <v>137294.41237699997</v>
      </c>
      <c r="AN23" s="2">
        <f t="shared" si="17"/>
        <v>149499.616408</v>
      </c>
      <c r="AO23" s="2">
        <f t="shared" si="17"/>
        <v>156679.32781699998</v>
      </c>
      <c r="AP23" s="2">
        <f t="shared" si="17"/>
        <v>176473.59198200001</v>
      </c>
      <c r="AQ23" s="2">
        <f t="shared" si="17"/>
        <v>158286.5411</v>
      </c>
      <c r="AR23" s="2">
        <f t="shared" si="17"/>
        <v>143146.505993</v>
      </c>
      <c r="AS23" s="2">
        <f t="shared" si="17"/>
        <v>140173.287836</v>
      </c>
      <c r="AT23" s="2">
        <f t="shared" si="17"/>
        <v>153963.973348</v>
      </c>
      <c r="AU23" s="2">
        <f t="shared" si="17"/>
        <v>136428.31413299998</v>
      </c>
      <c r="AV23" s="2">
        <f t="shared" si="17"/>
        <v>111347.20241399998</v>
      </c>
      <c r="AW23" s="19">
        <f t="shared" si="17"/>
        <v>148510.45816500008</v>
      </c>
    </row>
    <row r="24" spans="1:56" x14ac:dyDescent="0.25">
      <c r="A24" s="24" t="s">
        <v>22</v>
      </c>
      <c r="B24" s="2">
        <v>61892.25</v>
      </c>
      <c r="C24" s="2">
        <v>64489.25</v>
      </c>
      <c r="D24" s="2">
        <v>44250.25</v>
      </c>
      <c r="E24" s="2">
        <v>56148.25</v>
      </c>
      <c r="F24" s="2">
        <v>55979.25</v>
      </c>
      <c r="G24" s="2">
        <v>42401.25</v>
      </c>
      <c r="H24" s="2">
        <v>44856.25</v>
      </c>
      <c r="I24" s="2">
        <v>58412.25</v>
      </c>
      <c r="J24" s="2">
        <v>51324.25</v>
      </c>
      <c r="K24" s="2">
        <v>44911.25</v>
      </c>
      <c r="L24" s="2">
        <v>38203.25</v>
      </c>
      <c r="M24" s="36">
        <v>51516.25</v>
      </c>
      <c r="N24" s="2">
        <v>49513.093359999999</v>
      </c>
      <c r="O24" s="2">
        <v>61889.424524000002</v>
      </c>
      <c r="P24" s="2">
        <v>57440.299980000003</v>
      </c>
      <c r="Q24" s="2">
        <v>61556.973003999999</v>
      </c>
      <c r="R24" s="2">
        <v>50739.876897999995</v>
      </c>
      <c r="S24" s="2">
        <v>95811.888603999992</v>
      </c>
      <c r="T24" s="2">
        <v>58958.414851000001</v>
      </c>
      <c r="U24" s="2">
        <v>62466.723411999992</v>
      </c>
      <c r="V24" s="2">
        <v>64822.150968000002</v>
      </c>
      <c r="W24" s="2">
        <v>47485.971153000006</v>
      </c>
      <c r="X24" s="2">
        <v>41887.986109999998</v>
      </c>
      <c r="Y24" s="36">
        <v>52920.557962000006</v>
      </c>
      <c r="Z24" s="2">
        <v>5614.1556190000001</v>
      </c>
      <c r="AA24" s="2">
        <v>6283.0179869999993</v>
      </c>
      <c r="AB24" s="2">
        <v>3032.9060590000004</v>
      </c>
      <c r="AC24" s="2">
        <v>1554.62618</v>
      </c>
      <c r="AD24" s="2">
        <v>3356.084531</v>
      </c>
      <c r="AE24" s="2">
        <v>4418.6663859999999</v>
      </c>
      <c r="AF24" s="2">
        <v>7544.5088749999995</v>
      </c>
      <c r="AG24" s="2">
        <v>12360.308527000001</v>
      </c>
      <c r="AH24" s="2">
        <v>7703.4803350000002</v>
      </c>
      <c r="AI24" s="2">
        <v>5962.2725</v>
      </c>
      <c r="AJ24" s="2">
        <v>3998.5077059999999</v>
      </c>
      <c r="AK24" s="36">
        <v>3570.1666610000002</v>
      </c>
      <c r="AL24" s="2">
        <f t="shared" si="17"/>
        <v>105791.187741</v>
      </c>
      <c r="AM24" s="2">
        <f t="shared" si="17"/>
        <v>120095.656537</v>
      </c>
      <c r="AN24" s="2">
        <f t="shared" si="17"/>
        <v>98657.64392100001</v>
      </c>
      <c r="AO24" s="2">
        <f t="shared" si="17"/>
        <v>116150.59682399999</v>
      </c>
      <c r="AP24" s="2">
        <f t="shared" si="17"/>
        <v>103363.04236699999</v>
      </c>
      <c r="AQ24" s="2">
        <f t="shared" si="17"/>
        <v>133794.47221799998</v>
      </c>
      <c r="AR24" s="2">
        <f t="shared" si="17"/>
        <v>96270.155976000009</v>
      </c>
      <c r="AS24" s="2">
        <f t="shared" si="17"/>
        <v>108518.66488499999</v>
      </c>
      <c r="AT24" s="2">
        <f t="shared" si="17"/>
        <v>108442.920633</v>
      </c>
      <c r="AU24" s="2">
        <f t="shared" si="17"/>
        <v>86434.948652999999</v>
      </c>
      <c r="AV24" s="2">
        <f t="shared" si="17"/>
        <v>76092.728403999994</v>
      </c>
      <c r="AW24" s="19">
        <f t="shared" si="17"/>
        <v>100866.64130100001</v>
      </c>
    </row>
    <row r="25" spans="1:56" x14ac:dyDescent="0.25">
      <c r="A25" s="23" t="s">
        <v>4</v>
      </c>
      <c r="B25" s="2">
        <v>262386.27416666999</v>
      </c>
      <c r="C25" s="2">
        <v>285123.83886666998</v>
      </c>
      <c r="D25" s="2">
        <v>296259.25476667</v>
      </c>
      <c r="E25" s="2">
        <v>289570.36816667003</v>
      </c>
      <c r="F25" s="2">
        <v>292193.34416666999</v>
      </c>
      <c r="G25" s="2">
        <v>300165.05616666999</v>
      </c>
      <c r="H25" s="2">
        <v>284348.57216667</v>
      </c>
      <c r="I25" s="2">
        <v>268942.57716667</v>
      </c>
      <c r="J25" s="2">
        <v>251706.55316667</v>
      </c>
      <c r="K25" s="2">
        <v>265114.62216666999</v>
      </c>
      <c r="L25" s="2">
        <v>240661.49286667001</v>
      </c>
      <c r="M25" s="36">
        <v>239276.44616667001</v>
      </c>
      <c r="N25" s="2">
        <v>103714.42557699999</v>
      </c>
      <c r="O25" s="2">
        <v>92674.375172</v>
      </c>
      <c r="P25" s="2">
        <v>149421.231718</v>
      </c>
      <c r="Q25" s="2">
        <v>105843.98173500001</v>
      </c>
      <c r="R25" s="2">
        <v>117248.3005</v>
      </c>
      <c r="S25" s="2">
        <v>121104.871271</v>
      </c>
      <c r="T25" s="2">
        <v>91753.550632000013</v>
      </c>
      <c r="U25" s="2">
        <v>135037.33897399998</v>
      </c>
      <c r="V25" s="2">
        <v>148934.50657100001</v>
      </c>
      <c r="W25" s="2">
        <v>124973.250932</v>
      </c>
      <c r="X25" s="2">
        <v>123968.165758</v>
      </c>
      <c r="Y25" s="36">
        <v>172675.816387</v>
      </c>
      <c r="Z25" s="2">
        <v>25986.715308999999</v>
      </c>
      <c r="AA25" s="2">
        <v>16056.150436</v>
      </c>
      <c r="AB25" s="2">
        <v>16583.444284000001</v>
      </c>
      <c r="AC25" s="2">
        <v>22853.219027000003</v>
      </c>
      <c r="AD25" s="2">
        <v>22823.311663</v>
      </c>
      <c r="AE25" s="2">
        <v>35212.669325000003</v>
      </c>
      <c r="AF25" s="2">
        <v>22798.976909999998</v>
      </c>
      <c r="AG25" s="2">
        <v>20172.155914000003</v>
      </c>
      <c r="AH25" s="2">
        <v>14796.172454</v>
      </c>
      <c r="AI25" s="2">
        <v>12783.514896999999</v>
      </c>
      <c r="AJ25" s="2">
        <v>15238.892572000001</v>
      </c>
      <c r="AK25" s="36">
        <v>19603.431343</v>
      </c>
      <c r="AL25" s="2">
        <f t="shared" si="17"/>
        <v>340113.98443466995</v>
      </c>
      <c r="AM25" s="2">
        <f t="shared" si="17"/>
        <v>361742.06360266992</v>
      </c>
      <c r="AN25" s="2">
        <f t="shared" si="17"/>
        <v>429097.04220066994</v>
      </c>
      <c r="AO25" s="2">
        <f t="shared" si="17"/>
        <v>372561.13087466999</v>
      </c>
      <c r="AP25" s="2">
        <f t="shared" si="17"/>
        <v>386618.33300366998</v>
      </c>
      <c r="AQ25" s="2">
        <f t="shared" si="17"/>
        <v>386057.25811266998</v>
      </c>
      <c r="AR25" s="2">
        <f t="shared" si="17"/>
        <v>353303.14588867</v>
      </c>
      <c r="AS25" s="2">
        <f t="shared" si="17"/>
        <v>383807.76022666995</v>
      </c>
      <c r="AT25" s="2">
        <f t="shared" si="17"/>
        <v>385844.88728367002</v>
      </c>
      <c r="AU25" s="2">
        <f t="shared" si="17"/>
        <v>377304.35820166999</v>
      </c>
      <c r="AV25" s="2">
        <f t="shared" si="17"/>
        <v>349390.76605267002</v>
      </c>
      <c r="AW25" s="19">
        <f t="shared" si="17"/>
        <v>392348.83121067</v>
      </c>
    </row>
    <row r="26" spans="1:56" x14ac:dyDescent="0.25">
      <c r="A26" s="23" t="s">
        <v>5</v>
      </c>
      <c r="B26" s="2">
        <v>242226.10425</v>
      </c>
      <c r="C26" s="2">
        <v>224087.91125</v>
      </c>
      <c r="D26" s="2">
        <v>232436.50325000001</v>
      </c>
      <c r="E26" s="2">
        <v>246634.84424999999</v>
      </c>
      <c r="F26" s="2">
        <v>246443.44884999999</v>
      </c>
      <c r="G26" s="2">
        <v>253995.89225</v>
      </c>
      <c r="H26" s="2">
        <v>260515.93825000001</v>
      </c>
      <c r="I26" s="2">
        <v>263459.30725000001</v>
      </c>
      <c r="J26" s="2">
        <v>265556.63124999998</v>
      </c>
      <c r="K26" s="2">
        <v>263512.83504999999</v>
      </c>
      <c r="L26" s="2">
        <v>249123.35905</v>
      </c>
      <c r="M26" s="36">
        <v>222058.94714999999</v>
      </c>
      <c r="N26" s="2">
        <v>104370.52405899997</v>
      </c>
      <c r="O26" s="2">
        <v>110781.49153700002</v>
      </c>
      <c r="P26" s="2">
        <v>112137.58036999998</v>
      </c>
      <c r="Q26" s="2">
        <v>70644.988782999979</v>
      </c>
      <c r="R26" s="2">
        <v>102223.98438499999</v>
      </c>
      <c r="S26" s="2">
        <v>67645.830899000008</v>
      </c>
      <c r="T26" s="2">
        <v>97035.333012999996</v>
      </c>
      <c r="U26" s="2">
        <v>94081.649600999997</v>
      </c>
      <c r="V26" s="2">
        <v>64022.078812000007</v>
      </c>
      <c r="W26" s="2">
        <v>95494.941854000004</v>
      </c>
      <c r="X26" s="2">
        <v>79258.208861999999</v>
      </c>
      <c r="Y26" s="36">
        <v>67885.097907999996</v>
      </c>
      <c r="Z26" s="2">
        <v>13278.870304000002</v>
      </c>
      <c r="AA26" s="2">
        <v>8527.9788229999995</v>
      </c>
      <c r="AB26" s="2">
        <v>12579.908422999999</v>
      </c>
      <c r="AC26" s="2">
        <v>15160.343654999999</v>
      </c>
      <c r="AD26" s="2">
        <v>12651.797502000001</v>
      </c>
      <c r="AE26" s="2">
        <v>11590.394859</v>
      </c>
      <c r="AF26" s="2">
        <v>16671.267244999999</v>
      </c>
      <c r="AG26" s="2">
        <v>14982.828390000001</v>
      </c>
      <c r="AH26" s="2">
        <v>19350.525731000002</v>
      </c>
      <c r="AI26" s="2">
        <v>13237.812037</v>
      </c>
      <c r="AJ26" s="2">
        <v>14715.004010000001</v>
      </c>
      <c r="AK26" s="36">
        <v>13028.583602999999</v>
      </c>
      <c r="AL26" s="2">
        <f t="shared" si="17"/>
        <v>333317.75800500001</v>
      </c>
      <c r="AM26" s="2">
        <f t="shared" si="17"/>
        <v>326341.42396400007</v>
      </c>
      <c r="AN26" s="2">
        <f t="shared" si="17"/>
        <v>331994.17519699998</v>
      </c>
      <c r="AO26" s="2">
        <f t="shared" si="17"/>
        <v>302119.48937800003</v>
      </c>
      <c r="AP26" s="2">
        <f t="shared" si="17"/>
        <v>336015.635733</v>
      </c>
      <c r="AQ26" s="2">
        <f t="shared" si="17"/>
        <v>310051.32829000003</v>
      </c>
      <c r="AR26" s="2">
        <f t="shared" si="17"/>
        <v>340880.00401799998</v>
      </c>
      <c r="AS26" s="2">
        <f t="shared" si="17"/>
        <v>342558.12846100004</v>
      </c>
      <c r="AT26" s="2">
        <f t="shared" si="17"/>
        <v>310228.18433099997</v>
      </c>
      <c r="AU26" s="2">
        <f t="shared" si="17"/>
        <v>345769.96486699994</v>
      </c>
      <c r="AV26" s="2">
        <f t="shared" si="17"/>
        <v>313666.56390200002</v>
      </c>
      <c r="AW26" s="19">
        <f t="shared" si="17"/>
        <v>276915.46145500004</v>
      </c>
    </row>
    <row r="27" spans="1:56" x14ac:dyDescent="0.25">
      <c r="A27" s="48" t="s">
        <v>56</v>
      </c>
      <c r="B27" s="45">
        <f>SUM(B28:B31)</f>
        <v>213450.34066667</v>
      </c>
      <c r="C27" s="45">
        <f t="shared" ref="C27:M27" si="18">SUM(C28:C31)</f>
        <v>210496.64966667001</v>
      </c>
      <c r="D27" s="45">
        <f t="shared" si="18"/>
        <v>223472.37666667</v>
      </c>
      <c r="E27" s="45">
        <f t="shared" si="18"/>
        <v>226103.97566667001</v>
      </c>
      <c r="F27" s="45">
        <f t="shared" si="18"/>
        <v>224383.56526666999</v>
      </c>
      <c r="G27" s="45">
        <f t="shared" si="18"/>
        <v>228468.13866667001</v>
      </c>
      <c r="H27" s="45">
        <f>SUM(H28:H31)</f>
        <v>223158.09566667001</v>
      </c>
      <c r="I27" s="45">
        <f t="shared" si="18"/>
        <v>219647.27566667</v>
      </c>
      <c r="J27" s="45">
        <f t="shared" si="18"/>
        <v>216941.47966667</v>
      </c>
      <c r="K27" s="45">
        <f t="shared" si="18"/>
        <v>216611.38746667001</v>
      </c>
      <c r="L27" s="45">
        <f t="shared" si="18"/>
        <v>184303.56246667</v>
      </c>
      <c r="M27" s="46">
        <f t="shared" si="18"/>
        <v>182426.01556666999</v>
      </c>
      <c r="N27" s="45">
        <f>SUM(N28:N31)</f>
        <v>130450.228407</v>
      </c>
      <c r="O27" s="45">
        <f t="shared" ref="O27:AW27" si="19">SUM(O28:O31)</f>
        <v>127075.04891100001</v>
      </c>
      <c r="P27" s="45">
        <f t="shared" si="19"/>
        <v>156024.454253</v>
      </c>
      <c r="Q27" s="45">
        <f t="shared" si="19"/>
        <v>173742.16840100003</v>
      </c>
      <c r="R27" s="45">
        <f t="shared" si="19"/>
        <v>146433.33962700001</v>
      </c>
      <c r="S27" s="45">
        <f t="shared" si="19"/>
        <v>163878.382981</v>
      </c>
      <c r="T27" s="45">
        <f t="shared" si="19"/>
        <v>155608.04938899999</v>
      </c>
      <c r="U27" s="45">
        <f t="shared" si="19"/>
        <v>152278.49582500002</v>
      </c>
      <c r="V27" s="45">
        <f t="shared" si="19"/>
        <v>147492.582574</v>
      </c>
      <c r="W27" s="45">
        <f t="shared" si="19"/>
        <v>150023.080854</v>
      </c>
      <c r="X27" s="45">
        <f t="shared" si="19"/>
        <v>149086.77065199998</v>
      </c>
      <c r="Y27" s="46">
        <f t="shared" si="19"/>
        <v>147585.62331699999</v>
      </c>
      <c r="Z27" s="45">
        <f t="shared" si="19"/>
        <v>38157.412897999995</v>
      </c>
      <c r="AA27" s="45">
        <f t="shared" si="19"/>
        <v>24773.643483</v>
      </c>
      <c r="AB27" s="45">
        <f t="shared" si="19"/>
        <v>20101.417604000002</v>
      </c>
      <c r="AC27" s="45">
        <f t="shared" si="19"/>
        <v>21277.862552000002</v>
      </c>
      <c r="AD27" s="45">
        <f t="shared" si="19"/>
        <v>24780.893284999998</v>
      </c>
      <c r="AE27" s="45">
        <f t="shared" si="19"/>
        <v>34698.081332999995</v>
      </c>
      <c r="AF27" s="45">
        <f t="shared" si="19"/>
        <v>25922.083729999998</v>
      </c>
      <c r="AG27" s="45">
        <f t="shared" si="19"/>
        <v>19751.966687</v>
      </c>
      <c r="AH27" s="45">
        <f t="shared" si="19"/>
        <v>24781.201692999995</v>
      </c>
      <c r="AI27" s="45">
        <f t="shared" si="19"/>
        <v>21627.454167999997</v>
      </c>
      <c r="AJ27" s="45">
        <f t="shared" si="19"/>
        <v>16161.231812999999</v>
      </c>
      <c r="AK27" s="46">
        <f t="shared" si="19"/>
        <v>29418.334774999999</v>
      </c>
      <c r="AL27" s="45">
        <f t="shared" si="19"/>
        <v>305743.15617567004</v>
      </c>
      <c r="AM27" s="45">
        <f t="shared" si="19"/>
        <v>312798.05509466998</v>
      </c>
      <c r="AN27" s="45">
        <f t="shared" si="19"/>
        <v>359395.41331566998</v>
      </c>
      <c r="AO27" s="45">
        <f t="shared" si="19"/>
        <v>378568.28151567007</v>
      </c>
      <c r="AP27" s="45">
        <f t="shared" si="19"/>
        <v>346036.01160867006</v>
      </c>
      <c r="AQ27" s="45">
        <f t="shared" si="19"/>
        <v>357648.44031467009</v>
      </c>
      <c r="AR27" s="45">
        <f t="shared" si="19"/>
        <v>352844.06132566999</v>
      </c>
      <c r="AS27" s="45">
        <f t="shared" si="19"/>
        <v>352173.80480467004</v>
      </c>
      <c r="AT27" s="45">
        <f t="shared" si="19"/>
        <v>339652.86054767005</v>
      </c>
      <c r="AU27" s="45">
        <f t="shared" si="19"/>
        <v>345007.01415267005</v>
      </c>
      <c r="AV27" s="45">
        <f t="shared" si="19"/>
        <v>317229.10130566999</v>
      </c>
      <c r="AW27" s="47">
        <f t="shared" si="19"/>
        <v>300593.30410866998</v>
      </c>
    </row>
    <row r="28" spans="1:56" x14ac:dyDescent="0.25">
      <c r="A28" s="24" t="s">
        <v>57</v>
      </c>
      <c r="B28" s="3">
        <v>206338.34066667</v>
      </c>
      <c r="C28" s="3">
        <v>200646.64966667001</v>
      </c>
      <c r="D28" s="3">
        <v>212611.37666667</v>
      </c>
      <c r="E28" s="3">
        <v>214320.97566667001</v>
      </c>
      <c r="F28" s="3">
        <v>211015.56526666999</v>
      </c>
      <c r="G28" s="3">
        <v>215527.13866667001</v>
      </c>
      <c r="H28" s="3">
        <v>210453.09566667001</v>
      </c>
      <c r="I28" s="3">
        <v>209717.27566667</v>
      </c>
      <c r="J28" s="3">
        <v>204103.47966667</v>
      </c>
      <c r="K28" s="3">
        <v>204050.38746667001</v>
      </c>
      <c r="L28" s="3">
        <v>171784.56246667</v>
      </c>
      <c r="M28" s="38">
        <v>175120.01556666999</v>
      </c>
      <c r="N28" s="3">
        <v>91364.19776499999</v>
      </c>
      <c r="O28" s="3">
        <v>99817.789166000002</v>
      </c>
      <c r="P28" s="3">
        <v>112817.54706199998</v>
      </c>
      <c r="Q28" s="3">
        <v>132720.52699400001</v>
      </c>
      <c r="R28" s="3">
        <v>113718.85173900002</v>
      </c>
      <c r="S28" s="3">
        <v>130400.222582</v>
      </c>
      <c r="T28" s="3">
        <v>121297.78633100001</v>
      </c>
      <c r="U28" s="3">
        <v>122542.397027</v>
      </c>
      <c r="V28" s="3">
        <v>119507.644562</v>
      </c>
      <c r="W28" s="3">
        <v>105723.80527300001</v>
      </c>
      <c r="X28" s="3">
        <v>112069.49483599998</v>
      </c>
      <c r="Y28" s="38">
        <v>101365.534673</v>
      </c>
      <c r="Z28" s="3">
        <v>17796.761273</v>
      </c>
      <c r="AA28" s="3">
        <v>9673.7925489999998</v>
      </c>
      <c r="AB28" s="3">
        <v>11835.609157000003</v>
      </c>
      <c r="AC28" s="3">
        <v>13100.730879000001</v>
      </c>
      <c r="AD28" s="3">
        <v>15072.668676999998</v>
      </c>
      <c r="AE28" s="3">
        <v>21004.028919999997</v>
      </c>
      <c r="AF28" s="3">
        <v>14239.929055000001</v>
      </c>
      <c r="AG28" s="3">
        <v>10841.208604000001</v>
      </c>
      <c r="AH28" s="3">
        <v>12624.571178999997</v>
      </c>
      <c r="AI28" s="3">
        <v>11293.028551999998</v>
      </c>
      <c r="AJ28" s="3">
        <v>9899.7936549999977</v>
      </c>
      <c r="AK28" s="38">
        <v>14086.937698</v>
      </c>
      <c r="AL28" s="3">
        <f t="shared" ref="AL28:AL48" si="20">(B28+N28-Z28)</f>
        <v>279905.77715867001</v>
      </c>
      <c r="AM28" s="3">
        <f t="shared" ref="AM28:AM48" si="21">(C28+O28-AA28)</f>
        <v>290790.64628366998</v>
      </c>
      <c r="AN28" s="3">
        <f t="shared" ref="AN28:AN48" si="22">(D28+P28-AB28)</f>
        <v>313593.31457166997</v>
      </c>
      <c r="AO28" s="3">
        <f t="shared" ref="AO28:AO48" si="23">(E28+Q28-AC28)</f>
        <v>333940.77178167005</v>
      </c>
      <c r="AP28" s="3">
        <f t="shared" ref="AP28:AP48" si="24">(F28+R28-AD28)</f>
        <v>309661.74832867004</v>
      </c>
      <c r="AQ28" s="3">
        <f t="shared" ref="AQ28:AQ48" si="25">(G28+S28-AE28)</f>
        <v>324923.33232867002</v>
      </c>
      <c r="AR28" s="3">
        <f t="shared" ref="AR28:AR48" si="26">(H28+T28-AF28)</f>
        <v>317510.95294267003</v>
      </c>
      <c r="AS28" s="3">
        <f t="shared" ref="AS28:AS48" si="27">(I28+U28-AG28)</f>
        <v>321418.46408967004</v>
      </c>
      <c r="AT28" s="3">
        <f t="shared" ref="AT28:AT48" si="28">(J28+V28-AH28)</f>
        <v>310986.55304967001</v>
      </c>
      <c r="AU28" s="3">
        <f t="shared" ref="AU28:AU48" si="29">(K28+W28-AI28)</f>
        <v>298481.16418767005</v>
      </c>
      <c r="AV28" s="3">
        <f t="shared" ref="AV28:AV48" si="30">(L28+X28-AJ28)</f>
        <v>273954.26364766998</v>
      </c>
      <c r="AW28" s="17">
        <f t="shared" ref="AW28:AW48" si="31">(M28+Y28-AK28)</f>
        <v>262398.61254166998</v>
      </c>
    </row>
    <row r="29" spans="1:56" x14ac:dyDescent="0.25">
      <c r="A29" s="24" t="s">
        <v>58</v>
      </c>
      <c r="B29" s="3">
        <v>2355</v>
      </c>
      <c r="C29" s="3">
        <v>4800</v>
      </c>
      <c r="D29" s="3">
        <v>5400</v>
      </c>
      <c r="E29" s="3">
        <v>6430</v>
      </c>
      <c r="F29" s="3">
        <v>7513</v>
      </c>
      <c r="G29" s="3">
        <v>8133</v>
      </c>
      <c r="H29" s="3">
        <v>7517</v>
      </c>
      <c r="I29" s="3">
        <v>6254</v>
      </c>
      <c r="J29" s="3">
        <v>8434</v>
      </c>
      <c r="K29" s="3">
        <v>7777</v>
      </c>
      <c r="L29" s="3">
        <v>6963</v>
      </c>
      <c r="M29" s="38">
        <v>4925</v>
      </c>
      <c r="N29" s="3">
        <v>25098.342582000005</v>
      </c>
      <c r="O29" s="3">
        <v>15376.623350000002</v>
      </c>
      <c r="P29" s="3">
        <v>21740.359746000002</v>
      </c>
      <c r="Q29" s="3">
        <v>24269.783023000004</v>
      </c>
      <c r="R29" s="3">
        <v>19184.658063000003</v>
      </c>
      <c r="S29" s="3">
        <v>15126.836432999999</v>
      </c>
      <c r="T29" s="3">
        <v>17778.551845999998</v>
      </c>
      <c r="U29" s="3">
        <v>11112.763111000002</v>
      </c>
      <c r="V29" s="3">
        <v>10597.764300000001</v>
      </c>
      <c r="W29" s="3">
        <v>12839.996255999999</v>
      </c>
      <c r="X29" s="3">
        <v>14971.663509</v>
      </c>
      <c r="Y29" s="38">
        <v>25653.51397</v>
      </c>
      <c r="Z29" s="3">
        <v>77.979945999999998</v>
      </c>
      <c r="AA29" s="3">
        <v>318.93865399999999</v>
      </c>
      <c r="AB29" s="3">
        <v>606.25030399999991</v>
      </c>
      <c r="AC29" s="3">
        <v>160.663173</v>
      </c>
      <c r="AD29" s="3">
        <v>358.63556999999997</v>
      </c>
      <c r="AE29" s="3">
        <v>464.07488000000001</v>
      </c>
      <c r="AF29" s="3">
        <v>313.30304899999999</v>
      </c>
      <c r="AG29" s="3">
        <v>318.70682000000005</v>
      </c>
      <c r="AH29" s="3">
        <v>467.04386800000003</v>
      </c>
      <c r="AI29" s="3">
        <v>149.05242000000001</v>
      </c>
      <c r="AJ29" s="3">
        <v>109.099</v>
      </c>
      <c r="AK29" s="38">
        <v>139.09632999999999</v>
      </c>
      <c r="AL29" s="3">
        <f t="shared" si="20"/>
        <v>27375.362636000005</v>
      </c>
      <c r="AM29" s="3">
        <f t="shared" si="21"/>
        <v>19857.684696</v>
      </c>
      <c r="AN29" s="3">
        <f t="shared" si="22"/>
        <v>26534.109442000001</v>
      </c>
      <c r="AO29" s="3">
        <f t="shared" si="23"/>
        <v>30539.119850000003</v>
      </c>
      <c r="AP29" s="3">
        <f t="shared" si="24"/>
        <v>26339.022493000004</v>
      </c>
      <c r="AQ29" s="3">
        <f t="shared" si="25"/>
        <v>22795.761552999997</v>
      </c>
      <c r="AR29" s="3">
        <f t="shared" si="26"/>
        <v>24982.248797</v>
      </c>
      <c r="AS29" s="3">
        <f t="shared" si="27"/>
        <v>17048.056291000001</v>
      </c>
      <c r="AT29" s="3">
        <f t="shared" si="28"/>
        <v>18564.720432000002</v>
      </c>
      <c r="AU29" s="3">
        <f t="shared" si="29"/>
        <v>20467.943835999999</v>
      </c>
      <c r="AV29" s="3">
        <f t="shared" si="30"/>
        <v>21825.564509</v>
      </c>
      <c r="AW29" s="17">
        <f t="shared" si="31"/>
        <v>30439.41764</v>
      </c>
    </row>
    <row r="30" spans="1:56" x14ac:dyDescent="0.25">
      <c r="A30" s="24" t="s">
        <v>59</v>
      </c>
      <c r="B30" s="3">
        <v>4757</v>
      </c>
      <c r="C30" s="3">
        <v>5050</v>
      </c>
      <c r="D30" s="3">
        <v>5461</v>
      </c>
      <c r="E30" s="3">
        <v>5353</v>
      </c>
      <c r="F30" s="3">
        <v>5855</v>
      </c>
      <c r="G30" s="3">
        <v>4808</v>
      </c>
      <c r="H30" s="3">
        <v>5188</v>
      </c>
      <c r="I30" s="3">
        <v>3676</v>
      </c>
      <c r="J30" s="3">
        <v>4404</v>
      </c>
      <c r="K30" s="3">
        <v>4784</v>
      </c>
      <c r="L30" s="3">
        <v>5556</v>
      </c>
      <c r="M30" s="38">
        <v>2381</v>
      </c>
      <c r="N30" s="3">
        <v>6762.5779020000009</v>
      </c>
      <c r="O30" s="3">
        <v>4431.0372729999999</v>
      </c>
      <c r="P30" s="3">
        <v>11413.478837999999</v>
      </c>
      <c r="Q30" s="3">
        <v>8480.13508</v>
      </c>
      <c r="R30" s="3">
        <v>5421.0673779999997</v>
      </c>
      <c r="S30" s="3">
        <v>7791.0423790000004</v>
      </c>
      <c r="T30" s="3">
        <v>9231.6332399999992</v>
      </c>
      <c r="U30" s="3">
        <v>6681.929795</v>
      </c>
      <c r="V30" s="3">
        <v>9174.0942340000001</v>
      </c>
      <c r="W30" s="3">
        <v>11601.885295</v>
      </c>
      <c r="X30" s="3">
        <v>12617.279917</v>
      </c>
      <c r="Y30" s="38">
        <v>8833.4637709999988</v>
      </c>
      <c r="Z30" s="3">
        <v>0</v>
      </c>
      <c r="AA30" s="3">
        <v>0</v>
      </c>
      <c r="AB30" s="3">
        <v>3.9598</v>
      </c>
      <c r="AC30" s="3">
        <v>4.0990000000000002</v>
      </c>
      <c r="AD30" s="3">
        <v>17.9529</v>
      </c>
      <c r="AE30" s="3">
        <v>2.5000000000000001E-2</v>
      </c>
      <c r="AF30" s="3">
        <v>0</v>
      </c>
      <c r="AG30" s="3">
        <v>0</v>
      </c>
      <c r="AH30" s="3">
        <v>0</v>
      </c>
      <c r="AI30" s="3">
        <v>1.8100000000000001E-4</v>
      </c>
      <c r="AJ30" s="3">
        <v>0.73844799999999999</v>
      </c>
      <c r="AK30" s="38">
        <v>0.108862</v>
      </c>
      <c r="AL30" s="3">
        <f t="shared" si="20"/>
        <v>11519.577902000001</v>
      </c>
      <c r="AM30" s="3">
        <f t="shared" si="21"/>
        <v>9481.0372729999999</v>
      </c>
      <c r="AN30" s="3">
        <f t="shared" si="22"/>
        <v>16870.519037999999</v>
      </c>
      <c r="AO30" s="3">
        <f t="shared" si="23"/>
        <v>13829.03608</v>
      </c>
      <c r="AP30" s="3">
        <f t="shared" si="24"/>
        <v>11258.114478</v>
      </c>
      <c r="AQ30" s="3">
        <f t="shared" si="25"/>
        <v>12599.017379000001</v>
      </c>
      <c r="AR30" s="3">
        <f t="shared" si="26"/>
        <v>14419.633239999999</v>
      </c>
      <c r="AS30" s="3">
        <f t="shared" si="27"/>
        <v>10357.929795</v>
      </c>
      <c r="AT30" s="3">
        <f t="shared" si="28"/>
        <v>13578.094234</v>
      </c>
      <c r="AU30" s="3">
        <f t="shared" si="29"/>
        <v>16385.885114000001</v>
      </c>
      <c r="AV30" s="3">
        <f t="shared" si="30"/>
        <v>18172.541469</v>
      </c>
      <c r="AW30" s="17">
        <f t="shared" si="31"/>
        <v>11214.354909</v>
      </c>
    </row>
    <row r="31" spans="1:56" x14ac:dyDescent="0.25">
      <c r="A31" s="24" t="s">
        <v>60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8">
        <v>0</v>
      </c>
      <c r="N31" s="3">
        <v>7225.1101580000004</v>
      </c>
      <c r="O31" s="3">
        <v>7449.5991220000014</v>
      </c>
      <c r="P31" s="3">
        <v>10053.068607000001</v>
      </c>
      <c r="Q31" s="3">
        <v>8271.723304000001</v>
      </c>
      <c r="R31" s="3">
        <v>8108.7624470000001</v>
      </c>
      <c r="S31" s="3">
        <v>10560.281587000001</v>
      </c>
      <c r="T31" s="3">
        <v>7300.0779719999991</v>
      </c>
      <c r="U31" s="3">
        <v>11941.405891999999</v>
      </c>
      <c r="V31" s="3">
        <v>8213.0794779999997</v>
      </c>
      <c r="W31" s="3">
        <v>19857.394029999999</v>
      </c>
      <c r="X31" s="3">
        <v>9428.3323899999996</v>
      </c>
      <c r="Y31" s="38">
        <v>11733.110903000001</v>
      </c>
      <c r="Z31" s="3">
        <v>20282.671678999999</v>
      </c>
      <c r="AA31" s="3">
        <v>14780.91228</v>
      </c>
      <c r="AB31" s="3">
        <v>7655.5983430000006</v>
      </c>
      <c r="AC31" s="3">
        <v>8012.3694999999998</v>
      </c>
      <c r="AD31" s="3">
        <v>9331.6361379999998</v>
      </c>
      <c r="AE31" s="3">
        <v>13229.952533</v>
      </c>
      <c r="AF31" s="3">
        <v>11368.851626</v>
      </c>
      <c r="AG31" s="3">
        <v>8592.0512629999994</v>
      </c>
      <c r="AH31" s="3">
        <v>11689.586646</v>
      </c>
      <c r="AI31" s="3">
        <v>10185.373014999999</v>
      </c>
      <c r="AJ31" s="3">
        <v>6151.6007099999997</v>
      </c>
      <c r="AK31" s="38">
        <v>15192.191885</v>
      </c>
      <c r="AL31" s="3">
        <f t="shared" si="20"/>
        <v>-13057.561521</v>
      </c>
      <c r="AM31" s="3">
        <f t="shared" si="21"/>
        <v>-7331.313157999999</v>
      </c>
      <c r="AN31" s="3">
        <f t="shared" si="22"/>
        <v>2397.4702640000005</v>
      </c>
      <c r="AO31" s="3">
        <f t="shared" si="23"/>
        <v>259.35380400000122</v>
      </c>
      <c r="AP31" s="3">
        <f t="shared" si="24"/>
        <v>-1222.8736909999998</v>
      </c>
      <c r="AQ31" s="3">
        <f t="shared" si="25"/>
        <v>-2669.6709459999984</v>
      </c>
      <c r="AR31" s="3">
        <f t="shared" si="26"/>
        <v>-4068.7736540000005</v>
      </c>
      <c r="AS31" s="3">
        <f t="shared" si="27"/>
        <v>3349.3546289999995</v>
      </c>
      <c r="AT31" s="3">
        <f t="shared" si="28"/>
        <v>-3476.5071680000001</v>
      </c>
      <c r="AU31" s="3">
        <f t="shared" si="29"/>
        <v>9672.0210150000003</v>
      </c>
      <c r="AV31" s="3">
        <f t="shared" si="30"/>
        <v>3276.7316799999999</v>
      </c>
      <c r="AW31" s="17">
        <f t="shared" si="31"/>
        <v>-3459.0809819999995</v>
      </c>
    </row>
    <row r="32" spans="1:56" x14ac:dyDescent="0.25">
      <c r="A32" s="23" t="s">
        <v>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8">
        <v>0</v>
      </c>
      <c r="N32" s="3">
        <v>17943.693207999997</v>
      </c>
      <c r="O32" s="3">
        <v>18460.051413000001</v>
      </c>
      <c r="P32" s="3">
        <v>16711.992896</v>
      </c>
      <c r="Q32" s="3">
        <v>23475.394918999998</v>
      </c>
      <c r="R32" s="3">
        <v>17502.329738999997</v>
      </c>
      <c r="S32" s="3">
        <v>28829.936023000002</v>
      </c>
      <c r="T32" s="3">
        <v>21044.566856000001</v>
      </c>
      <c r="U32" s="3">
        <v>21160.269023000001</v>
      </c>
      <c r="V32" s="3">
        <v>24505.271197000002</v>
      </c>
      <c r="W32" s="3">
        <v>17822.821316000001</v>
      </c>
      <c r="X32" s="3">
        <v>19705.317822000001</v>
      </c>
      <c r="Y32" s="38">
        <v>15448.306396999998</v>
      </c>
      <c r="Z32" s="3">
        <v>531.19226199999991</v>
      </c>
      <c r="AA32" s="3">
        <v>588.91078800000003</v>
      </c>
      <c r="AB32" s="3">
        <v>1058.2557959999999</v>
      </c>
      <c r="AC32" s="3">
        <v>374.20958400000001</v>
      </c>
      <c r="AD32" s="3">
        <v>455.71923400000003</v>
      </c>
      <c r="AE32" s="3">
        <v>861.58260500000006</v>
      </c>
      <c r="AF32" s="3">
        <v>597.13894100000005</v>
      </c>
      <c r="AG32" s="3">
        <v>408.33733799999999</v>
      </c>
      <c r="AH32" s="3">
        <v>811.97380499999997</v>
      </c>
      <c r="AI32" s="3">
        <v>592.420883</v>
      </c>
      <c r="AJ32" s="3">
        <v>247.456391</v>
      </c>
      <c r="AK32" s="38">
        <v>229.528199</v>
      </c>
      <c r="AL32" s="3">
        <f t="shared" si="20"/>
        <v>17412.500945999996</v>
      </c>
      <c r="AM32" s="3">
        <f t="shared" si="21"/>
        <v>17871.140625</v>
      </c>
      <c r="AN32" s="3">
        <f t="shared" si="22"/>
        <v>15653.7371</v>
      </c>
      <c r="AO32" s="3">
        <f t="shared" si="23"/>
        <v>23101.185334999998</v>
      </c>
      <c r="AP32" s="3">
        <f t="shared" si="24"/>
        <v>17046.610504999997</v>
      </c>
      <c r="AQ32" s="3">
        <f t="shared" si="25"/>
        <v>27968.353418000002</v>
      </c>
      <c r="AR32" s="3">
        <f t="shared" si="26"/>
        <v>20447.427915</v>
      </c>
      <c r="AS32" s="3">
        <f t="shared" si="27"/>
        <v>20751.931685</v>
      </c>
      <c r="AT32" s="3">
        <f t="shared" si="28"/>
        <v>23693.297392</v>
      </c>
      <c r="AU32" s="3">
        <f t="shared" si="29"/>
        <v>17230.400433000003</v>
      </c>
      <c r="AV32" s="3">
        <f t="shared" si="30"/>
        <v>19457.861431000001</v>
      </c>
      <c r="AW32" s="17">
        <f t="shared" si="31"/>
        <v>15218.778197999998</v>
      </c>
    </row>
    <row r="33" spans="1:49" x14ac:dyDescent="0.25">
      <c r="A33" s="23" t="s">
        <v>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8">
        <v>0</v>
      </c>
      <c r="N33" s="3">
        <v>97787.529290999984</v>
      </c>
      <c r="O33" s="3">
        <v>97402.847329000026</v>
      </c>
      <c r="P33" s="3">
        <v>103468.13169699999</v>
      </c>
      <c r="Q33" s="3">
        <v>129818.170055</v>
      </c>
      <c r="R33" s="3">
        <v>136482.924443</v>
      </c>
      <c r="S33" s="3">
        <v>119496.03986899997</v>
      </c>
      <c r="T33" s="3">
        <v>110921.54186099999</v>
      </c>
      <c r="U33" s="3">
        <v>139582.22950199997</v>
      </c>
      <c r="V33" s="3">
        <v>173652.10013399998</v>
      </c>
      <c r="W33" s="3">
        <v>95441.179041999974</v>
      </c>
      <c r="X33" s="3">
        <v>97176.996065000014</v>
      </c>
      <c r="Y33" s="38">
        <v>94699.483147999999</v>
      </c>
      <c r="Z33" s="3">
        <v>853.85990100000004</v>
      </c>
      <c r="AA33" s="3">
        <v>390.81572899999998</v>
      </c>
      <c r="AB33" s="3">
        <v>1851.1966040000002</v>
      </c>
      <c r="AC33" s="3">
        <v>431.18903399999999</v>
      </c>
      <c r="AD33" s="3">
        <v>745.24545499999999</v>
      </c>
      <c r="AE33" s="3">
        <v>485.81812200000002</v>
      </c>
      <c r="AF33" s="3">
        <v>691.41394600000001</v>
      </c>
      <c r="AG33" s="3">
        <v>710.1726440000001</v>
      </c>
      <c r="AH33" s="3">
        <v>634.58133399999997</v>
      </c>
      <c r="AI33" s="3">
        <v>1212.1155289999999</v>
      </c>
      <c r="AJ33" s="3">
        <v>1281.9417709999998</v>
      </c>
      <c r="AK33" s="38">
        <v>774.84841700000004</v>
      </c>
      <c r="AL33" s="3">
        <f t="shared" si="20"/>
        <v>96933.669389999981</v>
      </c>
      <c r="AM33" s="3">
        <f t="shared" si="21"/>
        <v>97012.031600000031</v>
      </c>
      <c r="AN33" s="3">
        <f t="shared" si="22"/>
        <v>101616.93509299999</v>
      </c>
      <c r="AO33" s="3">
        <f t="shared" si="23"/>
        <v>129386.981021</v>
      </c>
      <c r="AP33" s="3">
        <f t="shared" si="24"/>
        <v>135737.678988</v>
      </c>
      <c r="AQ33" s="3">
        <f t="shared" si="25"/>
        <v>119010.22174699997</v>
      </c>
      <c r="AR33" s="3">
        <f t="shared" si="26"/>
        <v>110230.12791499999</v>
      </c>
      <c r="AS33" s="3">
        <f t="shared" si="27"/>
        <v>138872.05685799997</v>
      </c>
      <c r="AT33" s="3">
        <f t="shared" si="28"/>
        <v>173017.51879999999</v>
      </c>
      <c r="AU33" s="3">
        <f t="shared" si="29"/>
        <v>94229.063512999972</v>
      </c>
      <c r="AV33" s="3">
        <f t="shared" si="30"/>
        <v>95895.054294000016</v>
      </c>
      <c r="AW33" s="17">
        <f t="shared" si="31"/>
        <v>93924.634730999998</v>
      </c>
    </row>
    <row r="34" spans="1:49" x14ac:dyDescent="0.25">
      <c r="A34" s="23" t="s">
        <v>7</v>
      </c>
      <c r="B34" s="3">
        <v>20969</v>
      </c>
      <c r="C34" s="3">
        <v>19656</v>
      </c>
      <c r="D34" s="3">
        <v>21122</v>
      </c>
      <c r="E34" s="3">
        <v>18593</v>
      </c>
      <c r="F34" s="3">
        <v>20381</v>
      </c>
      <c r="G34" s="3">
        <v>19060</v>
      </c>
      <c r="H34" s="3">
        <v>20180</v>
      </c>
      <c r="I34" s="3">
        <v>20539</v>
      </c>
      <c r="J34" s="3">
        <v>19301</v>
      </c>
      <c r="K34" s="3">
        <v>19872</v>
      </c>
      <c r="L34" s="3">
        <v>19505</v>
      </c>
      <c r="M34" s="38">
        <v>18976</v>
      </c>
      <c r="N34" s="3">
        <v>51186.04462500001</v>
      </c>
      <c r="O34" s="3">
        <v>39206.136643999998</v>
      </c>
      <c r="P34" s="3">
        <v>45520.617514999998</v>
      </c>
      <c r="Q34" s="3">
        <v>42906.164053000008</v>
      </c>
      <c r="R34" s="3">
        <v>39652.284315000004</v>
      </c>
      <c r="S34" s="3">
        <v>35182.612459000004</v>
      </c>
      <c r="T34" s="3">
        <v>42498.799183000003</v>
      </c>
      <c r="U34" s="3">
        <v>29196.990030000001</v>
      </c>
      <c r="V34" s="3">
        <v>39317.488045999999</v>
      </c>
      <c r="W34" s="3">
        <v>41196.501262999998</v>
      </c>
      <c r="X34" s="3">
        <v>44286.963888999991</v>
      </c>
      <c r="Y34" s="38">
        <v>36141.727768000004</v>
      </c>
      <c r="Z34" s="3">
        <v>9284.1462670000001</v>
      </c>
      <c r="AA34" s="3">
        <v>7429.112904999999</v>
      </c>
      <c r="AB34" s="3">
        <v>6991.017554</v>
      </c>
      <c r="AC34" s="3">
        <v>8119.745551</v>
      </c>
      <c r="AD34" s="3">
        <v>7149.2971279999992</v>
      </c>
      <c r="AE34" s="3">
        <v>6206.4304049999992</v>
      </c>
      <c r="AF34" s="3">
        <v>8898.4586330000002</v>
      </c>
      <c r="AG34" s="3">
        <v>7243.594983</v>
      </c>
      <c r="AH34" s="3">
        <v>7340.2247299999999</v>
      </c>
      <c r="AI34" s="3">
        <v>5954.2676619999993</v>
      </c>
      <c r="AJ34" s="3">
        <v>6833.762753</v>
      </c>
      <c r="AK34" s="38">
        <v>7243.188032</v>
      </c>
      <c r="AL34" s="3">
        <f t="shared" si="20"/>
        <v>62870.898358000006</v>
      </c>
      <c r="AM34" s="3">
        <f t="shared" si="21"/>
        <v>51433.023738999997</v>
      </c>
      <c r="AN34" s="3">
        <f t="shared" si="22"/>
        <v>59651.599960999993</v>
      </c>
      <c r="AO34" s="3">
        <f t="shared" si="23"/>
        <v>53379.418502000008</v>
      </c>
      <c r="AP34" s="3">
        <f t="shared" si="24"/>
        <v>52883.987187000006</v>
      </c>
      <c r="AQ34" s="3">
        <f t="shared" si="25"/>
        <v>48036.182054000004</v>
      </c>
      <c r="AR34" s="3">
        <f t="shared" si="26"/>
        <v>53780.340550000001</v>
      </c>
      <c r="AS34" s="3">
        <f t="shared" si="27"/>
        <v>42492.395046999998</v>
      </c>
      <c r="AT34" s="3">
        <f t="shared" si="28"/>
        <v>51278.263315999997</v>
      </c>
      <c r="AU34" s="3">
        <f t="shared" si="29"/>
        <v>55114.233601</v>
      </c>
      <c r="AV34" s="3">
        <f t="shared" si="30"/>
        <v>56958.201135999989</v>
      </c>
      <c r="AW34" s="17">
        <f t="shared" si="31"/>
        <v>47874.539736000006</v>
      </c>
    </row>
    <row r="35" spans="1:49" x14ac:dyDescent="0.25">
      <c r="A35" s="24" t="s">
        <v>12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8">
        <v>0</v>
      </c>
      <c r="N35" s="3">
        <v>1059.689028</v>
      </c>
      <c r="O35" s="3">
        <v>889.40703300000007</v>
      </c>
      <c r="P35" s="3">
        <v>1307.5109849999999</v>
      </c>
      <c r="Q35" s="3">
        <v>1257.7120109999998</v>
      </c>
      <c r="R35" s="3">
        <v>1072.9393069999999</v>
      </c>
      <c r="S35" s="3">
        <v>1295.5521229999999</v>
      </c>
      <c r="T35" s="3">
        <v>1214.8477869999999</v>
      </c>
      <c r="U35" s="3">
        <v>897.56574099999989</v>
      </c>
      <c r="V35" s="3">
        <v>906.9536300000002</v>
      </c>
      <c r="W35" s="3">
        <v>1196.3192650000001</v>
      </c>
      <c r="X35" s="3">
        <v>1377.9848250000002</v>
      </c>
      <c r="Y35" s="38">
        <v>1196.9431740000002</v>
      </c>
      <c r="Z35" s="3">
        <v>316.27249200000006</v>
      </c>
      <c r="AA35" s="3">
        <v>1877.4548739999998</v>
      </c>
      <c r="AB35" s="3">
        <v>645.29039499999988</v>
      </c>
      <c r="AC35" s="3">
        <v>1333.9962969999999</v>
      </c>
      <c r="AD35" s="3">
        <v>1462.4357970000001</v>
      </c>
      <c r="AE35" s="3">
        <v>1545.4965270000002</v>
      </c>
      <c r="AF35" s="3">
        <v>1341.0746280000001</v>
      </c>
      <c r="AG35" s="3">
        <v>836.76128799999992</v>
      </c>
      <c r="AH35" s="3">
        <v>1155.1748679999998</v>
      </c>
      <c r="AI35" s="3">
        <v>1096.0501810000001</v>
      </c>
      <c r="AJ35" s="3">
        <v>846.45424200000002</v>
      </c>
      <c r="AK35" s="38">
        <v>2172.5947449999999</v>
      </c>
      <c r="AL35" s="3">
        <f t="shared" si="20"/>
        <v>743.41653599999995</v>
      </c>
      <c r="AM35" s="3">
        <f t="shared" si="21"/>
        <v>-988.04784099999972</v>
      </c>
      <c r="AN35" s="3">
        <f t="shared" si="22"/>
        <v>662.22059000000002</v>
      </c>
      <c r="AO35" s="3">
        <f t="shared" si="23"/>
        <v>-76.284286000000066</v>
      </c>
      <c r="AP35" s="3">
        <f t="shared" si="24"/>
        <v>-389.49649000000022</v>
      </c>
      <c r="AQ35" s="3">
        <f t="shared" si="25"/>
        <v>-249.9444040000003</v>
      </c>
      <c r="AR35" s="3">
        <f t="shared" si="26"/>
        <v>-126.22684100000015</v>
      </c>
      <c r="AS35" s="3">
        <f t="shared" si="27"/>
        <v>60.804452999999967</v>
      </c>
      <c r="AT35" s="3">
        <f t="shared" si="28"/>
        <v>-248.22123799999963</v>
      </c>
      <c r="AU35" s="3">
        <f t="shared" si="29"/>
        <v>100.26908400000002</v>
      </c>
      <c r="AV35" s="3">
        <f t="shared" si="30"/>
        <v>531.53058300000021</v>
      </c>
      <c r="AW35" s="17">
        <f t="shared" si="31"/>
        <v>-975.65157099999965</v>
      </c>
    </row>
    <row r="36" spans="1:49" ht="15.6" x14ac:dyDescent="0.25">
      <c r="A36" s="48" t="s">
        <v>64</v>
      </c>
      <c r="B36" s="45">
        <f t="shared" ref="B36:M36" si="32">B37+B41+B42+B45+B46+B47+B48</f>
        <v>678219</v>
      </c>
      <c r="C36" s="45">
        <f t="shared" si="32"/>
        <v>692376</v>
      </c>
      <c r="D36" s="45">
        <f t="shared" si="32"/>
        <v>680540</v>
      </c>
      <c r="E36" s="45">
        <f t="shared" si="32"/>
        <v>672065</v>
      </c>
      <c r="F36" s="45">
        <f t="shared" si="32"/>
        <v>711630.603</v>
      </c>
      <c r="G36" s="45">
        <f t="shared" si="32"/>
        <v>665324</v>
      </c>
      <c r="H36" s="45">
        <f t="shared" si="32"/>
        <v>672138</v>
      </c>
      <c r="I36" s="45">
        <f t="shared" si="32"/>
        <v>690715</v>
      </c>
      <c r="J36" s="45">
        <f t="shared" si="32"/>
        <v>720592</v>
      </c>
      <c r="K36" s="45">
        <f t="shared" si="32"/>
        <v>704758</v>
      </c>
      <c r="L36" s="45">
        <f t="shared" si="32"/>
        <v>714274</v>
      </c>
      <c r="M36" s="46">
        <f t="shared" si="32"/>
        <v>625367</v>
      </c>
      <c r="N36" s="45">
        <f t="shared" ref="N36:Y36" si="33">SUM(N37:N38)+SUM(N41:N42)+SUM(N45:N48)</f>
        <v>150637.88437300001</v>
      </c>
      <c r="O36" s="45">
        <f t="shared" si="33"/>
        <v>163825.91096500002</v>
      </c>
      <c r="P36" s="45">
        <f t="shared" si="33"/>
        <v>172019.273824</v>
      </c>
      <c r="Q36" s="45">
        <f t="shared" si="33"/>
        <v>197872.72099399997</v>
      </c>
      <c r="R36" s="45">
        <f t="shared" si="33"/>
        <v>176339.37551000004</v>
      </c>
      <c r="S36" s="45">
        <f t="shared" si="33"/>
        <v>173230.04730600002</v>
      </c>
      <c r="T36" s="45">
        <f t="shared" si="33"/>
        <v>167802.03249500005</v>
      </c>
      <c r="U36" s="45">
        <f t="shared" si="33"/>
        <v>192967.06341499998</v>
      </c>
      <c r="V36" s="45">
        <f t="shared" si="33"/>
        <v>137870.679661</v>
      </c>
      <c r="W36" s="45">
        <f t="shared" si="33"/>
        <v>106735.59318700002</v>
      </c>
      <c r="X36" s="45">
        <f t="shared" si="33"/>
        <v>99459.227004999993</v>
      </c>
      <c r="Y36" s="46">
        <f t="shared" si="33"/>
        <v>127131.497095</v>
      </c>
      <c r="Z36" s="45">
        <f t="shared" ref="Z36:AK36" si="34">SUM(Z37:Z38)+SUM(Z41:Z42)+SUM(Z45:Z48)</f>
        <v>87200.281007999991</v>
      </c>
      <c r="AA36" s="45">
        <f t="shared" si="34"/>
        <v>89633.421784999999</v>
      </c>
      <c r="AB36" s="45">
        <f t="shared" si="34"/>
        <v>113942.73303100001</v>
      </c>
      <c r="AC36" s="45">
        <f t="shared" si="34"/>
        <v>92670.460286000001</v>
      </c>
      <c r="AD36" s="45">
        <f t="shared" si="34"/>
        <v>124427.119221</v>
      </c>
      <c r="AE36" s="45">
        <f t="shared" si="34"/>
        <v>127420.947376</v>
      </c>
      <c r="AF36" s="45">
        <f t="shared" si="34"/>
        <v>145503.12256399999</v>
      </c>
      <c r="AG36" s="45">
        <f t="shared" si="34"/>
        <v>123080.24997599999</v>
      </c>
      <c r="AH36" s="45">
        <f t="shared" si="34"/>
        <v>91440.740020999991</v>
      </c>
      <c r="AI36" s="45">
        <f t="shared" si="34"/>
        <v>115324.39786200001</v>
      </c>
      <c r="AJ36" s="45">
        <f t="shared" si="34"/>
        <v>109506.08476299999</v>
      </c>
      <c r="AK36" s="46">
        <f t="shared" si="34"/>
        <v>119364.43673099999</v>
      </c>
      <c r="AL36" s="45">
        <f t="shared" si="20"/>
        <v>741656.60336499999</v>
      </c>
      <c r="AM36" s="45">
        <f t="shared" si="21"/>
        <v>766568.48918000003</v>
      </c>
      <c r="AN36" s="45">
        <f t="shared" si="22"/>
        <v>738616.54079300002</v>
      </c>
      <c r="AO36" s="45">
        <f t="shared" si="23"/>
        <v>777267.26070799993</v>
      </c>
      <c r="AP36" s="45">
        <f t="shared" si="24"/>
        <v>763542.85928900004</v>
      </c>
      <c r="AQ36" s="45">
        <f t="shared" si="25"/>
        <v>711133.09993000003</v>
      </c>
      <c r="AR36" s="45">
        <f t="shared" si="26"/>
        <v>694436.90993100009</v>
      </c>
      <c r="AS36" s="45">
        <f t="shared" si="27"/>
        <v>760601.81343899993</v>
      </c>
      <c r="AT36" s="45">
        <f t="shared" si="28"/>
        <v>767021.93964</v>
      </c>
      <c r="AU36" s="45">
        <f t="shared" si="29"/>
        <v>696169.19532499998</v>
      </c>
      <c r="AV36" s="45">
        <f t="shared" si="30"/>
        <v>704227.14224199997</v>
      </c>
      <c r="AW36" s="47">
        <f t="shared" si="31"/>
        <v>633134.06036400003</v>
      </c>
    </row>
    <row r="37" spans="1:49" x14ac:dyDescent="0.25">
      <c r="A37" s="22" t="s">
        <v>16</v>
      </c>
      <c r="B37" s="2">
        <v>180672</v>
      </c>
      <c r="C37" s="2">
        <v>215089</v>
      </c>
      <c r="D37" s="2">
        <v>194000</v>
      </c>
      <c r="E37" s="2">
        <v>205094</v>
      </c>
      <c r="F37" s="2">
        <v>208392</v>
      </c>
      <c r="G37" s="2">
        <v>191221</v>
      </c>
      <c r="H37" s="2">
        <v>169062</v>
      </c>
      <c r="I37" s="2">
        <v>173146</v>
      </c>
      <c r="J37" s="2">
        <v>206870</v>
      </c>
      <c r="K37" s="2">
        <v>216226</v>
      </c>
      <c r="L37" s="2">
        <v>208364</v>
      </c>
      <c r="M37" s="36">
        <v>175308</v>
      </c>
      <c r="N37" s="2">
        <v>15402.566314</v>
      </c>
      <c r="O37" s="2">
        <v>51383.214303000001</v>
      </c>
      <c r="P37" s="2">
        <v>13404.083649000004</v>
      </c>
      <c r="Q37" s="2">
        <v>23361.341538000001</v>
      </c>
      <c r="R37" s="2">
        <v>8087.9785509999992</v>
      </c>
      <c r="S37" s="2">
        <v>10118.788501999999</v>
      </c>
      <c r="T37" s="2">
        <v>7925.8421959999996</v>
      </c>
      <c r="U37" s="2">
        <v>42419.627748999999</v>
      </c>
      <c r="V37" s="2">
        <v>12439.521932000001</v>
      </c>
      <c r="W37" s="2">
        <v>14967.814888999999</v>
      </c>
      <c r="X37" s="2">
        <v>7445.4989110000006</v>
      </c>
      <c r="Y37" s="36">
        <v>8389.4842219999991</v>
      </c>
      <c r="Z37" s="2">
        <v>10201.4532</v>
      </c>
      <c r="AA37" s="2">
        <v>12072.86922</v>
      </c>
      <c r="AB37" s="2">
        <v>26852.753939999999</v>
      </c>
      <c r="AC37" s="2">
        <v>7064.2513509999999</v>
      </c>
      <c r="AD37" s="2">
        <v>23468.497650000001</v>
      </c>
      <c r="AE37" s="2">
        <v>24298.263150000006</v>
      </c>
      <c r="AF37" s="2">
        <v>32591.966</v>
      </c>
      <c r="AG37" s="2">
        <v>14077.892017000002</v>
      </c>
      <c r="AH37" s="2">
        <v>20524.752744999998</v>
      </c>
      <c r="AI37" s="2">
        <v>8699.5915460000015</v>
      </c>
      <c r="AJ37" s="2">
        <v>12250.496584</v>
      </c>
      <c r="AK37" s="36">
        <v>18601.726099000003</v>
      </c>
      <c r="AL37" s="2">
        <f t="shared" si="20"/>
        <v>185873.11311400001</v>
      </c>
      <c r="AM37" s="2">
        <f t="shared" si="21"/>
        <v>254399.34508300002</v>
      </c>
      <c r="AN37" s="2">
        <f t="shared" si="22"/>
        <v>180551.32970900001</v>
      </c>
      <c r="AO37" s="2">
        <f t="shared" si="23"/>
        <v>221391.09018699999</v>
      </c>
      <c r="AP37" s="2">
        <f t="shared" si="24"/>
        <v>193011.480901</v>
      </c>
      <c r="AQ37" s="2">
        <f t="shared" si="25"/>
        <v>177041.525352</v>
      </c>
      <c r="AR37" s="2">
        <f t="shared" si="26"/>
        <v>144395.87619600003</v>
      </c>
      <c r="AS37" s="2">
        <f t="shared" si="27"/>
        <v>201487.735732</v>
      </c>
      <c r="AT37" s="2">
        <f t="shared" si="28"/>
        <v>198784.769187</v>
      </c>
      <c r="AU37" s="2">
        <f t="shared" si="29"/>
        <v>222494.22334299999</v>
      </c>
      <c r="AV37" s="2">
        <f t="shared" si="30"/>
        <v>203559.00232699999</v>
      </c>
      <c r="AW37" s="19">
        <f t="shared" si="31"/>
        <v>165095.75812300001</v>
      </c>
    </row>
    <row r="38" spans="1:49" x14ac:dyDescent="0.25">
      <c r="A38" s="24" t="s">
        <v>35</v>
      </c>
      <c r="B38" s="2">
        <f>B39+B40</f>
        <v>146344.46</v>
      </c>
      <c r="C38" s="2">
        <f t="shared" ref="C38:Y38" si="35">C39+C40</f>
        <v>174221.86</v>
      </c>
      <c r="D38" s="2">
        <f t="shared" si="35"/>
        <v>157139.39000000001</v>
      </c>
      <c r="E38" s="2">
        <f t="shared" si="35"/>
        <v>166125.76999999999</v>
      </c>
      <c r="F38" s="2">
        <f t="shared" si="35"/>
        <v>168797.26</v>
      </c>
      <c r="G38" s="2">
        <f t="shared" si="35"/>
        <v>154888.34</v>
      </c>
      <c r="H38" s="2">
        <f t="shared" si="35"/>
        <v>136940.88</v>
      </c>
      <c r="I38" s="2">
        <f t="shared" si="35"/>
        <v>140248.70000000001</v>
      </c>
      <c r="J38" s="2">
        <f t="shared" si="35"/>
        <v>167564.1</v>
      </c>
      <c r="K38" s="2">
        <f t="shared" si="35"/>
        <v>175142.74</v>
      </c>
      <c r="L38" s="2">
        <f t="shared" si="35"/>
        <v>168774.58</v>
      </c>
      <c r="M38" s="36">
        <f t="shared" si="35"/>
        <v>141999.12</v>
      </c>
      <c r="N38" s="2">
        <f>N39+N40</f>
        <v>15050.182305000002</v>
      </c>
      <c r="O38" s="2">
        <f t="shared" si="35"/>
        <v>14296.871981</v>
      </c>
      <c r="P38" s="2">
        <f t="shared" si="35"/>
        <v>27616.859776000001</v>
      </c>
      <c r="Q38" s="2">
        <f t="shared" si="35"/>
        <v>16677.081414</v>
      </c>
      <c r="R38" s="2">
        <f t="shared" si="35"/>
        <v>16763.416028</v>
      </c>
      <c r="S38" s="2">
        <f t="shared" si="35"/>
        <v>18002.340700000001</v>
      </c>
      <c r="T38" s="2">
        <f t="shared" si="35"/>
        <v>17604.685367000002</v>
      </c>
      <c r="U38" s="2">
        <f t="shared" si="35"/>
        <v>16703.009381</v>
      </c>
      <c r="V38" s="2">
        <f t="shared" si="35"/>
        <v>16245.214309999999</v>
      </c>
      <c r="W38" s="2">
        <f t="shared" si="35"/>
        <v>13288.178478000002</v>
      </c>
      <c r="X38" s="2">
        <f t="shared" si="35"/>
        <v>14445.446209999998</v>
      </c>
      <c r="Y38" s="36">
        <f t="shared" si="35"/>
        <v>15255.996445000001</v>
      </c>
      <c r="Z38" s="2">
        <f>Z39+Z40</f>
        <v>22782.689586</v>
      </c>
      <c r="AA38" s="2">
        <f t="shared" ref="AA38:AK38" si="36">AA39+AA40</f>
        <v>24318.486110999998</v>
      </c>
      <c r="AB38" s="2">
        <f t="shared" si="36"/>
        <v>29286.131554</v>
      </c>
      <c r="AC38" s="2">
        <f t="shared" si="36"/>
        <v>24667.817622000002</v>
      </c>
      <c r="AD38" s="2">
        <f t="shared" si="36"/>
        <v>30842.662210000002</v>
      </c>
      <c r="AE38" s="2">
        <f t="shared" si="36"/>
        <v>29974.882184000002</v>
      </c>
      <c r="AF38" s="2">
        <f t="shared" si="36"/>
        <v>28076.480111000004</v>
      </c>
      <c r="AG38" s="2">
        <f t="shared" si="36"/>
        <v>25253.410796999997</v>
      </c>
      <c r="AH38" s="2">
        <f t="shared" si="36"/>
        <v>23847.476920000001</v>
      </c>
      <c r="AI38" s="2">
        <f t="shared" si="36"/>
        <v>23322.22133</v>
      </c>
      <c r="AJ38" s="2">
        <f t="shared" si="36"/>
        <v>23459.348879999998</v>
      </c>
      <c r="AK38" s="36">
        <f t="shared" si="36"/>
        <v>24041.845911</v>
      </c>
      <c r="AL38" s="2">
        <f t="shared" si="20"/>
        <v>138611.95271899999</v>
      </c>
      <c r="AM38" s="2">
        <f t="shared" si="21"/>
        <v>164200.24586999998</v>
      </c>
      <c r="AN38" s="2">
        <f t="shared" si="22"/>
        <v>155470.11822200002</v>
      </c>
      <c r="AO38" s="2">
        <f t="shared" si="23"/>
        <v>158135.03379199997</v>
      </c>
      <c r="AP38" s="2">
        <f t="shared" si="24"/>
        <v>154718.01381800001</v>
      </c>
      <c r="AQ38" s="2">
        <f t="shared" si="25"/>
        <v>142915.79851599998</v>
      </c>
      <c r="AR38" s="2">
        <f t="shared" si="26"/>
        <v>126469.08525599999</v>
      </c>
      <c r="AS38" s="2">
        <f t="shared" si="27"/>
        <v>131698.29858400003</v>
      </c>
      <c r="AT38" s="2">
        <f t="shared" si="28"/>
        <v>159961.83739</v>
      </c>
      <c r="AU38" s="2">
        <f t="shared" si="29"/>
        <v>165108.69714799998</v>
      </c>
      <c r="AV38" s="2">
        <f t="shared" si="30"/>
        <v>159760.67732999998</v>
      </c>
      <c r="AW38" s="19">
        <f t="shared" si="31"/>
        <v>133213.27053399998</v>
      </c>
    </row>
    <row r="39" spans="1:49" x14ac:dyDescent="0.25">
      <c r="A39" s="24" t="s">
        <v>47</v>
      </c>
      <c r="B39" s="2">
        <v>146344.46</v>
      </c>
      <c r="C39" s="2">
        <v>174221.86</v>
      </c>
      <c r="D39" s="2">
        <v>157139.39000000001</v>
      </c>
      <c r="E39" s="2">
        <v>166125.76999999999</v>
      </c>
      <c r="F39" s="2">
        <v>168797.26</v>
      </c>
      <c r="G39" s="2">
        <v>154888.34</v>
      </c>
      <c r="H39" s="2">
        <v>136940.88</v>
      </c>
      <c r="I39" s="2">
        <v>140248.70000000001</v>
      </c>
      <c r="J39" s="2">
        <v>167564.1</v>
      </c>
      <c r="K39" s="2">
        <v>175142.74</v>
      </c>
      <c r="L39" s="2">
        <v>168774.58</v>
      </c>
      <c r="M39" s="36">
        <v>141999.12</v>
      </c>
      <c r="N39" s="2">
        <v>8995.4526050000004</v>
      </c>
      <c r="O39" s="2">
        <v>9340.0105879999992</v>
      </c>
      <c r="P39" s="2">
        <v>9715.7856339999998</v>
      </c>
      <c r="Q39" s="2">
        <v>10660.952662</v>
      </c>
      <c r="R39" s="2">
        <v>10692.719741999999</v>
      </c>
      <c r="S39" s="2">
        <v>11762.620109000001</v>
      </c>
      <c r="T39" s="2">
        <v>10886.402828</v>
      </c>
      <c r="U39" s="2">
        <v>9949.7737550000002</v>
      </c>
      <c r="V39" s="2">
        <v>9879.0331669999996</v>
      </c>
      <c r="W39" s="2">
        <v>8790.5599720000009</v>
      </c>
      <c r="X39" s="2">
        <v>9048.7907099999993</v>
      </c>
      <c r="Y39" s="36">
        <v>9656.6018039999999</v>
      </c>
      <c r="Z39" s="2">
        <v>15031.645136000001</v>
      </c>
      <c r="AA39" s="2">
        <v>15021.682059999999</v>
      </c>
      <c r="AB39" s="2">
        <v>18587.962199000001</v>
      </c>
      <c r="AC39" s="2">
        <v>15608.343047</v>
      </c>
      <c r="AD39" s="2">
        <v>17230.169799000003</v>
      </c>
      <c r="AE39" s="2">
        <v>19762.216003000001</v>
      </c>
      <c r="AF39" s="2">
        <v>18590.090175000001</v>
      </c>
      <c r="AG39" s="2">
        <v>16537.071881</v>
      </c>
      <c r="AH39" s="2">
        <v>15962.161818999999</v>
      </c>
      <c r="AI39" s="2">
        <v>15178.616221000002</v>
      </c>
      <c r="AJ39" s="2">
        <v>14985.733711999999</v>
      </c>
      <c r="AK39" s="36">
        <v>15149.667562999999</v>
      </c>
      <c r="AL39" s="2">
        <f t="shared" si="20"/>
        <v>140308.26746899998</v>
      </c>
      <c r="AM39" s="2">
        <f t="shared" si="21"/>
        <v>168540.188528</v>
      </c>
      <c r="AN39" s="2">
        <f t="shared" si="22"/>
        <v>148267.21343500001</v>
      </c>
      <c r="AO39" s="2">
        <f t="shared" si="23"/>
        <v>161178.37961499998</v>
      </c>
      <c r="AP39" s="2">
        <f t="shared" si="24"/>
        <v>162259.809943</v>
      </c>
      <c r="AQ39" s="2">
        <f t="shared" si="25"/>
        <v>146888.744106</v>
      </c>
      <c r="AR39" s="2">
        <f t="shared" si="26"/>
        <v>129237.19265299999</v>
      </c>
      <c r="AS39" s="2">
        <f t="shared" si="27"/>
        <v>133661.401874</v>
      </c>
      <c r="AT39" s="2">
        <f t="shared" si="28"/>
        <v>161480.97134799999</v>
      </c>
      <c r="AU39" s="2">
        <f t="shared" si="29"/>
        <v>168754.68375099998</v>
      </c>
      <c r="AV39" s="2">
        <f t="shared" si="30"/>
        <v>162837.636998</v>
      </c>
      <c r="AW39" s="19">
        <f t="shared" si="31"/>
        <v>136506.05424100001</v>
      </c>
    </row>
    <row r="40" spans="1:49" x14ac:dyDescent="0.25">
      <c r="A40" s="24" t="s">
        <v>48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8">
        <v>0</v>
      </c>
      <c r="N40" s="3">
        <v>6054.7297000000008</v>
      </c>
      <c r="O40" s="3">
        <v>4956.8613930000001</v>
      </c>
      <c r="P40" s="3">
        <v>17901.074142000001</v>
      </c>
      <c r="Q40" s="3">
        <v>6016.1287520000005</v>
      </c>
      <c r="R40" s="3">
        <v>6070.6962860000003</v>
      </c>
      <c r="S40" s="3">
        <v>6239.7205909999993</v>
      </c>
      <c r="T40" s="3">
        <v>6718.2825390000007</v>
      </c>
      <c r="U40" s="3">
        <v>6753.2356259999997</v>
      </c>
      <c r="V40" s="3">
        <v>6366.1811430000007</v>
      </c>
      <c r="W40" s="3">
        <v>4497.6185059999998</v>
      </c>
      <c r="X40" s="3">
        <v>5396.6554999999989</v>
      </c>
      <c r="Y40" s="38">
        <v>5599.3946410000008</v>
      </c>
      <c r="Z40" s="3">
        <v>7751.0444499999994</v>
      </c>
      <c r="AA40" s="3">
        <v>9296.8040509999992</v>
      </c>
      <c r="AB40" s="3">
        <v>10698.169355</v>
      </c>
      <c r="AC40" s="3">
        <v>9059.474575000002</v>
      </c>
      <c r="AD40" s="3">
        <v>13612.492410999999</v>
      </c>
      <c r="AE40" s="3">
        <v>10212.666180999999</v>
      </c>
      <c r="AF40" s="3">
        <v>9486.3899360000014</v>
      </c>
      <c r="AG40" s="3">
        <v>8716.3389159999988</v>
      </c>
      <c r="AH40" s="3">
        <v>7885.3151010000001</v>
      </c>
      <c r="AI40" s="3">
        <v>8143.6051089999992</v>
      </c>
      <c r="AJ40" s="3">
        <v>8473.6151679999984</v>
      </c>
      <c r="AK40" s="38">
        <v>8892.1783480000013</v>
      </c>
      <c r="AL40" s="3">
        <f t="shared" si="20"/>
        <v>-1696.3147499999986</v>
      </c>
      <c r="AM40" s="3">
        <f t="shared" si="21"/>
        <v>-4339.942657999999</v>
      </c>
      <c r="AN40" s="3">
        <f t="shared" si="22"/>
        <v>7202.9047870000013</v>
      </c>
      <c r="AO40" s="3">
        <f t="shared" si="23"/>
        <v>-3043.3458230000015</v>
      </c>
      <c r="AP40" s="3">
        <f t="shared" si="24"/>
        <v>-7541.7961249999989</v>
      </c>
      <c r="AQ40" s="3">
        <f t="shared" si="25"/>
        <v>-3972.9455899999994</v>
      </c>
      <c r="AR40" s="3">
        <f t="shared" si="26"/>
        <v>-2768.1073970000007</v>
      </c>
      <c r="AS40" s="3">
        <f t="shared" si="27"/>
        <v>-1963.1032899999991</v>
      </c>
      <c r="AT40" s="3">
        <f t="shared" si="28"/>
        <v>-1519.1339579999994</v>
      </c>
      <c r="AU40" s="3">
        <f t="shared" si="29"/>
        <v>-3645.9866029999994</v>
      </c>
      <c r="AV40" s="3">
        <f t="shared" si="30"/>
        <v>-3076.9596679999995</v>
      </c>
      <c r="AW40" s="17">
        <f t="shared" si="31"/>
        <v>-3292.7837070000005</v>
      </c>
    </row>
    <row r="41" spans="1:49" x14ac:dyDescent="0.25">
      <c r="A41" s="23" t="s">
        <v>9</v>
      </c>
      <c r="B41" s="2">
        <v>351177</v>
      </c>
      <c r="C41" s="2">
        <v>326967</v>
      </c>
      <c r="D41" s="2">
        <v>334920</v>
      </c>
      <c r="E41" s="2">
        <v>329446</v>
      </c>
      <c r="F41" s="2">
        <v>342143</v>
      </c>
      <c r="G41" s="2">
        <v>321765</v>
      </c>
      <c r="H41" s="2">
        <v>340741</v>
      </c>
      <c r="I41" s="2">
        <v>360173</v>
      </c>
      <c r="J41" s="2">
        <v>354675</v>
      </c>
      <c r="K41" s="2">
        <v>342984</v>
      </c>
      <c r="L41" s="2">
        <v>349187</v>
      </c>
      <c r="M41" s="36">
        <v>306858</v>
      </c>
      <c r="N41" s="2">
        <v>18.899719000000001</v>
      </c>
      <c r="O41" s="2">
        <v>990.34778500000004</v>
      </c>
      <c r="P41" s="2">
        <v>8525.1702390000009</v>
      </c>
      <c r="Q41" s="2">
        <v>88.852574000000004</v>
      </c>
      <c r="R41" s="2">
        <v>10083.813747</v>
      </c>
      <c r="S41" s="2">
        <v>52.949556000000001</v>
      </c>
      <c r="T41" s="2">
        <v>2258.3513699999999</v>
      </c>
      <c r="U41" s="2">
        <v>5431.9460660000004</v>
      </c>
      <c r="V41" s="2">
        <v>2695.2041999999997</v>
      </c>
      <c r="W41" s="2">
        <v>1369.50063</v>
      </c>
      <c r="X41" s="2">
        <v>375.800276</v>
      </c>
      <c r="Y41" s="36">
        <v>240.286349</v>
      </c>
      <c r="Z41" s="2">
        <v>28294.762599999998</v>
      </c>
      <c r="AA41" s="2">
        <v>20182.893199999999</v>
      </c>
      <c r="AB41" s="2">
        <v>26938.7346</v>
      </c>
      <c r="AC41" s="2">
        <v>33838.131184999998</v>
      </c>
      <c r="AD41" s="2">
        <v>37490.624750000003</v>
      </c>
      <c r="AE41" s="2">
        <v>40596.08584</v>
      </c>
      <c r="AF41" s="2">
        <v>50264.280740000002</v>
      </c>
      <c r="AG41" s="2">
        <v>53363.071000000004</v>
      </c>
      <c r="AH41" s="2">
        <v>17590.091</v>
      </c>
      <c r="AI41" s="2">
        <v>55871.486719</v>
      </c>
      <c r="AJ41" s="2">
        <v>47291.641000000003</v>
      </c>
      <c r="AK41" s="36">
        <v>51662.687411999999</v>
      </c>
      <c r="AL41" s="2">
        <f t="shared" si="20"/>
        <v>322901.13711899996</v>
      </c>
      <c r="AM41" s="2">
        <f t="shared" si="21"/>
        <v>307774.454585</v>
      </c>
      <c r="AN41" s="2">
        <f t="shared" si="22"/>
        <v>316506.43563899997</v>
      </c>
      <c r="AO41" s="2">
        <f t="shared" si="23"/>
        <v>295696.72138900001</v>
      </c>
      <c r="AP41" s="2">
        <f t="shared" si="24"/>
        <v>314736.18899699999</v>
      </c>
      <c r="AQ41" s="2">
        <f t="shared" si="25"/>
        <v>281221.86371599999</v>
      </c>
      <c r="AR41" s="2">
        <f t="shared" si="26"/>
        <v>292735.07062999997</v>
      </c>
      <c r="AS41" s="2">
        <f t="shared" si="27"/>
        <v>312241.87506599998</v>
      </c>
      <c r="AT41" s="2">
        <f t="shared" si="28"/>
        <v>339780.11319999996</v>
      </c>
      <c r="AU41" s="2">
        <f t="shared" si="29"/>
        <v>288482.01391100005</v>
      </c>
      <c r="AV41" s="2">
        <f t="shared" si="30"/>
        <v>302271.15927599999</v>
      </c>
      <c r="AW41" s="19">
        <f t="shared" si="31"/>
        <v>255435.598937</v>
      </c>
    </row>
    <row r="42" spans="1:49" x14ac:dyDescent="0.25">
      <c r="A42" s="24" t="s">
        <v>50</v>
      </c>
      <c r="B42" s="3">
        <f>B43+B44</f>
        <v>44124</v>
      </c>
      <c r="C42" s="3">
        <f t="shared" ref="C42:AK42" si="37">C43+C44</f>
        <v>54280</v>
      </c>
      <c r="D42" s="3">
        <f t="shared" si="37"/>
        <v>52119</v>
      </c>
      <c r="E42" s="3">
        <f t="shared" si="37"/>
        <v>46571</v>
      </c>
      <c r="F42" s="3">
        <f t="shared" si="37"/>
        <v>47923</v>
      </c>
      <c r="G42" s="3">
        <f t="shared" si="37"/>
        <v>57666</v>
      </c>
      <c r="H42" s="3">
        <f t="shared" si="37"/>
        <v>54480</v>
      </c>
      <c r="I42" s="3">
        <f t="shared" si="37"/>
        <v>58820</v>
      </c>
      <c r="J42" s="3">
        <f t="shared" si="37"/>
        <v>70997</v>
      </c>
      <c r="K42" s="3">
        <f t="shared" si="37"/>
        <v>44362</v>
      </c>
      <c r="L42" s="3">
        <f t="shared" si="37"/>
        <v>56423</v>
      </c>
      <c r="M42" s="38">
        <f>M43+M44</f>
        <v>64656</v>
      </c>
      <c r="N42" s="3">
        <f t="shared" si="37"/>
        <v>49817.515143999983</v>
      </c>
      <c r="O42" s="3">
        <f t="shared" si="37"/>
        <v>26244.048480000001</v>
      </c>
      <c r="P42" s="3">
        <f t="shared" si="37"/>
        <v>43016.048245999998</v>
      </c>
      <c r="Q42" s="3">
        <f t="shared" si="37"/>
        <v>68299.759089999992</v>
      </c>
      <c r="R42" s="3">
        <f t="shared" si="37"/>
        <v>74703.502831000034</v>
      </c>
      <c r="S42" s="3">
        <f t="shared" si="37"/>
        <v>70294.573942999996</v>
      </c>
      <c r="T42" s="3">
        <f t="shared" si="37"/>
        <v>67354.279177000004</v>
      </c>
      <c r="U42" s="3">
        <f t="shared" si="37"/>
        <v>49675.347457999997</v>
      </c>
      <c r="V42" s="3">
        <f t="shared" si="37"/>
        <v>43205.981037999998</v>
      </c>
      <c r="W42" s="3">
        <f t="shared" si="37"/>
        <v>19647.327853000003</v>
      </c>
      <c r="X42" s="3">
        <f t="shared" si="37"/>
        <v>15670.198285999997</v>
      </c>
      <c r="Y42" s="38">
        <f t="shared" si="37"/>
        <v>32358.303415999995</v>
      </c>
      <c r="Z42" s="3">
        <f t="shared" si="37"/>
        <v>14359.663000000002</v>
      </c>
      <c r="AA42" s="3">
        <f t="shared" si="37"/>
        <v>18851.127157000003</v>
      </c>
      <c r="AB42" s="3">
        <f t="shared" si="37"/>
        <v>15633.838139000001</v>
      </c>
      <c r="AC42" s="3">
        <f t="shared" si="37"/>
        <v>13460.523034</v>
      </c>
      <c r="AD42" s="3">
        <f t="shared" si="37"/>
        <v>15415.135123</v>
      </c>
      <c r="AE42" s="3">
        <f t="shared" si="37"/>
        <v>15332.624467000001</v>
      </c>
      <c r="AF42" s="3">
        <f t="shared" si="37"/>
        <v>17139.441774999999</v>
      </c>
      <c r="AG42" s="3">
        <f t="shared" si="37"/>
        <v>16554.362816000001</v>
      </c>
      <c r="AH42" s="3">
        <f t="shared" si="37"/>
        <v>18398.041361</v>
      </c>
      <c r="AI42" s="3">
        <f t="shared" si="37"/>
        <v>15546.541009999999</v>
      </c>
      <c r="AJ42" s="3">
        <f t="shared" si="37"/>
        <v>14221.400869999999</v>
      </c>
      <c r="AK42" s="38">
        <f t="shared" si="37"/>
        <v>14359.504463999998</v>
      </c>
      <c r="AL42" s="3">
        <f t="shared" si="20"/>
        <v>79581.852143999975</v>
      </c>
      <c r="AM42" s="3">
        <f t="shared" si="21"/>
        <v>61672.921322999995</v>
      </c>
      <c r="AN42" s="3">
        <f t="shared" si="22"/>
        <v>79501.210106999992</v>
      </c>
      <c r="AO42" s="3">
        <f t="shared" si="23"/>
        <v>101410.23605599999</v>
      </c>
      <c r="AP42" s="3">
        <f t="shared" si="24"/>
        <v>107211.36770800003</v>
      </c>
      <c r="AQ42" s="3">
        <f t="shared" si="25"/>
        <v>112627.94947599999</v>
      </c>
      <c r="AR42" s="3">
        <f t="shared" si="26"/>
        <v>104694.837402</v>
      </c>
      <c r="AS42" s="3">
        <f t="shared" si="27"/>
        <v>91940.984641999996</v>
      </c>
      <c r="AT42" s="3">
        <f t="shared" si="28"/>
        <v>95804.939677000002</v>
      </c>
      <c r="AU42" s="3">
        <f t="shared" si="29"/>
        <v>48462.786843000002</v>
      </c>
      <c r="AV42" s="3">
        <f t="shared" si="30"/>
        <v>57871.797416000001</v>
      </c>
      <c r="AW42" s="17">
        <f t="shared" si="31"/>
        <v>82654.798951999997</v>
      </c>
    </row>
    <row r="43" spans="1:49" x14ac:dyDescent="0.25">
      <c r="A43" s="24" t="s">
        <v>52</v>
      </c>
      <c r="B43" s="3">
        <v>44124</v>
      </c>
      <c r="C43" s="3">
        <v>54280</v>
      </c>
      <c r="D43" s="3">
        <v>52119</v>
      </c>
      <c r="E43" s="3">
        <v>46571</v>
      </c>
      <c r="F43" s="3">
        <v>47923</v>
      </c>
      <c r="G43" s="3">
        <v>57666</v>
      </c>
      <c r="H43" s="3">
        <v>54480</v>
      </c>
      <c r="I43" s="3">
        <v>58820</v>
      </c>
      <c r="J43" s="3">
        <v>70997</v>
      </c>
      <c r="K43" s="3">
        <v>44362</v>
      </c>
      <c r="L43" s="3">
        <v>56423</v>
      </c>
      <c r="M43" s="38">
        <v>64656</v>
      </c>
      <c r="N43" s="3">
        <v>48590.072979999983</v>
      </c>
      <c r="O43" s="3">
        <v>25333.581832</v>
      </c>
      <c r="P43" s="3">
        <v>40197.707709000002</v>
      </c>
      <c r="Q43" s="3">
        <v>66574.679093999992</v>
      </c>
      <c r="R43" s="3">
        <v>73817.326184000034</v>
      </c>
      <c r="S43" s="3">
        <v>68761.394644</v>
      </c>
      <c r="T43" s="3">
        <v>66244.269272000005</v>
      </c>
      <c r="U43" s="3">
        <v>48102.061721999999</v>
      </c>
      <c r="V43" s="3">
        <v>41842.63031</v>
      </c>
      <c r="W43" s="3">
        <v>18568.382116000001</v>
      </c>
      <c r="X43" s="3">
        <v>14670.563742999997</v>
      </c>
      <c r="Y43" s="38">
        <v>31453.944341999995</v>
      </c>
      <c r="Z43" s="3">
        <v>11644.687516000002</v>
      </c>
      <c r="AA43" s="3">
        <v>14614.157407000001</v>
      </c>
      <c r="AB43" s="3">
        <v>11841.779161</v>
      </c>
      <c r="AC43" s="3">
        <v>8892.3555720000004</v>
      </c>
      <c r="AD43" s="3">
        <v>10965.775271</v>
      </c>
      <c r="AE43" s="3">
        <v>12070.853833000001</v>
      </c>
      <c r="AF43" s="3">
        <v>12550.202267000001</v>
      </c>
      <c r="AG43" s="3">
        <v>11168.450451000001</v>
      </c>
      <c r="AH43" s="3">
        <v>13688.539510999999</v>
      </c>
      <c r="AI43" s="3">
        <v>10762.272895999999</v>
      </c>
      <c r="AJ43" s="3">
        <v>9179.0480399999997</v>
      </c>
      <c r="AK43" s="38">
        <v>8959.6623799999998</v>
      </c>
      <c r="AL43" s="3">
        <f t="shared" si="20"/>
        <v>81069.385463999977</v>
      </c>
      <c r="AM43" s="3">
        <f t="shared" si="21"/>
        <v>64999.424424999997</v>
      </c>
      <c r="AN43" s="3">
        <f t="shared" si="22"/>
        <v>80474.928548000011</v>
      </c>
      <c r="AO43" s="3">
        <f t="shared" si="23"/>
        <v>104253.32352199999</v>
      </c>
      <c r="AP43" s="3">
        <f t="shared" si="24"/>
        <v>110774.55091300003</v>
      </c>
      <c r="AQ43" s="3">
        <f t="shared" si="25"/>
        <v>114356.540811</v>
      </c>
      <c r="AR43" s="3">
        <f t="shared" si="26"/>
        <v>108174.067005</v>
      </c>
      <c r="AS43" s="3">
        <f t="shared" si="27"/>
        <v>95753.611271000002</v>
      </c>
      <c r="AT43" s="3">
        <f t="shared" si="28"/>
        <v>99151.090799000012</v>
      </c>
      <c r="AU43" s="3">
        <f t="shared" si="29"/>
        <v>52168.109219999998</v>
      </c>
      <c r="AV43" s="3">
        <f t="shared" si="30"/>
        <v>61914.51570299999</v>
      </c>
      <c r="AW43" s="17">
        <f t="shared" si="31"/>
        <v>87150.281962000008</v>
      </c>
    </row>
    <row r="44" spans="1:49" x14ac:dyDescent="0.25">
      <c r="A44" s="24" t="s">
        <v>53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8">
        <v>0</v>
      </c>
      <c r="N44" s="3">
        <v>1227.442164</v>
      </c>
      <c r="O44" s="3">
        <v>910.46664799999996</v>
      </c>
      <c r="P44" s="3">
        <v>2818.3405369999996</v>
      </c>
      <c r="Q44" s="3">
        <v>1725.0799959999997</v>
      </c>
      <c r="R44" s="3">
        <v>886.176647</v>
      </c>
      <c r="S44" s="3">
        <v>1533.1792989999999</v>
      </c>
      <c r="T44" s="3">
        <v>1110.0099050000001</v>
      </c>
      <c r="U44" s="3">
        <v>1573.285736</v>
      </c>
      <c r="V44" s="3">
        <v>1363.3507279999999</v>
      </c>
      <c r="W44" s="3">
        <v>1078.945737</v>
      </c>
      <c r="X44" s="3">
        <v>999.63454300000012</v>
      </c>
      <c r="Y44" s="38">
        <v>904.35907399999996</v>
      </c>
      <c r="Z44" s="3">
        <v>2714.9754840000001</v>
      </c>
      <c r="AA44" s="3">
        <v>4236.9697500000002</v>
      </c>
      <c r="AB44" s="3">
        <v>3792.0589780000005</v>
      </c>
      <c r="AC44" s="3">
        <v>4568.1674619999994</v>
      </c>
      <c r="AD44" s="3">
        <v>4449.3598520000005</v>
      </c>
      <c r="AE44" s="3">
        <v>3261.770634</v>
      </c>
      <c r="AF44" s="3">
        <v>4589.2395079999997</v>
      </c>
      <c r="AG44" s="3">
        <v>5385.9123650000001</v>
      </c>
      <c r="AH44" s="3">
        <v>4709.5018499999996</v>
      </c>
      <c r="AI44" s="3">
        <v>4784.2681140000004</v>
      </c>
      <c r="AJ44" s="3">
        <v>5042.3528299999998</v>
      </c>
      <c r="AK44" s="38">
        <v>5399.842083999999</v>
      </c>
      <c r="AL44" s="3">
        <f t="shared" si="20"/>
        <v>-1487.53332</v>
      </c>
      <c r="AM44" s="3">
        <f t="shared" si="21"/>
        <v>-3326.5031020000001</v>
      </c>
      <c r="AN44" s="3">
        <f t="shared" si="22"/>
        <v>-973.71844100000089</v>
      </c>
      <c r="AO44" s="3">
        <f t="shared" si="23"/>
        <v>-2843.0874659999999</v>
      </c>
      <c r="AP44" s="3">
        <f t="shared" si="24"/>
        <v>-3563.1832050000003</v>
      </c>
      <c r="AQ44" s="3">
        <f t="shared" si="25"/>
        <v>-1728.5913350000001</v>
      </c>
      <c r="AR44" s="3">
        <f t="shared" si="26"/>
        <v>-3479.2296029999998</v>
      </c>
      <c r="AS44" s="3">
        <f t="shared" si="27"/>
        <v>-3812.6266290000003</v>
      </c>
      <c r="AT44" s="3">
        <f t="shared" si="28"/>
        <v>-3346.1511219999998</v>
      </c>
      <c r="AU44" s="3">
        <f t="shared" si="29"/>
        <v>-3705.3223770000004</v>
      </c>
      <c r="AV44" s="3">
        <f t="shared" si="30"/>
        <v>-4042.7182869999997</v>
      </c>
      <c r="AW44" s="17">
        <f t="shared" si="31"/>
        <v>-4495.483009999999</v>
      </c>
    </row>
    <row r="45" spans="1:49" x14ac:dyDescent="0.25">
      <c r="A45" s="29" t="s">
        <v>36</v>
      </c>
      <c r="B45" s="3">
        <v>39578</v>
      </c>
      <c r="C45" s="3">
        <v>42453</v>
      </c>
      <c r="D45" s="3">
        <v>40686</v>
      </c>
      <c r="E45" s="3">
        <v>43801</v>
      </c>
      <c r="F45" s="3">
        <v>50248</v>
      </c>
      <c r="G45" s="3">
        <v>40306</v>
      </c>
      <c r="H45" s="3">
        <v>48992</v>
      </c>
      <c r="I45" s="3">
        <v>42483</v>
      </c>
      <c r="J45" s="3">
        <v>34881</v>
      </c>
      <c r="K45" s="3">
        <v>44059</v>
      </c>
      <c r="L45" s="3">
        <v>46649</v>
      </c>
      <c r="M45" s="38">
        <v>24331</v>
      </c>
      <c r="N45" s="3">
        <v>4099.3616009999996</v>
      </c>
      <c r="O45" s="3">
        <v>2865.5329310000002</v>
      </c>
      <c r="P45" s="3">
        <v>4794.3903689999997</v>
      </c>
      <c r="Q45" s="3">
        <v>4467.8506010000001</v>
      </c>
      <c r="R45" s="3">
        <v>4633.0511670000005</v>
      </c>
      <c r="S45" s="3">
        <v>5912.6256229999999</v>
      </c>
      <c r="T45" s="3">
        <v>2983.2784369999999</v>
      </c>
      <c r="U45" s="3">
        <v>1231.843314</v>
      </c>
      <c r="V45" s="3">
        <v>2077.388136</v>
      </c>
      <c r="W45" s="3">
        <v>4794.1057280000005</v>
      </c>
      <c r="X45" s="3">
        <v>2361.7717819999998</v>
      </c>
      <c r="Y45" s="38">
        <v>2380.6514210000005</v>
      </c>
      <c r="Z45" s="3">
        <v>6494.1050810000006</v>
      </c>
      <c r="AA45" s="3">
        <v>7068.8632949999992</v>
      </c>
      <c r="AB45" s="3">
        <v>7241.1622209999996</v>
      </c>
      <c r="AC45" s="3">
        <v>7191.3129600000002</v>
      </c>
      <c r="AD45" s="3">
        <v>6702.7010019999998</v>
      </c>
      <c r="AE45" s="3">
        <v>9179.8994419999999</v>
      </c>
      <c r="AF45" s="3">
        <v>9629.5201379999999</v>
      </c>
      <c r="AG45" s="3">
        <v>7225.0263709999999</v>
      </c>
      <c r="AH45" s="3">
        <v>6135.2883840000004</v>
      </c>
      <c r="AI45" s="3">
        <v>8189.0417150000003</v>
      </c>
      <c r="AJ45" s="3">
        <v>5527.5284119999997</v>
      </c>
      <c r="AK45" s="38">
        <v>5154.307734</v>
      </c>
      <c r="AL45" s="3">
        <f t="shared" si="20"/>
        <v>37183.256519999995</v>
      </c>
      <c r="AM45" s="3">
        <f t="shared" si="21"/>
        <v>38249.669636000006</v>
      </c>
      <c r="AN45" s="3">
        <f t="shared" si="22"/>
        <v>38239.228148000002</v>
      </c>
      <c r="AO45" s="3">
        <f t="shared" si="23"/>
        <v>41077.537640999995</v>
      </c>
      <c r="AP45" s="3">
        <f t="shared" si="24"/>
        <v>48178.350164999996</v>
      </c>
      <c r="AQ45" s="3">
        <f t="shared" si="25"/>
        <v>37038.726180999998</v>
      </c>
      <c r="AR45" s="3">
        <f t="shared" si="26"/>
        <v>42345.758299000001</v>
      </c>
      <c r="AS45" s="3">
        <f t="shared" si="27"/>
        <v>36489.816942999998</v>
      </c>
      <c r="AT45" s="3">
        <f t="shared" si="28"/>
        <v>30823.099752000002</v>
      </c>
      <c r="AU45" s="3">
        <f t="shared" si="29"/>
        <v>40664.064013000003</v>
      </c>
      <c r="AV45" s="3">
        <f t="shared" si="30"/>
        <v>43483.243369999997</v>
      </c>
      <c r="AW45" s="17">
        <f t="shared" si="31"/>
        <v>21557.343687000001</v>
      </c>
    </row>
    <row r="46" spans="1:49" x14ac:dyDescent="0.25">
      <c r="A46" s="23" t="s">
        <v>17</v>
      </c>
      <c r="B46" s="3">
        <v>62668</v>
      </c>
      <c r="C46" s="3">
        <v>53587</v>
      </c>
      <c r="D46" s="3">
        <v>58815</v>
      </c>
      <c r="E46" s="3">
        <v>47153</v>
      </c>
      <c r="F46" s="3">
        <v>62924.603000000003</v>
      </c>
      <c r="G46" s="3">
        <v>54366</v>
      </c>
      <c r="H46" s="3">
        <v>58863</v>
      </c>
      <c r="I46" s="3">
        <v>56093</v>
      </c>
      <c r="J46" s="3">
        <v>53169</v>
      </c>
      <c r="K46" s="3">
        <v>57127</v>
      </c>
      <c r="L46" s="3">
        <v>53651</v>
      </c>
      <c r="M46" s="38">
        <v>54214</v>
      </c>
      <c r="N46" s="3">
        <v>59934.859294999995</v>
      </c>
      <c r="O46" s="3">
        <v>60470.529748000008</v>
      </c>
      <c r="P46" s="3">
        <v>68856.682520000002</v>
      </c>
      <c r="Q46" s="3">
        <v>62333.344379999995</v>
      </c>
      <c r="R46" s="3">
        <v>57446.313050000019</v>
      </c>
      <c r="S46" s="3">
        <v>60805.771496000016</v>
      </c>
      <c r="T46" s="3">
        <v>61686.434107000008</v>
      </c>
      <c r="U46" s="3">
        <v>61814.187279999998</v>
      </c>
      <c r="V46" s="3">
        <v>56500.010008000019</v>
      </c>
      <c r="W46" s="3">
        <v>49453.290763000005</v>
      </c>
      <c r="X46" s="3">
        <v>53166.900052000012</v>
      </c>
      <c r="Y46" s="38">
        <v>60201.833909000001</v>
      </c>
      <c r="Z46" s="3">
        <v>5042.3344390000002</v>
      </c>
      <c r="AA46" s="3">
        <v>7109.8831779999991</v>
      </c>
      <c r="AB46" s="3">
        <v>7940.1447580000004</v>
      </c>
      <c r="AC46" s="3">
        <v>6132.9119599999995</v>
      </c>
      <c r="AD46" s="3">
        <v>10328.279488</v>
      </c>
      <c r="AE46" s="3">
        <v>8019.7805950000002</v>
      </c>
      <c r="AF46" s="3">
        <v>7760.6560960000006</v>
      </c>
      <c r="AG46" s="3">
        <v>6522.1918270000006</v>
      </c>
      <c r="AH46" s="3">
        <v>4748.7745799999993</v>
      </c>
      <c r="AI46" s="3">
        <v>3277.781786</v>
      </c>
      <c r="AJ46" s="3">
        <v>6129.4267099999997</v>
      </c>
      <c r="AK46" s="38">
        <v>4788.0118629999997</v>
      </c>
      <c r="AL46" s="3">
        <f t="shared" si="20"/>
        <v>117560.524856</v>
      </c>
      <c r="AM46" s="3">
        <f t="shared" si="21"/>
        <v>106947.64657</v>
      </c>
      <c r="AN46" s="3">
        <f t="shared" si="22"/>
        <v>119731.53776200001</v>
      </c>
      <c r="AO46" s="3">
        <f t="shared" si="23"/>
        <v>103353.43242</v>
      </c>
      <c r="AP46" s="3">
        <f t="shared" si="24"/>
        <v>110042.63656200003</v>
      </c>
      <c r="AQ46" s="3">
        <f t="shared" si="25"/>
        <v>107151.99090100001</v>
      </c>
      <c r="AR46" s="3">
        <f t="shared" si="26"/>
        <v>112788.778011</v>
      </c>
      <c r="AS46" s="3">
        <f t="shared" si="27"/>
        <v>111384.995453</v>
      </c>
      <c r="AT46" s="3">
        <f t="shared" si="28"/>
        <v>104920.23542800001</v>
      </c>
      <c r="AU46" s="3">
        <f t="shared" si="29"/>
        <v>103302.50897699999</v>
      </c>
      <c r="AV46" s="3">
        <f t="shared" si="30"/>
        <v>100688.47334200001</v>
      </c>
      <c r="AW46" s="17">
        <f t="shared" si="31"/>
        <v>109627.82204600002</v>
      </c>
    </row>
    <row r="47" spans="1:49" x14ac:dyDescent="0.25">
      <c r="A47" s="23" t="s">
        <v>10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36">
        <v>0</v>
      </c>
      <c r="N47" s="2">
        <v>1745.9229660000001</v>
      </c>
      <c r="O47" s="2">
        <v>1357.31441</v>
      </c>
      <c r="P47" s="2">
        <v>1500.288669</v>
      </c>
      <c r="Q47" s="2">
        <v>3787.238167</v>
      </c>
      <c r="R47" s="2">
        <v>2090.5485670000003</v>
      </c>
      <c r="S47" s="2">
        <v>3808.8671420000001</v>
      </c>
      <c r="T47" s="2">
        <v>3147.0939799999996</v>
      </c>
      <c r="U47" s="2">
        <v>714.22481700000003</v>
      </c>
      <c r="V47" s="2">
        <v>969.13186999999994</v>
      </c>
      <c r="W47" s="2">
        <v>1998.9097300000001</v>
      </c>
      <c r="X47" s="2">
        <v>1648.678684</v>
      </c>
      <c r="Y47" s="36">
        <v>2504.1331949999999</v>
      </c>
      <c r="Z47" s="2">
        <v>25.273101999999998</v>
      </c>
      <c r="AA47" s="2">
        <v>25.932624000000001</v>
      </c>
      <c r="AB47" s="2">
        <v>33.114818999999997</v>
      </c>
      <c r="AC47" s="2">
        <v>315.51217399999996</v>
      </c>
      <c r="AD47" s="2">
        <v>172.31799799999999</v>
      </c>
      <c r="AE47" s="2">
        <v>19.411697999999998</v>
      </c>
      <c r="AF47" s="2">
        <v>38.465704000000002</v>
      </c>
      <c r="AG47" s="2">
        <v>84.295147999999998</v>
      </c>
      <c r="AH47" s="2">
        <v>190.315031</v>
      </c>
      <c r="AI47" s="2">
        <v>417.73375599999997</v>
      </c>
      <c r="AJ47" s="2">
        <v>626.2423070000001</v>
      </c>
      <c r="AK47" s="36">
        <v>756.35324799999989</v>
      </c>
      <c r="AL47" s="2">
        <f t="shared" si="20"/>
        <v>1720.649864</v>
      </c>
      <c r="AM47" s="2">
        <f t="shared" si="21"/>
        <v>1331.3817859999999</v>
      </c>
      <c r="AN47" s="2">
        <f t="shared" si="22"/>
        <v>1467.1738500000001</v>
      </c>
      <c r="AO47" s="2">
        <f t="shared" si="23"/>
        <v>3471.725993</v>
      </c>
      <c r="AP47" s="2">
        <f t="shared" si="24"/>
        <v>1918.2305690000003</v>
      </c>
      <c r="AQ47" s="2">
        <f t="shared" si="25"/>
        <v>3789.4554440000002</v>
      </c>
      <c r="AR47" s="2">
        <f t="shared" si="26"/>
        <v>3108.6282759999995</v>
      </c>
      <c r="AS47" s="2">
        <f t="shared" si="27"/>
        <v>629.92966899999999</v>
      </c>
      <c r="AT47" s="2">
        <f t="shared" si="28"/>
        <v>778.81683899999996</v>
      </c>
      <c r="AU47" s="2">
        <f t="shared" si="29"/>
        <v>1581.1759740000002</v>
      </c>
      <c r="AV47" s="2">
        <f t="shared" si="30"/>
        <v>1022.4363769999999</v>
      </c>
      <c r="AW47" s="19">
        <f t="shared" si="31"/>
        <v>1747.779947</v>
      </c>
    </row>
    <row r="48" spans="1:49" x14ac:dyDescent="0.25">
      <c r="A48" s="23" t="s">
        <v>13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36">
        <v>0</v>
      </c>
      <c r="N48" s="2">
        <v>4568.577029</v>
      </c>
      <c r="O48" s="2">
        <v>6218.0513270000001</v>
      </c>
      <c r="P48" s="2">
        <v>4305.7503559999996</v>
      </c>
      <c r="Q48" s="2">
        <v>18857.253229999998</v>
      </c>
      <c r="R48" s="2">
        <v>2530.751569</v>
      </c>
      <c r="S48" s="2">
        <v>4234.1303440000002</v>
      </c>
      <c r="T48" s="2">
        <v>4842.0678610000004</v>
      </c>
      <c r="U48" s="2">
        <v>14976.877350000001</v>
      </c>
      <c r="V48" s="2">
        <v>3738.2281670000002</v>
      </c>
      <c r="W48" s="2">
        <v>1216.4651160000001</v>
      </c>
      <c r="X48" s="2">
        <v>4344.932804</v>
      </c>
      <c r="Y48" s="36">
        <v>5800.8081380000003</v>
      </c>
      <c r="Z48" s="2">
        <v>0</v>
      </c>
      <c r="AA48" s="2">
        <v>3.367</v>
      </c>
      <c r="AB48" s="2">
        <v>16.853000000000002</v>
      </c>
      <c r="AC48" s="2">
        <v>0</v>
      </c>
      <c r="AD48" s="2">
        <v>6.9009999999999998</v>
      </c>
      <c r="AE48" s="2">
        <v>0</v>
      </c>
      <c r="AF48" s="2">
        <v>2.3119999999999998</v>
      </c>
      <c r="AG48" s="2">
        <v>0</v>
      </c>
      <c r="AH48" s="2">
        <v>6</v>
      </c>
      <c r="AI48" s="2">
        <v>0</v>
      </c>
      <c r="AJ48" s="2">
        <v>0</v>
      </c>
      <c r="AK48" s="36">
        <v>0</v>
      </c>
      <c r="AL48" s="2">
        <f t="shared" si="20"/>
        <v>4568.577029</v>
      </c>
      <c r="AM48" s="2">
        <f t="shared" si="21"/>
        <v>6214.6843269999999</v>
      </c>
      <c r="AN48" s="2">
        <f t="shared" si="22"/>
        <v>4288.8973559999995</v>
      </c>
      <c r="AO48" s="2">
        <f t="shared" si="23"/>
        <v>18857.253229999998</v>
      </c>
      <c r="AP48" s="2">
        <f t="shared" si="24"/>
        <v>2523.8505690000002</v>
      </c>
      <c r="AQ48" s="2">
        <f t="shared" si="25"/>
        <v>4234.1303440000002</v>
      </c>
      <c r="AR48" s="2">
        <f t="shared" si="26"/>
        <v>4839.7558610000006</v>
      </c>
      <c r="AS48" s="2">
        <f t="shared" si="27"/>
        <v>14976.877350000001</v>
      </c>
      <c r="AT48" s="2">
        <f t="shared" si="28"/>
        <v>3732.2281670000002</v>
      </c>
      <c r="AU48" s="2">
        <f t="shared" si="29"/>
        <v>1216.4651160000001</v>
      </c>
      <c r="AV48" s="2">
        <f t="shared" si="30"/>
        <v>4344.932804</v>
      </c>
      <c r="AW48" s="19">
        <f t="shared" si="31"/>
        <v>5800.8081380000003</v>
      </c>
    </row>
    <row r="49" spans="1:49" x14ac:dyDescent="0.25">
      <c r="A49" s="44" t="s">
        <v>37</v>
      </c>
      <c r="B49" s="45">
        <f>B50+B51</f>
        <v>173551</v>
      </c>
      <c r="C49" s="45">
        <f t="shared" ref="C49:AW49" si="38">C50+C51</f>
        <v>154446</v>
      </c>
      <c r="D49" s="45">
        <f t="shared" si="38"/>
        <v>151287</v>
      </c>
      <c r="E49" s="45">
        <f t="shared" si="38"/>
        <v>136915</v>
      </c>
      <c r="F49" s="45">
        <f t="shared" si="38"/>
        <v>133282</v>
      </c>
      <c r="G49" s="45">
        <f t="shared" si="38"/>
        <v>154871</v>
      </c>
      <c r="H49" s="45">
        <f t="shared" si="38"/>
        <v>182313</v>
      </c>
      <c r="I49" s="45">
        <f t="shared" si="38"/>
        <v>158677</v>
      </c>
      <c r="J49" s="45">
        <f t="shared" si="38"/>
        <v>144274</v>
      </c>
      <c r="K49" s="45">
        <f t="shared" si="38"/>
        <v>155969</v>
      </c>
      <c r="L49" s="45">
        <f t="shared" si="38"/>
        <v>129899</v>
      </c>
      <c r="M49" s="46">
        <f t="shared" si="38"/>
        <v>197464.41800000001</v>
      </c>
      <c r="N49" s="45">
        <f t="shared" si="38"/>
        <v>66622.84948200002</v>
      </c>
      <c r="O49" s="45">
        <f t="shared" si="38"/>
        <v>71796.028496999992</v>
      </c>
      <c r="P49" s="45">
        <f t="shared" si="38"/>
        <v>91831.090838000004</v>
      </c>
      <c r="Q49" s="45">
        <f t="shared" si="38"/>
        <v>61042.338935000007</v>
      </c>
      <c r="R49" s="45">
        <f t="shared" si="38"/>
        <v>61134.413751</v>
      </c>
      <c r="S49" s="45">
        <f t="shared" si="38"/>
        <v>76474.104068000001</v>
      </c>
      <c r="T49" s="45">
        <f t="shared" si="38"/>
        <v>80056.498707000006</v>
      </c>
      <c r="U49" s="45">
        <f t="shared" si="38"/>
        <v>52971.773196000009</v>
      </c>
      <c r="V49" s="45">
        <f t="shared" si="38"/>
        <v>55098.873458999995</v>
      </c>
      <c r="W49" s="45">
        <f t="shared" si="38"/>
        <v>41353.706739000008</v>
      </c>
      <c r="X49" s="45">
        <f t="shared" si="38"/>
        <v>46489.164332999993</v>
      </c>
      <c r="Y49" s="46">
        <f t="shared" si="38"/>
        <v>48004.997130999996</v>
      </c>
      <c r="Z49" s="45">
        <f t="shared" si="38"/>
        <v>109087.03523499999</v>
      </c>
      <c r="AA49" s="45">
        <f t="shared" si="38"/>
        <v>72301.683432000005</v>
      </c>
      <c r="AB49" s="45">
        <f t="shared" si="38"/>
        <v>70377.059862999973</v>
      </c>
      <c r="AC49" s="45">
        <f t="shared" si="38"/>
        <v>64700.992713999993</v>
      </c>
      <c r="AD49" s="45">
        <f t="shared" si="38"/>
        <v>55115.279534000008</v>
      </c>
      <c r="AE49" s="45">
        <f t="shared" si="38"/>
        <v>66267.624223999999</v>
      </c>
      <c r="AF49" s="45">
        <f t="shared" si="38"/>
        <v>69495.718366999994</v>
      </c>
      <c r="AG49" s="45">
        <f t="shared" si="38"/>
        <v>86557.855094999992</v>
      </c>
      <c r="AH49" s="45">
        <f t="shared" si="38"/>
        <v>81781.908192999981</v>
      </c>
      <c r="AI49" s="45">
        <f t="shared" si="38"/>
        <v>66811.539004000006</v>
      </c>
      <c r="AJ49" s="45">
        <f t="shared" si="38"/>
        <v>68256.276107000012</v>
      </c>
      <c r="AK49" s="46">
        <f t="shared" si="38"/>
        <v>57267.103456000012</v>
      </c>
      <c r="AL49" s="45">
        <f t="shared" si="38"/>
        <v>131086.81424700003</v>
      </c>
      <c r="AM49" s="45">
        <f t="shared" si="38"/>
        <v>153940.345065</v>
      </c>
      <c r="AN49" s="45">
        <f t="shared" si="38"/>
        <v>172741.03097500003</v>
      </c>
      <c r="AO49" s="45">
        <f t="shared" si="38"/>
        <v>133256.34622100001</v>
      </c>
      <c r="AP49" s="45">
        <f t="shared" si="38"/>
        <v>139301.13421700001</v>
      </c>
      <c r="AQ49" s="45">
        <f t="shared" si="38"/>
        <v>165077.47984400002</v>
      </c>
      <c r="AR49" s="45">
        <f t="shared" si="38"/>
        <v>192873.78034</v>
      </c>
      <c r="AS49" s="45">
        <f t="shared" si="38"/>
        <v>125090.91810100002</v>
      </c>
      <c r="AT49" s="45">
        <f t="shared" si="38"/>
        <v>117590.96526600001</v>
      </c>
      <c r="AU49" s="45">
        <f t="shared" si="38"/>
        <v>130511.167735</v>
      </c>
      <c r="AV49" s="45">
        <f t="shared" si="38"/>
        <v>108131.88822599998</v>
      </c>
      <c r="AW49" s="47">
        <f t="shared" si="38"/>
        <v>188202.311675</v>
      </c>
    </row>
    <row r="50" spans="1:49" x14ac:dyDescent="0.25">
      <c r="A50" s="16" t="s">
        <v>11</v>
      </c>
      <c r="B50" s="3">
        <v>80400</v>
      </c>
      <c r="C50" s="3">
        <v>61384</v>
      </c>
      <c r="D50" s="3">
        <v>52641</v>
      </c>
      <c r="E50" s="3">
        <v>43825</v>
      </c>
      <c r="F50" s="3">
        <v>47745</v>
      </c>
      <c r="G50" s="3">
        <v>56984</v>
      </c>
      <c r="H50" s="3">
        <v>74156</v>
      </c>
      <c r="I50" s="3">
        <v>72650</v>
      </c>
      <c r="J50" s="3">
        <v>72465</v>
      </c>
      <c r="K50" s="3">
        <v>64040</v>
      </c>
      <c r="L50" s="3">
        <v>43851</v>
      </c>
      <c r="M50" s="38">
        <v>68936</v>
      </c>
      <c r="N50" s="3">
        <v>10422.772120000001</v>
      </c>
      <c r="O50" s="3">
        <v>8764.2394220000024</v>
      </c>
      <c r="P50" s="3">
        <v>12469.357085</v>
      </c>
      <c r="Q50" s="3">
        <v>12829.800402999997</v>
      </c>
      <c r="R50" s="3">
        <v>8257.8491649999978</v>
      </c>
      <c r="S50" s="3">
        <v>14623.253923000006</v>
      </c>
      <c r="T50" s="3">
        <v>12014.956182</v>
      </c>
      <c r="U50" s="3">
        <v>13531.581942000003</v>
      </c>
      <c r="V50" s="3">
        <v>13936.302101999996</v>
      </c>
      <c r="W50" s="3">
        <v>8558.716827000002</v>
      </c>
      <c r="X50" s="3">
        <v>10299.107930999999</v>
      </c>
      <c r="Y50" s="38">
        <v>11313.688032999997</v>
      </c>
      <c r="Z50" s="3">
        <v>80811.603087999989</v>
      </c>
      <c r="AA50" s="3">
        <v>47043.981452000007</v>
      </c>
      <c r="AB50" s="3">
        <v>41628.476318999979</v>
      </c>
      <c r="AC50" s="3">
        <v>37740.220471999994</v>
      </c>
      <c r="AD50" s="3">
        <v>32812.056353000007</v>
      </c>
      <c r="AE50" s="3">
        <v>40153.893514000003</v>
      </c>
      <c r="AF50" s="3">
        <v>41973.914208999995</v>
      </c>
      <c r="AG50" s="3">
        <v>64747.358833999991</v>
      </c>
      <c r="AH50" s="3">
        <v>54922.386234999991</v>
      </c>
      <c r="AI50" s="3">
        <v>49017.543118000001</v>
      </c>
      <c r="AJ50" s="3">
        <v>47924.737530000006</v>
      </c>
      <c r="AK50" s="38">
        <v>35914.573530000016</v>
      </c>
      <c r="AL50" s="3">
        <f t="shared" ref="AL50:AW50" si="39">(B50+N50-Z50)</f>
        <v>10011.16903200002</v>
      </c>
      <c r="AM50" s="3">
        <f t="shared" si="39"/>
        <v>23104.257969999991</v>
      </c>
      <c r="AN50" s="3">
        <f t="shared" si="39"/>
        <v>23481.880766000017</v>
      </c>
      <c r="AO50" s="3">
        <f t="shared" si="39"/>
        <v>18914.579931000007</v>
      </c>
      <c r="AP50" s="3">
        <f t="shared" si="39"/>
        <v>23190.792811999992</v>
      </c>
      <c r="AQ50" s="3">
        <f t="shared" si="39"/>
        <v>31453.360409000008</v>
      </c>
      <c r="AR50" s="3">
        <f t="shared" si="39"/>
        <v>44197.041972999999</v>
      </c>
      <c r="AS50" s="3">
        <f t="shared" si="39"/>
        <v>21434.223108000013</v>
      </c>
      <c r="AT50" s="3">
        <f t="shared" si="39"/>
        <v>31478.915867000011</v>
      </c>
      <c r="AU50" s="3">
        <f t="shared" si="39"/>
        <v>23581.173708999995</v>
      </c>
      <c r="AV50" s="3">
        <f t="shared" si="39"/>
        <v>6225.3704009999929</v>
      </c>
      <c r="AW50" s="17">
        <f t="shared" si="39"/>
        <v>44335.114502999983</v>
      </c>
    </row>
    <row r="51" spans="1:49" x14ac:dyDescent="0.25">
      <c r="A51" s="48" t="s">
        <v>55</v>
      </c>
      <c r="B51" s="45">
        <v>93151</v>
      </c>
      <c r="C51" s="45">
        <v>93062</v>
      </c>
      <c r="D51" s="45">
        <v>98646</v>
      </c>
      <c r="E51" s="45">
        <v>93090</v>
      </c>
      <c r="F51" s="45">
        <v>85537</v>
      </c>
      <c r="G51" s="45">
        <v>97887</v>
      </c>
      <c r="H51" s="45">
        <v>108157</v>
      </c>
      <c r="I51" s="45">
        <v>86027</v>
      </c>
      <c r="J51" s="45">
        <v>71809</v>
      </c>
      <c r="K51" s="45">
        <v>91929</v>
      </c>
      <c r="L51" s="45">
        <v>86048</v>
      </c>
      <c r="M51" s="46">
        <f>M52+M53</f>
        <v>128528.41800000001</v>
      </c>
      <c r="N51" s="45">
        <f t="shared" ref="N51:AW51" si="40">(N52+N53)</f>
        <v>56200.077362000011</v>
      </c>
      <c r="O51" s="45">
        <f t="shared" si="40"/>
        <v>63031.789074999993</v>
      </c>
      <c r="P51" s="45">
        <f t="shared" si="40"/>
        <v>79361.733753000008</v>
      </c>
      <c r="Q51" s="45">
        <f t="shared" si="40"/>
        <v>48212.538532000006</v>
      </c>
      <c r="R51" s="45">
        <f t="shared" si="40"/>
        <v>52876.564586</v>
      </c>
      <c r="S51" s="45">
        <f t="shared" si="40"/>
        <v>61850.850144999997</v>
      </c>
      <c r="T51" s="45">
        <f t="shared" si="40"/>
        <v>68041.542525000012</v>
      </c>
      <c r="U51" s="45">
        <f>(U52+U53)</f>
        <v>39440.191254000005</v>
      </c>
      <c r="V51" s="45">
        <f t="shared" si="40"/>
        <v>41162.571357000001</v>
      </c>
      <c r="W51" s="45">
        <f t="shared" si="40"/>
        <v>32794.989912000005</v>
      </c>
      <c r="X51" s="45">
        <f t="shared" si="40"/>
        <v>36190.056401999995</v>
      </c>
      <c r="Y51" s="46">
        <f t="shared" si="40"/>
        <v>36691.309097999998</v>
      </c>
      <c r="Z51" s="45">
        <f t="shared" si="40"/>
        <v>28275.432146999996</v>
      </c>
      <c r="AA51" s="45">
        <f t="shared" si="40"/>
        <v>25257.701980000002</v>
      </c>
      <c r="AB51" s="45">
        <f t="shared" si="40"/>
        <v>28748.583544000001</v>
      </c>
      <c r="AC51" s="45">
        <f>(AC52+AC53)</f>
        <v>26960.772242000003</v>
      </c>
      <c r="AD51" s="45">
        <f t="shared" si="40"/>
        <v>22303.223181000001</v>
      </c>
      <c r="AE51" s="45">
        <f t="shared" si="40"/>
        <v>26113.73071</v>
      </c>
      <c r="AF51" s="45">
        <f t="shared" si="40"/>
        <v>27521.804157999999</v>
      </c>
      <c r="AG51" s="45">
        <f t="shared" si="40"/>
        <v>21810.496261000004</v>
      </c>
      <c r="AH51" s="45">
        <f t="shared" si="40"/>
        <v>26859.521957999998</v>
      </c>
      <c r="AI51" s="45">
        <f t="shared" si="40"/>
        <v>17793.995886000001</v>
      </c>
      <c r="AJ51" s="45">
        <f t="shared" si="40"/>
        <v>20331.538576999999</v>
      </c>
      <c r="AK51" s="46">
        <f t="shared" si="40"/>
        <v>21352.529925999999</v>
      </c>
      <c r="AL51" s="45">
        <f t="shared" si="40"/>
        <v>121075.64521500003</v>
      </c>
      <c r="AM51" s="45">
        <f t="shared" si="40"/>
        <v>130836.087095</v>
      </c>
      <c r="AN51" s="45">
        <f t="shared" si="40"/>
        <v>149259.15020900001</v>
      </c>
      <c r="AO51" s="45">
        <f t="shared" si="40"/>
        <v>114341.76629</v>
      </c>
      <c r="AP51" s="45">
        <f t="shared" si="40"/>
        <v>116110.34140500001</v>
      </c>
      <c r="AQ51" s="45">
        <f t="shared" si="40"/>
        <v>133624.119435</v>
      </c>
      <c r="AR51" s="45">
        <f t="shared" si="40"/>
        <v>148676.73836700001</v>
      </c>
      <c r="AS51" s="45">
        <f t="shared" si="40"/>
        <v>103656.69499300001</v>
      </c>
      <c r="AT51" s="45">
        <f t="shared" si="40"/>
        <v>86112.049398999996</v>
      </c>
      <c r="AU51" s="45">
        <f t="shared" si="40"/>
        <v>106929.994026</v>
      </c>
      <c r="AV51" s="45">
        <f t="shared" si="40"/>
        <v>101906.51782499999</v>
      </c>
      <c r="AW51" s="47">
        <f t="shared" si="40"/>
        <v>143867.19717200001</v>
      </c>
    </row>
    <row r="52" spans="1:49" x14ac:dyDescent="0.25">
      <c r="A52" s="24" t="s">
        <v>61</v>
      </c>
      <c r="B52" s="3">
        <f>B51/2</f>
        <v>46575.5</v>
      </c>
      <c r="C52" s="3">
        <f>C51/2</f>
        <v>46531</v>
      </c>
      <c r="D52" s="3">
        <f>D51/2</f>
        <v>49323</v>
      </c>
      <c r="E52" s="3">
        <f t="shared" ref="E52:L52" si="41">E51/2</f>
        <v>46545</v>
      </c>
      <c r="F52" s="3">
        <f t="shared" si="41"/>
        <v>42768.5</v>
      </c>
      <c r="G52" s="3">
        <f t="shared" si="41"/>
        <v>48943.5</v>
      </c>
      <c r="H52" s="3">
        <f t="shared" si="41"/>
        <v>54078.5</v>
      </c>
      <c r="I52" s="3">
        <f t="shared" si="41"/>
        <v>43013.5</v>
      </c>
      <c r="J52" s="3">
        <f t="shared" si="41"/>
        <v>35904.5</v>
      </c>
      <c r="K52" s="3">
        <f t="shared" si="41"/>
        <v>45964.5</v>
      </c>
      <c r="L52" s="3">
        <f t="shared" si="41"/>
        <v>43024</v>
      </c>
      <c r="M52" s="38">
        <v>64264.209000000003</v>
      </c>
      <c r="N52" s="3">
        <v>28751.225562000007</v>
      </c>
      <c r="O52" s="3">
        <v>30620.176032999996</v>
      </c>
      <c r="P52" s="3">
        <v>36035.550342000002</v>
      </c>
      <c r="Q52" s="3">
        <v>34544.363943000004</v>
      </c>
      <c r="R52" s="3">
        <v>29034.690374999998</v>
      </c>
      <c r="S52" s="3">
        <v>32287.310339999996</v>
      </c>
      <c r="T52" s="3">
        <v>34181.148320000008</v>
      </c>
      <c r="U52" s="3">
        <v>34117.893723000008</v>
      </c>
      <c r="V52" s="3">
        <v>31068.280134000001</v>
      </c>
      <c r="W52" s="3">
        <v>28088.997480000002</v>
      </c>
      <c r="X52" s="3">
        <v>26700.438128999995</v>
      </c>
      <c r="Y52" s="38">
        <v>29261.138575999998</v>
      </c>
      <c r="Z52" s="3">
        <v>27220.198173999997</v>
      </c>
      <c r="AA52" s="3">
        <v>23729.930171</v>
      </c>
      <c r="AB52" s="3">
        <v>28013.428821000001</v>
      </c>
      <c r="AC52" s="3">
        <v>25891.877809000001</v>
      </c>
      <c r="AD52" s="3">
        <v>21773.192271</v>
      </c>
      <c r="AE52" s="3">
        <v>23940.636586000001</v>
      </c>
      <c r="AF52" s="3">
        <v>25122.29351</v>
      </c>
      <c r="AG52" s="3">
        <v>20486.899989000005</v>
      </c>
      <c r="AH52" s="3">
        <v>24741.887494999999</v>
      </c>
      <c r="AI52" s="3">
        <v>16893.746514999999</v>
      </c>
      <c r="AJ52" s="3">
        <v>19621.052899999999</v>
      </c>
      <c r="AK52" s="38">
        <v>19660.421401</v>
      </c>
      <c r="AL52" s="3">
        <f t="shared" ref="AL52:AW53" si="42">(B52+N52-Z52)</f>
        <v>48106.52738800001</v>
      </c>
      <c r="AM52" s="3">
        <f t="shared" si="42"/>
        <v>53421.245861999996</v>
      </c>
      <c r="AN52" s="3">
        <f t="shared" si="42"/>
        <v>57345.121521000001</v>
      </c>
      <c r="AO52" s="3">
        <f t="shared" si="42"/>
        <v>55197.486134000006</v>
      </c>
      <c r="AP52" s="3">
        <f t="shared" si="42"/>
        <v>50029.998104000006</v>
      </c>
      <c r="AQ52" s="3">
        <f t="shared" si="42"/>
        <v>57290.173753999996</v>
      </c>
      <c r="AR52" s="3">
        <f t="shared" si="42"/>
        <v>63137.354810000004</v>
      </c>
      <c r="AS52" s="3">
        <f t="shared" si="42"/>
        <v>56644.493734000011</v>
      </c>
      <c r="AT52" s="3">
        <f t="shared" si="42"/>
        <v>42230.892638999998</v>
      </c>
      <c r="AU52" s="3">
        <f t="shared" si="42"/>
        <v>57159.750965000007</v>
      </c>
      <c r="AV52" s="3">
        <f t="shared" si="42"/>
        <v>50103.385228999992</v>
      </c>
      <c r="AW52" s="17">
        <f t="shared" si="42"/>
        <v>73864.926175000001</v>
      </c>
    </row>
    <row r="53" spans="1:49" ht="13.8" thickBot="1" x14ac:dyDescent="0.3">
      <c r="A53" s="30" t="s">
        <v>62</v>
      </c>
      <c r="B53" s="25">
        <v>46575.5</v>
      </c>
      <c r="C53" s="25">
        <v>46531</v>
      </c>
      <c r="D53" s="25">
        <v>49323</v>
      </c>
      <c r="E53" s="25">
        <v>46545</v>
      </c>
      <c r="F53" s="25">
        <v>42768.5</v>
      </c>
      <c r="G53" s="25">
        <v>48943.5</v>
      </c>
      <c r="H53" s="25">
        <v>54078.5</v>
      </c>
      <c r="I53" s="25">
        <v>43013.5</v>
      </c>
      <c r="J53" s="25">
        <v>35904.5</v>
      </c>
      <c r="K53" s="25">
        <v>45964.5</v>
      </c>
      <c r="L53" s="25">
        <v>43024</v>
      </c>
      <c r="M53" s="39">
        <v>64264.209000000003</v>
      </c>
      <c r="N53" s="25">
        <v>27448.8518</v>
      </c>
      <c r="O53" s="25">
        <v>32411.613042000001</v>
      </c>
      <c r="P53" s="25">
        <v>43326.183410999998</v>
      </c>
      <c r="Q53" s="25">
        <v>13668.174589</v>
      </c>
      <c r="R53" s="25">
        <v>23841.874211000002</v>
      </c>
      <c r="S53" s="25">
        <v>29563.539805</v>
      </c>
      <c r="T53" s="25">
        <v>33860.394205000004</v>
      </c>
      <c r="U53" s="25">
        <v>5322.2975310000002</v>
      </c>
      <c r="V53" s="25">
        <v>10094.291223</v>
      </c>
      <c r="W53" s="25">
        <v>4705.9924320000009</v>
      </c>
      <c r="X53" s="25">
        <v>9489.6182730000019</v>
      </c>
      <c r="Y53" s="39">
        <v>7430.1705219999985</v>
      </c>
      <c r="Z53" s="25">
        <v>1055.2339729999999</v>
      </c>
      <c r="AA53" s="25">
        <v>1527.7718090000001</v>
      </c>
      <c r="AB53" s="25">
        <v>735.1547230000001</v>
      </c>
      <c r="AC53" s="25">
        <v>1068.8944329999999</v>
      </c>
      <c r="AD53" s="25">
        <v>530.03091000000006</v>
      </c>
      <c r="AE53" s="25">
        <v>2173.0941240000002</v>
      </c>
      <c r="AF53" s="25">
        <v>2399.5106479999995</v>
      </c>
      <c r="AG53" s="25">
        <v>1323.5962719999998</v>
      </c>
      <c r="AH53" s="25">
        <v>2117.6344629999999</v>
      </c>
      <c r="AI53" s="25">
        <v>900.249371</v>
      </c>
      <c r="AJ53" s="25">
        <v>710.48567700000001</v>
      </c>
      <c r="AK53" s="39">
        <v>1692.1085249999999</v>
      </c>
      <c r="AL53" s="25">
        <f t="shared" si="42"/>
        <v>72969.117827000009</v>
      </c>
      <c r="AM53" s="25">
        <f t="shared" si="42"/>
        <v>77414.841232999999</v>
      </c>
      <c r="AN53" s="25">
        <f t="shared" si="42"/>
        <v>91914.028688000006</v>
      </c>
      <c r="AO53" s="25">
        <f t="shared" si="42"/>
        <v>59144.280156000001</v>
      </c>
      <c r="AP53" s="25">
        <f t="shared" si="42"/>
        <v>66080.343301000001</v>
      </c>
      <c r="AQ53" s="25">
        <f t="shared" si="42"/>
        <v>76333.945681000012</v>
      </c>
      <c r="AR53" s="25">
        <f t="shared" si="42"/>
        <v>85539.383557000008</v>
      </c>
      <c r="AS53" s="25">
        <f t="shared" si="42"/>
        <v>47012.201259000001</v>
      </c>
      <c r="AT53" s="25">
        <f t="shared" si="42"/>
        <v>43881.156759999998</v>
      </c>
      <c r="AU53" s="25">
        <f t="shared" si="42"/>
        <v>49770.243061000001</v>
      </c>
      <c r="AV53" s="25">
        <f t="shared" si="42"/>
        <v>51803.132596000003</v>
      </c>
      <c r="AW53" s="31">
        <f t="shared" si="42"/>
        <v>70002.270997</v>
      </c>
    </row>
  </sheetData>
  <printOptions horizontalCentered="1" verticalCentered="1"/>
  <pageMargins left="0.19685039370078741" right="0.19685039370078741" top="0.43307086614173229" bottom="0.39370078740157483" header="0.23622047244094491" footer="0.19685039370078741"/>
  <pageSetup scale="9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DAC58-5EA3-441F-BE78-C7E4D2022EF3}">
  <sheetPr codeName="Hoja7">
    <outlinePr summaryBelow="0"/>
    <pageSetUpPr fitToPage="1"/>
  </sheetPr>
  <dimension ref="A1:BD53"/>
  <sheetViews>
    <sheetView showGridLines="0" zoomScaleNormal="100" workbookViewId="0">
      <pane xSplit="1" ySplit="1" topLeftCell="B5" activePane="bottomRight" state="frozen"/>
      <selection pane="topRight"/>
      <selection pane="bottomLeft"/>
      <selection pane="bottomRight" sqref="A1:A1048576"/>
    </sheetView>
  </sheetViews>
  <sheetFormatPr defaultColWidth="12.77734375" defaultRowHeight="13.2" x14ac:dyDescent="0.25"/>
  <cols>
    <col min="1" max="1" width="43.21875" style="1" customWidth="1"/>
    <col min="2" max="37" width="8.77734375" style="1" customWidth="1"/>
    <col min="38" max="38" width="8.77734375" style="2" bestFit="1" customWidth="1"/>
    <col min="39" max="49" width="8.77734375" style="2" customWidth="1"/>
    <col min="50" max="16384" width="12.77734375" style="4"/>
  </cols>
  <sheetData>
    <row r="1" spans="1:53" ht="13.95" customHeight="1" thickBot="1" x14ac:dyDescent="0.3">
      <c r="A1" s="134" t="s">
        <v>0</v>
      </c>
      <c r="B1" s="26" t="s">
        <v>23</v>
      </c>
      <c r="C1" s="26" t="s">
        <v>24</v>
      </c>
      <c r="D1" s="26" t="s">
        <v>25</v>
      </c>
      <c r="E1" s="26" t="s">
        <v>26</v>
      </c>
      <c r="F1" s="26" t="s">
        <v>27</v>
      </c>
      <c r="G1" s="26" t="s">
        <v>28</v>
      </c>
      <c r="H1" s="26" t="s">
        <v>29</v>
      </c>
      <c r="I1" s="26" t="s">
        <v>30</v>
      </c>
      <c r="J1" s="26" t="s">
        <v>31</v>
      </c>
      <c r="K1" s="26" t="s">
        <v>32</v>
      </c>
      <c r="L1" s="26" t="s">
        <v>33</v>
      </c>
      <c r="M1" s="32" t="s">
        <v>34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32" t="s">
        <v>34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27</v>
      </c>
      <c r="AE1" s="26" t="s">
        <v>28</v>
      </c>
      <c r="AF1" s="26" t="s">
        <v>29</v>
      </c>
      <c r="AG1" s="26" t="s">
        <v>30</v>
      </c>
      <c r="AH1" s="26" t="s">
        <v>31</v>
      </c>
      <c r="AI1" s="26" t="s">
        <v>32</v>
      </c>
      <c r="AJ1" s="26" t="s">
        <v>33</v>
      </c>
      <c r="AK1" s="32" t="s">
        <v>34</v>
      </c>
      <c r="AL1" s="26" t="s">
        <v>23</v>
      </c>
      <c r="AM1" s="26" t="s">
        <v>24</v>
      </c>
      <c r="AN1" s="26" t="s">
        <v>25</v>
      </c>
      <c r="AO1" s="26" t="s">
        <v>26</v>
      </c>
      <c r="AP1" s="26" t="s">
        <v>27</v>
      </c>
      <c r="AQ1" s="26" t="s">
        <v>28</v>
      </c>
      <c r="AR1" s="26" t="s">
        <v>29</v>
      </c>
      <c r="AS1" s="26" t="s">
        <v>30</v>
      </c>
      <c r="AT1" s="26" t="s">
        <v>31</v>
      </c>
      <c r="AU1" s="26" t="s">
        <v>32</v>
      </c>
      <c r="AV1" s="26" t="s">
        <v>33</v>
      </c>
      <c r="AW1" s="27" t="s">
        <v>34</v>
      </c>
    </row>
    <row r="2" spans="1:53" x14ac:dyDescent="0.25">
      <c r="A2" s="14" t="s">
        <v>38</v>
      </c>
      <c r="B2" s="6">
        <f t="shared" ref="B2:AW2" si="0">SUM(B3:B7)</f>
        <v>2064144.4840555554</v>
      </c>
      <c r="C2" s="6">
        <f t="shared" si="0"/>
        <v>1995790.4840555554</v>
      </c>
      <c r="D2" s="6">
        <f t="shared" si="0"/>
        <v>1777015.4840555554</v>
      </c>
      <c r="E2" s="6">
        <f t="shared" si="0"/>
        <v>1891328.4840555554</v>
      </c>
      <c r="F2" s="6">
        <f t="shared" si="0"/>
        <v>1947954.4840555554</v>
      </c>
      <c r="G2" s="6">
        <f t="shared" si="0"/>
        <v>1962209.4840555554</v>
      </c>
      <c r="H2" s="6">
        <f t="shared" si="0"/>
        <v>1870387.4840555554</v>
      </c>
      <c r="I2" s="6">
        <f t="shared" si="0"/>
        <v>1947877.4840555554</v>
      </c>
      <c r="J2" s="6">
        <f t="shared" si="0"/>
        <v>1876774.4840555554</v>
      </c>
      <c r="K2" s="6">
        <f t="shared" si="0"/>
        <v>1810407.4840555554</v>
      </c>
      <c r="L2" s="6">
        <f t="shared" si="0"/>
        <v>1756884.4840555554</v>
      </c>
      <c r="M2" s="33">
        <f t="shared" si="0"/>
        <v>1745128.4840555554</v>
      </c>
      <c r="N2" s="8">
        <f t="shared" si="0"/>
        <v>1054419.832525</v>
      </c>
      <c r="O2" s="8">
        <f t="shared" si="0"/>
        <v>1291545.5824580002</v>
      </c>
      <c r="P2" s="8">
        <f t="shared" si="0"/>
        <v>769469.38870100002</v>
      </c>
      <c r="Q2" s="8">
        <f t="shared" si="0"/>
        <v>1197329.1449920002</v>
      </c>
      <c r="R2" s="8">
        <f t="shared" si="0"/>
        <v>1261081.239396</v>
      </c>
      <c r="S2" s="8">
        <f t="shared" si="0"/>
        <v>1349346.8958990003</v>
      </c>
      <c r="T2" s="8">
        <f t="shared" si="0"/>
        <v>1245646.4623750001</v>
      </c>
      <c r="U2" s="8">
        <f t="shared" si="0"/>
        <v>1403452.5671460002</v>
      </c>
      <c r="V2" s="8">
        <f t="shared" si="0"/>
        <v>1535473.5826760002</v>
      </c>
      <c r="W2" s="8">
        <f t="shared" si="0"/>
        <v>1562956.74884</v>
      </c>
      <c r="X2" s="8">
        <f t="shared" si="0"/>
        <v>1048229.5511240001</v>
      </c>
      <c r="Y2" s="40">
        <f t="shared" si="0"/>
        <v>1412839.1253619997</v>
      </c>
      <c r="Z2" s="8">
        <f t="shared" si="0"/>
        <v>21536.707793999998</v>
      </c>
      <c r="AA2" s="8">
        <f t="shared" si="0"/>
        <v>33973.861886999999</v>
      </c>
      <c r="AB2" s="8">
        <f t="shared" si="0"/>
        <v>35747.517649999994</v>
      </c>
      <c r="AC2" s="8">
        <f t="shared" si="0"/>
        <v>76170.544022000002</v>
      </c>
      <c r="AD2" s="8">
        <f t="shared" si="0"/>
        <v>41625.640634000003</v>
      </c>
      <c r="AE2" s="8">
        <f t="shared" si="0"/>
        <v>29970.346975</v>
      </c>
      <c r="AF2" s="8">
        <f t="shared" si="0"/>
        <v>29763.079165999996</v>
      </c>
      <c r="AG2" s="8">
        <f t="shared" si="0"/>
        <v>76276.906388000003</v>
      </c>
      <c r="AH2" s="8">
        <f t="shared" si="0"/>
        <v>27102.205446</v>
      </c>
      <c r="AI2" s="8">
        <f t="shared" si="0"/>
        <v>23033.183910999996</v>
      </c>
      <c r="AJ2" s="8">
        <f t="shared" si="0"/>
        <v>29272.969421000002</v>
      </c>
      <c r="AK2" s="40">
        <f t="shared" si="0"/>
        <v>36065.817605799995</v>
      </c>
      <c r="AL2" s="8">
        <f t="shared" si="0"/>
        <v>3097027.6087865559</v>
      </c>
      <c r="AM2" s="8">
        <f t="shared" si="0"/>
        <v>3253362.2046265556</v>
      </c>
      <c r="AN2" s="8">
        <f t="shared" si="0"/>
        <v>2510737.3551065554</v>
      </c>
      <c r="AO2" s="8">
        <f t="shared" si="0"/>
        <v>3012487.085025555</v>
      </c>
      <c r="AP2" s="8">
        <f t="shared" si="0"/>
        <v>3167410.0828175559</v>
      </c>
      <c r="AQ2" s="8">
        <f t="shared" si="0"/>
        <v>3281586.0329795559</v>
      </c>
      <c r="AR2" s="8">
        <f t="shared" si="0"/>
        <v>3086270.8672645553</v>
      </c>
      <c r="AS2" s="8">
        <f t="shared" si="0"/>
        <v>3275053.1448135553</v>
      </c>
      <c r="AT2" s="8">
        <f t="shared" si="0"/>
        <v>3385145.8612855556</v>
      </c>
      <c r="AU2" s="8">
        <f t="shared" si="0"/>
        <v>3350331.0489845551</v>
      </c>
      <c r="AV2" s="8">
        <f t="shared" si="0"/>
        <v>2775841.0657585552</v>
      </c>
      <c r="AW2" s="15">
        <f t="shared" si="0"/>
        <v>3121901.7918117549</v>
      </c>
    </row>
    <row r="3" spans="1:53" x14ac:dyDescent="0.25">
      <c r="A3" s="16" t="s">
        <v>39</v>
      </c>
      <c r="B3" s="7">
        <v>512049</v>
      </c>
      <c r="C3" s="7">
        <v>575810</v>
      </c>
      <c r="D3" s="7">
        <v>544980</v>
      </c>
      <c r="E3" s="7">
        <v>540027</v>
      </c>
      <c r="F3" s="7">
        <v>589200</v>
      </c>
      <c r="G3" s="7">
        <v>641251</v>
      </c>
      <c r="H3" s="7">
        <v>578639</v>
      </c>
      <c r="I3" s="7">
        <v>611863</v>
      </c>
      <c r="J3" s="7">
        <v>599891</v>
      </c>
      <c r="K3" s="7">
        <v>597240</v>
      </c>
      <c r="L3" s="7">
        <v>584074</v>
      </c>
      <c r="M3" s="34">
        <v>594558</v>
      </c>
      <c r="N3" s="7">
        <v>85297.282875000004</v>
      </c>
      <c r="O3" s="7">
        <v>216152.06218000001</v>
      </c>
      <c r="P3" s="7">
        <v>70364.527245999998</v>
      </c>
      <c r="Q3" s="7">
        <v>376871.54308999999</v>
      </c>
      <c r="R3" s="7">
        <v>254936.63396600002</v>
      </c>
      <c r="S3" s="7">
        <v>581474.926875</v>
      </c>
      <c r="T3" s="7">
        <v>281168.79324500001</v>
      </c>
      <c r="U3" s="7">
        <v>339883.36452499998</v>
      </c>
      <c r="V3" s="7">
        <v>453587.146381</v>
      </c>
      <c r="W3" s="7">
        <v>366739.77470800001</v>
      </c>
      <c r="X3" s="7">
        <v>383835.58123399998</v>
      </c>
      <c r="Y3" s="34">
        <v>288972.93253799999</v>
      </c>
      <c r="Z3" s="7">
        <v>0</v>
      </c>
      <c r="AA3" s="7">
        <v>0</v>
      </c>
      <c r="AB3" s="7">
        <v>0</v>
      </c>
      <c r="AC3" s="7">
        <v>113.19</v>
      </c>
      <c r="AD3" s="7">
        <v>0.25</v>
      </c>
      <c r="AE3" s="7">
        <v>0</v>
      </c>
      <c r="AF3" s="7">
        <v>258.93</v>
      </c>
      <c r="AG3" s="7">
        <v>41066.101000000002</v>
      </c>
      <c r="AH3" s="7">
        <v>0</v>
      </c>
      <c r="AI3" s="7">
        <v>2.0270000000000002E-3</v>
      </c>
      <c r="AJ3" s="7">
        <v>0</v>
      </c>
      <c r="AK3" s="34">
        <v>1.266</v>
      </c>
      <c r="AL3" s="3">
        <f t="shared" ref="AL3:AW7" si="1">(B3+N3-Z3)</f>
        <v>597346.28287500003</v>
      </c>
      <c r="AM3" s="3">
        <f t="shared" si="1"/>
        <v>791962.06218000001</v>
      </c>
      <c r="AN3" s="3">
        <f t="shared" si="1"/>
        <v>615344.52724600001</v>
      </c>
      <c r="AO3" s="3">
        <f t="shared" si="1"/>
        <v>916785.35309000011</v>
      </c>
      <c r="AP3" s="3">
        <f t="shared" si="1"/>
        <v>844136.38396600005</v>
      </c>
      <c r="AQ3" s="3">
        <f t="shared" si="1"/>
        <v>1222725.9268749999</v>
      </c>
      <c r="AR3" s="3">
        <f t="shared" si="1"/>
        <v>859548.86324500002</v>
      </c>
      <c r="AS3" s="3">
        <f t="shared" si="1"/>
        <v>910680.26352499996</v>
      </c>
      <c r="AT3" s="3">
        <f t="shared" si="1"/>
        <v>1053478.1463810001</v>
      </c>
      <c r="AU3" s="3">
        <f t="shared" si="1"/>
        <v>963979.77268100006</v>
      </c>
      <c r="AV3" s="3">
        <f t="shared" si="1"/>
        <v>967909.58123399992</v>
      </c>
      <c r="AW3" s="17">
        <f t="shared" si="1"/>
        <v>883529.66653799999</v>
      </c>
    </row>
    <row r="4" spans="1:53" x14ac:dyDescent="0.25">
      <c r="A4" s="16" t="s">
        <v>40</v>
      </c>
      <c r="B4" s="7">
        <v>898699</v>
      </c>
      <c r="C4" s="7">
        <v>783032</v>
      </c>
      <c r="D4" s="7">
        <v>604867</v>
      </c>
      <c r="E4" s="7">
        <v>725152</v>
      </c>
      <c r="F4" s="7">
        <v>727927</v>
      </c>
      <c r="G4" s="7">
        <v>696029</v>
      </c>
      <c r="H4" s="7">
        <v>677809</v>
      </c>
      <c r="I4" s="7">
        <v>713670</v>
      </c>
      <c r="J4" s="7">
        <v>653569</v>
      </c>
      <c r="K4" s="7">
        <v>582890</v>
      </c>
      <c r="L4" s="7">
        <v>546196</v>
      </c>
      <c r="M4" s="34">
        <v>520619</v>
      </c>
      <c r="N4" s="7">
        <v>794083.87965200003</v>
      </c>
      <c r="O4" s="7">
        <v>908386.21028200001</v>
      </c>
      <c r="P4" s="7">
        <v>444450.66523899999</v>
      </c>
      <c r="Q4" s="7">
        <v>609643.42686400004</v>
      </c>
      <c r="R4" s="7">
        <v>792356.87663900002</v>
      </c>
      <c r="S4" s="7">
        <v>509816.27350800001</v>
      </c>
      <c r="T4" s="7">
        <v>685393.335127</v>
      </c>
      <c r="U4" s="7">
        <v>748847.29905600008</v>
      </c>
      <c r="V4" s="7">
        <v>694861.36689599999</v>
      </c>
      <c r="W4" s="7">
        <v>955512.54067300004</v>
      </c>
      <c r="X4" s="7">
        <v>439046.26417600003</v>
      </c>
      <c r="Y4" s="34">
        <v>702313.79004799994</v>
      </c>
      <c r="Z4" s="7">
        <v>226.34800000000001</v>
      </c>
      <c r="AA4" s="7">
        <v>86.74</v>
      </c>
      <c r="AB4" s="7">
        <v>240.74</v>
      </c>
      <c r="AC4" s="7">
        <v>162.94</v>
      </c>
      <c r="AD4" s="7">
        <v>202.69</v>
      </c>
      <c r="AE4" s="7">
        <v>387.42</v>
      </c>
      <c r="AF4" s="7">
        <v>308.99</v>
      </c>
      <c r="AG4" s="7">
        <v>219.76607999999999</v>
      </c>
      <c r="AH4" s="7">
        <v>155.34</v>
      </c>
      <c r="AI4" s="7">
        <v>325.65050000000002</v>
      </c>
      <c r="AJ4" s="7">
        <v>86.77000000000001</v>
      </c>
      <c r="AK4" s="34">
        <v>194.89</v>
      </c>
      <c r="AL4" s="3">
        <f t="shared" si="1"/>
        <v>1692556.531652</v>
      </c>
      <c r="AM4" s="3">
        <f t="shared" si="1"/>
        <v>1691331.470282</v>
      </c>
      <c r="AN4" s="3">
        <f t="shared" si="1"/>
        <v>1049076.925239</v>
      </c>
      <c r="AO4" s="3">
        <f t="shared" si="1"/>
        <v>1334632.4868640001</v>
      </c>
      <c r="AP4" s="3">
        <f t="shared" si="1"/>
        <v>1520081.1866390002</v>
      </c>
      <c r="AQ4" s="3">
        <f t="shared" si="1"/>
        <v>1205457.853508</v>
      </c>
      <c r="AR4" s="3">
        <f t="shared" si="1"/>
        <v>1362893.345127</v>
      </c>
      <c r="AS4" s="3">
        <f t="shared" si="1"/>
        <v>1462297.5329760001</v>
      </c>
      <c r="AT4" s="3">
        <f t="shared" si="1"/>
        <v>1348275.0268959999</v>
      </c>
      <c r="AU4" s="3">
        <f t="shared" si="1"/>
        <v>1538076.8901730001</v>
      </c>
      <c r="AV4" s="3">
        <f t="shared" si="1"/>
        <v>985155.49417600001</v>
      </c>
      <c r="AW4" s="17">
        <f t="shared" si="1"/>
        <v>1222737.900048</v>
      </c>
    </row>
    <row r="5" spans="1:53" x14ac:dyDescent="0.25">
      <c r="A5" s="16" t="s">
        <v>41</v>
      </c>
      <c r="B5" s="7">
        <v>138586</v>
      </c>
      <c r="C5" s="7">
        <v>122138</v>
      </c>
      <c r="D5" s="7">
        <v>112358</v>
      </c>
      <c r="E5" s="7">
        <v>111339</v>
      </c>
      <c r="F5" s="7">
        <v>116017</v>
      </c>
      <c r="G5" s="7">
        <v>110119</v>
      </c>
      <c r="H5" s="7">
        <v>99129</v>
      </c>
      <c r="I5" s="7">
        <v>107534</v>
      </c>
      <c r="J5" s="7">
        <v>108504</v>
      </c>
      <c r="K5" s="7">
        <v>115467</v>
      </c>
      <c r="L5" s="7">
        <v>111804</v>
      </c>
      <c r="M5" s="34">
        <v>115141</v>
      </c>
      <c r="N5" s="7">
        <v>62438.113749999997</v>
      </c>
      <c r="O5" s="7">
        <v>86155.764001000003</v>
      </c>
      <c r="P5" s="7">
        <v>98438.127810999998</v>
      </c>
      <c r="Q5" s="7">
        <v>91036.504778999995</v>
      </c>
      <c r="R5" s="7">
        <v>50061.479196</v>
      </c>
      <c r="S5" s="7">
        <v>78687.163291999997</v>
      </c>
      <c r="T5" s="7">
        <v>73580.743799999997</v>
      </c>
      <c r="U5" s="7">
        <v>102002.492224</v>
      </c>
      <c r="V5" s="7">
        <v>82096.829142000002</v>
      </c>
      <c r="W5" s="7">
        <v>99564.635441000006</v>
      </c>
      <c r="X5" s="7">
        <v>87373.244158000001</v>
      </c>
      <c r="Y5" s="34">
        <v>197633.47718300001</v>
      </c>
      <c r="Z5" s="7">
        <v>16</v>
      </c>
      <c r="AA5" s="7">
        <v>23.25</v>
      </c>
      <c r="AB5" s="7">
        <v>20</v>
      </c>
      <c r="AC5" s="7">
        <v>20</v>
      </c>
      <c r="AD5" s="7">
        <v>27</v>
      </c>
      <c r="AE5" s="7">
        <v>0</v>
      </c>
      <c r="AF5" s="7">
        <v>17</v>
      </c>
      <c r="AG5" s="7">
        <v>19</v>
      </c>
      <c r="AH5" s="7">
        <v>0</v>
      </c>
      <c r="AI5" s="7">
        <v>2E-3</v>
      </c>
      <c r="AJ5" s="7">
        <v>6.6600000000000003E-4</v>
      </c>
      <c r="AK5" s="34">
        <v>22.022680000000001</v>
      </c>
      <c r="AL5" s="3">
        <f t="shared" si="1"/>
        <v>201008.11374999999</v>
      </c>
      <c r="AM5" s="3">
        <f t="shared" si="1"/>
        <v>208270.514001</v>
      </c>
      <c r="AN5" s="3">
        <f t="shared" si="1"/>
        <v>210776.12781099998</v>
      </c>
      <c r="AO5" s="3">
        <f t="shared" si="1"/>
        <v>202355.50477900001</v>
      </c>
      <c r="AP5" s="3">
        <f t="shared" si="1"/>
        <v>166051.479196</v>
      </c>
      <c r="AQ5" s="3">
        <f t="shared" si="1"/>
        <v>188806.16329200001</v>
      </c>
      <c r="AR5" s="3">
        <f t="shared" si="1"/>
        <v>172692.7438</v>
      </c>
      <c r="AS5" s="3">
        <f t="shared" si="1"/>
        <v>209517.49222399999</v>
      </c>
      <c r="AT5" s="3">
        <f t="shared" si="1"/>
        <v>190600.829142</v>
      </c>
      <c r="AU5" s="3">
        <f t="shared" si="1"/>
        <v>215031.63344099998</v>
      </c>
      <c r="AV5" s="3">
        <f t="shared" si="1"/>
        <v>199177.24349199998</v>
      </c>
      <c r="AW5" s="17">
        <f t="shared" si="1"/>
        <v>312752.45450300002</v>
      </c>
    </row>
    <row r="6" spans="1:53" x14ac:dyDescent="0.25">
      <c r="A6" s="16" t="s">
        <v>42</v>
      </c>
      <c r="B6" s="7">
        <v>514810.48405555548</v>
      </c>
      <c r="C6" s="7">
        <v>514810.48405555548</v>
      </c>
      <c r="D6" s="7">
        <v>514810.48405555548</v>
      </c>
      <c r="E6" s="7">
        <v>514810.48405555548</v>
      </c>
      <c r="F6" s="7">
        <v>514810.48405555548</v>
      </c>
      <c r="G6" s="7">
        <v>514810.48405555548</v>
      </c>
      <c r="H6" s="7">
        <v>514810.48405555548</v>
      </c>
      <c r="I6" s="7">
        <v>514810.48405555548</v>
      </c>
      <c r="J6" s="7">
        <v>514810.48405555548</v>
      </c>
      <c r="K6" s="7">
        <v>514810.48405555548</v>
      </c>
      <c r="L6" s="7">
        <v>514810.48405555548</v>
      </c>
      <c r="M6" s="34">
        <v>514810.48405555548</v>
      </c>
      <c r="N6" s="7">
        <v>109087.59943300001</v>
      </c>
      <c r="O6" s="7">
        <v>78943.387995000012</v>
      </c>
      <c r="P6" s="7">
        <v>151971.86842499999</v>
      </c>
      <c r="Q6" s="7">
        <v>118111.84925899998</v>
      </c>
      <c r="R6" s="7">
        <v>159733.91101099999</v>
      </c>
      <c r="S6" s="7">
        <v>176320.60422400001</v>
      </c>
      <c r="T6" s="7">
        <v>203515.226937</v>
      </c>
      <c r="U6" s="7">
        <v>211034.13510400002</v>
      </c>
      <c r="V6" s="7">
        <v>301412.54242400004</v>
      </c>
      <c r="W6" s="7">
        <v>139112.662018</v>
      </c>
      <c r="X6" s="7">
        <v>132596.087409</v>
      </c>
      <c r="Y6" s="34">
        <v>219791.21350800002</v>
      </c>
      <c r="Z6" s="7">
        <v>21294.359793999996</v>
      </c>
      <c r="AA6" s="7">
        <v>33863.871887000001</v>
      </c>
      <c r="AB6" s="7">
        <v>35486.777649999996</v>
      </c>
      <c r="AC6" s="7">
        <v>75874.414021999997</v>
      </c>
      <c r="AD6" s="7">
        <v>41395.700634000001</v>
      </c>
      <c r="AE6" s="7">
        <v>29582.926975000002</v>
      </c>
      <c r="AF6" s="7">
        <v>29178.159165999998</v>
      </c>
      <c r="AG6" s="7">
        <v>34972.039307999999</v>
      </c>
      <c r="AH6" s="7">
        <v>26946.865446</v>
      </c>
      <c r="AI6" s="7">
        <v>22707.529383999998</v>
      </c>
      <c r="AJ6" s="7">
        <v>29186.198755000001</v>
      </c>
      <c r="AK6" s="34">
        <v>35847.638925799998</v>
      </c>
      <c r="AL6" s="3">
        <f t="shared" si="1"/>
        <v>602603.72369455546</v>
      </c>
      <c r="AM6" s="3">
        <f t="shared" si="1"/>
        <v>559890.00016355549</v>
      </c>
      <c r="AN6" s="3">
        <f t="shared" si="1"/>
        <v>631295.57483055547</v>
      </c>
      <c r="AO6" s="3">
        <f t="shared" si="1"/>
        <v>557047.91929255542</v>
      </c>
      <c r="AP6" s="3">
        <f t="shared" si="1"/>
        <v>633148.69443255547</v>
      </c>
      <c r="AQ6" s="3">
        <f t="shared" si="1"/>
        <v>661548.1613045556</v>
      </c>
      <c r="AR6" s="3">
        <f t="shared" si="1"/>
        <v>689147.55182655551</v>
      </c>
      <c r="AS6" s="3">
        <f t="shared" si="1"/>
        <v>690872.57985155552</v>
      </c>
      <c r="AT6" s="3">
        <f t="shared" si="1"/>
        <v>789276.16103355552</v>
      </c>
      <c r="AU6" s="3">
        <f t="shared" si="1"/>
        <v>631215.61668955546</v>
      </c>
      <c r="AV6" s="3">
        <f t="shared" si="1"/>
        <v>618220.37270955543</v>
      </c>
      <c r="AW6" s="17">
        <f t="shared" si="1"/>
        <v>698754.05863775557</v>
      </c>
    </row>
    <row r="7" spans="1:53" x14ac:dyDescent="0.25">
      <c r="A7" s="16" t="s">
        <v>43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34">
        <v>0</v>
      </c>
      <c r="N7" s="7">
        <v>3512.956815</v>
      </c>
      <c r="O7" s="7">
        <v>1908.1579999999999</v>
      </c>
      <c r="P7" s="7">
        <v>4244.1999800000003</v>
      </c>
      <c r="Q7" s="7">
        <v>1665.8209999999999</v>
      </c>
      <c r="R7" s="7">
        <v>3992.3385840000001</v>
      </c>
      <c r="S7" s="7">
        <v>3047.9279999999999</v>
      </c>
      <c r="T7" s="7">
        <v>1988.3632659999998</v>
      </c>
      <c r="U7" s="7">
        <v>1685.276237</v>
      </c>
      <c r="V7" s="7">
        <v>3515.6978329999997</v>
      </c>
      <c r="W7" s="7">
        <v>2027.136</v>
      </c>
      <c r="X7" s="7">
        <v>5378.3741470000004</v>
      </c>
      <c r="Y7" s="34">
        <v>4127.7120850000001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34">
        <v>0</v>
      </c>
      <c r="AL7" s="3">
        <f t="shared" si="1"/>
        <v>3512.956815</v>
      </c>
      <c r="AM7" s="3">
        <f t="shared" si="1"/>
        <v>1908.1579999999999</v>
      </c>
      <c r="AN7" s="3">
        <f t="shared" si="1"/>
        <v>4244.1999800000003</v>
      </c>
      <c r="AO7" s="3">
        <f t="shared" si="1"/>
        <v>1665.8209999999999</v>
      </c>
      <c r="AP7" s="3">
        <f t="shared" si="1"/>
        <v>3992.3385840000001</v>
      </c>
      <c r="AQ7" s="3">
        <f t="shared" si="1"/>
        <v>3047.9279999999999</v>
      </c>
      <c r="AR7" s="3">
        <f t="shared" si="1"/>
        <v>1988.3632659999998</v>
      </c>
      <c r="AS7" s="3">
        <f t="shared" si="1"/>
        <v>1685.276237</v>
      </c>
      <c r="AT7" s="3">
        <f t="shared" si="1"/>
        <v>3515.6978329999997</v>
      </c>
      <c r="AU7" s="3">
        <f t="shared" si="1"/>
        <v>2027.136</v>
      </c>
      <c r="AV7" s="3">
        <f t="shared" si="1"/>
        <v>5378.3741470000004</v>
      </c>
      <c r="AW7" s="17">
        <f t="shared" si="1"/>
        <v>4127.7120850000001</v>
      </c>
    </row>
    <row r="8" spans="1:53" ht="15.6" x14ac:dyDescent="0.25">
      <c r="A8" s="49" t="s">
        <v>54</v>
      </c>
      <c r="B8" s="9">
        <f t="shared" ref="B8:M8" si="2">SUM(B9:B10)</f>
        <v>1394300</v>
      </c>
      <c r="C8" s="9">
        <f t="shared" si="2"/>
        <v>1430923</v>
      </c>
      <c r="D8" s="9">
        <f t="shared" si="2"/>
        <v>1349813</v>
      </c>
      <c r="E8" s="9">
        <f t="shared" si="2"/>
        <v>1537105</v>
      </c>
      <c r="F8" s="9">
        <f t="shared" si="2"/>
        <v>1647187</v>
      </c>
      <c r="G8" s="9">
        <f t="shared" si="2"/>
        <v>1669538</v>
      </c>
      <c r="H8" s="9">
        <f t="shared" si="2"/>
        <v>1694344</v>
      </c>
      <c r="I8" s="9">
        <f t="shared" si="2"/>
        <v>1649352</v>
      </c>
      <c r="J8" s="9">
        <f t="shared" si="2"/>
        <v>1592370</v>
      </c>
      <c r="K8" s="9">
        <f t="shared" si="2"/>
        <v>1695207</v>
      </c>
      <c r="L8" s="9">
        <f t="shared" si="2"/>
        <v>1651970</v>
      </c>
      <c r="M8" s="35">
        <f t="shared" si="2"/>
        <v>1511523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41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41">
        <v>0</v>
      </c>
      <c r="AL8" s="10" t="e">
        <f>SUM(#REF!)</f>
        <v>#REF!</v>
      </c>
      <c r="AM8" s="10" t="e">
        <f>SUM(#REF!)</f>
        <v>#REF!</v>
      </c>
      <c r="AN8" s="10" t="e">
        <f>SUM(#REF!)</f>
        <v>#REF!</v>
      </c>
      <c r="AO8" s="10" t="e">
        <f>SUM(#REF!)</f>
        <v>#REF!</v>
      </c>
      <c r="AP8" s="10" t="e">
        <f>SUM(#REF!)</f>
        <v>#REF!</v>
      </c>
      <c r="AQ8" s="10" t="e">
        <f>SUM(#REF!)</f>
        <v>#REF!</v>
      </c>
      <c r="AR8" s="10" t="e">
        <f>SUM(#REF!)</f>
        <v>#REF!</v>
      </c>
      <c r="AS8" s="10" t="e">
        <f>SUM(#REF!)</f>
        <v>#REF!</v>
      </c>
      <c r="AT8" s="10" t="e">
        <f>SUM(#REF!)</f>
        <v>#REF!</v>
      </c>
      <c r="AU8" s="10" t="e">
        <f>SUM(#REF!)</f>
        <v>#REF!</v>
      </c>
      <c r="AV8" s="10" t="e">
        <f>SUM(#REF!)</f>
        <v>#REF!</v>
      </c>
      <c r="AW8" s="28" t="e">
        <f>SUM(#REF!)</f>
        <v>#REF!</v>
      </c>
      <c r="AX8" s="54"/>
      <c r="AY8" s="54"/>
      <c r="AZ8" s="54"/>
      <c r="BA8" s="54"/>
    </row>
    <row r="9" spans="1:53" x14ac:dyDescent="0.25">
      <c r="A9" s="18" t="s">
        <v>44</v>
      </c>
      <c r="B9" s="2">
        <v>997102</v>
      </c>
      <c r="C9" s="2">
        <v>1051945</v>
      </c>
      <c r="D9" s="2">
        <v>1006183</v>
      </c>
      <c r="E9" s="2">
        <v>1190189</v>
      </c>
      <c r="F9" s="2">
        <v>1272264</v>
      </c>
      <c r="G9" s="2">
        <v>1240957</v>
      </c>
      <c r="H9" s="2">
        <v>1240582</v>
      </c>
      <c r="I9" s="2">
        <v>1260350</v>
      </c>
      <c r="J9" s="2">
        <v>1158801</v>
      </c>
      <c r="K9" s="2">
        <v>1205034</v>
      </c>
      <c r="L9" s="2">
        <v>1204431</v>
      </c>
      <c r="M9" s="36">
        <v>1076526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36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36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19">
        <v>0</v>
      </c>
    </row>
    <row r="10" spans="1:53" x14ac:dyDescent="0.25">
      <c r="A10" s="18" t="s">
        <v>45</v>
      </c>
      <c r="B10" s="2">
        <v>397198</v>
      </c>
      <c r="C10" s="2">
        <v>378978</v>
      </c>
      <c r="D10" s="2">
        <v>343630</v>
      </c>
      <c r="E10" s="2">
        <v>346916</v>
      </c>
      <c r="F10" s="2">
        <v>374923</v>
      </c>
      <c r="G10" s="2">
        <v>428581</v>
      </c>
      <c r="H10" s="2">
        <v>453762</v>
      </c>
      <c r="I10" s="2">
        <v>389002</v>
      </c>
      <c r="J10" s="2">
        <v>433569</v>
      </c>
      <c r="K10" s="2">
        <v>490173</v>
      </c>
      <c r="L10" s="2">
        <v>447539</v>
      </c>
      <c r="M10" s="36">
        <v>434997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36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36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19">
        <v>0</v>
      </c>
    </row>
    <row r="11" spans="1:53" x14ac:dyDescent="0.25">
      <c r="A11" s="20" t="s">
        <v>1</v>
      </c>
      <c r="B11" s="11">
        <f t="shared" ref="B11:AW11" si="3">(B12+B15+B16)</f>
        <v>717334.66666666663</v>
      </c>
      <c r="C11" s="11">
        <f t="shared" si="3"/>
        <v>761815.66666666663</v>
      </c>
      <c r="D11" s="11">
        <f t="shared" si="3"/>
        <v>665490.66666666663</v>
      </c>
      <c r="E11" s="11">
        <f t="shared" si="3"/>
        <v>817871.66666666663</v>
      </c>
      <c r="F11" s="11">
        <f t="shared" si="3"/>
        <v>898352.66666666663</v>
      </c>
      <c r="G11" s="11">
        <f t="shared" si="3"/>
        <v>945557.66666666663</v>
      </c>
      <c r="H11" s="11">
        <f t="shared" si="3"/>
        <v>850563.66666666663</v>
      </c>
      <c r="I11" s="11">
        <f t="shared" si="3"/>
        <v>871767.66666666663</v>
      </c>
      <c r="J11" s="11">
        <f t="shared" si="3"/>
        <v>869332.66666666663</v>
      </c>
      <c r="K11" s="11">
        <f t="shared" si="3"/>
        <v>892417.66666666663</v>
      </c>
      <c r="L11" s="11">
        <f t="shared" si="3"/>
        <v>882330.66666666663</v>
      </c>
      <c r="M11" s="37">
        <f t="shared" si="3"/>
        <v>827460.66666666663</v>
      </c>
      <c r="N11" s="12">
        <f t="shared" si="3"/>
        <v>94964.235816999979</v>
      </c>
      <c r="O11" s="12">
        <f t="shared" si="3"/>
        <v>62050.913201999996</v>
      </c>
      <c r="P11" s="12">
        <f t="shared" si="3"/>
        <v>77796.584854999994</v>
      </c>
      <c r="Q11" s="12">
        <f t="shared" si="3"/>
        <v>22684.460464000003</v>
      </c>
      <c r="R11" s="12">
        <f t="shared" si="3"/>
        <v>90730.730663999988</v>
      </c>
      <c r="S11" s="12">
        <f t="shared" si="3"/>
        <v>89572.07420100001</v>
      </c>
      <c r="T11" s="12">
        <f t="shared" si="3"/>
        <v>170802.912526</v>
      </c>
      <c r="U11" s="12">
        <f t="shared" si="3"/>
        <v>134032.88705800002</v>
      </c>
      <c r="V11" s="12">
        <f t="shared" si="3"/>
        <v>167058.81972999999</v>
      </c>
      <c r="W11" s="12">
        <f t="shared" si="3"/>
        <v>144986.05984400003</v>
      </c>
      <c r="X11" s="12">
        <f t="shared" si="3"/>
        <v>144501.17525200002</v>
      </c>
      <c r="Y11" s="42">
        <f t="shared" si="3"/>
        <v>64154.087910000002</v>
      </c>
      <c r="Z11" s="12">
        <f t="shared" si="3"/>
        <v>4943.2913600000002</v>
      </c>
      <c r="AA11" s="12">
        <f t="shared" si="3"/>
        <v>5672.900584</v>
      </c>
      <c r="AB11" s="12">
        <f t="shared" si="3"/>
        <v>4408.0449660000004</v>
      </c>
      <c r="AC11" s="12">
        <f t="shared" si="3"/>
        <v>5423.8877650000013</v>
      </c>
      <c r="AD11" s="12">
        <f t="shared" si="3"/>
        <v>4437.4730399999999</v>
      </c>
      <c r="AE11" s="12">
        <f t="shared" si="3"/>
        <v>971.56329400000004</v>
      </c>
      <c r="AF11" s="12">
        <f t="shared" si="3"/>
        <v>4903.3666299999995</v>
      </c>
      <c r="AG11" s="12">
        <f t="shared" si="3"/>
        <v>1201.434041</v>
      </c>
      <c r="AH11" s="12">
        <f t="shared" si="3"/>
        <v>6392.7827080000006</v>
      </c>
      <c r="AI11" s="12">
        <f t="shared" si="3"/>
        <v>4148.9161219999996</v>
      </c>
      <c r="AJ11" s="12">
        <f t="shared" si="3"/>
        <v>4049.9371550000005</v>
      </c>
      <c r="AK11" s="42">
        <f t="shared" si="3"/>
        <v>2555.4709620000003</v>
      </c>
      <c r="AL11" s="12">
        <f t="shared" si="3"/>
        <v>807355.61112366663</v>
      </c>
      <c r="AM11" s="12">
        <f t="shared" si="3"/>
        <v>818193.67928466666</v>
      </c>
      <c r="AN11" s="12">
        <f t="shared" si="3"/>
        <v>738879.20655566675</v>
      </c>
      <c r="AO11" s="12">
        <f t="shared" si="3"/>
        <v>835132.23936566664</v>
      </c>
      <c r="AP11" s="12">
        <f t="shared" si="3"/>
        <v>984645.92429066671</v>
      </c>
      <c r="AQ11" s="12">
        <f t="shared" si="3"/>
        <v>1034158.1775736667</v>
      </c>
      <c r="AR11" s="12">
        <f t="shared" si="3"/>
        <v>1016463.2125626667</v>
      </c>
      <c r="AS11" s="12">
        <f t="shared" si="3"/>
        <v>1004599.1196836667</v>
      </c>
      <c r="AT11" s="12">
        <f t="shared" si="3"/>
        <v>1029998.7036886667</v>
      </c>
      <c r="AU11" s="12">
        <f t="shared" si="3"/>
        <v>1033254.8103886667</v>
      </c>
      <c r="AV11" s="12">
        <f t="shared" si="3"/>
        <v>1022781.9047636666</v>
      </c>
      <c r="AW11" s="21">
        <f t="shared" si="3"/>
        <v>889059.28361466667</v>
      </c>
    </row>
    <row r="12" spans="1:53" x14ac:dyDescent="0.25">
      <c r="A12" s="44" t="s">
        <v>18</v>
      </c>
      <c r="B12" s="45">
        <f t="shared" ref="B12:AW12" si="4">(B13+B14)</f>
        <v>699103</v>
      </c>
      <c r="C12" s="45">
        <f t="shared" si="4"/>
        <v>743584</v>
      </c>
      <c r="D12" s="45">
        <f t="shared" si="4"/>
        <v>647259</v>
      </c>
      <c r="E12" s="45">
        <f t="shared" si="4"/>
        <v>799640</v>
      </c>
      <c r="F12" s="45">
        <f t="shared" si="4"/>
        <v>880121</v>
      </c>
      <c r="G12" s="45">
        <f t="shared" si="4"/>
        <v>927326</v>
      </c>
      <c r="H12" s="45">
        <f t="shared" si="4"/>
        <v>832332</v>
      </c>
      <c r="I12" s="45">
        <f t="shared" si="4"/>
        <v>853536</v>
      </c>
      <c r="J12" s="45">
        <f t="shared" si="4"/>
        <v>851101</v>
      </c>
      <c r="K12" s="45">
        <f t="shared" si="4"/>
        <v>874186</v>
      </c>
      <c r="L12" s="45">
        <f t="shared" si="4"/>
        <v>864099</v>
      </c>
      <c r="M12" s="46">
        <f t="shared" si="4"/>
        <v>809229</v>
      </c>
      <c r="N12" s="45">
        <f t="shared" si="4"/>
        <v>82999.461524999992</v>
      </c>
      <c r="O12" s="45">
        <f t="shared" si="4"/>
        <v>52302.539420000001</v>
      </c>
      <c r="P12" s="45">
        <f t="shared" si="4"/>
        <v>68552.289485000001</v>
      </c>
      <c r="Q12" s="45">
        <f t="shared" si="4"/>
        <v>10461.553520000001</v>
      </c>
      <c r="R12" s="45">
        <f t="shared" si="4"/>
        <v>78666.148017999993</v>
      </c>
      <c r="S12" s="45">
        <f t="shared" si="4"/>
        <v>76035.467206000001</v>
      </c>
      <c r="T12" s="45">
        <f t="shared" si="4"/>
        <v>156564.40060299999</v>
      </c>
      <c r="U12" s="45">
        <f t="shared" si="4"/>
        <v>119222.95964500001</v>
      </c>
      <c r="V12" s="45">
        <f t="shared" si="4"/>
        <v>150693.685253</v>
      </c>
      <c r="W12" s="45">
        <f t="shared" si="4"/>
        <v>131328.85138000001</v>
      </c>
      <c r="X12" s="45">
        <f t="shared" si="4"/>
        <v>134430.38635099999</v>
      </c>
      <c r="Y12" s="46">
        <f t="shared" si="4"/>
        <v>51158.445909000002</v>
      </c>
      <c r="Z12" s="45">
        <f t="shared" si="4"/>
        <v>2.8719999999999999</v>
      </c>
      <c r="AA12" s="45">
        <f t="shared" si="4"/>
        <v>1E-3</v>
      </c>
      <c r="AB12" s="45">
        <f t="shared" si="4"/>
        <v>2.874997</v>
      </c>
      <c r="AC12" s="45">
        <f t="shared" si="4"/>
        <v>1.6315</v>
      </c>
      <c r="AD12" s="45">
        <f t="shared" si="4"/>
        <v>1E-3</v>
      </c>
      <c r="AE12" s="45">
        <f t="shared" si="4"/>
        <v>0</v>
      </c>
      <c r="AF12" s="45">
        <f t="shared" si="4"/>
        <v>3.7374999999999998</v>
      </c>
      <c r="AG12" s="45">
        <f t="shared" si="4"/>
        <v>0</v>
      </c>
      <c r="AH12" s="45">
        <f t="shared" si="4"/>
        <v>9.4549999999999995E-2</v>
      </c>
      <c r="AI12" s="45">
        <f t="shared" si="4"/>
        <v>1.8191999999999999</v>
      </c>
      <c r="AJ12" s="45">
        <f t="shared" si="4"/>
        <v>9.6500000000000004E-4</v>
      </c>
      <c r="AK12" s="46">
        <f t="shared" si="4"/>
        <v>5.1851599999999998</v>
      </c>
      <c r="AL12" s="45">
        <f t="shared" si="4"/>
        <v>782099.58952499996</v>
      </c>
      <c r="AM12" s="45">
        <f t="shared" si="4"/>
        <v>795886.53842</v>
      </c>
      <c r="AN12" s="45">
        <f t="shared" si="4"/>
        <v>715808.4144880001</v>
      </c>
      <c r="AO12" s="45">
        <f t="shared" si="4"/>
        <v>810099.92201999994</v>
      </c>
      <c r="AP12" s="45">
        <f t="shared" si="4"/>
        <v>958787.14701800002</v>
      </c>
      <c r="AQ12" s="45">
        <f t="shared" si="4"/>
        <v>1003361.4672060001</v>
      </c>
      <c r="AR12" s="45">
        <f t="shared" si="4"/>
        <v>988892.66310300003</v>
      </c>
      <c r="AS12" s="45">
        <f t="shared" si="4"/>
        <v>972758.95964500005</v>
      </c>
      <c r="AT12" s="45">
        <f t="shared" si="4"/>
        <v>1001794.590703</v>
      </c>
      <c r="AU12" s="45">
        <f t="shared" si="4"/>
        <v>1005513.03218</v>
      </c>
      <c r="AV12" s="45">
        <f t="shared" si="4"/>
        <v>998529.38538599992</v>
      </c>
      <c r="AW12" s="47">
        <f t="shared" si="4"/>
        <v>860382.26074900001</v>
      </c>
    </row>
    <row r="13" spans="1:53" x14ac:dyDescent="0.25">
      <c r="A13" s="13" t="s">
        <v>14</v>
      </c>
      <c r="B13" s="2">
        <v>354673</v>
      </c>
      <c r="C13" s="2">
        <v>336152</v>
      </c>
      <c r="D13" s="2">
        <v>303263</v>
      </c>
      <c r="E13" s="2">
        <v>308075</v>
      </c>
      <c r="F13" s="2">
        <v>338014</v>
      </c>
      <c r="G13" s="2">
        <v>403868</v>
      </c>
      <c r="H13" s="2">
        <v>419275</v>
      </c>
      <c r="I13" s="2">
        <v>369570</v>
      </c>
      <c r="J13" s="2">
        <v>399868</v>
      </c>
      <c r="K13" s="2">
        <v>437519</v>
      </c>
      <c r="L13" s="2">
        <v>410997</v>
      </c>
      <c r="M13" s="36">
        <v>394321</v>
      </c>
      <c r="N13" s="2">
        <v>36659.950524999993</v>
      </c>
      <c r="O13" s="2">
        <v>38499.489420000005</v>
      </c>
      <c r="P13" s="2">
        <v>40034.289485000001</v>
      </c>
      <c r="Q13" s="2">
        <v>10461.551020000001</v>
      </c>
      <c r="R13" s="2">
        <v>40866.588017999995</v>
      </c>
      <c r="S13" s="2">
        <v>31848.466176000002</v>
      </c>
      <c r="T13" s="2">
        <v>68804.855602999989</v>
      </c>
      <c r="U13" s="2">
        <v>50716.120645000003</v>
      </c>
      <c r="V13" s="2">
        <v>73397.235252999992</v>
      </c>
      <c r="W13" s="2">
        <v>96128.84938</v>
      </c>
      <c r="X13" s="2">
        <v>44395.434866000003</v>
      </c>
      <c r="Y13" s="36">
        <v>31915.549908999998</v>
      </c>
      <c r="Z13" s="2">
        <v>2.8719999999999999</v>
      </c>
      <c r="AA13" s="2">
        <v>1E-3</v>
      </c>
      <c r="AB13" s="2">
        <v>2.874997</v>
      </c>
      <c r="AC13" s="2">
        <v>1.6315</v>
      </c>
      <c r="AD13" s="2">
        <v>1E-3</v>
      </c>
      <c r="AE13" s="2">
        <v>0</v>
      </c>
      <c r="AF13" s="2">
        <v>3.7374999999999998</v>
      </c>
      <c r="AG13" s="2">
        <v>0</v>
      </c>
      <c r="AH13" s="2">
        <v>9.4549999999999995E-2</v>
      </c>
      <c r="AI13" s="2">
        <v>1.8191999999999999</v>
      </c>
      <c r="AJ13" s="2">
        <v>9.6500000000000004E-4</v>
      </c>
      <c r="AK13" s="36">
        <v>5.1851599999999998</v>
      </c>
      <c r="AL13" s="2">
        <f t="shared" ref="AL13:AW16" si="5">(B13+N13-Z13)</f>
        <v>391330.07852500002</v>
      </c>
      <c r="AM13" s="2">
        <f t="shared" si="5"/>
        <v>374651.48842000001</v>
      </c>
      <c r="AN13" s="2">
        <f t="shared" si="5"/>
        <v>343294.41448800004</v>
      </c>
      <c r="AO13" s="2">
        <f t="shared" si="5"/>
        <v>318534.91952</v>
      </c>
      <c r="AP13" s="2">
        <f t="shared" si="5"/>
        <v>378880.58701800002</v>
      </c>
      <c r="AQ13" s="2">
        <f t="shared" si="5"/>
        <v>435716.46617600002</v>
      </c>
      <c r="AR13" s="2">
        <f t="shared" si="5"/>
        <v>488076.11810299999</v>
      </c>
      <c r="AS13" s="2">
        <f t="shared" si="5"/>
        <v>420286.12064500002</v>
      </c>
      <c r="AT13" s="2">
        <f t="shared" si="5"/>
        <v>473265.14070300001</v>
      </c>
      <c r="AU13" s="2">
        <f t="shared" si="5"/>
        <v>533646.03018</v>
      </c>
      <c r="AV13" s="2">
        <f t="shared" si="5"/>
        <v>455392.43390100001</v>
      </c>
      <c r="AW13" s="19">
        <f t="shared" si="5"/>
        <v>426231.364749</v>
      </c>
    </row>
    <row r="14" spans="1:53" x14ac:dyDescent="0.25">
      <c r="A14" s="13" t="s">
        <v>15</v>
      </c>
      <c r="B14" s="3">
        <v>344430</v>
      </c>
      <c r="C14" s="3">
        <v>407432</v>
      </c>
      <c r="D14" s="3">
        <v>343996</v>
      </c>
      <c r="E14" s="3">
        <v>491565</v>
      </c>
      <c r="F14" s="3">
        <v>542107</v>
      </c>
      <c r="G14" s="3">
        <v>523458</v>
      </c>
      <c r="H14" s="3">
        <v>413057</v>
      </c>
      <c r="I14" s="3">
        <v>483966</v>
      </c>
      <c r="J14" s="3">
        <v>451233</v>
      </c>
      <c r="K14" s="3">
        <v>436667</v>
      </c>
      <c r="L14" s="3">
        <v>453102</v>
      </c>
      <c r="M14" s="38">
        <v>414908</v>
      </c>
      <c r="N14" s="3">
        <v>46339.510999999999</v>
      </c>
      <c r="O14" s="3">
        <v>13803.05</v>
      </c>
      <c r="P14" s="3">
        <v>28518</v>
      </c>
      <c r="Q14" s="3">
        <v>2.5000000000000001E-3</v>
      </c>
      <c r="R14" s="3">
        <v>37799.56</v>
      </c>
      <c r="S14" s="3">
        <v>44187.001029999999</v>
      </c>
      <c r="T14" s="3">
        <v>87759.544999999998</v>
      </c>
      <c r="U14" s="3">
        <v>68506.839000000007</v>
      </c>
      <c r="V14" s="3">
        <v>77296.45</v>
      </c>
      <c r="W14" s="3">
        <v>35200.002</v>
      </c>
      <c r="X14" s="3">
        <v>90034.951484999998</v>
      </c>
      <c r="Y14" s="38">
        <v>19242.896000000001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8">
        <v>0</v>
      </c>
      <c r="AL14" s="3">
        <f t="shared" si="5"/>
        <v>390769.511</v>
      </c>
      <c r="AM14" s="3">
        <f t="shared" si="5"/>
        <v>421235.05</v>
      </c>
      <c r="AN14" s="3">
        <f t="shared" si="5"/>
        <v>372514</v>
      </c>
      <c r="AO14" s="3">
        <f t="shared" si="5"/>
        <v>491565.0025</v>
      </c>
      <c r="AP14" s="3">
        <f t="shared" si="5"/>
        <v>579906.56000000006</v>
      </c>
      <c r="AQ14" s="3">
        <f t="shared" si="5"/>
        <v>567645.00103000004</v>
      </c>
      <c r="AR14" s="3">
        <f t="shared" si="5"/>
        <v>500816.54499999998</v>
      </c>
      <c r="AS14" s="3">
        <f t="shared" si="5"/>
        <v>552472.83900000004</v>
      </c>
      <c r="AT14" s="3">
        <f t="shared" si="5"/>
        <v>528529.44999999995</v>
      </c>
      <c r="AU14" s="3">
        <f t="shared" si="5"/>
        <v>471867.00199999998</v>
      </c>
      <c r="AV14" s="3">
        <f t="shared" si="5"/>
        <v>543136.95148499997</v>
      </c>
      <c r="AW14" s="17">
        <f t="shared" si="5"/>
        <v>434150.89600000001</v>
      </c>
    </row>
    <row r="15" spans="1:53" x14ac:dyDescent="0.25">
      <c r="A15" s="13" t="s">
        <v>2</v>
      </c>
      <c r="B15" s="3">
        <v>18231.666666666668</v>
      </c>
      <c r="C15" s="3">
        <v>18231.666666666668</v>
      </c>
      <c r="D15" s="3">
        <v>18231.666666666668</v>
      </c>
      <c r="E15" s="3">
        <v>18231.666666666668</v>
      </c>
      <c r="F15" s="3">
        <v>18231.666666666668</v>
      </c>
      <c r="G15" s="3">
        <v>18231.666666666668</v>
      </c>
      <c r="H15" s="3">
        <v>18231.666666666668</v>
      </c>
      <c r="I15" s="3">
        <v>18231.666666666668</v>
      </c>
      <c r="J15" s="3">
        <v>18231.666666666668</v>
      </c>
      <c r="K15" s="3">
        <v>18231.666666666668</v>
      </c>
      <c r="L15" s="3">
        <v>18231.666666666668</v>
      </c>
      <c r="M15" s="38">
        <v>18231.666666666668</v>
      </c>
      <c r="N15" s="3">
        <v>7662.9262200000003</v>
      </c>
      <c r="O15" s="3">
        <v>5394.4391660000001</v>
      </c>
      <c r="P15" s="3">
        <v>5043.5040660000004</v>
      </c>
      <c r="Q15" s="3">
        <v>7727.4757940000009</v>
      </c>
      <c r="R15" s="3">
        <v>8116.3015699999996</v>
      </c>
      <c r="S15" s="3">
        <v>8676.7649280000005</v>
      </c>
      <c r="T15" s="3">
        <v>9216.2461520000015</v>
      </c>
      <c r="U15" s="3">
        <v>9380.7361010000004</v>
      </c>
      <c r="V15" s="3">
        <v>11647.538103000001</v>
      </c>
      <c r="W15" s="3">
        <v>9484.4003769999999</v>
      </c>
      <c r="X15" s="3">
        <v>5341.0871809999999</v>
      </c>
      <c r="Y15" s="38">
        <v>8788.7048059999997</v>
      </c>
      <c r="Z15" s="3">
        <v>4937.7193600000001</v>
      </c>
      <c r="AA15" s="3">
        <v>5655.6571599999997</v>
      </c>
      <c r="AB15" s="3">
        <v>4392.6705700000002</v>
      </c>
      <c r="AC15" s="3">
        <v>5416.9197900000008</v>
      </c>
      <c r="AD15" s="3">
        <v>4380.3818899999997</v>
      </c>
      <c r="AE15" s="3">
        <v>918.77274299999999</v>
      </c>
      <c r="AF15" s="3">
        <v>4846.1131299999997</v>
      </c>
      <c r="AG15" s="3">
        <v>1095.37976</v>
      </c>
      <c r="AH15" s="3">
        <v>6354.2890700000007</v>
      </c>
      <c r="AI15" s="3">
        <v>4108.635644</v>
      </c>
      <c r="AJ15" s="3">
        <v>4043.6558100000002</v>
      </c>
      <c r="AK15" s="38">
        <v>2502.0908400000003</v>
      </c>
      <c r="AL15" s="3">
        <f t="shared" si="5"/>
        <v>20956.87352666667</v>
      </c>
      <c r="AM15" s="3">
        <f t="shared" si="5"/>
        <v>17970.448672666669</v>
      </c>
      <c r="AN15" s="3">
        <f t="shared" si="5"/>
        <v>18882.500162666671</v>
      </c>
      <c r="AO15" s="3">
        <f t="shared" si="5"/>
        <v>20542.22267066667</v>
      </c>
      <c r="AP15" s="3">
        <f t="shared" si="5"/>
        <v>21967.586346666667</v>
      </c>
      <c r="AQ15" s="3">
        <f t="shared" si="5"/>
        <v>25989.658851666667</v>
      </c>
      <c r="AR15" s="3">
        <f t="shared" si="5"/>
        <v>22601.799688666673</v>
      </c>
      <c r="AS15" s="3">
        <f t="shared" si="5"/>
        <v>26517.023007666667</v>
      </c>
      <c r="AT15" s="3">
        <f t="shared" si="5"/>
        <v>23524.915699666672</v>
      </c>
      <c r="AU15" s="3">
        <f t="shared" si="5"/>
        <v>23607.431399666668</v>
      </c>
      <c r="AV15" s="3">
        <f t="shared" si="5"/>
        <v>19529.098037666667</v>
      </c>
      <c r="AW15" s="17">
        <f t="shared" si="5"/>
        <v>24518.280632666665</v>
      </c>
    </row>
    <row r="16" spans="1:53" x14ac:dyDescent="0.25">
      <c r="A16" s="13" t="s">
        <v>49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36">
        <v>0</v>
      </c>
      <c r="N16" s="2">
        <v>4301.8480720000007</v>
      </c>
      <c r="O16" s="2">
        <v>4353.9346160000005</v>
      </c>
      <c r="P16" s="2">
        <v>4200.7913040000003</v>
      </c>
      <c r="Q16" s="2">
        <v>4495.4311500000003</v>
      </c>
      <c r="R16" s="2">
        <v>3948.2810760000002</v>
      </c>
      <c r="S16" s="2">
        <v>4859.8420669999996</v>
      </c>
      <c r="T16" s="2">
        <v>5022.2657710000003</v>
      </c>
      <c r="U16" s="2">
        <v>5429.1913119999999</v>
      </c>
      <c r="V16" s="2">
        <v>4717.5963739999997</v>
      </c>
      <c r="W16" s="2">
        <v>4172.8080870000003</v>
      </c>
      <c r="X16" s="2">
        <v>4729.70172</v>
      </c>
      <c r="Y16" s="36">
        <v>4206.9371950000004</v>
      </c>
      <c r="Z16" s="2">
        <v>2.7</v>
      </c>
      <c r="AA16" s="2">
        <v>17.242424</v>
      </c>
      <c r="AB16" s="2">
        <v>12.499399</v>
      </c>
      <c r="AC16" s="2">
        <v>5.3364750000000001</v>
      </c>
      <c r="AD16" s="2">
        <v>57.090150000000001</v>
      </c>
      <c r="AE16" s="2">
        <v>52.790551000000001</v>
      </c>
      <c r="AF16" s="2">
        <v>53.515999999999998</v>
      </c>
      <c r="AG16" s="2">
        <v>106.05428099999999</v>
      </c>
      <c r="AH16" s="2">
        <v>38.399087999999999</v>
      </c>
      <c r="AI16" s="2">
        <v>38.461277999999993</v>
      </c>
      <c r="AJ16" s="2">
        <v>6.2803800000000001</v>
      </c>
      <c r="AK16" s="36">
        <v>48.194961999999997</v>
      </c>
      <c r="AL16" s="2">
        <f t="shared" si="5"/>
        <v>4299.1480720000009</v>
      </c>
      <c r="AM16" s="2">
        <f t="shared" si="5"/>
        <v>4336.6921920000004</v>
      </c>
      <c r="AN16" s="2">
        <f t="shared" si="5"/>
        <v>4188.291905</v>
      </c>
      <c r="AO16" s="2">
        <f t="shared" si="5"/>
        <v>4490.0946750000003</v>
      </c>
      <c r="AP16" s="2">
        <f t="shared" si="5"/>
        <v>3891.1909260000002</v>
      </c>
      <c r="AQ16" s="2">
        <f t="shared" si="5"/>
        <v>4807.0515159999995</v>
      </c>
      <c r="AR16" s="2">
        <f t="shared" si="5"/>
        <v>4968.7497710000007</v>
      </c>
      <c r="AS16" s="2">
        <f t="shared" si="5"/>
        <v>5323.1370310000002</v>
      </c>
      <c r="AT16" s="2">
        <f t="shared" si="5"/>
        <v>4679.1972859999996</v>
      </c>
      <c r="AU16" s="2">
        <f t="shared" si="5"/>
        <v>4134.3468090000006</v>
      </c>
      <c r="AV16" s="2">
        <f t="shared" si="5"/>
        <v>4723.4213399999999</v>
      </c>
      <c r="AW16" s="19">
        <f t="shared" si="5"/>
        <v>4158.7422330000009</v>
      </c>
    </row>
    <row r="17" spans="1:56" x14ac:dyDescent="0.25">
      <c r="A17" s="20" t="s">
        <v>3</v>
      </c>
      <c r="B17" s="11">
        <f t="shared" ref="B17:AW17" si="6">B18</f>
        <v>94135</v>
      </c>
      <c r="C17" s="11">
        <f t="shared" si="6"/>
        <v>125409</v>
      </c>
      <c r="D17" s="11">
        <f t="shared" si="6"/>
        <v>49260</v>
      </c>
      <c r="E17" s="11">
        <f t="shared" si="6"/>
        <v>112715</v>
      </c>
      <c r="F17" s="11">
        <f t="shared" si="6"/>
        <v>148252.46</v>
      </c>
      <c r="G17" s="11">
        <f t="shared" si="6"/>
        <v>180742</v>
      </c>
      <c r="H17" s="11">
        <f t="shared" si="6"/>
        <v>146428</v>
      </c>
      <c r="I17" s="11">
        <f t="shared" si="6"/>
        <v>204171</v>
      </c>
      <c r="J17" s="11">
        <f t="shared" si="6"/>
        <v>196193</v>
      </c>
      <c r="K17" s="11">
        <f t="shared" si="6"/>
        <v>177209</v>
      </c>
      <c r="L17" s="11">
        <f t="shared" si="6"/>
        <v>180979</v>
      </c>
      <c r="M17" s="37">
        <f t="shared" si="6"/>
        <v>146754</v>
      </c>
      <c r="N17" s="12">
        <f t="shared" si="6"/>
        <v>270467.40135599999</v>
      </c>
      <c r="O17" s="12">
        <f t="shared" si="6"/>
        <v>258582.95609299999</v>
      </c>
      <c r="P17" s="12">
        <f t="shared" si="6"/>
        <v>286160.55689399998</v>
      </c>
      <c r="Q17" s="12">
        <f t="shared" si="6"/>
        <v>180571.18493399999</v>
      </c>
      <c r="R17" s="12">
        <f t="shared" si="6"/>
        <v>209660.92505499997</v>
      </c>
      <c r="S17" s="12">
        <f t="shared" si="6"/>
        <v>189408.05455999999</v>
      </c>
      <c r="T17" s="12">
        <f t="shared" si="6"/>
        <v>131649.19933599999</v>
      </c>
      <c r="U17" s="12">
        <f t="shared" si="6"/>
        <v>150294.84205500002</v>
      </c>
      <c r="V17" s="12">
        <f t="shared" si="6"/>
        <v>153196.16637600001</v>
      </c>
      <c r="W17" s="12">
        <f t="shared" si="6"/>
        <v>249282.61850300001</v>
      </c>
      <c r="X17" s="12">
        <f t="shared" si="6"/>
        <v>171234.05716199998</v>
      </c>
      <c r="Y17" s="42">
        <f t="shared" si="6"/>
        <v>87835.122476999997</v>
      </c>
      <c r="Z17" s="12">
        <f t="shared" si="6"/>
        <v>51895.5265</v>
      </c>
      <c r="AA17" s="12">
        <f t="shared" si="6"/>
        <v>44019.493016</v>
      </c>
      <c r="AB17" s="12">
        <f t="shared" si="6"/>
        <v>12424.934499999999</v>
      </c>
      <c r="AC17" s="12">
        <f t="shared" si="6"/>
        <v>41684.237000000001</v>
      </c>
      <c r="AD17" s="12">
        <f t="shared" si="6"/>
        <v>42044.483999999997</v>
      </c>
      <c r="AE17" s="12">
        <f t="shared" si="6"/>
        <v>40073.86</v>
      </c>
      <c r="AF17" s="12">
        <f t="shared" si="6"/>
        <v>70333.651999999987</v>
      </c>
      <c r="AG17" s="12">
        <f t="shared" si="6"/>
        <v>120468.482</v>
      </c>
      <c r="AH17" s="12">
        <f t="shared" si="6"/>
        <v>74383.698999999993</v>
      </c>
      <c r="AI17" s="12">
        <f t="shared" si="6"/>
        <v>75195.842999999993</v>
      </c>
      <c r="AJ17" s="12">
        <f t="shared" si="6"/>
        <v>64977.773000000001</v>
      </c>
      <c r="AK17" s="42">
        <f t="shared" si="6"/>
        <v>36499.752</v>
      </c>
      <c r="AL17" s="12">
        <f t="shared" si="6"/>
        <v>312706.87485600001</v>
      </c>
      <c r="AM17" s="12">
        <f t="shared" si="6"/>
        <v>339972.46307699999</v>
      </c>
      <c r="AN17" s="12">
        <f t="shared" si="6"/>
        <v>322995.62239400001</v>
      </c>
      <c r="AO17" s="12">
        <f t="shared" si="6"/>
        <v>251601.94793400003</v>
      </c>
      <c r="AP17" s="12">
        <f t="shared" si="6"/>
        <v>315868.90105499997</v>
      </c>
      <c r="AQ17" s="12">
        <f t="shared" si="6"/>
        <v>330076.19455999997</v>
      </c>
      <c r="AR17" s="12">
        <f t="shared" si="6"/>
        <v>207743.54733600002</v>
      </c>
      <c r="AS17" s="12">
        <f t="shared" si="6"/>
        <v>233997.360055</v>
      </c>
      <c r="AT17" s="12">
        <f t="shared" si="6"/>
        <v>275005.46737600002</v>
      </c>
      <c r="AU17" s="12">
        <f t="shared" si="6"/>
        <v>351295.77550300001</v>
      </c>
      <c r="AV17" s="12">
        <f t="shared" si="6"/>
        <v>287235.284162</v>
      </c>
      <c r="AW17" s="21">
        <f t="shared" si="6"/>
        <v>198089.37047699999</v>
      </c>
    </row>
    <row r="18" spans="1:56" x14ac:dyDescent="0.25">
      <c r="A18" s="13" t="s">
        <v>19</v>
      </c>
      <c r="B18" s="2">
        <v>94135</v>
      </c>
      <c r="C18" s="2">
        <v>125409</v>
      </c>
      <c r="D18" s="2">
        <v>49260</v>
      </c>
      <c r="E18" s="2">
        <v>112715</v>
      </c>
      <c r="F18" s="2">
        <v>148252.46</v>
      </c>
      <c r="G18" s="2">
        <v>180742</v>
      </c>
      <c r="H18" s="2">
        <v>146428</v>
      </c>
      <c r="I18" s="2">
        <v>204171</v>
      </c>
      <c r="J18" s="2">
        <v>196193</v>
      </c>
      <c r="K18" s="2">
        <v>177209</v>
      </c>
      <c r="L18" s="2">
        <v>180979</v>
      </c>
      <c r="M18" s="36">
        <v>146754</v>
      </c>
      <c r="N18" s="2">
        <v>270467.40135599999</v>
      </c>
      <c r="O18" s="2">
        <v>258582.95609299999</v>
      </c>
      <c r="P18" s="2">
        <v>286160.55689399998</v>
      </c>
      <c r="Q18" s="2">
        <v>180571.18493399999</v>
      </c>
      <c r="R18" s="2">
        <v>209660.92505499997</v>
      </c>
      <c r="S18" s="2">
        <v>189408.05455999999</v>
      </c>
      <c r="T18" s="2">
        <v>131649.19933599999</v>
      </c>
      <c r="U18" s="2">
        <v>150294.84205500002</v>
      </c>
      <c r="V18" s="2">
        <v>153196.16637600001</v>
      </c>
      <c r="W18" s="2">
        <v>249282.61850300001</v>
      </c>
      <c r="X18" s="2">
        <v>171234.05716199998</v>
      </c>
      <c r="Y18" s="36">
        <v>87835.122476999997</v>
      </c>
      <c r="Z18" s="2">
        <v>51895.5265</v>
      </c>
      <c r="AA18" s="2">
        <v>44019.493016</v>
      </c>
      <c r="AB18" s="2">
        <v>12424.934499999999</v>
      </c>
      <c r="AC18" s="2">
        <v>41684.237000000001</v>
      </c>
      <c r="AD18" s="2">
        <v>42044.483999999997</v>
      </c>
      <c r="AE18" s="2">
        <v>40073.86</v>
      </c>
      <c r="AF18" s="2">
        <v>70333.651999999987</v>
      </c>
      <c r="AG18" s="2">
        <v>120468.482</v>
      </c>
      <c r="AH18" s="2">
        <v>74383.698999999993</v>
      </c>
      <c r="AI18" s="2">
        <v>75195.842999999993</v>
      </c>
      <c r="AJ18" s="2">
        <v>64977.773000000001</v>
      </c>
      <c r="AK18" s="36">
        <v>36499.752</v>
      </c>
      <c r="AL18" s="2">
        <f t="shared" ref="AL18:AW19" si="7">(B18+N18-Z18)</f>
        <v>312706.87485600001</v>
      </c>
      <c r="AM18" s="2">
        <f t="shared" si="7"/>
        <v>339972.46307699999</v>
      </c>
      <c r="AN18" s="2">
        <f t="shared" si="7"/>
        <v>322995.62239400001</v>
      </c>
      <c r="AO18" s="2">
        <f t="shared" si="7"/>
        <v>251601.94793400003</v>
      </c>
      <c r="AP18" s="2">
        <f t="shared" si="7"/>
        <v>315868.90105499997</v>
      </c>
      <c r="AQ18" s="2">
        <f t="shared" si="7"/>
        <v>330076.19455999997</v>
      </c>
      <c r="AR18" s="2">
        <f t="shared" si="7"/>
        <v>207743.54733600002</v>
      </c>
      <c r="AS18" s="2">
        <f t="shared" si="7"/>
        <v>233997.360055</v>
      </c>
      <c r="AT18" s="2">
        <f t="shared" si="7"/>
        <v>275005.46737600002</v>
      </c>
      <c r="AU18" s="2">
        <f t="shared" si="7"/>
        <v>351295.77550300001</v>
      </c>
      <c r="AV18" s="2">
        <f t="shared" si="7"/>
        <v>287235.284162</v>
      </c>
      <c r="AW18" s="19">
        <f t="shared" si="7"/>
        <v>198089.37047699999</v>
      </c>
    </row>
    <row r="19" spans="1:56" x14ac:dyDescent="0.25">
      <c r="A19" s="13" t="s">
        <v>46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8">
        <v>0</v>
      </c>
      <c r="N19" s="3">
        <v>14837.387463000001</v>
      </c>
      <c r="O19" s="3">
        <v>10923.090286999999</v>
      </c>
      <c r="P19" s="3">
        <v>12712.962573999999</v>
      </c>
      <c r="Q19" s="3">
        <v>25688.846115999997</v>
      </c>
      <c r="R19" s="3">
        <v>26929.239461000005</v>
      </c>
      <c r="S19" s="3">
        <v>10875.966305</v>
      </c>
      <c r="T19" s="3">
        <v>6140.0214069999993</v>
      </c>
      <c r="U19" s="3">
        <v>7277.0938279999991</v>
      </c>
      <c r="V19" s="3">
        <v>7536.4559580000005</v>
      </c>
      <c r="W19" s="3">
        <v>10684.525442999999</v>
      </c>
      <c r="X19" s="3">
        <v>10583.523485</v>
      </c>
      <c r="Y19" s="38">
        <v>7676.222103000001</v>
      </c>
      <c r="Z19" s="3">
        <v>16047.211844000001</v>
      </c>
      <c r="AA19" s="3">
        <v>508.387989</v>
      </c>
      <c r="AB19" s="3">
        <v>60.327705999999999</v>
      </c>
      <c r="AC19" s="3">
        <v>1216.0915560000001</v>
      </c>
      <c r="AD19" s="3">
        <v>2390.1271669999996</v>
      </c>
      <c r="AE19" s="3">
        <v>4397.8864149999999</v>
      </c>
      <c r="AF19" s="3">
        <v>14171.043136</v>
      </c>
      <c r="AG19" s="3">
        <v>3794.708826</v>
      </c>
      <c r="AH19" s="3">
        <v>4023.8584230000001</v>
      </c>
      <c r="AI19" s="3">
        <v>1478.4718269999998</v>
      </c>
      <c r="AJ19" s="3">
        <v>3537.6289740000002</v>
      </c>
      <c r="AK19" s="17">
        <v>5618.3144119999997</v>
      </c>
      <c r="AL19" s="3">
        <f t="shared" si="7"/>
        <v>-1209.8243810000004</v>
      </c>
      <c r="AM19" s="3">
        <f t="shared" si="7"/>
        <v>10414.702297999998</v>
      </c>
      <c r="AN19" s="3">
        <f t="shared" si="7"/>
        <v>12652.634867999999</v>
      </c>
      <c r="AO19" s="3">
        <f t="shared" si="7"/>
        <v>24472.754559999998</v>
      </c>
      <c r="AP19" s="3">
        <f t="shared" si="7"/>
        <v>24539.112294000006</v>
      </c>
      <c r="AQ19" s="3">
        <f t="shared" si="7"/>
        <v>6478.07989</v>
      </c>
      <c r="AR19" s="3">
        <f t="shared" si="7"/>
        <v>-8031.021729000001</v>
      </c>
      <c r="AS19" s="3">
        <f t="shared" si="7"/>
        <v>3482.3850019999991</v>
      </c>
      <c r="AT19" s="3">
        <f t="shared" si="7"/>
        <v>3512.5975350000003</v>
      </c>
      <c r="AU19" s="3">
        <f t="shared" si="7"/>
        <v>9206.0536159999992</v>
      </c>
      <c r="AV19" s="3">
        <f t="shared" si="7"/>
        <v>7045.8945109999995</v>
      </c>
      <c r="AW19" s="17">
        <f t="shared" si="7"/>
        <v>2057.9076910000013</v>
      </c>
    </row>
    <row r="20" spans="1:56" x14ac:dyDescent="0.25">
      <c r="A20" s="20" t="s">
        <v>51</v>
      </c>
      <c r="B20" s="11">
        <f>(B21+B36+B50)</f>
        <v>1518967.9948499999</v>
      </c>
      <c r="C20" s="11">
        <f t="shared" ref="C20:AK20" si="8">(C21+C36+C50)</f>
        <v>1488377.5092499999</v>
      </c>
      <c r="D20" s="11">
        <f t="shared" si="8"/>
        <v>1523707.7932500001</v>
      </c>
      <c r="E20" s="11">
        <f t="shared" si="8"/>
        <v>1563712.64365</v>
      </c>
      <c r="F20" s="11">
        <f t="shared" si="8"/>
        <v>1588662.7200499999</v>
      </c>
      <c r="G20" s="11">
        <f t="shared" si="8"/>
        <v>1626170.6745499999</v>
      </c>
      <c r="H20" s="11">
        <f t="shared" si="8"/>
        <v>1615371.04935</v>
      </c>
      <c r="I20" s="11">
        <f t="shared" si="8"/>
        <v>1582099.0377500001</v>
      </c>
      <c r="J20" s="11">
        <f t="shared" si="8"/>
        <v>1490476.68885</v>
      </c>
      <c r="K20" s="11">
        <f t="shared" si="8"/>
        <v>1589201.9094499999</v>
      </c>
      <c r="L20" s="11">
        <f t="shared" si="8"/>
        <v>1550536.88145</v>
      </c>
      <c r="M20" s="11">
        <f t="shared" si="8"/>
        <v>1455303.9445500001</v>
      </c>
      <c r="N20" s="12">
        <f t="shared" si="8"/>
        <v>779880.08306699991</v>
      </c>
      <c r="O20" s="12">
        <f t="shared" si="8"/>
        <v>713869.97526999982</v>
      </c>
      <c r="P20" s="12">
        <f t="shared" si="8"/>
        <v>820559.81007799995</v>
      </c>
      <c r="Q20" s="12">
        <f t="shared" si="8"/>
        <v>909591.11950399994</v>
      </c>
      <c r="R20" s="12">
        <f t="shared" si="8"/>
        <v>735043.73291899986</v>
      </c>
      <c r="S20" s="12">
        <f t="shared" si="8"/>
        <v>722397.12733100017</v>
      </c>
      <c r="T20" s="12">
        <f t="shared" si="8"/>
        <v>765396.83459499991</v>
      </c>
      <c r="U20" s="12">
        <f t="shared" si="8"/>
        <v>848194.13824300002</v>
      </c>
      <c r="V20" s="12">
        <f t="shared" si="8"/>
        <v>905156.4126429999</v>
      </c>
      <c r="W20" s="12">
        <f t="shared" si="8"/>
        <v>853390.87918500009</v>
      </c>
      <c r="X20" s="12">
        <f t="shared" si="8"/>
        <v>1025182.830693</v>
      </c>
      <c r="Y20" s="42">
        <f t="shared" si="8"/>
        <v>845992.80169920006</v>
      </c>
      <c r="Z20" s="12">
        <f t="shared" si="8"/>
        <v>270238.45005500002</v>
      </c>
      <c r="AA20" s="12">
        <f t="shared" si="8"/>
        <v>289868.81955299998</v>
      </c>
      <c r="AB20" s="12">
        <f t="shared" si="8"/>
        <v>279685.23293400003</v>
      </c>
      <c r="AC20" s="12">
        <f t="shared" si="8"/>
        <v>287004.06809800002</v>
      </c>
      <c r="AD20" s="12">
        <f t="shared" si="8"/>
        <v>289369.10290499998</v>
      </c>
      <c r="AE20" s="12">
        <f t="shared" si="8"/>
        <v>299917.61184549995</v>
      </c>
      <c r="AF20" s="12">
        <f t="shared" si="8"/>
        <v>260793.71755799997</v>
      </c>
      <c r="AG20" s="12">
        <f t="shared" si="8"/>
        <v>283416.169429</v>
      </c>
      <c r="AH20" s="12">
        <f t="shared" si="8"/>
        <v>272770.59599400003</v>
      </c>
      <c r="AI20" s="12">
        <f t="shared" si="8"/>
        <v>260999.88156999997</v>
      </c>
      <c r="AJ20" s="12">
        <f t="shared" si="8"/>
        <v>295575.16630500002</v>
      </c>
      <c r="AK20" s="21">
        <f t="shared" si="8"/>
        <v>350219.97294670006</v>
      </c>
      <c r="AL20" s="12">
        <f>(AL21+AL36+AL50)</f>
        <v>2028609.6278619999</v>
      </c>
      <c r="AM20" s="12">
        <f t="shared" ref="AM20:AU20" si="9">(AM21+AM36+AM50)</f>
        <v>1912378.664967</v>
      </c>
      <c r="AN20" s="12">
        <f t="shared" si="9"/>
        <v>2064582.3703939999</v>
      </c>
      <c r="AO20" s="12">
        <f t="shared" si="9"/>
        <v>2186299.6950559998</v>
      </c>
      <c r="AP20" s="12">
        <f t="shared" si="9"/>
        <v>2034337.3500639994</v>
      </c>
      <c r="AQ20" s="12">
        <f t="shared" si="9"/>
        <v>2048650.1900354999</v>
      </c>
      <c r="AR20" s="12">
        <f t="shared" si="9"/>
        <v>2119974.1663870001</v>
      </c>
      <c r="AS20" s="12">
        <f t="shared" si="9"/>
        <v>2146877.0065639997</v>
      </c>
      <c r="AT20" s="12">
        <f t="shared" si="9"/>
        <v>2122862.5054989997</v>
      </c>
      <c r="AU20" s="12">
        <f t="shared" si="9"/>
        <v>2181592.9070649999</v>
      </c>
      <c r="AV20" s="12">
        <f>(AV21+AV36+AV50)</f>
        <v>2280144.5458379998</v>
      </c>
      <c r="AW20" s="21">
        <f>(AW21+AW36+AW50)</f>
        <v>1951076.7733024999</v>
      </c>
      <c r="BB20" s="43"/>
    </row>
    <row r="21" spans="1:56" ht="15.6" x14ac:dyDescent="0.25">
      <c r="A21" s="48" t="s">
        <v>63</v>
      </c>
      <c r="B21" s="45">
        <f>B22+B25+B26</f>
        <v>747094.99485000002</v>
      </c>
      <c r="C21" s="45">
        <f t="shared" ref="C21:M21" si="10">C22+C25+C26</f>
        <v>732498.50924999989</v>
      </c>
      <c r="D21" s="45">
        <f t="shared" si="10"/>
        <v>774445.79324999999</v>
      </c>
      <c r="E21" s="45">
        <f t="shared" si="10"/>
        <v>783014.64364999998</v>
      </c>
      <c r="F21" s="45">
        <f t="shared" si="10"/>
        <v>799035.72004999989</v>
      </c>
      <c r="G21" s="45">
        <f t="shared" si="10"/>
        <v>775156.67454999988</v>
      </c>
      <c r="H21" s="45">
        <f t="shared" si="10"/>
        <v>762078.04934999999</v>
      </c>
      <c r="I21" s="45">
        <f t="shared" si="10"/>
        <v>759159.03775000013</v>
      </c>
      <c r="J21" s="45">
        <f t="shared" si="10"/>
        <v>712386.68885000015</v>
      </c>
      <c r="K21" s="45">
        <f t="shared" si="10"/>
        <v>754582.90944999992</v>
      </c>
      <c r="L21" s="45">
        <f t="shared" si="10"/>
        <v>746570.88144999999</v>
      </c>
      <c r="M21" s="46">
        <f t="shared" si="10"/>
        <v>719196.94455000001</v>
      </c>
      <c r="N21" s="45">
        <f>N22+SUM(N25:N26)+N27+SUM(N32:N34)+N35+N51</f>
        <v>667296.92844799999</v>
      </c>
      <c r="O21" s="45">
        <f t="shared" ref="O21:AK21" si="11">O22+SUM(O25:O26)+O27+SUM(O32:O34)+O35+O51</f>
        <v>581823.48115399992</v>
      </c>
      <c r="P21" s="45">
        <f t="shared" si="11"/>
        <v>678751.5916119999</v>
      </c>
      <c r="Q21" s="45">
        <f t="shared" si="11"/>
        <v>756883.49462599994</v>
      </c>
      <c r="R21" s="45">
        <f t="shared" si="11"/>
        <v>599345.36377499986</v>
      </c>
      <c r="S21" s="45">
        <f t="shared" si="11"/>
        <v>592627.90738000011</v>
      </c>
      <c r="T21" s="45">
        <f t="shared" si="11"/>
        <v>636625.70148699998</v>
      </c>
      <c r="U21" s="45">
        <f t="shared" si="11"/>
        <v>709639.94636299997</v>
      </c>
      <c r="V21" s="45">
        <f t="shared" si="11"/>
        <v>713525.76364099991</v>
      </c>
      <c r="W21" s="45">
        <f t="shared" si="11"/>
        <v>670354.63593900006</v>
      </c>
      <c r="X21" s="45">
        <f t="shared" si="11"/>
        <v>850906.57828399993</v>
      </c>
      <c r="Y21" s="46">
        <f t="shared" si="11"/>
        <v>694435.60018099996</v>
      </c>
      <c r="Z21" s="45">
        <f t="shared" si="11"/>
        <v>103310.71236300001</v>
      </c>
      <c r="AA21" s="45">
        <f t="shared" si="11"/>
        <v>145718.46406</v>
      </c>
      <c r="AB21" s="45">
        <f t="shared" si="11"/>
        <v>144688.14793000001</v>
      </c>
      <c r="AC21" s="45">
        <f t="shared" si="11"/>
        <v>122799.269455</v>
      </c>
      <c r="AD21" s="45">
        <f t="shared" si="11"/>
        <v>117682.299396</v>
      </c>
      <c r="AE21" s="45">
        <f t="shared" si="11"/>
        <v>115078.582845</v>
      </c>
      <c r="AF21" s="45">
        <f t="shared" si="11"/>
        <v>109618.756169</v>
      </c>
      <c r="AG21" s="45">
        <f t="shared" si="11"/>
        <v>100162.289301</v>
      </c>
      <c r="AH21" s="45">
        <f t="shared" si="11"/>
        <v>103956.64350000001</v>
      </c>
      <c r="AI21" s="45">
        <f t="shared" si="11"/>
        <v>107439.206687</v>
      </c>
      <c r="AJ21" s="45">
        <f t="shared" si="11"/>
        <v>113668.02990299999</v>
      </c>
      <c r="AK21" s="47">
        <f t="shared" si="11"/>
        <v>166058.17001070004</v>
      </c>
      <c r="AL21" s="45">
        <f t="shared" ref="AL21:AW21" si="12">(B21+N21-Z21)</f>
        <v>1311081.2109349999</v>
      </c>
      <c r="AM21" s="45">
        <f t="shared" si="12"/>
        <v>1168603.5263439999</v>
      </c>
      <c r="AN21" s="45">
        <f t="shared" si="12"/>
        <v>1308509.2369319999</v>
      </c>
      <c r="AO21" s="45">
        <f t="shared" si="12"/>
        <v>1417098.868821</v>
      </c>
      <c r="AP21" s="45">
        <f t="shared" si="12"/>
        <v>1280698.7844289995</v>
      </c>
      <c r="AQ21" s="45">
        <f t="shared" si="12"/>
        <v>1252705.9990849998</v>
      </c>
      <c r="AR21" s="45">
        <f t="shared" si="12"/>
        <v>1289084.9946680001</v>
      </c>
      <c r="AS21" s="45">
        <f t="shared" si="12"/>
        <v>1368636.694812</v>
      </c>
      <c r="AT21" s="45">
        <f t="shared" si="12"/>
        <v>1321955.8089910001</v>
      </c>
      <c r="AU21" s="45">
        <f t="shared" si="12"/>
        <v>1317498.3387019997</v>
      </c>
      <c r="AV21" s="45">
        <f t="shared" si="12"/>
        <v>1483809.4298309998</v>
      </c>
      <c r="AW21" s="47">
        <f t="shared" si="12"/>
        <v>1247574.3747202998</v>
      </c>
      <c r="BD21" s="43"/>
    </row>
    <row r="22" spans="1:56" x14ac:dyDescent="0.25">
      <c r="A22" s="22" t="s">
        <v>20</v>
      </c>
      <c r="B22" s="2">
        <f t="shared" ref="B22:AW22" si="13">(B23+B24)</f>
        <v>172856.44125</v>
      </c>
      <c r="C22" s="2">
        <f t="shared" si="13"/>
        <v>188386.48324999999</v>
      </c>
      <c r="D22" s="2">
        <f t="shared" si="13"/>
        <v>196160.69125</v>
      </c>
      <c r="E22" s="2">
        <f t="shared" si="13"/>
        <v>212007.59724999999</v>
      </c>
      <c r="F22" s="2">
        <f t="shared" si="13"/>
        <v>197945.02624999991</v>
      </c>
      <c r="G22" s="2">
        <f t="shared" si="13"/>
        <v>198899.4722499999</v>
      </c>
      <c r="H22" s="2">
        <f t="shared" si="13"/>
        <v>195381.60824999999</v>
      </c>
      <c r="I22" s="2">
        <f t="shared" si="13"/>
        <v>206316.96325000009</v>
      </c>
      <c r="J22" s="2">
        <f t="shared" si="13"/>
        <v>199574.2852500001</v>
      </c>
      <c r="K22" s="2">
        <f t="shared" si="13"/>
        <v>213794.21424999999</v>
      </c>
      <c r="L22" s="2">
        <f t="shared" si="13"/>
        <v>202626.40114999999</v>
      </c>
      <c r="M22" s="36">
        <f t="shared" si="13"/>
        <v>181695.40425000002</v>
      </c>
      <c r="N22" s="2">
        <f t="shared" si="13"/>
        <v>68933.611410999991</v>
      </c>
      <c r="O22" s="2">
        <f t="shared" si="13"/>
        <v>63875.380348999999</v>
      </c>
      <c r="P22" s="2">
        <f t="shared" si="13"/>
        <v>71393.130108999991</v>
      </c>
      <c r="Q22" s="2">
        <f t="shared" si="13"/>
        <v>94886.087230999998</v>
      </c>
      <c r="R22" s="2">
        <f t="shared" si="13"/>
        <v>54371.201874999999</v>
      </c>
      <c r="S22" s="2">
        <f t="shared" si="13"/>
        <v>59485.161966</v>
      </c>
      <c r="T22" s="2">
        <f t="shared" si="13"/>
        <v>73633.805125999992</v>
      </c>
      <c r="U22" s="2">
        <f t="shared" si="13"/>
        <v>51845.828506000005</v>
      </c>
      <c r="V22" s="2">
        <f t="shared" si="13"/>
        <v>60736.244657000003</v>
      </c>
      <c r="W22" s="2">
        <f t="shared" si="13"/>
        <v>69575.887920000008</v>
      </c>
      <c r="X22" s="2">
        <f t="shared" si="13"/>
        <v>63102.793765000002</v>
      </c>
      <c r="Y22" s="36">
        <f t="shared" si="13"/>
        <v>91564.103722</v>
      </c>
      <c r="Z22" s="2">
        <f t="shared" si="13"/>
        <v>5079.3159569999998</v>
      </c>
      <c r="AA22" s="2">
        <f t="shared" si="13"/>
        <v>16854.516316000001</v>
      </c>
      <c r="AB22" s="2">
        <f t="shared" si="13"/>
        <v>11015.256178</v>
      </c>
      <c r="AC22" s="2">
        <f t="shared" si="13"/>
        <v>8038.4453730000005</v>
      </c>
      <c r="AD22" s="2">
        <f t="shared" si="13"/>
        <v>14184.502971</v>
      </c>
      <c r="AE22" s="2">
        <f t="shared" si="13"/>
        <v>9290.0091360000006</v>
      </c>
      <c r="AF22" s="2">
        <f t="shared" si="13"/>
        <v>12364.383484999998</v>
      </c>
      <c r="AG22" s="2">
        <f t="shared" si="13"/>
        <v>9140.6397010000001</v>
      </c>
      <c r="AH22" s="2">
        <f t="shared" si="13"/>
        <v>7611.2778909999997</v>
      </c>
      <c r="AI22" s="2">
        <f t="shared" si="13"/>
        <v>7410.9994979999992</v>
      </c>
      <c r="AJ22" s="2">
        <f t="shared" si="13"/>
        <v>6456.6929960000007</v>
      </c>
      <c r="AK22" s="36">
        <f t="shared" si="13"/>
        <v>23785.770163000005</v>
      </c>
      <c r="AL22" s="2">
        <f t="shared" si="13"/>
        <v>236710.73670399998</v>
      </c>
      <c r="AM22" s="2">
        <f t="shared" si="13"/>
        <v>235407.34728300001</v>
      </c>
      <c r="AN22" s="2">
        <f t="shared" si="13"/>
        <v>256538.56518099998</v>
      </c>
      <c r="AO22" s="2">
        <f t="shared" si="13"/>
        <v>298855.23910799995</v>
      </c>
      <c r="AP22" s="2">
        <f t="shared" si="13"/>
        <v>238131.7251539999</v>
      </c>
      <c r="AQ22" s="2">
        <f t="shared" si="13"/>
        <v>249094.62507999991</v>
      </c>
      <c r="AR22" s="2">
        <f t="shared" si="13"/>
        <v>256651.02989099998</v>
      </c>
      <c r="AS22" s="2">
        <f t="shared" si="13"/>
        <v>249022.1520550001</v>
      </c>
      <c r="AT22" s="2">
        <f t="shared" si="13"/>
        <v>252699.2520160001</v>
      </c>
      <c r="AU22" s="2">
        <f t="shared" si="13"/>
        <v>275959.10267200001</v>
      </c>
      <c r="AV22" s="2">
        <f t="shared" si="13"/>
        <v>259272.501919</v>
      </c>
      <c r="AW22" s="19">
        <f t="shared" si="13"/>
        <v>249473.73780900001</v>
      </c>
    </row>
    <row r="23" spans="1:56" x14ac:dyDescent="0.25">
      <c r="A23" s="23" t="s">
        <v>21</v>
      </c>
      <c r="B23" s="2">
        <v>125755.94125</v>
      </c>
      <c r="C23" s="2">
        <v>123121.98324999999</v>
      </c>
      <c r="D23" s="2">
        <v>127524.19125</v>
      </c>
      <c r="E23" s="2">
        <v>145389.09724999999</v>
      </c>
      <c r="F23" s="2">
        <v>140009.52624999991</v>
      </c>
      <c r="G23" s="2">
        <v>126052.9722499999</v>
      </c>
      <c r="H23" s="2">
        <v>122693.10824999999</v>
      </c>
      <c r="I23" s="2">
        <v>129807.4632500001</v>
      </c>
      <c r="J23" s="2">
        <v>125422.7852500001</v>
      </c>
      <c r="K23" s="2">
        <v>127173.71424999999</v>
      </c>
      <c r="L23" s="2">
        <v>134788.90114999999</v>
      </c>
      <c r="M23" s="36">
        <v>121333.90425000004</v>
      </c>
      <c r="N23" s="2">
        <v>31949.319337999998</v>
      </c>
      <c r="O23" s="2">
        <v>27497.406158999998</v>
      </c>
      <c r="P23" s="2">
        <v>20975.868749000001</v>
      </c>
      <c r="Q23" s="2">
        <v>33722.968198000002</v>
      </c>
      <c r="R23" s="2">
        <v>21960.061138000001</v>
      </c>
      <c r="S23" s="2">
        <v>17277.084463000003</v>
      </c>
      <c r="T23" s="2">
        <v>29476.433321</v>
      </c>
      <c r="U23" s="2">
        <v>15268.732189999999</v>
      </c>
      <c r="V23" s="2">
        <v>26930.959029000001</v>
      </c>
      <c r="W23" s="2">
        <v>33301.337416000002</v>
      </c>
      <c r="X23" s="2">
        <v>29071.912334000001</v>
      </c>
      <c r="Y23" s="36">
        <v>37405.029591999999</v>
      </c>
      <c r="Z23" s="2">
        <v>1989.04</v>
      </c>
      <c r="AA23" s="2">
        <v>7379.7560000000003</v>
      </c>
      <c r="AB23" s="2">
        <v>4242.9121350000005</v>
      </c>
      <c r="AC23" s="2">
        <v>4401.116</v>
      </c>
      <c r="AD23" s="2">
        <v>9872.0595290000001</v>
      </c>
      <c r="AE23" s="2">
        <v>6412.5820000000003</v>
      </c>
      <c r="AF23" s="2">
        <v>9140.0049999999992</v>
      </c>
      <c r="AG23" s="2">
        <v>4020.26</v>
      </c>
      <c r="AH23" s="2">
        <v>4572.1769999999997</v>
      </c>
      <c r="AI23" s="2">
        <v>4669.4557999999997</v>
      </c>
      <c r="AJ23" s="2">
        <v>3614.3700000000003</v>
      </c>
      <c r="AK23" s="36">
        <v>21978.237006000003</v>
      </c>
      <c r="AL23" s="2">
        <f t="shared" ref="AL23:AW26" si="14">(B23+N23-Z23)</f>
        <v>155716.220588</v>
      </c>
      <c r="AM23" s="2">
        <f t="shared" si="14"/>
        <v>143239.633409</v>
      </c>
      <c r="AN23" s="2">
        <f t="shared" si="14"/>
        <v>144257.147864</v>
      </c>
      <c r="AO23" s="2">
        <f t="shared" si="14"/>
        <v>174710.94944799997</v>
      </c>
      <c r="AP23" s="2">
        <f t="shared" si="14"/>
        <v>152097.52785899991</v>
      </c>
      <c r="AQ23" s="2">
        <f t="shared" si="14"/>
        <v>136917.47471299992</v>
      </c>
      <c r="AR23" s="2">
        <f t="shared" si="14"/>
        <v>143029.53657099998</v>
      </c>
      <c r="AS23" s="2">
        <f t="shared" si="14"/>
        <v>141055.93544000009</v>
      </c>
      <c r="AT23" s="2">
        <f t="shared" si="14"/>
        <v>147781.5672790001</v>
      </c>
      <c r="AU23" s="2">
        <f t="shared" si="14"/>
        <v>155805.59586599999</v>
      </c>
      <c r="AV23" s="2">
        <f t="shared" si="14"/>
        <v>160246.44348399999</v>
      </c>
      <c r="AW23" s="19">
        <f t="shared" si="14"/>
        <v>136760.69683600002</v>
      </c>
    </row>
    <row r="24" spans="1:56" x14ac:dyDescent="0.25">
      <c r="A24" s="24" t="s">
        <v>22</v>
      </c>
      <c r="B24" s="2">
        <v>47100.5</v>
      </c>
      <c r="C24" s="2">
        <v>65264.5</v>
      </c>
      <c r="D24" s="2">
        <v>68636.5</v>
      </c>
      <c r="E24" s="2">
        <v>66618.5</v>
      </c>
      <c r="F24" s="2">
        <v>57935.5</v>
      </c>
      <c r="G24" s="2">
        <v>72846.5</v>
      </c>
      <c r="H24" s="2">
        <v>72688.5</v>
      </c>
      <c r="I24" s="2">
        <v>76509.5</v>
      </c>
      <c r="J24" s="2">
        <v>74151.5</v>
      </c>
      <c r="K24" s="2">
        <v>86620.5</v>
      </c>
      <c r="L24" s="2">
        <v>67837.5</v>
      </c>
      <c r="M24" s="36">
        <v>60361.5</v>
      </c>
      <c r="N24" s="2">
        <v>36984.292072999997</v>
      </c>
      <c r="O24" s="2">
        <v>36377.974190000001</v>
      </c>
      <c r="P24" s="2">
        <v>50417.261359999997</v>
      </c>
      <c r="Q24" s="2">
        <v>61163.119032999995</v>
      </c>
      <c r="R24" s="2">
        <v>32411.140736999998</v>
      </c>
      <c r="S24" s="2">
        <v>42208.077503</v>
      </c>
      <c r="T24" s="2">
        <v>44157.371804999995</v>
      </c>
      <c r="U24" s="2">
        <v>36577.096316000003</v>
      </c>
      <c r="V24" s="2">
        <v>33805.285627999998</v>
      </c>
      <c r="W24" s="2">
        <v>36274.550503999999</v>
      </c>
      <c r="X24" s="2">
        <v>34030.881431000002</v>
      </c>
      <c r="Y24" s="36">
        <v>54159.074130000001</v>
      </c>
      <c r="Z24" s="2">
        <v>3090.2759569999998</v>
      </c>
      <c r="AA24" s="2">
        <v>9474.7603159999999</v>
      </c>
      <c r="AB24" s="2">
        <v>6772.3440430000001</v>
      </c>
      <c r="AC24" s="2">
        <v>3637.329373</v>
      </c>
      <c r="AD24" s="2">
        <v>4312.4434419999998</v>
      </c>
      <c r="AE24" s="2">
        <v>2877.4271359999998</v>
      </c>
      <c r="AF24" s="2">
        <v>3224.3784850000002</v>
      </c>
      <c r="AG24" s="2">
        <v>5120.3797009999998</v>
      </c>
      <c r="AH24" s="2">
        <v>3039.1008910000005</v>
      </c>
      <c r="AI24" s="2">
        <v>2741.5436979999999</v>
      </c>
      <c r="AJ24" s="2">
        <v>2842.3229960000003</v>
      </c>
      <c r="AK24" s="36">
        <v>1807.5331570000001</v>
      </c>
      <c r="AL24" s="2">
        <f t="shared" si="14"/>
        <v>80994.516115999984</v>
      </c>
      <c r="AM24" s="2">
        <f t="shared" si="14"/>
        <v>92167.713874000008</v>
      </c>
      <c r="AN24" s="2">
        <f t="shared" si="14"/>
        <v>112281.417317</v>
      </c>
      <c r="AO24" s="2">
        <f t="shared" si="14"/>
        <v>124144.28965999999</v>
      </c>
      <c r="AP24" s="2">
        <f t="shared" si="14"/>
        <v>86034.197294999991</v>
      </c>
      <c r="AQ24" s="2">
        <f t="shared" si="14"/>
        <v>112177.15036700001</v>
      </c>
      <c r="AR24" s="2">
        <f t="shared" si="14"/>
        <v>113621.49332000001</v>
      </c>
      <c r="AS24" s="2">
        <f t="shared" si="14"/>
        <v>107966.21661500001</v>
      </c>
      <c r="AT24" s="2">
        <f t="shared" si="14"/>
        <v>104917.684737</v>
      </c>
      <c r="AU24" s="2">
        <f t="shared" si="14"/>
        <v>120153.506806</v>
      </c>
      <c r="AV24" s="2">
        <f t="shared" si="14"/>
        <v>99026.058434999999</v>
      </c>
      <c r="AW24" s="19">
        <f t="shared" si="14"/>
        <v>112713.040973</v>
      </c>
    </row>
    <row r="25" spans="1:56" x14ac:dyDescent="0.25">
      <c r="A25" s="23" t="s">
        <v>4</v>
      </c>
      <c r="B25" s="2">
        <v>290012.19559999998</v>
      </c>
      <c r="C25" s="2">
        <v>256650.883</v>
      </c>
      <c r="D25" s="2">
        <v>332270.86700000003</v>
      </c>
      <c r="E25" s="2">
        <v>290897.52919999999</v>
      </c>
      <c r="F25" s="2">
        <v>300555.93829999998</v>
      </c>
      <c r="G25" s="2">
        <v>291653.14799999999</v>
      </c>
      <c r="H25" s="2">
        <v>297199.65399999998</v>
      </c>
      <c r="I25" s="2">
        <v>288573.38199999998</v>
      </c>
      <c r="J25" s="2">
        <v>257083.97899999999</v>
      </c>
      <c r="K25" s="2">
        <v>266737.59600000002</v>
      </c>
      <c r="L25" s="2">
        <v>269532.64030000003</v>
      </c>
      <c r="M25" s="36">
        <v>267008.7133</v>
      </c>
      <c r="N25" s="2">
        <v>132919.72028000001</v>
      </c>
      <c r="O25" s="2">
        <v>95164.780764999989</v>
      </c>
      <c r="P25" s="2">
        <v>127097.101855</v>
      </c>
      <c r="Q25" s="2">
        <v>137964.07797100002</v>
      </c>
      <c r="R25" s="2">
        <v>95107.275529000006</v>
      </c>
      <c r="S25" s="2">
        <v>101975.61018900001</v>
      </c>
      <c r="T25" s="2">
        <v>109970.91742099999</v>
      </c>
      <c r="U25" s="2">
        <v>146855.08939400001</v>
      </c>
      <c r="V25" s="2">
        <v>136767.09377399998</v>
      </c>
      <c r="W25" s="2">
        <v>113708.87652800001</v>
      </c>
      <c r="X25" s="2">
        <v>159184.85989099997</v>
      </c>
      <c r="Y25" s="36">
        <v>133285.24332900002</v>
      </c>
      <c r="Z25" s="2">
        <v>24671.805869</v>
      </c>
      <c r="AA25" s="2">
        <v>36928.858295999999</v>
      </c>
      <c r="AB25" s="2">
        <v>35245.266482000006</v>
      </c>
      <c r="AC25" s="2">
        <v>21074.740404</v>
      </c>
      <c r="AD25" s="2">
        <v>18125.773620999997</v>
      </c>
      <c r="AE25" s="2">
        <v>12590.682077000001</v>
      </c>
      <c r="AF25" s="2">
        <v>23316.149710999998</v>
      </c>
      <c r="AG25" s="2">
        <v>19337.393002000001</v>
      </c>
      <c r="AH25" s="2">
        <v>22157.898229999999</v>
      </c>
      <c r="AI25" s="2">
        <v>24666.104588999999</v>
      </c>
      <c r="AJ25" s="2">
        <v>25598.539922</v>
      </c>
      <c r="AK25" s="36">
        <v>32219.134512000004</v>
      </c>
      <c r="AL25" s="2">
        <f t="shared" si="14"/>
        <v>398260.11001100001</v>
      </c>
      <c r="AM25" s="2">
        <f t="shared" si="14"/>
        <v>314886.80546900001</v>
      </c>
      <c r="AN25" s="2">
        <f t="shared" si="14"/>
        <v>424122.70237300004</v>
      </c>
      <c r="AO25" s="2">
        <f t="shared" si="14"/>
        <v>407786.866767</v>
      </c>
      <c r="AP25" s="2">
        <f t="shared" si="14"/>
        <v>377537.44020800001</v>
      </c>
      <c r="AQ25" s="2">
        <f t="shared" si="14"/>
        <v>381038.07611200004</v>
      </c>
      <c r="AR25" s="2">
        <f t="shared" si="14"/>
        <v>383854.42170999997</v>
      </c>
      <c r="AS25" s="2">
        <f t="shared" si="14"/>
        <v>416091.078392</v>
      </c>
      <c r="AT25" s="2">
        <f t="shared" si="14"/>
        <v>371693.17454400001</v>
      </c>
      <c r="AU25" s="2">
        <f t="shared" si="14"/>
        <v>355780.36793900002</v>
      </c>
      <c r="AV25" s="2">
        <f t="shared" si="14"/>
        <v>403118.96026899997</v>
      </c>
      <c r="AW25" s="19">
        <f t="shared" si="14"/>
        <v>368074.822117</v>
      </c>
    </row>
    <row r="26" spans="1:56" x14ac:dyDescent="0.25">
      <c r="A26" s="23" t="s">
        <v>5</v>
      </c>
      <c r="B26" s="2">
        <v>284226.35800000001</v>
      </c>
      <c r="C26" s="2">
        <v>287461.14299999998</v>
      </c>
      <c r="D26" s="2">
        <v>246014.23499999999</v>
      </c>
      <c r="E26" s="2">
        <v>280109.5172</v>
      </c>
      <c r="F26" s="2">
        <v>300534.75550000003</v>
      </c>
      <c r="G26" s="2">
        <v>284604.05430000002</v>
      </c>
      <c r="H26" s="2">
        <v>269496.78710000002</v>
      </c>
      <c r="I26" s="2">
        <v>264268.6925</v>
      </c>
      <c r="J26" s="2">
        <v>255728.4246</v>
      </c>
      <c r="K26" s="2">
        <v>274051.0992</v>
      </c>
      <c r="L26" s="2">
        <v>274411.84000000003</v>
      </c>
      <c r="M26" s="36">
        <v>270492.82699999999</v>
      </c>
      <c r="N26" s="2">
        <v>133108.48396600003</v>
      </c>
      <c r="O26" s="2">
        <v>95602.641416000013</v>
      </c>
      <c r="P26" s="2">
        <v>121577.93621599999</v>
      </c>
      <c r="Q26" s="2">
        <v>126381.58506300002</v>
      </c>
      <c r="R26" s="2">
        <v>66256.52549</v>
      </c>
      <c r="S26" s="2">
        <v>59859.638438999995</v>
      </c>
      <c r="T26" s="2">
        <v>84151.827168000003</v>
      </c>
      <c r="U26" s="2">
        <v>88239.780551000003</v>
      </c>
      <c r="V26" s="2">
        <v>122031.928747</v>
      </c>
      <c r="W26" s="2">
        <v>76291.692815999995</v>
      </c>
      <c r="X26" s="2">
        <v>147130.72491100003</v>
      </c>
      <c r="Y26" s="36">
        <v>70228.361647000012</v>
      </c>
      <c r="Z26" s="2">
        <v>16793.662051000003</v>
      </c>
      <c r="AA26" s="2">
        <v>21389.783028999998</v>
      </c>
      <c r="AB26" s="2">
        <v>27233.208407000002</v>
      </c>
      <c r="AC26" s="2">
        <v>22342.553930999999</v>
      </c>
      <c r="AD26" s="2">
        <v>17996.170390000003</v>
      </c>
      <c r="AE26" s="2">
        <v>25217.131979999995</v>
      </c>
      <c r="AF26" s="2">
        <v>22356.512860999999</v>
      </c>
      <c r="AG26" s="2">
        <v>18605.894422999998</v>
      </c>
      <c r="AH26" s="2">
        <v>19458.467206000005</v>
      </c>
      <c r="AI26" s="2">
        <v>19613.898146</v>
      </c>
      <c r="AJ26" s="2">
        <v>26075.196618999998</v>
      </c>
      <c r="AK26" s="36">
        <v>34973.541031000001</v>
      </c>
      <c r="AL26" s="2">
        <f t="shared" si="14"/>
        <v>400541.17991500004</v>
      </c>
      <c r="AM26" s="2">
        <f t="shared" si="14"/>
        <v>361674.00138700003</v>
      </c>
      <c r="AN26" s="2">
        <f t="shared" si="14"/>
        <v>340358.96280899999</v>
      </c>
      <c r="AO26" s="2">
        <f t="shared" si="14"/>
        <v>384148.54833200003</v>
      </c>
      <c r="AP26" s="2">
        <f t="shared" si="14"/>
        <v>348795.11060000001</v>
      </c>
      <c r="AQ26" s="2">
        <f t="shared" si="14"/>
        <v>319246.56075900001</v>
      </c>
      <c r="AR26" s="2">
        <f t="shared" si="14"/>
        <v>331292.10140699998</v>
      </c>
      <c r="AS26" s="2">
        <f t="shared" si="14"/>
        <v>333902.57862800005</v>
      </c>
      <c r="AT26" s="2">
        <f t="shared" si="14"/>
        <v>358301.88614099997</v>
      </c>
      <c r="AU26" s="2">
        <f t="shared" si="14"/>
        <v>330728.89387000003</v>
      </c>
      <c r="AV26" s="2">
        <f t="shared" si="14"/>
        <v>395467.36829200009</v>
      </c>
      <c r="AW26" s="19">
        <f t="shared" si="14"/>
        <v>305747.64761600003</v>
      </c>
    </row>
    <row r="27" spans="1:56" x14ac:dyDescent="0.25">
      <c r="A27" s="48" t="s">
        <v>56</v>
      </c>
      <c r="B27" s="45">
        <f t="shared" ref="B27:AW27" si="15">SUM(B28:B31)</f>
        <v>225714.14600000001</v>
      </c>
      <c r="C27" s="45">
        <f t="shared" si="15"/>
        <v>251664.405</v>
      </c>
      <c r="D27" s="45">
        <f t="shared" si="15"/>
        <v>244546.01699999999</v>
      </c>
      <c r="E27" s="45">
        <f t="shared" si="15"/>
        <v>252115.25959999999</v>
      </c>
      <c r="F27" s="45">
        <f t="shared" si="15"/>
        <v>257422.88370000001</v>
      </c>
      <c r="G27" s="45">
        <f t="shared" si="15"/>
        <v>231867.92619999999</v>
      </c>
      <c r="H27" s="45">
        <f t="shared" si="15"/>
        <v>228610.76800000001</v>
      </c>
      <c r="I27" s="45">
        <f t="shared" si="15"/>
        <v>240900.58170000001</v>
      </c>
      <c r="J27" s="45">
        <f t="shared" si="15"/>
        <v>230757.44099999999</v>
      </c>
      <c r="K27" s="45">
        <f t="shared" si="15"/>
        <v>249329.353</v>
      </c>
      <c r="L27" s="45">
        <f t="shared" si="15"/>
        <v>242435.82199999999</v>
      </c>
      <c r="M27" s="46">
        <f t="shared" si="15"/>
        <v>230086.13699999999</v>
      </c>
      <c r="N27" s="45">
        <f t="shared" si="15"/>
        <v>130050.97577799999</v>
      </c>
      <c r="O27" s="45">
        <f t="shared" si="15"/>
        <v>149105.31129100002</v>
      </c>
      <c r="P27" s="45">
        <f t="shared" si="15"/>
        <v>152677.46574799999</v>
      </c>
      <c r="Q27" s="45">
        <f t="shared" si="15"/>
        <v>153851.412966</v>
      </c>
      <c r="R27" s="45">
        <f t="shared" si="15"/>
        <v>156349.63433499998</v>
      </c>
      <c r="S27" s="45">
        <f t="shared" si="15"/>
        <v>132916.795209</v>
      </c>
      <c r="T27" s="45">
        <f t="shared" si="15"/>
        <v>137987.37382400001</v>
      </c>
      <c r="U27" s="45">
        <f t="shared" si="15"/>
        <v>145457.11214400001</v>
      </c>
      <c r="V27" s="45">
        <f t="shared" si="15"/>
        <v>150952.59672599999</v>
      </c>
      <c r="W27" s="45">
        <f t="shared" si="15"/>
        <v>161567.78350100003</v>
      </c>
      <c r="X27" s="45">
        <f t="shared" si="15"/>
        <v>171111.32351999995</v>
      </c>
      <c r="Y27" s="46">
        <f t="shared" si="15"/>
        <v>153300.74530599997</v>
      </c>
      <c r="Z27" s="45">
        <f t="shared" si="15"/>
        <v>30637.300579999999</v>
      </c>
      <c r="AA27" s="45">
        <f t="shared" si="15"/>
        <v>38626.572027999995</v>
      </c>
      <c r="AB27" s="45">
        <f t="shared" si="15"/>
        <v>37262.631492</v>
      </c>
      <c r="AC27" s="45">
        <f t="shared" si="15"/>
        <v>29280.927477999998</v>
      </c>
      <c r="AD27" s="45">
        <f t="shared" si="15"/>
        <v>26434.027897</v>
      </c>
      <c r="AE27" s="45">
        <f t="shared" si="15"/>
        <v>25825.39486</v>
      </c>
      <c r="AF27" s="45">
        <f t="shared" si="15"/>
        <v>14431.553831000001</v>
      </c>
      <c r="AG27" s="45">
        <f t="shared" si="15"/>
        <v>20548.359966999997</v>
      </c>
      <c r="AH27" s="45">
        <f t="shared" si="15"/>
        <v>20943.839332</v>
      </c>
      <c r="AI27" s="45">
        <f t="shared" si="15"/>
        <v>21845.351879999998</v>
      </c>
      <c r="AJ27" s="45">
        <f t="shared" si="15"/>
        <v>20474.672077000003</v>
      </c>
      <c r="AK27" s="46">
        <f t="shared" si="15"/>
        <v>30726.459262199998</v>
      </c>
      <c r="AL27" s="45">
        <f t="shared" si="15"/>
        <v>325127.82119799999</v>
      </c>
      <c r="AM27" s="45">
        <f t="shared" si="15"/>
        <v>362143.14426300005</v>
      </c>
      <c r="AN27" s="45">
        <f t="shared" si="15"/>
        <v>359960.85125599999</v>
      </c>
      <c r="AO27" s="45">
        <f t="shared" si="15"/>
        <v>376685.74508800003</v>
      </c>
      <c r="AP27" s="45">
        <f t="shared" si="15"/>
        <v>387338.49013799999</v>
      </c>
      <c r="AQ27" s="45">
        <f t="shared" si="15"/>
        <v>338959.32654899999</v>
      </c>
      <c r="AR27" s="45">
        <f t="shared" si="15"/>
        <v>352166.58799300005</v>
      </c>
      <c r="AS27" s="45">
        <f t="shared" si="15"/>
        <v>365809.33387700003</v>
      </c>
      <c r="AT27" s="45">
        <f t="shared" si="15"/>
        <v>360766.19839400001</v>
      </c>
      <c r="AU27" s="45">
        <f t="shared" si="15"/>
        <v>389051.784621</v>
      </c>
      <c r="AV27" s="45">
        <f t="shared" si="15"/>
        <v>393072.47344299994</v>
      </c>
      <c r="AW27" s="47">
        <f t="shared" si="15"/>
        <v>352660.42304379994</v>
      </c>
    </row>
    <row r="28" spans="1:56" x14ac:dyDescent="0.25">
      <c r="A28" s="24" t="s">
        <v>57</v>
      </c>
      <c r="B28" s="3">
        <v>213368.14600000001</v>
      </c>
      <c r="C28" s="3">
        <v>238565.405</v>
      </c>
      <c r="D28" s="3">
        <v>232519.01699999999</v>
      </c>
      <c r="E28" s="3">
        <v>240588.25959999999</v>
      </c>
      <c r="F28" s="3">
        <v>244963.88370000001</v>
      </c>
      <c r="G28" s="3">
        <v>218564.92619999999</v>
      </c>
      <c r="H28" s="3">
        <v>214258.76800000001</v>
      </c>
      <c r="I28" s="3">
        <v>227320.58170000001</v>
      </c>
      <c r="J28" s="3">
        <v>217413.44099999999</v>
      </c>
      <c r="K28" s="3">
        <v>234614.353</v>
      </c>
      <c r="L28" s="3">
        <v>228912.82199999999</v>
      </c>
      <c r="M28" s="38">
        <v>221088.13699999999</v>
      </c>
      <c r="N28" s="3">
        <v>91044.750002000001</v>
      </c>
      <c r="O28" s="3">
        <v>108418.88440400001</v>
      </c>
      <c r="P28" s="3">
        <v>107083.01182</v>
      </c>
      <c r="Q28" s="3">
        <v>110350.423534</v>
      </c>
      <c r="R28" s="3">
        <v>115467.27427400001</v>
      </c>
      <c r="S28" s="3">
        <v>99301.11342400001</v>
      </c>
      <c r="T28" s="3">
        <v>106638.529601</v>
      </c>
      <c r="U28" s="3">
        <v>107555.91333400001</v>
      </c>
      <c r="V28" s="3">
        <v>117275.945366</v>
      </c>
      <c r="W28" s="3">
        <v>126126.811254</v>
      </c>
      <c r="X28" s="3">
        <v>123582.15145899997</v>
      </c>
      <c r="Y28" s="38">
        <v>111743.34398599999</v>
      </c>
      <c r="Z28" s="3">
        <v>12639.919590000001</v>
      </c>
      <c r="AA28" s="3">
        <v>17620.498520000001</v>
      </c>
      <c r="AB28" s="3">
        <v>20932.208847999998</v>
      </c>
      <c r="AC28" s="3">
        <v>17677.453161999998</v>
      </c>
      <c r="AD28" s="3">
        <v>15940.461887000001</v>
      </c>
      <c r="AE28" s="3">
        <v>15981.046953000001</v>
      </c>
      <c r="AF28" s="3">
        <v>8282.9568010000003</v>
      </c>
      <c r="AG28" s="3">
        <v>9521.2030609999983</v>
      </c>
      <c r="AH28" s="3">
        <v>10052.157846</v>
      </c>
      <c r="AI28" s="3">
        <v>9752.2138020000002</v>
      </c>
      <c r="AJ28" s="3">
        <v>8457.7591040000007</v>
      </c>
      <c r="AK28" s="38">
        <v>15964.80594</v>
      </c>
      <c r="AL28" s="3">
        <f t="shared" ref="AL28:AL48" si="16">(B28+N28-Z28)</f>
        <v>291772.97641200002</v>
      </c>
      <c r="AM28" s="3">
        <f t="shared" ref="AM28:AM48" si="17">(C28+O28-AA28)</f>
        <v>329363.79088400002</v>
      </c>
      <c r="AN28" s="3">
        <f t="shared" ref="AN28:AN48" si="18">(D28+P28-AB28)</f>
        <v>318669.81997200003</v>
      </c>
      <c r="AO28" s="3">
        <f t="shared" ref="AO28:AO48" si="19">(E28+Q28-AC28)</f>
        <v>333261.229972</v>
      </c>
      <c r="AP28" s="3">
        <f t="shared" ref="AP28:AP48" si="20">(F28+R28-AD28)</f>
        <v>344490.69608700002</v>
      </c>
      <c r="AQ28" s="3">
        <f t="shared" ref="AQ28:AQ48" si="21">(G28+S28-AE28)</f>
        <v>301884.99267099996</v>
      </c>
      <c r="AR28" s="3">
        <f t="shared" ref="AR28:AR48" si="22">(H28+T28-AF28)</f>
        <v>312614.34080000001</v>
      </c>
      <c r="AS28" s="3">
        <f t="shared" ref="AS28:AS48" si="23">(I28+U28-AG28)</f>
        <v>325355.29197300004</v>
      </c>
      <c r="AT28" s="3">
        <f t="shared" ref="AT28:AT48" si="24">(J28+V28-AH28)</f>
        <v>324637.22852</v>
      </c>
      <c r="AU28" s="3">
        <f t="shared" ref="AU28:AU48" si="25">(K28+W28-AI28)</f>
        <v>350988.95045200002</v>
      </c>
      <c r="AV28" s="3">
        <f t="shared" ref="AV28:AV48" si="26">(L28+X28-AJ28)</f>
        <v>344037.21435499995</v>
      </c>
      <c r="AW28" s="17">
        <f t="shared" ref="AW28:AW48" si="27">(M28+Y28-AK28)</f>
        <v>316866.67504599999</v>
      </c>
    </row>
    <row r="29" spans="1:56" x14ac:dyDescent="0.25">
      <c r="A29" s="24" t="s">
        <v>58</v>
      </c>
      <c r="B29" s="3">
        <v>6231</v>
      </c>
      <c r="C29" s="3">
        <v>9034</v>
      </c>
      <c r="D29" s="3">
        <v>8727</v>
      </c>
      <c r="E29" s="3">
        <v>7076</v>
      </c>
      <c r="F29" s="3">
        <v>9248</v>
      </c>
      <c r="G29" s="3">
        <v>9276</v>
      </c>
      <c r="H29" s="3">
        <v>10631</v>
      </c>
      <c r="I29" s="3">
        <v>10065</v>
      </c>
      <c r="J29" s="3">
        <v>9763</v>
      </c>
      <c r="K29" s="3">
        <v>10749</v>
      </c>
      <c r="L29" s="3">
        <v>9952</v>
      </c>
      <c r="M29" s="38">
        <v>6371</v>
      </c>
      <c r="N29" s="3">
        <v>23512.672739000001</v>
      </c>
      <c r="O29" s="3">
        <v>19706.112705000003</v>
      </c>
      <c r="P29" s="3">
        <v>25017.925695999998</v>
      </c>
      <c r="Q29" s="3">
        <v>22163.891748999999</v>
      </c>
      <c r="R29" s="3">
        <v>25883.227917</v>
      </c>
      <c r="S29" s="3">
        <v>16642.654055999999</v>
      </c>
      <c r="T29" s="3">
        <v>15448.031754999998</v>
      </c>
      <c r="U29" s="3">
        <v>13796.111227000001</v>
      </c>
      <c r="V29" s="3">
        <v>14239.546513000001</v>
      </c>
      <c r="W29" s="3">
        <v>13154.494351999998</v>
      </c>
      <c r="X29" s="3">
        <v>22432.223823</v>
      </c>
      <c r="Y29" s="38">
        <v>22061.684271999999</v>
      </c>
      <c r="Z29" s="3">
        <v>72.029571000000004</v>
      </c>
      <c r="AA29" s="3">
        <v>154.45157</v>
      </c>
      <c r="AB29" s="3">
        <v>812.51897199999996</v>
      </c>
      <c r="AC29" s="3">
        <v>390.81099399999999</v>
      </c>
      <c r="AD29" s="3">
        <v>487.30625700000002</v>
      </c>
      <c r="AE29" s="3">
        <v>511.05559000000005</v>
      </c>
      <c r="AF29" s="3">
        <v>219.07495</v>
      </c>
      <c r="AG29" s="3">
        <v>789.70374000000004</v>
      </c>
      <c r="AH29" s="3">
        <v>791.81608999999992</v>
      </c>
      <c r="AI29" s="3">
        <v>616.93433000000005</v>
      </c>
      <c r="AJ29" s="3">
        <v>606.46693500000003</v>
      </c>
      <c r="AK29" s="38">
        <v>378.33573799999999</v>
      </c>
      <c r="AL29" s="3">
        <f t="shared" si="16"/>
        <v>29671.643168000002</v>
      </c>
      <c r="AM29" s="3">
        <f t="shared" si="17"/>
        <v>28585.661135000002</v>
      </c>
      <c r="AN29" s="3">
        <f t="shared" si="18"/>
        <v>32932.406724</v>
      </c>
      <c r="AO29" s="3">
        <f t="shared" si="19"/>
        <v>28849.080754999999</v>
      </c>
      <c r="AP29" s="3">
        <f t="shared" si="20"/>
        <v>34643.92166</v>
      </c>
      <c r="AQ29" s="3">
        <f t="shared" si="21"/>
        <v>25407.598465999999</v>
      </c>
      <c r="AR29" s="3">
        <f t="shared" si="22"/>
        <v>25859.956804999998</v>
      </c>
      <c r="AS29" s="3">
        <f t="shared" si="23"/>
        <v>23071.407487</v>
      </c>
      <c r="AT29" s="3">
        <f t="shared" si="24"/>
        <v>23210.730423000001</v>
      </c>
      <c r="AU29" s="3">
        <f t="shared" si="25"/>
        <v>23286.560021999998</v>
      </c>
      <c r="AV29" s="3">
        <f t="shared" si="26"/>
        <v>31777.756888</v>
      </c>
      <c r="AW29" s="17">
        <f t="shared" si="27"/>
        <v>28054.348533999997</v>
      </c>
    </row>
    <row r="30" spans="1:56" x14ac:dyDescent="0.25">
      <c r="A30" s="24" t="s">
        <v>59</v>
      </c>
      <c r="B30" s="3">
        <v>6115</v>
      </c>
      <c r="C30" s="3">
        <v>4065</v>
      </c>
      <c r="D30" s="3">
        <v>3300</v>
      </c>
      <c r="E30" s="3">
        <v>4451</v>
      </c>
      <c r="F30" s="3">
        <v>3211</v>
      </c>
      <c r="G30" s="3">
        <v>4027</v>
      </c>
      <c r="H30" s="3">
        <v>3721</v>
      </c>
      <c r="I30" s="3">
        <v>3515</v>
      </c>
      <c r="J30" s="3">
        <v>3581</v>
      </c>
      <c r="K30" s="3">
        <v>3966</v>
      </c>
      <c r="L30" s="3">
        <v>3571</v>
      </c>
      <c r="M30" s="38">
        <v>2627</v>
      </c>
      <c r="N30" s="3">
        <v>8300.2296409999999</v>
      </c>
      <c r="O30" s="3">
        <v>8994.8982619999988</v>
      </c>
      <c r="P30" s="3">
        <v>11498.809487</v>
      </c>
      <c r="Q30" s="3">
        <v>13318.916720000001</v>
      </c>
      <c r="R30" s="3">
        <v>5908.1468609999993</v>
      </c>
      <c r="S30" s="3">
        <v>7159.4406760000002</v>
      </c>
      <c r="T30" s="3">
        <v>7889.9508490000007</v>
      </c>
      <c r="U30" s="3">
        <v>13146.387584</v>
      </c>
      <c r="V30" s="3">
        <v>10892.803344</v>
      </c>
      <c r="W30" s="3">
        <v>13114.319989</v>
      </c>
      <c r="X30" s="3">
        <v>12837.913403999999</v>
      </c>
      <c r="Y30" s="38">
        <v>6956.9496129999998</v>
      </c>
      <c r="Z30" s="3">
        <v>4.5399999999999998E-4</v>
      </c>
      <c r="AA30" s="3">
        <v>20.027999999999999</v>
      </c>
      <c r="AB30" s="3">
        <v>66.085999999999999</v>
      </c>
      <c r="AC30" s="3">
        <v>1.6160000000000001</v>
      </c>
      <c r="AD30" s="3">
        <v>0</v>
      </c>
      <c r="AE30" s="3">
        <v>0</v>
      </c>
      <c r="AF30" s="3">
        <v>117.761</v>
      </c>
      <c r="AG30" s="3">
        <v>0</v>
      </c>
      <c r="AH30" s="3">
        <v>0</v>
      </c>
      <c r="AI30" s="3">
        <v>103.48</v>
      </c>
      <c r="AJ30" s="3">
        <v>0</v>
      </c>
      <c r="AK30" s="38">
        <v>0</v>
      </c>
      <c r="AL30" s="3">
        <f t="shared" si="16"/>
        <v>14415.229186999999</v>
      </c>
      <c r="AM30" s="3">
        <f t="shared" si="17"/>
        <v>13039.870261999999</v>
      </c>
      <c r="AN30" s="3">
        <f t="shared" si="18"/>
        <v>14732.723487000001</v>
      </c>
      <c r="AO30" s="3">
        <f t="shared" si="19"/>
        <v>17768.300719999999</v>
      </c>
      <c r="AP30" s="3">
        <f t="shared" si="20"/>
        <v>9119.1468609999993</v>
      </c>
      <c r="AQ30" s="3">
        <f t="shared" si="21"/>
        <v>11186.440676</v>
      </c>
      <c r="AR30" s="3">
        <f t="shared" si="22"/>
        <v>11493.189849</v>
      </c>
      <c r="AS30" s="3">
        <f t="shared" si="23"/>
        <v>16661.387584</v>
      </c>
      <c r="AT30" s="3">
        <f t="shared" si="24"/>
        <v>14473.803344</v>
      </c>
      <c r="AU30" s="3">
        <f t="shared" si="25"/>
        <v>16976.839989</v>
      </c>
      <c r="AV30" s="3">
        <f t="shared" si="26"/>
        <v>16408.913403999999</v>
      </c>
      <c r="AW30" s="17">
        <f t="shared" si="27"/>
        <v>9583.9496130000007</v>
      </c>
    </row>
    <row r="31" spans="1:56" x14ac:dyDescent="0.25">
      <c r="A31" s="24" t="s">
        <v>60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8">
        <v>0</v>
      </c>
      <c r="N31" s="3">
        <v>7193.3233959999998</v>
      </c>
      <c r="O31" s="3">
        <v>11985.415919999999</v>
      </c>
      <c r="P31" s="3">
        <v>9077.7187450000001</v>
      </c>
      <c r="Q31" s="3">
        <v>8018.1809630000007</v>
      </c>
      <c r="R31" s="3">
        <v>9090.985283</v>
      </c>
      <c r="S31" s="3">
        <v>9813.5870530000011</v>
      </c>
      <c r="T31" s="3">
        <v>8010.8616189999993</v>
      </c>
      <c r="U31" s="3">
        <v>10958.699999</v>
      </c>
      <c r="V31" s="3">
        <v>8544.3015030000006</v>
      </c>
      <c r="W31" s="3">
        <v>9172.1579060000004</v>
      </c>
      <c r="X31" s="3">
        <v>12259.034834</v>
      </c>
      <c r="Y31" s="38">
        <v>12538.767435</v>
      </c>
      <c r="Z31" s="3">
        <v>17925.350964999998</v>
      </c>
      <c r="AA31" s="3">
        <v>20831.593937999998</v>
      </c>
      <c r="AB31" s="3">
        <v>15451.817672000001</v>
      </c>
      <c r="AC31" s="3">
        <v>11211.047322</v>
      </c>
      <c r="AD31" s="3">
        <v>10006.259753</v>
      </c>
      <c r="AE31" s="3">
        <v>9333.2923170000013</v>
      </c>
      <c r="AF31" s="3">
        <v>5811.7610800000002</v>
      </c>
      <c r="AG31" s="3">
        <v>10237.453165999999</v>
      </c>
      <c r="AH31" s="3">
        <v>10099.865395999999</v>
      </c>
      <c r="AI31" s="3">
        <v>11372.723747999999</v>
      </c>
      <c r="AJ31" s="3">
        <v>11410.446038</v>
      </c>
      <c r="AK31" s="38">
        <v>14383.3175842</v>
      </c>
      <c r="AL31" s="3">
        <f t="shared" si="16"/>
        <v>-10732.027568999998</v>
      </c>
      <c r="AM31" s="3">
        <f t="shared" si="17"/>
        <v>-8846.1780179999987</v>
      </c>
      <c r="AN31" s="3">
        <f t="shared" si="18"/>
        <v>-6374.0989270000009</v>
      </c>
      <c r="AO31" s="3">
        <f t="shared" si="19"/>
        <v>-3192.8663589999996</v>
      </c>
      <c r="AP31" s="3">
        <f t="shared" si="20"/>
        <v>-915.27447000000029</v>
      </c>
      <c r="AQ31" s="3">
        <f t="shared" si="21"/>
        <v>480.29473599999983</v>
      </c>
      <c r="AR31" s="3">
        <f t="shared" si="22"/>
        <v>2199.1005389999991</v>
      </c>
      <c r="AS31" s="3">
        <f t="shared" si="23"/>
        <v>721.24683300000106</v>
      </c>
      <c r="AT31" s="3">
        <f t="shared" si="24"/>
        <v>-1555.5638929999986</v>
      </c>
      <c r="AU31" s="3">
        <f t="shared" si="25"/>
        <v>-2200.5658419999982</v>
      </c>
      <c r="AV31" s="3">
        <f t="shared" si="26"/>
        <v>848.588796</v>
      </c>
      <c r="AW31" s="17">
        <f t="shared" si="27"/>
        <v>-1844.5501492000003</v>
      </c>
    </row>
    <row r="32" spans="1:56" x14ac:dyDescent="0.25">
      <c r="A32" s="23" t="s">
        <v>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8">
        <v>0</v>
      </c>
      <c r="N32" s="3">
        <v>19060.419316</v>
      </c>
      <c r="O32" s="3">
        <v>13418.289623000001</v>
      </c>
      <c r="P32" s="3">
        <v>17425.870735</v>
      </c>
      <c r="Q32" s="3">
        <v>18547.326147</v>
      </c>
      <c r="R32" s="3">
        <v>10869.114412999999</v>
      </c>
      <c r="S32" s="3">
        <v>18154.928117000003</v>
      </c>
      <c r="T32" s="3">
        <v>15034.852228</v>
      </c>
      <c r="U32" s="3">
        <v>15665.306229</v>
      </c>
      <c r="V32" s="3">
        <v>20224.910702000001</v>
      </c>
      <c r="W32" s="3">
        <v>12104.838702000001</v>
      </c>
      <c r="X32" s="3">
        <v>16201.437904</v>
      </c>
      <c r="Y32" s="38">
        <v>16032.368883000001</v>
      </c>
      <c r="Z32" s="3">
        <v>326.65553999999997</v>
      </c>
      <c r="AA32" s="3">
        <v>431.83083400000004</v>
      </c>
      <c r="AB32" s="3">
        <v>526.07653800000003</v>
      </c>
      <c r="AC32" s="3">
        <v>325.52702299999999</v>
      </c>
      <c r="AD32" s="3">
        <v>870.13373899999999</v>
      </c>
      <c r="AE32" s="3">
        <v>580.75946299999998</v>
      </c>
      <c r="AF32" s="3">
        <v>531.63750199999993</v>
      </c>
      <c r="AG32" s="3">
        <v>616.97561399999995</v>
      </c>
      <c r="AH32" s="3">
        <v>616.45857100000001</v>
      </c>
      <c r="AI32" s="3">
        <v>331.63927699999999</v>
      </c>
      <c r="AJ32" s="3">
        <v>411.81453799999997</v>
      </c>
      <c r="AK32" s="38">
        <v>799.10301699999991</v>
      </c>
      <c r="AL32" s="3">
        <f t="shared" si="16"/>
        <v>18733.763776</v>
      </c>
      <c r="AM32" s="3">
        <f t="shared" si="17"/>
        <v>12986.458789</v>
      </c>
      <c r="AN32" s="3">
        <f t="shared" si="18"/>
        <v>16899.794196999999</v>
      </c>
      <c r="AO32" s="3">
        <f t="shared" si="19"/>
        <v>18221.799124000001</v>
      </c>
      <c r="AP32" s="3">
        <f t="shared" si="20"/>
        <v>9998.9806739999985</v>
      </c>
      <c r="AQ32" s="3">
        <f t="shared" si="21"/>
        <v>17574.168654000005</v>
      </c>
      <c r="AR32" s="3">
        <f t="shared" si="22"/>
        <v>14503.214726</v>
      </c>
      <c r="AS32" s="3">
        <f t="shared" si="23"/>
        <v>15048.330614999999</v>
      </c>
      <c r="AT32" s="3">
        <f t="shared" si="24"/>
        <v>19608.452131000002</v>
      </c>
      <c r="AU32" s="3">
        <f t="shared" si="25"/>
        <v>11773.199425000001</v>
      </c>
      <c r="AV32" s="3">
        <f t="shared" si="26"/>
        <v>15789.623366</v>
      </c>
      <c r="AW32" s="17">
        <f t="shared" si="27"/>
        <v>15233.265866000002</v>
      </c>
    </row>
    <row r="33" spans="1:50" x14ac:dyDescent="0.25">
      <c r="A33" s="23" t="s">
        <v>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8">
        <v>0</v>
      </c>
      <c r="N33" s="3">
        <v>111006.21297899999</v>
      </c>
      <c r="O33" s="3">
        <v>97358.113983000003</v>
      </c>
      <c r="P33" s="3">
        <v>118080.208699</v>
      </c>
      <c r="Q33" s="3">
        <v>144690.93392099999</v>
      </c>
      <c r="R33" s="3">
        <v>117119.70191399999</v>
      </c>
      <c r="S33" s="3">
        <v>105081.16447500003</v>
      </c>
      <c r="T33" s="3">
        <v>127759.35838000001</v>
      </c>
      <c r="U33" s="3">
        <v>160270.20638999995</v>
      </c>
      <c r="V33" s="3">
        <v>94116.048548999999</v>
      </c>
      <c r="W33" s="3">
        <v>117032.01319299998</v>
      </c>
      <c r="X33" s="3">
        <v>190993.96416900001</v>
      </c>
      <c r="Y33" s="38">
        <v>162014.40990499998</v>
      </c>
      <c r="Z33" s="3">
        <v>314.73584099999994</v>
      </c>
      <c r="AA33" s="3">
        <v>1107.9170200000001</v>
      </c>
      <c r="AB33" s="3">
        <v>880.90684300000009</v>
      </c>
      <c r="AC33" s="3">
        <v>883.77580499999999</v>
      </c>
      <c r="AD33" s="3">
        <v>1116.6216960000002</v>
      </c>
      <c r="AE33" s="3">
        <v>645.44237700000008</v>
      </c>
      <c r="AF33" s="3">
        <v>908.6285079999999</v>
      </c>
      <c r="AG33" s="3">
        <v>997.35448399999996</v>
      </c>
      <c r="AH33" s="3">
        <v>622.61150000000009</v>
      </c>
      <c r="AI33" s="3">
        <v>447.04560399999991</v>
      </c>
      <c r="AJ33" s="3">
        <v>984.37002599999994</v>
      </c>
      <c r="AK33" s="38">
        <v>1479.465099</v>
      </c>
      <c r="AL33" s="3">
        <f t="shared" si="16"/>
        <v>110691.47713799999</v>
      </c>
      <c r="AM33" s="3">
        <f t="shared" si="17"/>
        <v>96250.196963000009</v>
      </c>
      <c r="AN33" s="3">
        <f t="shared" si="18"/>
        <v>117199.30185599999</v>
      </c>
      <c r="AO33" s="3">
        <f t="shared" si="19"/>
        <v>143807.15811599998</v>
      </c>
      <c r="AP33" s="3">
        <f t="shared" si="20"/>
        <v>116003.08021799999</v>
      </c>
      <c r="AQ33" s="3">
        <f t="shared" si="21"/>
        <v>104435.72209800003</v>
      </c>
      <c r="AR33" s="3">
        <f t="shared" si="22"/>
        <v>126850.72987200001</v>
      </c>
      <c r="AS33" s="3">
        <f t="shared" si="23"/>
        <v>159272.85190599994</v>
      </c>
      <c r="AT33" s="3">
        <f t="shared" si="24"/>
        <v>93493.437049</v>
      </c>
      <c r="AU33" s="3">
        <f t="shared" si="25"/>
        <v>116584.96758899998</v>
      </c>
      <c r="AV33" s="3">
        <f t="shared" si="26"/>
        <v>190009.59414300002</v>
      </c>
      <c r="AW33" s="17">
        <f t="shared" si="27"/>
        <v>160534.94480599998</v>
      </c>
    </row>
    <row r="34" spans="1:50" x14ac:dyDescent="0.25">
      <c r="A34" s="23" t="s">
        <v>7</v>
      </c>
      <c r="B34" s="3">
        <v>19101</v>
      </c>
      <c r="C34" s="3">
        <v>20606</v>
      </c>
      <c r="D34" s="3">
        <v>20627</v>
      </c>
      <c r="E34" s="3">
        <v>20340</v>
      </c>
      <c r="F34" s="3">
        <v>21429</v>
      </c>
      <c r="G34" s="3">
        <v>21369</v>
      </c>
      <c r="H34" s="3">
        <v>22371</v>
      </c>
      <c r="I34" s="3">
        <v>22815</v>
      </c>
      <c r="J34" s="3">
        <v>23429</v>
      </c>
      <c r="K34" s="3">
        <v>21870</v>
      </c>
      <c r="L34" s="3">
        <v>21989</v>
      </c>
      <c r="M34" s="38">
        <v>21735</v>
      </c>
      <c r="N34" s="3">
        <v>44759.972026000003</v>
      </c>
      <c r="O34" s="3">
        <v>33870.544446</v>
      </c>
      <c r="P34" s="3">
        <v>37325.346711999999</v>
      </c>
      <c r="Q34" s="3">
        <v>50294.726319000001</v>
      </c>
      <c r="R34" s="3">
        <v>52304.237021000001</v>
      </c>
      <c r="S34" s="3">
        <v>37216.722549000006</v>
      </c>
      <c r="T34" s="3">
        <v>42029.946659000001</v>
      </c>
      <c r="U34" s="3">
        <v>49972.734567</v>
      </c>
      <c r="V34" s="3">
        <v>44855.042750000001</v>
      </c>
      <c r="W34" s="3">
        <v>50064.077799999999</v>
      </c>
      <c r="X34" s="3">
        <v>45386.765579000006</v>
      </c>
      <c r="Y34" s="38">
        <v>35888.411702999991</v>
      </c>
      <c r="Z34" s="3">
        <v>7625.8320080000003</v>
      </c>
      <c r="AA34" s="3">
        <v>7259.756038999999</v>
      </c>
      <c r="AB34" s="3">
        <v>7378.5169740000019</v>
      </c>
      <c r="AC34" s="3">
        <v>8580.7610449999993</v>
      </c>
      <c r="AD34" s="3">
        <v>6750.5105989999993</v>
      </c>
      <c r="AE34" s="3">
        <v>9573.5161769999995</v>
      </c>
      <c r="AF34" s="3">
        <v>8057.4837210000005</v>
      </c>
      <c r="AG34" s="3">
        <v>6343.3147239999998</v>
      </c>
      <c r="AH34" s="3">
        <v>10691.231164000001</v>
      </c>
      <c r="AI34" s="3">
        <v>9277.4974480000019</v>
      </c>
      <c r="AJ34" s="3">
        <v>8036.5694829999993</v>
      </c>
      <c r="AK34" s="38">
        <v>11973.086049000001</v>
      </c>
      <c r="AL34" s="3">
        <f t="shared" si="16"/>
        <v>56235.140018000006</v>
      </c>
      <c r="AM34" s="3">
        <f t="shared" si="17"/>
        <v>47216.788407</v>
      </c>
      <c r="AN34" s="3">
        <f t="shared" si="18"/>
        <v>50573.829738</v>
      </c>
      <c r="AO34" s="3">
        <f t="shared" si="19"/>
        <v>62053.965274000009</v>
      </c>
      <c r="AP34" s="3">
        <f t="shared" si="20"/>
        <v>66982.726422000007</v>
      </c>
      <c r="AQ34" s="3">
        <f t="shared" si="21"/>
        <v>49012.206372000008</v>
      </c>
      <c r="AR34" s="3">
        <f t="shared" si="22"/>
        <v>56343.462937999997</v>
      </c>
      <c r="AS34" s="3">
        <f t="shared" si="23"/>
        <v>66444.419843000011</v>
      </c>
      <c r="AT34" s="3">
        <f t="shared" si="24"/>
        <v>57592.811585999996</v>
      </c>
      <c r="AU34" s="3">
        <f t="shared" si="25"/>
        <v>62656.580351999997</v>
      </c>
      <c r="AV34" s="3">
        <f t="shared" si="26"/>
        <v>59339.196096</v>
      </c>
      <c r="AW34" s="17">
        <f t="shared" si="27"/>
        <v>45650.325653999986</v>
      </c>
    </row>
    <row r="35" spans="1:50" x14ac:dyDescent="0.25">
      <c r="A35" s="24" t="s">
        <v>12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8">
        <v>0</v>
      </c>
      <c r="N35" s="3">
        <v>1077.234107</v>
      </c>
      <c r="O35" s="3">
        <v>793.05339900000001</v>
      </c>
      <c r="P35" s="3">
        <v>1222.9997330000001</v>
      </c>
      <c r="Q35" s="3">
        <v>968.27719400000001</v>
      </c>
      <c r="R35" s="3">
        <v>1178.2004449999999</v>
      </c>
      <c r="S35" s="3">
        <v>1268.4700140000002</v>
      </c>
      <c r="T35" s="3">
        <v>1454.326125</v>
      </c>
      <c r="U35" s="3">
        <v>1673.9696759999999</v>
      </c>
      <c r="V35" s="3">
        <v>1497.6236869999998</v>
      </c>
      <c r="W35" s="3">
        <v>1361.766239</v>
      </c>
      <c r="X35" s="3">
        <v>1148.8823560000001</v>
      </c>
      <c r="Y35" s="38">
        <v>1145.380375</v>
      </c>
      <c r="Z35" s="3">
        <v>232.77594300000001</v>
      </c>
      <c r="AA35" s="3">
        <v>607.46770100000003</v>
      </c>
      <c r="AB35" s="3">
        <v>427.835194</v>
      </c>
      <c r="AC35" s="3">
        <v>270.117682</v>
      </c>
      <c r="AD35" s="3">
        <v>803.215329</v>
      </c>
      <c r="AE35" s="3">
        <v>1103.5494249999999</v>
      </c>
      <c r="AF35" s="3">
        <v>1771.9182900000001</v>
      </c>
      <c r="AG35" s="3">
        <v>1323.8724930000001</v>
      </c>
      <c r="AH35" s="3">
        <v>647.99904499999991</v>
      </c>
      <c r="AI35" s="3">
        <v>1395.122942</v>
      </c>
      <c r="AJ35" s="3">
        <v>1306.8631</v>
      </c>
      <c r="AK35" s="38">
        <v>100.086748</v>
      </c>
      <c r="AL35" s="3">
        <f t="shared" si="16"/>
        <v>844.45816400000001</v>
      </c>
      <c r="AM35" s="3">
        <f t="shared" si="17"/>
        <v>185.58569799999998</v>
      </c>
      <c r="AN35" s="3">
        <f t="shared" si="18"/>
        <v>795.1645390000001</v>
      </c>
      <c r="AO35" s="3">
        <f t="shared" si="19"/>
        <v>698.15951199999995</v>
      </c>
      <c r="AP35" s="3">
        <f t="shared" si="20"/>
        <v>374.98511599999995</v>
      </c>
      <c r="AQ35" s="3">
        <f t="shared" si="21"/>
        <v>164.92058900000029</v>
      </c>
      <c r="AR35" s="3">
        <f t="shared" si="22"/>
        <v>-317.59216500000002</v>
      </c>
      <c r="AS35" s="3">
        <f t="shared" si="23"/>
        <v>350.09718299999986</v>
      </c>
      <c r="AT35" s="3">
        <f t="shared" si="24"/>
        <v>849.62464199999988</v>
      </c>
      <c r="AU35" s="3">
        <f t="shared" si="25"/>
        <v>-33.356702999999925</v>
      </c>
      <c r="AV35" s="3">
        <f t="shared" si="26"/>
        <v>-157.98074399999996</v>
      </c>
      <c r="AW35" s="17">
        <f t="shared" si="27"/>
        <v>1045.293627</v>
      </c>
    </row>
    <row r="36" spans="1:50" ht="15.6" x14ac:dyDescent="0.25">
      <c r="A36" s="48" t="s">
        <v>64</v>
      </c>
      <c r="B36" s="45">
        <f t="shared" ref="B36:M36" si="28">B37+B41+B42+B45+B46+B47+B48</f>
        <v>711661</v>
      </c>
      <c r="C36" s="45">
        <f t="shared" si="28"/>
        <v>699016</v>
      </c>
      <c r="D36" s="45">
        <f t="shared" si="28"/>
        <v>690046</v>
      </c>
      <c r="E36" s="45">
        <f t="shared" si="28"/>
        <v>721217</v>
      </c>
      <c r="F36" s="45">
        <f t="shared" si="28"/>
        <v>728709</v>
      </c>
      <c r="G36" s="45">
        <f t="shared" si="28"/>
        <v>794230</v>
      </c>
      <c r="H36" s="45">
        <f t="shared" si="28"/>
        <v>788037</v>
      </c>
      <c r="I36" s="45">
        <f t="shared" si="28"/>
        <v>755585</v>
      </c>
      <c r="J36" s="45">
        <f t="shared" si="28"/>
        <v>712150</v>
      </c>
      <c r="K36" s="45">
        <f t="shared" si="28"/>
        <v>752100</v>
      </c>
      <c r="L36" s="45">
        <f t="shared" si="28"/>
        <v>721824</v>
      </c>
      <c r="M36" s="46">
        <f t="shared" si="28"/>
        <v>651896</v>
      </c>
      <c r="N36" s="45">
        <f t="shared" ref="N36:Y36" si="29">SUM(N37:N38)+SUM(N41:N42)+SUM(N45:N48)</f>
        <v>104522.77702199999</v>
      </c>
      <c r="O36" s="45">
        <f t="shared" si="29"/>
        <v>124052.196942</v>
      </c>
      <c r="P36" s="45">
        <f t="shared" si="29"/>
        <v>134761.51287600002</v>
      </c>
      <c r="Q36" s="45">
        <f t="shared" si="29"/>
        <v>141920.31333699997</v>
      </c>
      <c r="R36" s="45">
        <f t="shared" si="29"/>
        <v>127279.49603499999</v>
      </c>
      <c r="S36" s="45">
        <f t="shared" si="29"/>
        <v>120677.6125</v>
      </c>
      <c r="T36" s="45">
        <f t="shared" si="29"/>
        <v>117789.53036</v>
      </c>
      <c r="U36" s="45">
        <f t="shared" si="29"/>
        <v>129835.323466</v>
      </c>
      <c r="V36" s="45">
        <f t="shared" si="29"/>
        <v>184132.22214900004</v>
      </c>
      <c r="W36" s="45">
        <f t="shared" si="29"/>
        <v>175172.37952100002</v>
      </c>
      <c r="X36" s="45">
        <f t="shared" si="29"/>
        <v>164449.17422099999</v>
      </c>
      <c r="Y36" s="46">
        <f t="shared" si="29"/>
        <v>144371.97070020001</v>
      </c>
      <c r="Z36" s="45">
        <f t="shared" ref="Z36:AK36" si="30">SUM(Z37:Z38)+SUM(Z41:Z42)+SUM(Z45:Z48)</f>
        <v>111077.34648600001</v>
      </c>
      <c r="AA36" s="45">
        <f t="shared" si="30"/>
        <v>95750.93072199999</v>
      </c>
      <c r="AB36" s="45">
        <f t="shared" si="30"/>
        <v>99966.694743</v>
      </c>
      <c r="AC36" s="45">
        <f t="shared" si="30"/>
        <v>113595.05778800001</v>
      </c>
      <c r="AD36" s="45">
        <f t="shared" si="30"/>
        <v>119935.52469799999</v>
      </c>
      <c r="AE36" s="45">
        <f t="shared" si="30"/>
        <v>122181.27792549999</v>
      </c>
      <c r="AF36" s="45">
        <f t="shared" si="30"/>
        <v>92239.91973899999</v>
      </c>
      <c r="AG36" s="45">
        <f t="shared" si="30"/>
        <v>120452.07167599999</v>
      </c>
      <c r="AH36" s="45">
        <f t="shared" si="30"/>
        <v>115280.87838000001</v>
      </c>
      <c r="AI36" s="45">
        <f t="shared" si="30"/>
        <v>85621.556534999996</v>
      </c>
      <c r="AJ36" s="45">
        <f t="shared" si="30"/>
        <v>102721.510347</v>
      </c>
      <c r="AK36" s="46">
        <f t="shared" si="30"/>
        <v>114626.64560299998</v>
      </c>
      <c r="AL36" s="45">
        <f t="shared" si="16"/>
        <v>705106.43053599994</v>
      </c>
      <c r="AM36" s="45">
        <f t="shared" si="17"/>
        <v>727317.26621999999</v>
      </c>
      <c r="AN36" s="45">
        <f t="shared" si="18"/>
        <v>724840.81813300005</v>
      </c>
      <c r="AO36" s="45">
        <f t="shared" si="19"/>
        <v>749542.25554899999</v>
      </c>
      <c r="AP36" s="45">
        <f t="shared" si="20"/>
        <v>736052.97133699991</v>
      </c>
      <c r="AQ36" s="45">
        <f t="shared" si="21"/>
        <v>792726.3345745001</v>
      </c>
      <c r="AR36" s="45">
        <f t="shared" si="22"/>
        <v>813586.61062099994</v>
      </c>
      <c r="AS36" s="45">
        <f t="shared" si="23"/>
        <v>764968.25179000001</v>
      </c>
      <c r="AT36" s="45">
        <f t="shared" si="24"/>
        <v>781001.34376900003</v>
      </c>
      <c r="AU36" s="45">
        <f t="shared" si="25"/>
        <v>841650.82298599998</v>
      </c>
      <c r="AV36" s="45">
        <f t="shared" si="26"/>
        <v>783551.66387399996</v>
      </c>
      <c r="AW36" s="47">
        <f t="shared" si="27"/>
        <v>681641.3250972</v>
      </c>
    </row>
    <row r="37" spans="1:50" x14ac:dyDescent="0.25">
      <c r="A37" s="22" t="s">
        <v>16</v>
      </c>
      <c r="B37" s="2">
        <v>189041</v>
      </c>
      <c r="C37" s="2">
        <v>209985</v>
      </c>
      <c r="D37" s="2">
        <v>198405</v>
      </c>
      <c r="E37" s="2">
        <v>202173</v>
      </c>
      <c r="F37" s="2">
        <v>213153</v>
      </c>
      <c r="G37" s="2">
        <v>238280</v>
      </c>
      <c r="H37" s="2">
        <v>238477</v>
      </c>
      <c r="I37" s="2">
        <v>228549</v>
      </c>
      <c r="J37" s="2">
        <v>221802</v>
      </c>
      <c r="K37" s="2">
        <v>217277</v>
      </c>
      <c r="L37" s="2">
        <v>198259</v>
      </c>
      <c r="M37" s="36">
        <v>200409</v>
      </c>
      <c r="N37" s="2">
        <v>6416.0741469999994</v>
      </c>
      <c r="O37" s="2">
        <v>4861.0518139999995</v>
      </c>
      <c r="P37" s="2">
        <v>5042.845507</v>
      </c>
      <c r="Q37" s="2">
        <v>17785.100588000001</v>
      </c>
      <c r="R37" s="2">
        <v>9001.5139550000004</v>
      </c>
      <c r="S37" s="2">
        <v>5852.1566650000004</v>
      </c>
      <c r="T37" s="2">
        <v>5845.0958429999991</v>
      </c>
      <c r="U37" s="2">
        <v>6385.1957139999995</v>
      </c>
      <c r="V37" s="2">
        <v>12051.833294999999</v>
      </c>
      <c r="W37" s="2">
        <v>12317.305113</v>
      </c>
      <c r="X37" s="2">
        <v>22269.498441000003</v>
      </c>
      <c r="Y37" s="36">
        <v>12239.868906000002</v>
      </c>
      <c r="Z37" s="2">
        <v>11154.258773000001</v>
      </c>
      <c r="AA37" s="2">
        <v>11968.713956000001</v>
      </c>
      <c r="AB37" s="2">
        <v>6585.7085959999995</v>
      </c>
      <c r="AC37" s="2">
        <v>15056.099047</v>
      </c>
      <c r="AD37" s="2">
        <v>17484.751822000002</v>
      </c>
      <c r="AE37" s="2">
        <v>24742.358763</v>
      </c>
      <c r="AF37" s="2">
        <v>10990.221986999999</v>
      </c>
      <c r="AG37" s="2">
        <v>21374.793344999998</v>
      </c>
      <c r="AH37" s="2">
        <v>21154.767447999999</v>
      </c>
      <c r="AI37" s="2">
        <v>10328.300614000002</v>
      </c>
      <c r="AJ37" s="2">
        <v>21155.914060999999</v>
      </c>
      <c r="AK37" s="36">
        <v>26756.865262000003</v>
      </c>
      <c r="AL37" s="2">
        <f t="shared" si="16"/>
        <v>184302.815374</v>
      </c>
      <c r="AM37" s="2">
        <f t="shared" si="17"/>
        <v>202877.33785800001</v>
      </c>
      <c r="AN37" s="2">
        <f t="shared" si="18"/>
        <v>196862.13691099998</v>
      </c>
      <c r="AO37" s="2">
        <f t="shared" si="19"/>
        <v>204902.00154100001</v>
      </c>
      <c r="AP37" s="2">
        <f t="shared" si="20"/>
        <v>204669.76213300001</v>
      </c>
      <c r="AQ37" s="2">
        <f t="shared" si="21"/>
        <v>219389.79790199999</v>
      </c>
      <c r="AR37" s="2">
        <f t="shared" si="22"/>
        <v>233331.87385599999</v>
      </c>
      <c r="AS37" s="2">
        <f t="shared" si="23"/>
        <v>213559.40236900002</v>
      </c>
      <c r="AT37" s="2">
        <f t="shared" si="24"/>
        <v>212699.06584699999</v>
      </c>
      <c r="AU37" s="2">
        <f t="shared" si="25"/>
        <v>219266.004499</v>
      </c>
      <c r="AV37" s="2">
        <f t="shared" si="26"/>
        <v>199372.58438000001</v>
      </c>
      <c r="AW37" s="19">
        <f t="shared" si="27"/>
        <v>185892.00364399998</v>
      </c>
      <c r="AX37" s="53"/>
    </row>
    <row r="38" spans="1:50" x14ac:dyDescent="0.25">
      <c r="A38" s="24" t="s">
        <v>35</v>
      </c>
      <c r="B38" s="2">
        <f t="shared" ref="B38:AK38" si="31">B39+B40</f>
        <v>153123.21</v>
      </c>
      <c r="C38" s="2">
        <f t="shared" si="31"/>
        <v>170087.85</v>
      </c>
      <c r="D38" s="2">
        <f t="shared" si="31"/>
        <v>160708.04999999999</v>
      </c>
      <c r="E38" s="2">
        <f t="shared" si="31"/>
        <v>163760.13</v>
      </c>
      <c r="F38" s="2">
        <f t="shared" si="31"/>
        <v>172653.93</v>
      </c>
      <c r="G38" s="2">
        <f t="shared" si="31"/>
        <v>193006.8</v>
      </c>
      <c r="H38" s="2">
        <f t="shared" si="31"/>
        <v>193166.4</v>
      </c>
      <c r="I38" s="2">
        <f t="shared" si="31"/>
        <v>185124.69</v>
      </c>
      <c r="J38" s="2">
        <f t="shared" si="31"/>
        <v>179659.62</v>
      </c>
      <c r="K38" s="2">
        <f t="shared" si="31"/>
        <v>178948</v>
      </c>
      <c r="L38" s="2">
        <f t="shared" si="31"/>
        <v>160590</v>
      </c>
      <c r="M38" s="36">
        <f t="shared" si="31"/>
        <v>162331</v>
      </c>
      <c r="N38" s="2">
        <f t="shared" si="31"/>
        <v>15913.782979999996</v>
      </c>
      <c r="O38" s="2">
        <f t="shared" si="31"/>
        <v>17436.388006000001</v>
      </c>
      <c r="P38" s="2">
        <f t="shared" si="31"/>
        <v>17354.694485999997</v>
      </c>
      <c r="Q38" s="2">
        <f t="shared" si="31"/>
        <v>17245.373156000001</v>
      </c>
      <c r="R38" s="2">
        <f t="shared" si="31"/>
        <v>17480.104510999998</v>
      </c>
      <c r="S38" s="2">
        <f t="shared" si="31"/>
        <v>17174.507107999998</v>
      </c>
      <c r="T38" s="2">
        <f t="shared" si="31"/>
        <v>17783.488151999998</v>
      </c>
      <c r="U38" s="2">
        <f t="shared" si="31"/>
        <v>19529.637054000003</v>
      </c>
      <c r="V38" s="2">
        <f t="shared" si="31"/>
        <v>30258.404694000004</v>
      </c>
      <c r="W38" s="2">
        <f t="shared" si="31"/>
        <v>53441.447470999999</v>
      </c>
      <c r="X38" s="2">
        <f t="shared" si="31"/>
        <v>17934.636634999999</v>
      </c>
      <c r="Y38" s="36">
        <f t="shared" si="31"/>
        <v>15819.8371142</v>
      </c>
      <c r="Z38" s="2">
        <f t="shared" si="31"/>
        <v>20034.667730000001</v>
      </c>
      <c r="AA38" s="2">
        <f t="shared" si="31"/>
        <v>28391.570279</v>
      </c>
      <c r="AB38" s="2">
        <f t="shared" si="31"/>
        <v>28126.367936000002</v>
      </c>
      <c r="AC38" s="2">
        <f t="shared" si="31"/>
        <v>28681.336883999997</v>
      </c>
      <c r="AD38" s="2">
        <f t="shared" si="31"/>
        <v>32318.552237999997</v>
      </c>
      <c r="AE38" s="2">
        <f t="shared" si="31"/>
        <v>27332.173530999993</v>
      </c>
      <c r="AF38" s="2">
        <f t="shared" si="31"/>
        <v>25380.206260999999</v>
      </c>
      <c r="AG38" s="2">
        <f t="shared" si="31"/>
        <v>28461.036221000006</v>
      </c>
      <c r="AH38" s="2">
        <f t="shared" si="31"/>
        <v>27812.866055999999</v>
      </c>
      <c r="AI38" s="2">
        <f t="shared" si="31"/>
        <v>27785.562838999998</v>
      </c>
      <c r="AJ38" s="2">
        <f t="shared" si="31"/>
        <v>27085.018079999994</v>
      </c>
      <c r="AK38" s="36">
        <f t="shared" si="31"/>
        <v>28839.524614999998</v>
      </c>
      <c r="AL38" s="2">
        <f t="shared" si="16"/>
        <v>149002.32524999999</v>
      </c>
      <c r="AM38" s="2">
        <f t="shared" si="17"/>
        <v>159132.66772699999</v>
      </c>
      <c r="AN38" s="2">
        <f t="shared" si="18"/>
        <v>149936.37654999999</v>
      </c>
      <c r="AO38" s="2">
        <f t="shared" si="19"/>
        <v>152324.166272</v>
      </c>
      <c r="AP38" s="2">
        <f t="shared" si="20"/>
        <v>157815.48227299997</v>
      </c>
      <c r="AQ38" s="2">
        <f t="shared" si="21"/>
        <v>182849.133577</v>
      </c>
      <c r="AR38" s="2">
        <f t="shared" si="22"/>
        <v>185569.68189100001</v>
      </c>
      <c r="AS38" s="2">
        <f t="shared" si="23"/>
        <v>176193.29083299998</v>
      </c>
      <c r="AT38" s="2">
        <f t="shared" si="24"/>
        <v>182105.15863799999</v>
      </c>
      <c r="AU38" s="2">
        <f t="shared" si="25"/>
        <v>204603.884632</v>
      </c>
      <c r="AV38" s="2">
        <f t="shared" si="26"/>
        <v>151439.61855499999</v>
      </c>
      <c r="AW38" s="19">
        <f t="shared" si="27"/>
        <v>149311.31249919999</v>
      </c>
    </row>
    <row r="39" spans="1:50" x14ac:dyDescent="0.25">
      <c r="A39" s="24" t="s">
        <v>47</v>
      </c>
      <c r="B39" s="2">
        <v>153123.21</v>
      </c>
      <c r="C39" s="2">
        <v>170087.85</v>
      </c>
      <c r="D39" s="2">
        <v>160708.04999999999</v>
      </c>
      <c r="E39" s="2">
        <v>163760.13</v>
      </c>
      <c r="F39" s="2">
        <v>172653.93</v>
      </c>
      <c r="G39" s="2">
        <v>193006.8</v>
      </c>
      <c r="H39" s="2">
        <v>193166.4</v>
      </c>
      <c r="I39" s="2">
        <v>185124.69</v>
      </c>
      <c r="J39" s="2">
        <v>179659.62</v>
      </c>
      <c r="K39" s="2">
        <v>178948</v>
      </c>
      <c r="L39" s="2">
        <v>160590</v>
      </c>
      <c r="M39" s="36">
        <v>162331</v>
      </c>
      <c r="N39" s="2">
        <v>9777.5138289999977</v>
      </c>
      <c r="O39" s="2">
        <v>10854.974536000002</v>
      </c>
      <c r="P39" s="2">
        <v>11355.434828999998</v>
      </c>
      <c r="Q39" s="2">
        <v>11171.671999</v>
      </c>
      <c r="R39" s="2">
        <v>10978.639670999999</v>
      </c>
      <c r="S39" s="2">
        <v>11096.396214999999</v>
      </c>
      <c r="T39" s="2">
        <v>11321.193218999999</v>
      </c>
      <c r="U39" s="2">
        <v>12422.659229000003</v>
      </c>
      <c r="V39" s="2">
        <v>11431.330582000001</v>
      </c>
      <c r="W39" s="2">
        <v>10030.798896</v>
      </c>
      <c r="X39" s="2">
        <v>12036.149189999998</v>
      </c>
      <c r="Y39" s="36">
        <v>9282.7377082000003</v>
      </c>
      <c r="Z39" s="2">
        <v>13495.377979999999</v>
      </c>
      <c r="AA39" s="2">
        <v>18918.164489999999</v>
      </c>
      <c r="AB39" s="2">
        <v>17458.017175000001</v>
      </c>
      <c r="AC39" s="2">
        <v>17826.22725</v>
      </c>
      <c r="AD39" s="2">
        <v>19559.240181999998</v>
      </c>
      <c r="AE39" s="2">
        <v>17094.321879999996</v>
      </c>
      <c r="AF39" s="2">
        <v>16421.568259000003</v>
      </c>
      <c r="AG39" s="2">
        <v>18471.371687000003</v>
      </c>
      <c r="AH39" s="2">
        <v>18899.191418999999</v>
      </c>
      <c r="AI39" s="2">
        <v>18399.960816000003</v>
      </c>
      <c r="AJ39" s="2">
        <v>17557.205709999998</v>
      </c>
      <c r="AK39" s="36">
        <v>18356.923038000001</v>
      </c>
      <c r="AL39" s="2">
        <f t="shared" si="16"/>
        <v>149405.345849</v>
      </c>
      <c r="AM39" s="2">
        <f t="shared" si="17"/>
        <v>162024.660046</v>
      </c>
      <c r="AN39" s="2">
        <f t="shared" si="18"/>
        <v>154605.46765399998</v>
      </c>
      <c r="AO39" s="2">
        <f t="shared" si="19"/>
        <v>157105.57474900002</v>
      </c>
      <c r="AP39" s="2">
        <f t="shared" si="20"/>
        <v>164073.329489</v>
      </c>
      <c r="AQ39" s="2">
        <f t="shared" si="21"/>
        <v>187008.87433499997</v>
      </c>
      <c r="AR39" s="2">
        <f t="shared" si="22"/>
        <v>188066.02496000001</v>
      </c>
      <c r="AS39" s="2">
        <f t="shared" si="23"/>
        <v>179075.97754200001</v>
      </c>
      <c r="AT39" s="2">
        <f t="shared" si="24"/>
        <v>172191.75916299998</v>
      </c>
      <c r="AU39" s="2">
        <f t="shared" si="25"/>
        <v>170578.83807999999</v>
      </c>
      <c r="AV39" s="2">
        <f t="shared" si="26"/>
        <v>155068.94347999999</v>
      </c>
      <c r="AW39" s="19">
        <f t="shared" si="27"/>
        <v>153256.81467019999</v>
      </c>
    </row>
    <row r="40" spans="1:50" x14ac:dyDescent="0.25">
      <c r="A40" s="24" t="s">
        <v>48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8">
        <v>0</v>
      </c>
      <c r="N40" s="3">
        <v>6136.2691509999995</v>
      </c>
      <c r="O40" s="3">
        <v>6581.4134700000013</v>
      </c>
      <c r="P40" s="3">
        <v>5999.2596569999996</v>
      </c>
      <c r="Q40" s="3">
        <v>6073.7011570000004</v>
      </c>
      <c r="R40" s="3">
        <v>6501.4648399999996</v>
      </c>
      <c r="S40" s="3">
        <v>6078.1108930000009</v>
      </c>
      <c r="T40" s="3">
        <v>6462.2949329999992</v>
      </c>
      <c r="U40" s="3">
        <v>7106.9778249999999</v>
      </c>
      <c r="V40" s="3">
        <v>18827.074112000006</v>
      </c>
      <c r="W40" s="3">
        <v>43410.648574999999</v>
      </c>
      <c r="X40" s="3">
        <v>5898.4874449999998</v>
      </c>
      <c r="Y40" s="38">
        <v>6537.0994060000003</v>
      </c>
      <c r="Z40" s="3">
        <v>6539.2897499999999</v>
      </c>
      <c r="AA40" s="3">
        <v>9473.4057889999985</v>
      </c>
      <c r="AB40" s="3">
        <v>10668.350761</v>
      </c>
      <c r="AC40" s="3">
        <v>10855.109633999999</v>
      </c>
      <c r="AD40" s="3">
        <v>12759.312056000001</v>
      </c>
      <c r="AE40" s="3">
        <v>10237.851650999995</v>
      </c>
      <c r="AF40" s="3">
        <v>8958.6380019999979</v>
      </c>
      <c r="AG40" s="3">
        <v>9989.6645340000032</v>
      </c>
      <c r="AH40" s="3">
        <v>8913.6746369999983</v>
      </c>
      <c r="AI40" s="3">
        <v>9385.6020229999976</v>
      </c>
      <c r="AJ40" s="3">
        <v>9527.8123699999978</v>
      </c>
      <c r="AK40" s="38">
        <v>10482.601576999998</v>
      </c>
      <c r="AL40" s="3">
        <f t="shared" si="16"/>
        <v>-403.0205990000004</v>
      </c>
      <c r="AM40" s="3">
        <f t="shared" si="17"/>
        <v>-2891.9923189999972</v>
      </c>
      <c r="AN40" s="3">
        <f t="shared" si="18"/>
        <v>-4669.0911040000001</v>
      </c>
      <c r="AO40" s="3">
        <f t="shared" si="19"/>
        <v>-4781.4084769999981</v>
      </c>
      <c r="AP40" s="3">
        <f t="shared" si="20"/>
        <v>-6257.847216000001</v>
      </c>
      <c r="AQ40" s="3">
        <f t="shared" si="21"/>
        <v>-4159.7407579999945</v>
      </c>
      <c r="AR40" s="3">
        <f t="shared" si="22"/>
        <v>-2496.3430689999986</v>
      </c>
      <c r="AS40" s="3">
        <f t="shared" si="23"/>
        <v>-2882.6867090000032</v>
      </c>
      <c r="AT40" s="3">
        <f t="shared" si="24"/>
        <v>9913.3994750000074</v>
      </c>
      <c r="AU40" s="3">
        <f t="shared" si="25"/>
        <v>34025.046552</v>
      </c>
      <c r="AV40" s="3">
        <f t="shared" si="26"/>
        <v>-3629.3249249999981</v>
      </c>
      <c r="AW40" s="17">
        <f t="shared" si="27"/>
        <v>-3945.5021709999974</v>
      </c>
    </row>
    <row r="41" spans="1:50" x14ac:dyDescent="0.25">
      <c r="A41" s="23" t="s">
        <v>9</v>
      </c>
      <c r="B41" s="2">
        <v>364339</v>
      </c>
      <c r="C41" s="2">
        <v>344261</v>
      </c>
      <c r="D41" s="2">
        <v>317478</v>
      </c>
      <c r="E41" s="2">
        <v>359665</v>
      </c>
      <c r="F41" s="2">
        <v>347627</v>
      </c>
      <c r="G41" s="2">
        <v>380256</v>
      </c>
      <c r="H41" s="2">
        <v>373798</v>
      </c>
      <c r="I41" s="2">
        <v>354791</v>
      </c>
      <c r="J41" s="2">
        <v>325327</v>
      </c>
      <c r="K41" s="2">
        <v>352438</v>
      </c>
      <c r="L41" s="2">
        <v>341815</v>
      </c>
      <c r="M41" s="36">
        <v>287679</v>
      </c>
      <c r="N41" s="2">
        <v>1392.854787</v>
      </c>
      <c r="O41" s="2">
        <v>10376.45009</v>
      </c>
      <c r="P41" s="2">
        <v>108.353448</v>
      </c>
      <c r="Q41" s="2">
        <v>14108.671374</v>
      </c>
      <c r="R41" s="2">
        <v>4556.0269449999996</v>
      </c>
      <c r="S41" s="2">
        <v>79.638720000000006</v>
      </c>
      <c r="T41" s="2">
        <v>1166.9401969999999</v>
      </c>
      <c r="U41" s="2">
        <v>2969.0349530000003</v>
      </c>
      <c r="V41" s="2">
        <v>17449.687445</v>
      </c>
      <c r="W41" s="2">
        <v>2655.6367340000002</v>
      </c>
      <c r="X41" s="2">
        <v>8581.9460199999994</v>
      </c>
      <c r="Y41" s="36">
        <v>10215.931979999999</v>
      </c>
      <c r="Z41" s="2">
        <v>55719.569600000003</v>
      </c>
      <c r="AA41" s="2">
        <v>22695.735400000001</v>
      </c>
      <c r="AB41" s="2">
        <v>29431.705999999998</v>
      </c>
      <c r="AC41" s="2">
        <v>28016.077280000001</v>
      </c>
      <c r="AD41" s="2">
        <v>33816.364860000001</v>
      </c>
      <c r="AE41" s="2">
        <v>30512.768749999999</v>
      </c>
      <c r="AF41" s="2">
        <v>21697.082999999999</v>
      </c>
      <c r="AG41" s="2">
        <v>37176.658000000003</v>
      </c>
      <c r="AH41" s="2">
        <v>33312.082000000002</v>
      </c>
      <c r="AI41" s="2">
        <v>20693.278709999999</v>
      </c>
      <c r="AJ41" s="2">
        <v>19241.691781000001</v>
      </c>
      <c r="AK41" s="36">
        <v>31537.588520000001</v>
      </c>
      <c r="AL41" s="2">
        <f t="shared" si="16"/>
        <v>310012.285187</v>
      </c>
      <c r="AM41" s="2">
        <f t="shared" si="17"/>
        <v>331941.71468999999</v>
      </c>
      <c r="AN41" s="2">
        <f t="shared" si="18"/>
        <v>288154.64744799997</v>
      </c>
      <c r="AO41" s="2">
        <f t="shared" si="19"/>
        <v>345757.594094</v>
      </c>
      <c r="AP41" s="2">
        <f t="shared" si="20"/>
        <v>318366.66208499996</v>
      </c>
      <c r="AQ41" s="2">
        <f t="shared" si="21"/>
        <v>349822.86997</v>
      </c>
      <c r="AR41" s="2">
        <f t="shared" si="22"/>
        <v>353267.857197</v>
      </c>
      <c r="AS41" s="2">
        <f t="shared" si="23"/>
        <v>320583.37695300003</v>
      </c>
      <c r="AT41" s="2">
        <f t="shared" si="24"/>
        <v>309464.60544499999</v>
      </c>
      <c r="AU41" s="2">
        <f t="shared" si="25"/>
        <v>334400.35802400002</v>
      </c>
      <c r="AV41" s="2">
        <f t="shared" si="26"/>
        <v>331155.25423899997</v>
      </c>
      <c r="AW41" s="19">
        <f t="shared" si="27"/>
        <v>266357.34346</v>
      </c>
    </row>
    <row r="42" spans="1:50" x14ac:dyDescent="0.25">
      <c r="A42" s="24" t="s">
        <v>50</v>
      </c>
      <c r="B42" s="3">
        <f t="shared" ref="B42:AK42" si="32">B43+B44</f>
        <v>73375</v>
      </c>
      <c r="C42" s="3">
        <f t="shared" si="32"/>
        <v>55738</v>
      </c>
      <c r="D42" s="3">
        <f t="shared" si="32"/>
        <v>63407</v>
      </c>
      <c r="E42" s="3">
        <f t="shared" si="32"/>
        <v>72582</v>
      </c>
      <c r="F42" s="3">
        <f t="shared" si="32"/>
        <v>66906</v>
      </c>
      <c r="G42" s="3">
        <f t="shared" si="32"/>
        <v>79726</v>
      </c>
      <c r="H42" s="3">
        <f t="shared" si="32"/>
        <v>71408</v>
      </c>
      <c r="I42" s="3">
        <f t="shared" si="32"/>
        <v>74464</v>
      </c>
      <c r="J42" s="3">
        <f t="shared" si="32"/>
        <v>68491</v>
      </c>
      <c r="K42" s="3">
        <f t="shared" si="32"/>
        <v>81461</v>
      </c>
      <c r="L42" s="3">
        <f t="shared" si="32"/>
        <v>81804</v>
      </c>
      <c r="M42" s="38">
        <f t="shared" si="32"/>
        <v>76898</v>
      </c>
      <c r="N42" s="3">
        <f t="shared" si="32"/>
        <v>22199.783993000001</v>
      </c>
      <c r="O42" s="3">
        <f t="shared" si="32"/>
        <v>28157.100055999999</v>
      </c>
      <c r="P42" s="3">
        <f t="shared" si="32"/>
        <v>22678.225102</v>
      </c>
      <c r="Q42" s="3">
        <f t="shared" si="32"/>
        <v>26188.625070000002</v>
      </c>
      <c r="R42" s="3">
        <f t="shared" si="32"/>
        <v>25875.773600999997</v>
      </c>
      <c r="S42" s="3">
        <f t="shared" si="32"/>
        <v>28723.929677000004</v>
      </c>
      <c r="T42" s="3">
        <f t="shared" si="32"/>
        <v>28051.825133999999</v>
      </c>
      <c r="U42" s="3">
        <f t="shared" si="32"/>
        <v>25220.091046000001</v>
      </c>
      <c r="V42" s="3">
        <f t="shared" si="32"/>
        <v>44178.08516200001</v>
      </c>
      <c r="W42" s="3">
        <f t="shared" si="32"/>
        <v>35283.463109000004</v>
      </c>
      <c r="X42" s="3">
        <f t="shared" si="32"/>
        <v>35856.009703000003</v>
      </c>
      <c r="Y42" s="38">
        <f t="shared" si="32"/>
        <v>30235.834750999999</v>
      </c>
      <c r="Z42" s="3">
        <f t="shared" si="32"/>
        <v>13024.144041</v>
      </c>
      <c r="AA42" s="3">
        <f t="shared" si="32"/>
        <v>20939.721614999999</v>
      </c>
      <c r="AB42" s="3">
        <f t="shared" si="32"/>
        <v>18332.632851999999</v>
      </c>
      <c r="AC42" s="3">
        <f t="shared" si="32"/>
        <v>19910.832635000002</v>
      </c>
      <c r="AD42" s="3">
        <f t="shared" si="32"/>
        <v>20478.831211000001</v>
      </c>
      <c r="AE42" s="3">
        <f t="shared" si="32"/>
        <v>23422.462661500002</v>
      </c>
      <c r="AF42" s="3">
        <f t="shared" si="32"/>
        <v>21407.038105</v>
      </c>
      <c r="AG42" s="3">
        <f t="shared" si="32"/>
        <v>15830.249008999999</v>
      </c>
      <c r="AH42" s="3">
        <f t="shared" si="32"/>
        <v>16328.768207000001</v>
      </c>
      <c r="AI42" s="3">
        <f t="shared" si="32"/>
        <v>13762.054937000001</v>
      </c>
      <c r="AJ42" s="3">
        <f t="shared" si="32"/>
        <v>17983.753983999999</v>
      </c>
      <c r="AK42" s="38">
        <f t="shared" si="32"/>
        <v>13235.859866999999</v>
      </c>
      <c r="AL42" s="3">
        <f t="shared" si="16"/>
        <v>82550.639951999998</v>
      </c>
      <c r="AM42" s="3">
        <f t="shared" si="17"/>
        <v>62955.378440999993</v>
      </c>
      <c r="AN42" s="3">
        <f t="shared" si="18"/>
        <v>67752.592250000002</v>
      </c>
      <c r="AO42" s="3">
        <f t="shared" si="19"/>
        <v>78859.79243500001</v>
      </c>
      <c r="AP42" s="3">
        <f t="shared" si="20"/>
        <v>72302.942389999997</v>
      </c>
      <c r="AQ42" s="3">
        <f t="shared" si="21"/>
        <v>85027.467015500006</v>
      </c>
      <c r="AR42" s="3">
        <f t="shared" si="22"/>
        <v>78052.787028999999</v>
      </c>
      <c r="AS42" s="3">
        <f t="shared" si="23"/>
        <v>83853.842036999995</v>
      </c>
      <c r="AT42" s="3">
        <f t="shared" si="24"/>
        <v>96340.316955000002</v>
      </c>
      <c r="AU42" s="3">
        <f t="shared" si="25"/>
        <v>102982.408172</v>
      </c>
      <c r="AV42" s="3">
        <f t="shared" si="26"/>
        <v>99676.255719000008</v>
      </c>
      <c r="AW42" s="17">
        <f t="shared" si="27"/>
        <v>93897.974883999996</v>
      </c>
    </row>
    <row r="43" spans="1:50" x14ac:dyDescent="0.25">
      <c r="A43" s="24" t="s">
        <v>52</v>
      </c>
      <c r="B43" s="3">
        <v>73375</v>
      </c>
      <c r="C43" s="3">
        <v>55738</v>
      </c>
      <c r="D43" s="3">
        <v>63407</v>
      </c>
      <c r="E43" s="3">
        <v>72582</v>
      </c>
      <c r="F43" s="3">
        <v>66906</v>
      </c>
      <c r="G43" s="3">
        <v>79726</v>
      </c>
      <c r="H43" s="3">
        <v>71408</v>
      </c>
      <c r="I43" s="3">
        <v>74464</v>
      </c>
      <c r="J43" s="3">
        <v>68491</v>
      </c>
      <c r="K43" s="3">
        <v>81461</v>
      </c>
      <c r="L43" s="3">
        <v>81804</v>
      </c>
      <c r="M43" s="38">
        <v>76898</v>
      </c>
      <c r="N43" s="3">
        <v>20210.086108</v>
      </c>
      <c r="O43" s="3">
        <v>27472.870692</v>
      </c>
      <c r="P43" s="3">
        <v>21921.260727000001</v>
      </c>
      <c r="Q43" s="3">
        <v>24973.678737000002</v>
      </c>
      <c r="R43" s="3">
        <v>24836.310047999996</v>
      </c>
      <c r="S43" s="3">
        <v>26685.758267000005</v>
      </c>
      <c r="T43" s="3">
        <v>26744.777716000001</v>
      </c>
      <c r="U43" s="3">
        <v>23728.232025000001</v>
      </c>
      <c r="V43" s="3">
        <v>42389.253057000009</v>
      </c>
      <c r="W43" s="3">
        <v>33066.219961000003</v>
      </c>
      <c r="X43" s="3">
        <v>35006.954608</v>
      </c>
      <c r="Y43" s="38">
        <v>28708.674134999997</v>
      </c>
      <c r="Z43" s="3">
        <v>8363.127919999999</v>
      </c>
      <c r="AA43" s="3">
        <v>13434.302517999999</v>
      </c>
      <c r="AB43" s="3">
        <v>11789.610465999998</v>
      </c>
      <c r="AC43" s="3">
        <v>13870.893304000001</v>
      </c>
      <c r="AD43" s="3">
        <v>12065.787077000001</v>
      </c>
      <c r="AE43" s="3">
        <v>15346.081685499999</v>
      </c>
      <c r="AF43" s="3">
        <v>15818.698810999998</v>
      </c>
      <c r="AG43" s="3">
        <v>10679.531675999999</v>
      </c>
      <c r="AH43" s="3">
        <v>9690.9717220000002</v>
      </c>
      <c r="AI43" s="3">
        <v>7992.380193</v>
      </c>
      <c r="AJ43" s="3">
        <v>11799.886752999999</v>
      </c>
      <c r="AK43" s="38">
        <v>6760.1955389999994</v>
      </c>
      <c r="AL43" s="3">
        <f t="shared" si="16"/>
        <v>85221.958188000004</v>
      </c>
      <c r="AM43" s="3">
        <f t="shared" si="17"/>
        <v>69776.568174</v>
      </c>
      <c r="AN43" s="3">
        <f t="shared" si="18"/>
        <v>73538.650261000003</v>
      </c>
      <c r="AO43" s="3">
        <f t="shared" si="19"/>
        <v>83684.785433000012</v>
      </c>
      <c r="AP43" s="3">
        <f t="shared" si="20"/>
        <v>79676.522970999999</v>
      </c>
      <c r="AQ43" s="3">
        <f t="shared" si="21"/>
        <v>91065.676581499996</v>
      </c>
      <c r="AR43" s="3">
        <f t="shared" si="22"/>
        <v>82334.078905000002</v>
      </c>
      <c r="AS43" s="3">
        <f t="shared" si="23"/>
        <v>87512.700349000006</v>
      </c>
      <c r="AT43" s="3">
        <f t="shared" si="24"/>
        <v>101189.28133500001</v>
      </c>
      <c r="AU43" s="3">
        <f t="shared" si="25"/>
        <v>106534.83976799999</v>
      </c>
      <c r="AV43" s="3">
        <f t="shared" si="26"/>
        <v>105011.067855</v>
      </c>
      <c r="AW43" s="17">
        <f t="shared" si="27"/>
        <v>98846.478596000001</v>
      </c>
    </row>
    <row r="44" spans="1:50" x14ac:dyDescent="0.25">
      <c r="A44" s="24" t="s">
        <v>53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8">
        <v>0</v>
      </c>
      <c r="N44" s="3">
        <v>1989.697885</v>
      </c>
      <c r="O44" s="3">
        <v>684.22936399999992</v>
      </c>
      <c r="P44" s="3">
        <v>756.96437500000002</v>
      </c>
      <c r="Q44" s="3">
        <v>1214.9463329999999</v>
      </c>
      <c r="R44" s="3">
        <v>1039.463553</v>
      </c>
      <c r="S44" s="3">
        <v>2038.1714099999999</v>
      </c>
      <c r="T44" s="3">
        <v>1307.0474180000001</v>
      </c>
      <c r="U44" s="3">
        <v>1491.859021</v>
      </c>
      <c r="V44" s="3">
        <v>1788.832105</v>
      </c>
      <c r="W44" s="3">
        <v>2217.243148</v>
      </c>
      <c r="X44" s="3">
        <v>849.05509500000005</v>
      </c>
      <c r="Y44" s="38">
        <v>1527.1606159999997</v>
      </c>
      <c r="Z44" s="3">
        <v>4661.0161209999997</v>
      </c>
      <c r="AA44" s="3">
        <v>7505.4190969999991</v>
      </c>
      <c r="AB44" s="3">
        <v>6543.0223859999996</v>
      </c>
      <c r="AC44" s="3">
        <v>6039.9393310000005</v>
      </c>
      <c r="AD44" s="3">
        <v>8413.0441339999998</v>
      </c>
      <c r="AE44" s="3">
        <v>8076.3809760000004</v>
      </c>
      <c r="AF44" s="3">
        <v>5588.3392940000012</v>
      </c>
      <c r="AG44" s="3">
        <v>5150.7173330000005</v>
      </c>
      <c r="AH44" s="3">
        <v>6637.7964850000008</v>
      </c>
      <c r="AI44" s="3">
        <v>5769.6747439999999</v>
      </c>
      <c r="AJ44" s="3">
        <v>6183.8672310000002</v>
      </c>
      <c r="AK44" s="38">
        <v>6475.6643279999989</v>
      </c>
      <c r="AL44" s="3">
        <f t="shared" si="16"/>
        <v>-2671.3182359999996</v>
      </c>
      <c r="AM44" s="3">
        <f t="shared" si="17"/>
        <v>-6821.1897329999993</v>
      </c>
      <c r="AN44" s="3">
        <f t="shared" si="18"/>
        <v>-5786.0580109999992</v>
      </c>
      <c r="AO44" s="3">
        <f t="shared" si="19"/>
        <v>-4824.9929980000006</v>
      </c>
      <c r="AP44" s="3">
        <f t="shared" si="20"/>
        <v>-7373.5805810000002</v>
      </c>
      <c r="AQ44" s="3">
        <f t="shared" si="21"/>
        <v>-6038.2095660000005</v>
      </c>
      <c r="AR44" s="3">
        <f t="shared" si="22"/>
        <v>-4281.2918760000011</v>
      </c>
      <c r="AS44" s="3">
        <f t="shared" si="23"/>
        <v>-3658.8583120000003</v>
      </c>
      <c r="AT44" s="3">
        <f t="shared" si="24"/>
        <v>-4848.9643800000013</v>
      </c>
      <c r="AU44" s="3">
        <f t="shared" si="25"/>
        <v>-3552.4315959999999</v>
      </c>
      <c r="AV44" s="3">
        <f t="shared" si="26"/>
        <v>-5334.8121360000005</v>
      </c>
      <c r="AW44" s="17">
        <f t="shared" si="27"/>
        <v>-4948.5037119999997</v>
      </c>
    </row>
    <row r="45" spans="1:50" x14ac:dyDescent="0.25">
      <c r="A45" s="29" t="s">
        <v>36</v>
      </c>
      <c r="B45" s="3">
        <v>30135</v>
      </c>
      <c r="C45" s="3">
        <v>30808</v>
      </c>
      <c r="D45" s="3">
        <v>44695</v>
      </c>
      <c r="E45" s="3">
        <v>34768</v>
      </c>
      <c r="F45" s="3">
        <v>36968</v>
      </c>
      <c r="G45" s="3">
        <v>40916</v>
      </c>
      <c r="H45" s="3">
        <v>42459</v>
      </c>
      <c r="I45" s="3">
        <v>40670</v>
      </c>
      <c r="J45" s="3">
        <v>41257</v>
      </c>
      <c r="K45" s="3">
        <v>40105</v>
      </c>
      <c r="L45" s="3">
        <v>41475</v>
      </c>
      <c r="M45" s="38">
        <v>31962</v>
      </c>
      <c r="N45" s="3">
        <v>4736.6886260000001</v>
      </c>
      <c r="O45" s="3">
        <v>3826.45766</v>
      </c>
      <c r="P45" s="3">
        <v>3183.5302590000001</v>
      </c>
      <c r="Q45" s="3">
        <v>3177.1249319999997</v>
      </c>
      <c r="R45" s="3">
        <v>8976.0245190000005</v>
      </c>
      <c r="S45" s="3">
        <v>2770.1079810000001</v>
      </c>
      <c r="T45" s="3">
        <v>2055.149985</v>
      </c>
      <c r="U45" s="3">
        <v>3280.8703380000002</v>
      </c>
      <c r="V45" s="3">
        <v>3286.7156239999999</v>
      </c>
      <c r="W45" s="3">
        <v>3462.3390429999999</v>
      </c>
      <c r="X45" s="3">
        <v>2460.1091379999998</v>
      </c>
      <c r="Y45" s="38">
        <v>2946.2394800000002</v>
      </c>
      <c r="Z45" s="3">
        <v>6546.5263599999998</v>
      </c>
      <c r="AA45" s="3">
        <v>6638.2457329999997</v>
      </c>
      <c r="AB45" s="3">
        <v>9245.3306300000004</v>
      </c>
      <c r="AC45" s="3">
        <v>11533.376615000001</v>
      </c>
      <c r="AD45" s="3">
        <v>10752.863605</v>
      </c>
      <c r="AE45" s="3">
        <v>10104.651887999999</v>
      </c>
      <c r="AF45" s="3">
        <v>6132.9288630000001</v>
      </c>
      <c r="AG45" s="3">
        <v>9374.5354139999999</v>
      </c>
      <c r="AH45" s="3">
        <v>10311.900841999999</v>
      </c>
      <c r="AI45" s="3">
        <v>7817.8138429999999</v>
      </c>
      <c r="AJ45" s="3">
        <v>10258.620427999998</v>
      </c>
      <c r="AK45" s="38">
        <v>7871.7249730000003</v>
      </c>
      <c r="AL45" s="3">
        <f t="shared" si="16"/>
        <v>28325.162266000003</v>
      </c>
      <c r="AM45" s="3">
        <f t="shared" si="17"/>
        <v>27996.211927</v>
      </c>
      <c r="AN45" s="3">
        <f t="shared" si="18"/>
        <v>38633.199628999995</v>
      </c>
      <c r="AO45" s="3">
        <f t="shared" si="19"/>
        <v>26411.748316999998</v>
      </c>
      <c r="AP45" s="3">
        <f t="shared" si="20"/>
        <v>35191.160914</v>
      </c>
      <c r="AQ45" s="3">
        <f t="shared" si="21"/>
        <v>33581.456093000001</v>
      </c>
      <c r="AR45" s="3">
        <f t="shared" si="22"/>
        <v>38381.221121999995</v>
      </c>
      <c r="AS45" s="3">
        <f t="shared" si="23"/>
        <v>34576.334924000003</v>
      </c>
      <c r="AT45" s="3">
        <f t="shared" si="24"/>
        <v>34231.814782000001</v>
      </c>
      <c r="AU45" s="3">
        <f t="shared" si="25"/>
        <v>35749.525200000004</v>
      </c>
      <c r="AV45" s="3">
        <f t="shared" si="26"/>
        <v>33676.488710000005</v>
      </c>
      <c r="AW45" s="17">
        <f t="shared" si="27"/>
        <v>27036.514507000004</v>
      </c>
    </row>
    <row r="46" spans="1:50" x14ac:dyDescent="0.25">
      <c r="A46" s="23" t="s">
        <v>17</v>
      </c>
      <c r="B46" s="3">
        <v>54771</v>
      </c>
      <c r="C46" s="3">
        <v>58224</v>
      </c>
      <c r="D46" s="3">
        <v>66061</v>
      </c>
      <c r="E46" s="3">
        <v>52029</v>
      </c>
      <c r="F46" s="3">
        <v>64055</v>
      </c>
      <c r="G46" s="3">
        <v>55052</v>
      </c>
      <c r="H46" s="3">
        <v>61895</v>
      </c>
      <c r="I46" s="3">
        <v>57111</v>
      </c>
      <c r="J46" s="3">
        <v>55273</v>
      </c>
      <c r="K46" s="3">
        <v>60819</v>
      </c>
      <c r="L46" s="3">
        <v>58471</v>
      </c>
      <c r="M46" s="38">
        <v>54948</v>
      </c>
      <c r="N46" s="3">
        <v>46459.361667999998</v>
      </c>
      <c r="O46" s="3">
        <v>54743.121743999996</v>
      </c>
      <c r="P46" s="3">
        <v>71773.79174200003</v>
      </c>
      <c r="Q46" s="3">
        <v>56577.803509999991</v>
      </c>
      <c r="R46" s="3">
        <v>56142.872602000003</v>
      </c>
      <c r="S46" s="3">
        <v>57692.867775999992</v>
      </c>
      <c r="T46" s="3">
        <v>54021.880211000003</v>
      </c>
      <c r="U46" s="3">
        <v>66200.732747000002</v>
      </c>
      <c r="V46" s="3">
        <v>67278.691031000009</v>
      </c>
      <c r="W46" s="3">
        <v>57938.424320000013</v>
      </c>
      <c r="X46" s="3">
        <v>61084.865740999987</v>
      </c>
      <c r="Y46" s="38">
        <v>65346.041873999988</v>
      </c>
      <c r="Z46" s="3">
        <v>4276.1635059999999</v>
      </c>
      <c r="AA46" s="3">
        <v>4511.827702999999</v>
      </c>
      <c r="AB46" s="3">
        <v>7634.9595489999992</v>
      </c>
      <c r="AC46" s="3">
        <v>9855.5518789999987</v>
      </c>
      <c r="AD46" s="3">
        <v>4770.0888629999999</v>
      </c>
      <c r="AE46" s="3">
        <v>5594.2755300000008</v>
      </c>
      <c r="AF46" s="3">
        <v>6392.0666179999998</v>
      </c>
      <c r="AG46" s="3">
        <v>7784.1971049999993</v>
      </c>
      <c r="AH46" s="3">
        <v>5502.6514309999993</v>
      </c>
      <c r="AI46" s="3">
        <v>4829.3412560000006</v>
      </c>
      <c r="AJ46" s="3">
        <v>6781.1585030000006</v>
      </c>
      <c r="AK46" s="38">
        <v>5820.7606629999991</v>
      </c>
      <c r="AL46" s="3">
        <f t="shared" si="16"/>
        <v>96954.198162000001</v>
      </c>
      <c r="AM46" s="3">
        <f t="shared" si="17"/>
        <v>108455.294041</v>
      </c>
      <c r="AN46" s="3">
        <f t="shared" si="18"/>
        <v>130199.83219300004</v>
      </c>
      <c r="AO46" s="3">
        <f t="shared" si="19"/>
        <v>98751.251630999992</v>
      </c>
      <c r="AP46" s="3">
        <f t="shared" si="20"/>
        <v>115427.78373900001</v>
      </c>
      <c r="AQ46" s="3">
        <f t="shared" si="21"/>
        <v>107150.592246</v>
      </c>
      <c r="AR46" s="3">
        <f t="shared" si="22"/>
        <v>109524.81359300001</v>
      </c>
      <c r="AS46" s="3">
        <f t="shared" si="23"/>
        <v>115527.535642</v>
      </c>
      <c r="AT46" s="3">
        <f t="shared" si="24"/>
        <v>117049.0396</v>
      </c>
      <c r="AU46" s="3">
        <f t="shared" si="25"/>
        <v>113928.08306400002</v>
      </c>
      <c r="AV46" s="3">
        <f t="shared" si="26"/>
        <v>112774.70723799999</v>
      </c>
      <c r="AW46" s="17">
        <f t="shared" si="27"/>
        <v>114473.28121099999</v>
      </c>
    </row>
    <row r="47" spans="1:50" x14ac:dyDescent="0.25">
      <c r="A47" s="23" t="s">
        <v>10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36">
        <v>0</v>
      </c>
      <c r="N47" s="2">
        <v>3373.9773440000004</v>
      </c>
      <c r="O47" s="2">
        <v>1950.1888750000001</v>
      </c>
      <c r="P47" s="2">
        <v>8366.949775000001</v>
      </c>
      <c r="Q47" s="2">
        <v>3885.1051320000001</v>
      </c>
      <c r="R47" s="2">
        <v>3161.5709689999999</v>
      </c>
      <c r="S47" s="2">
        <v>4851.4492230000005</v>
      </c>
      <c r="T47" s="2">
        <v>1912.8881930000002</v>
      </c>
      <c r="U47" s="2">
        <v>4676.4571450000003</v>
      </c>
      <c r="V47" s="2">
        <v>6505.6165080000001</v>
      </c>
      <c r="W47" s="2">
        <v>6535.50378</v>
      </c>
      <c r="X47" s="2">
        <v>6780.4302690000004</v>
      </c>
      <c r="Y47" s="36">
        <v>3762.4540940000002</v>
      </c>
      <c r="Z47" s="2">
        <v>322.004774</v>
      </c>
      <c r="AA47" s="2">
        <v>535.11603600000001</v>
      </c>
      <c r="AB47" s="2">
        <v>609.98918000000003</v>
      </c>
      <c r="AC47" s="2">
        <v>538.14344799999992</v>
      </c>
      <c r="AD47" s="2">
        <v>310.39796899999999</v>
      </c>
      <c r="AE47" s="2">
        <v>463.114802</v>
      </c>
      <c r="AF47" s="2">
        <v>240.37490500000001</v>
      </c>
      <c r="AG47" s="2">
        <v>450.601382</v>
      </c>
      <c r="AH47" s="2">
        <v>857.76739599999996</v>
      </c>
      <c r="AI47" s="2">
        <v>405.20433599999996</v>
      </c>
      <c r="AJ47" s="2">
        <v>215.35351</v>
      </c>
      <c r="AK47" s="36">
        <v>563.64509499999997</v>
      </c>
      <c r="AL47" s="2">
        <f t="shared" si="16"/>
        <v>3051.9725700000004</v>
      </c>
      <c r="AM47" s="2">
        <f t="shared" si="17"/>
        <v>1415.0728389999999</v>
      </c>
      <c r="AN47" s="2">
        <f t="shared" si="18"/>
        <v>7756.9605950000005</v>
      </c>
      <c r="AO47" s="2">
        <f t="shared" si="19"/>
        <v>3346.9616840000003</v>
      </c>
      <c r="AP47" s="2">
        <f t="shared" si="20"/>
        <v>2851.1729999999998</v>
      </c>
      <c r="AQ47" s="2">
        <f t="shared" si="21"/>
        <v>4388.3344210000005</v>
      </c>
      <c r="AR47" s="2">
        <f t="shared" si="22"/>
        <v>1672.5132880000001</v>
      </c>
      <c r="AS47" s="2">
        <f t="shared" si="23"/>
        <v>4225.8557630000005</v>
      </c>
      <c r="AT47" s="2">
        <f t="shared" si="24"/>
        <v>5647.8491119999999</v>
      </c>
      <c r="AU47" s="2">
        <f t="shared" si="25"/>
        <v>6130.2994440000002</v>
      </c>
      <c r="AV47" s="2">
        <f t="shared" si="26"/>
        <v>6565.0767590000005</v>
      </c>
      <c r="AW47" s="19">
        <f t="shared" si="27"/>
        <v>3198.8089990000003</v>
      </c>
    </row>
    <row r="48" spans="1:50" x14ac:dyDescent="0.25">
      <c r="A48" s="23" t="s">
        <v>13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36">
        <v>0</v>
      </c>
      <c r="N48" s="2">
        <v>4030.2534770000002</v>
      </c>
      <c r="O48" s="2">
        <v>2701.438697</v>
      </c>
      <c r="P48" s="2">
        <v>6253.1225569999997</v>
      </c>
      <c r="Q48" s="2">
        <v>2952.509575</v>
      </c>
      <c r="R48" s="2">
        <v>2085.608933</v>
      </c>
      <c r="S48" s="2">
        <v>3532.9553500000002</v>
      </c>
      <c r="T48" s="2">
        <v>6952.2626449999998</v>
      </c>
      <c r="U48" s="2">
        <v>1573.3044689999999</v>
      </c>
      <c r="V48" s="2">
        <v>3123.1883899999998</v>
      </c>
      <c r="W48" s="2">
        <v>3538.259951</v>
      </c>
      <c r="X48" s="2">
        <v>9481.6782739999999</v>
      </c>
      <c r="Y48" s="36">
        <v>3805.7625010000002</v>
      </c>
      <c r="Z48" s="2">
        <v>1.1702000000000001E-2</v>
      </c>
      <c r="AA48" s="2">
        <v>70</v>
      </c>
      <c r="AB48" s="2">
        <v>0</v>
      </c>
      <c r="AC48" s="2">
        <v>3.64</v>
      </c>
      <c r="AD48" s="2">
        <v>3.6741299999999999</v>
      </c>
      <c r="AE48" s="2">
        <v>9.4719999999999995</v>
      </c>
      <c r="AF48" s="2">
        <v>0</v>
      </c>
      <c r="AG48" s="2">
        <v>1.1999999999999999E-3</v>
      </c>
      <c r="AH48" s="2">
        <v>7.4999999999999997E-2</v>
      </c>
      <c r="AI48" s="2">
        <v>0</v>
      </c>
      <c r="AJ48" s="2">
        <v>0</v>
      </c>
      <c r="AK48" s="36">
        <v>0.67660799999999999</v>
      </c>
      <c r="AL48" s="2">
        <f t="shared" si="16"/>
        <v>4030.2417750000004</v>
      </c>
      <c r="AM48" s="2">
        <f t="shared" si="17"/>
        <v>2631.438697</v>
      </c>
      <c r="AN48" s="2">
        <f t="shared" si="18"/>
        <v>6253.1225569999997</v>
      </c>
      <c r="AO48" s="2">
        <f t="shared" si="19"/>
        <v>2948.8695750000002</v>
      </c>
      <c r="AP48" s="2">
        <f t="shared" si="20"/>
        <v>2081.9348030000001</v>
      </c>
      <c r="AQ48" s="2">
        <f t="shared" si="21"/>
        <v>3523.48335</v>
      </c>
      <c r="AR48" s="2">
        <f t="shared" si="22"/>
        <v>6952.2626449999998</v>
      </c>
      <c r="AS48" s="2">
        <f t="shared" si="23"/>
        <v>1573.303269</v>
      </c>
      <c r="AT48" s="2">
        <f t="shared" si="24"/>
        <v>3123.11339</v>
      </c>
      <c r="AU48" s="2">
        <f t="shared" si="25"/>
        <v>3538.259951</v>
      </c>
      <c r="AV48" s="2">
        <f t="shared" si="26"/>
        <v>9481.6782739999999</v>
      </c>
      <c r="AW48" s="19">
        <f t="shared" si="27"/>
        <v>3805.0858929999999</v>
      </c>
    </row>
    <row r="49" spans="1:49" x14ac:dyDescent="0.25">
      <c r="A49" s="44" t="s">
        <v>37</v>
      </c>
      <c r="B49" s="45">
        <f t="shared" ref="B49:AW49" si="33">B50+B51</f>
        <v>117251</v>
      </c>
      <c r="C49" s="45">
        <f t="shared" si="33"/>
        <v>129989</v>
      </c>
      <c r="D49" s="45">
        <f t="shared" si="33"/>
        <v>129527</v>
      </c>
      <c r="E49" s="45">
        <f t="shared" si="33"/>
        <v>129508.982</v>
      </c>
      <c r="F49" s="45">
        <f t="shared" si="33"/>
        <v>132891.36300000001</v>
      </c>
      <c r="G49" s="45">
        <f t="shared" si="33"/>
        <v>122301.06299999999</v>
      </c>
      <c r="H49" s="45">
        <f t="shared" si="33"/>
        <v>130223.31</v>
      </c>
      <c r="I49" s="45">
        <f t="shared" si="33"/>
        <v>155640.37700000001</v>
      </c>
      <c r="J49" s="45">
        <f t="shared" si="33"/>
        <v>150203.28599999999</v>
      </c>
      <c r="K49" s="45">
        <f t="shared" si="33"/>
        <v>166365.851</v>
      </c>
      <c r="L49" s="45">
        <f t="shared" si="33"/>
        <v>163119.97399999999</v>
      </c>
      <c r="M49" s="46">
        <f t="shared" si="33"/>
        <v>173099.41800000001</v>
      </c>
      <c r="N49" s="45">
        <f t="shared" si="33"/>
        <v>34440.676182000003</v>
      </c>
      <c r="O49" s="45">
        <f t="shared" si="33"/>
        <v>40629.663055999998</v>
      </c>
      <c r="P49" s="45">
        <f t="shared" si="33"/>
        <v>38998.237395000004</v>
      </c>
      <c r="Q49" s="45">
        <f t="shared" si="33"/>
        <v>40086.379354999997</v>
      </c>
      <c r="R49" s="45">
        <f t="shared" si="33"/>
        <v>54208.345862000002</v>
      </c>
      <c r="S49" s="45">
        <f t="shared" si="33"/>
        <v>85761.023872999998</v>
      </c>
      <c r="T49" s="45">
        <f t="shared" si="33"/>
        <v>55584.897303999998</v>
      </c>
      <c r="U49" s="45">
        <f t="shared" si="33"/>
        <v>58378.787320000003</v>
      </c>
      <c r="V49" s="45">
        <f t="shared" si="33"/>
        <v>89842.700901999997</v>
      </c>
      <c r="W49" s="45">
        <f t="shared" si="33"/>
        <v>76511.562965000019</v>
      </c>
      <c r="X49" s="45">
        <f t="shared" si="33"/>
        <v>66472.904376999999</v>
      </c>
      <c r="Y49" s="46">
        <f t="shared" si="33"/>
        <v>38161.806128999997</v>
      </c>
      <c r="Z49" s="45">
        <f t="shared" si="33"/>
        <v>73479.019779999988</v>
      </c>
      <c r="AA49" s="45">
        <f t="shared" si="33"/>
        <v>70911.187567999994</v>
      </c>
      <c r="AB49" s="45">
        <f t="shared" si="33"/>
        <v>59748.840083000003</v>
      </c>
      <c r="AC49" s="45">
        <f t="shared" si="33"/>
        <v>82612.161569000004</v>
      </c>
      <c r="AD49" s="45">
        <f t="shared" si="33"/>
        <v>83152.621964999998</v>
      </c>
      <c r="AE49" s="45">
        <f t="shared" si="33"/>
        <v>92909.848424999989</v>
      </c>
      <c r="AF49" s="45">
        <f t="shared" si="33"/>
        <v>84815.529910000012</v>
      </c>
      <c r="AG49" s="45">
        <f t="shared" si="33"/>
        <v>86050.293344999998</v>
      </c>
      <c r="AH49" s="45">
        <f t="shared" si="33"/>
        <v>74739.934675000011</v>
      </c>
      <c r="AI49" s="45">
        <f t="shared" si="33"/>
        <v>90390.665651000003</v>
      </c>
      <c r="AJ49" s="45">
        <f t="shared" si="33"/>
        <v>103508.93719700002</v>
      </c>
      <c r="AK49" s="46">
        <f t="shared" si="33"/>
        <v>99536.681462500012</v>
      </c>
      <c r="AL49" s="45">
        <f t="shared" si="33"/>
        <v>78212.656402000022</v>
      </c>
      <c r="AM49" s="45">
        <f t="shared" si="33"/>
        <v>99707.475488000026</v>
      </c>
      <c r="AN49" s="45">
        <f t="shared" si="33"/>
        <v>108776.39731199999</v>
      </c>
      <c r="AO49" s="45">
        <f t="shared" si="33"/>
        <v>86983.199785999983</v>
      </c>
      <c r="AP49" s="45">
        <f t="shared" si="33"/>
        <v>103947.08689699999</v>
      </c>
      <c r="AQ49" s="45">
        <f t="shared" si="33"/>
        <v>115152.23844800002</v>
      </c>
      <c r="AR49" s="45">
        <f t="shared" si="33"/>
        <v>100992.67739399997</v>
      </c>
      <c r="AS49" s="45">
        <f t="shared" si="33"/>
        <v>127968.87097500003</v>
      </c>
      <c r="AT49" s="45">
        <f t="shared" si="33"/>
        <v>165306.05222700001</v>
      </c>
      <c r="AU49" s="45">
        <f t="shared" si="33"/>
        <v>152486.74831400003</v>
      </c>
      <c r="AV49" s="45">
        <f t="shared" si="33"/>
        <v>126083.94117999999</v>
      </c>
      <c r="AW49" s="47">
        <f t="shared" si="33"/>
        <v>111724.54266649998</v>
      </c>
    </row>
    <row r="50" spans="1:49" x14ac:dyDescent="0.25">
      <c r="A50" s="16" t="s">
        <v>11</v>
      </c>
      <c r="B50" s="3">
        <v>60212</v>
      </c>
      <c r="C50" s="3">
        <v>56863</v>
      </c>
      <c r="D50" s="3">
        <v>59216</v>
      </c>
      <c r="E50" s="3">
        <v>59481</v>
      </c>
      <c r="F50" s="3">
        <v>60918</v>
      </c>
      <c r="G50" s="3">
        <v>56784</v>
      </c>
      <c r="H50" s="3">
        <v>65256</v>
      </c>
      <c r="I50" s="3">
        <v>67355</v>
      </c>
      <c r="J50" s="3">
        <v>65940</v>
      </c>
      <c r="K50" s="3">
        <v>82519</v>
      </c>
      <c r="L50" s="3">
        <v>82142</v>
      </c>
      <c r="M50" s="38">
        <v>84211</v>
      </c>
      <c r="N50" s="3">
        <v>8060.3775970000006</v>
      </c>
      <c r="O50" s="3">
        <v>7994.2971740000012</v>
      </c>
      <c r="P50" s="3">
        <v>7046.7055900000023</v>
      </c>
      <c r="Q50" s="3">
        <v>10787.311541000001</v>
      </c>
      <c r="R50" s="3">
        <v>8418.8731089999983</v>
      </c>
      <c r="S50" s="3">
        <v>9091.6074509999999</v>
      </c>
      <c r="T50" s="3">
        <v>10981.602747999996</v>
      </c>
      <c r="U50" s="3">
        <v>8718.8684140000005</v>
      </c>
      <c r="V50" s="3">
        <v>7498.4268530000008</v>
      </c>
      <c r="W50" s="3">
        <v>7863.8637249999992</v>
      </c>
      <c r="X50" s="3">
        <v>9827.0781879999959</v>
      </c>
      <c r="Y50" s="38">
        <v>7185.2308179999991</v>
      </c>
      <c r="Z50" s="3">
        <v>55850.391205999993</v>
      </c>
      <c r="AA50" s="3">
        <v>48399.424770999991</v>
      </c>
      <c r="AB50" s="3">
        <v>35030.390261</v>
      </c>
      <c r="AC50" s="3">
        <v>50609.740855000004</v>
      </c>
      <c r="AD50" s="3">
        <v>51751.278810999996</v>
      </c>
      <c r="AE50" s="3">
        <v>62657.751074999986</v>
      </c>
      <c r="AF50" s="3">
        <v>58935.041650000006</v>
      </c>
      <c r="AG50" s="3">
        <v>62801.808451999997</v>
      </c>
      <c r="AH50" s="3">
        <v>53533.07411400001</v>
      </c>
      <c r="AI50" s="3">
        <v>67939.118348000004</v>
      </c>
      <c r="AJ50" s="3">
        <v>79185.626055000015</v>
      </c>
      <c r="AK50" s="38">
        <v>69535.15733300001</v>
      </c>
      <c r="AL50" s="3">
        <f t="shared" ref="AL50:AW50" si="34">(B50+N50-Z50)</f>
        <v>12421.986391000006</v>
      </c>
      <c r="AM50" s="3">
        <f t="shared" si="34"/>
        <v>16457.872403000008</v>
      </c>
      <c r="AN50" s="3">
        <f t="shared" si="34"/>
        <v>31232.315328999997</v>
      </c>
      <c r="AO50" s="3">
        <f t="shared" si="34"/>
        <v>19658.570685999999</v>
      </c>
      <c r="AP50" s="3">
        <f t="shared" si="34"/>
        <v>17585.594297999996</v>
      </c>
      <c r="AQ50" s="3">
        <f t="shared" si="34"/>
        <v>3217.8563760000179</v>
      </c>
      <c r="AR50" s="3">
        <f t="shared" si="34"/>
        <v>17302.561097999984</v>
      </c>
      <c r="AS50" s="3">
        <f t="shared" si="34"/>
        <v>13272.059961999999</v>
      </c>
      <c r="AT50" s="3">
        <f t="shared" si="34"/>
        <v>19905.352738999987</v>
      </c>
      <c r="AU50" s="3">
        <f t="shared" si="34"/>
        <v>22443.745376999999</v>
      </c>
      <c r="AV50" s="3">
        <f t="shared" si="34"/>
        <v>12783.452132999984</v>
      </c>
      <c r="AW50" s="17">
        <f t="shared" si="34"/>
        <v>21861.073484999986</v>
      </c>
    </row>
    <row r="51" spans="1:49" x14ac:dyDescent="0.25">
      <c r="A51" s="48" t="s">
        <v>55</v>
      </c>
      <c r="B51" s="45">
        <f>(B52+B53)</f>
        <v>57039</v>
      </c>
      <c r="C51" s="45">
        <f t="shared" ref="C51:AW51" si="35">(C52+C53)</f>
        <v>73126</v>
      </c>
      <c r="D51" s="45">
        <f t="shared" si="35"/>
        <v>70311</v>
      </c>
      <c r="E51" s="45">
        <f t="shared" si="35"/>
        <v>70027.982000000004</v>
      </c>
      <c r="F51" s="45">
        <f t="shared" si="35"/>
        <v>71973.362999999998</v>
      </c>
      <c r="G51" s="45">
        <f t="shared" si="35"/>
        <v>65517.063000000002</v>
      </c>
      <c r="H51" s="45">
        <f t="shared" si="35"/>
        <v>64967.31</v>
      </c>
      <c r="I51" s="45">
        <f t="shared" si="35"/>
        <v>88285.377000000008</v>
      </c>
      <c r="J51" s="45">
        <f t="shared" si="35"/>
        <v>84263.285999999993</v>
      </c>
      <c r="K51" s="45">
        <f t="shared" si="35"/>
        <v>83846.850999999995</v>
      </c>
      <c r="L51" s="45">
        <f t="shared" si="35"/>
        <v>80977.974000000002</v>
      </c>
      <c r="M51" s="46">
        <f t="shared" si="35"/>
        <v>88888.418000000005</v>
      </c>
      <c r="N51" s="45">
        <f t="shared" si="35"/>
        <v>26380.298585000004</v>
      </c>
      <c r="O51" s="45">
        <f t="shared" si="35"/>
        <v>32635.365881999998</v>
      </c>
      <c r="P51" s="45">
        <f t="shared" si="35"/>
        <v>31951.531804999999</v>
      </c>
      <c r="Q51" s="45">
        <f t="shared" si="35"/>
        <v>29299.067813999995</v>
      </c>
      <c r="R51" s="45">
        <f t="shared" si="35"/>
        <v>45789.472753000002</v>
      </c>
      <c r="S51" s="45">
        <f t="shared" si="35"/>
        <v>76669.416421999995</v>
      </c>
      <c r="T51" s="45">
        <f t="shared" si="35"/>
        <v>44603.294556000001</v>
      </c>
      <c r="U51" s="45">
        <f t="shared" si="35"/>
        <v>49659.918905999999</v>
      </c>
      <c r="V51" s="45">
        <f t="shared" si="35"/>
        <v>82344.274049</v>
      </c>
      <c r="W51" s="45">
        <f t="shared" si="35"/>
        <v>68647.699240000016</v>
      </c>
      <c r="X51" s="45">
        <f t="shared" si="35"/>
        <v>56645.826188999999</v>
      </c>
      <c r="Y51" s="46">
        <f t="shared" si="35"/>
        <v>30976.575310999997</v>
      </c>
      <c r="Z51" s="45">
        <f t="shared" si="35"/>
        <v>17628.628573999998</v>
      </c>
      <c r="AA51" s="45">
        <f t="shared" si="35"/>
        <v>22511.762796999999</v>
      </c>
      <c r="AB51" s="45">
        <f t="shared" si="35"/>
        <v>24718.449821999999</v>
      </c>
      <c r="AC51" s="45">
        <f t="shared" si="35"/>
        <v>32002.420714</v>
      </c>
      <c r="AD51" s="45">
        <f t="shared" si="35"/>
        <v>31401.343154000002</v>
      </c>
      <c r="AE51" s="45">
        <f t="shared" si="35"/>
        <v>30252.09735</v>
      </c>
      <c r="AF51" s="45">
        <f t="shared" si="35"/>
        <v>25880.488259999998</v>
      </c>
      <c r="AG51" s="45">
        <f t="shared" si="35"/>
        <v>23248.484892999997</v>
      </c>
      <c r="AH51" s="45">
        <f t="shared" si="35"/>
        <v>21206.860560999998</v>
      </c>
      <c r="AI51" s="45">
        <f t="shared" si="35"/>
        <v>22451.547302999996</v>
      </c>
      <c r="AJ51" s="45">
        <f t="shared" si="35"/>
        <v>24323.311141999999</v>
      </c>
      <c r="AK51" s="46">
        <f t="shared" si="35"/>
        <v>30001.524129499998</v>
      </c>
      <c r="AL51" s="45">
        <f t="shared" si="35"/>
        <v>65790.670011000009</v>
      </c>
      <c r="AM51" s="45">
        <f t="shared" si="35"/>
        <v>83249.60308500001</v>
      </c>
      <c r="AN51" s="45">
        <f t="shared" si="35"/>
        <v>77544.081982999996</v>
      </c>
      <c r="AO51" s="45">
        <f t="shared" si="35"/>
        <v>67324.629099999991</v>
      </c>
      <c r="AP51" s="45">
        <f t="shared" si="35"/>
        <v>86361.49259899999</v>
      </c>
      <c r="AQ51" s="45">
        <f t="shared" si="35"/>
        <v>111934.38207200001</v>
      </c>
      <c r="AR51" s="45">
        <f t="shared" si="35"/>
        <v>83690.116295999993</v>
      </c>
      <c r="AS51" s="45">
        <f t="shared" si="35"/>
        <v>114696.81101300003</v>
      </c>
      <c r="AT51" s="45">
        <f t="shared" si="35"/>
        <v>145400.69948800001</v>
      </c>
      <c r="AU51" s="45">
        <f t="shared" si="35"/>
        <v>130043.00293700001</v>
      </c>
      <c r="AV51" s="45">
        <f t="shared" si="35"/>
        <v>113300.48904700001</v>
      </c>
      <c r="AW51" s="47">
        <f t="shared" si="35"/>
        <v>89863.469181499997</v>
      </c>
    </row>
    <row r="52" spans="1:49" x14ac:dyDescent="0.25">
      <c r="A52" s="24" t="s">
        <v>61</v>
      </c>
      <c r="B52" s="3">
        <v>28519.5</v>
      </c>
      <c r="C52" s="3">
        <v>36563</v>
      </c>
      <c r="D52" s="3">
        <v>35155.5</v>
      </c>
      <c r="E52" s="3">
        <v>35013.991000000002</v>
      </c>
      <c r="F52" s="3">
        <v>35986.681499999999</v>
      </c>
      <c r="G52" s="3">
        <v>32758.531500000001</v>
      </c>
      <c r="H52" s="3">
        <v>32483.654999999999</v>
      </c>
      <c r="I52" s="3">
        <v>44142.688500000004</v>
      </c>
      <c r="J52" s="3">
        <v>42131.642999999996</v>
      </c>
      <c r="K52" s="3">
        <v>41923.425499999998</v>
      </c>
      <c r="L52" s="3">
        <v>40488.987000000001</v>
      </c>
      <c r="M52" s="38">
        <v>44444.209000000003</v>
      </c>
      <c r="N52" s="3">
        <v>24789.116581000006</v>
      </c>
      <c r="O52" s="3">
        <v>30346.828577</v>
      </c>
      <c r="P52" s="3">
        <v>30909.379188999999</v>
      </c>
      <c r="Q52" s="3">
        <v>28773.027065999995</v>
      </c>
      <c r="R52" s="3">
        <v>28482.252238000001</v>
      </c>
      <c r="S52" s="3">
        <v>27438.300725000001</v>
      </c>
      <c r="T52" s="3">
        <v>31658.922120000003</v>
      </c>
      <c r="U52" s="3">
        <v>30015.746819000004</v>
      </c>
      <c r="V52" s="3">
        <v>31875.206202999998</v>
      </c>
      <c r="W52" s="3">
        <v>26651.816103000005</v>
      </c>
      <c r="X52" s="3">
        <v>34064.297932000001</v>
      </c>
      <c r="Y52" s="38">
        <v>27692.679139999997</v>
      </c>
      <c r="Z52" s="3">
        <v>17323.284940999998</v>
      </c>
      <c r="AA52" s="3">
        <v>21799.987989000001</v>
      </c>
      <c r="AB52" s="3">
        <v>23140.129903999998</v>
      </c>
      <c r="AC52" s="3">
        <v>29136.555575999999</v>
      </c>
      <c r="AD52" s="3">
        <v>27350.168701000002</v>
      </c>
      <c r="AE52" s="3">
        <v>28820.238047999999</v>
      </c>
      <c r="AF52" s="3">
        <v>24827.588885999998</v>
      </c>
      <c r="AG52" s="3">
        <v>22346.835571999996</v>
      </c>
      <c r="AH52" s="3">
        <v>19923.110339999999</v>
      </c>
      <c r="AI52" s="3">
        <v>21538.885050999997</v>
      </c>
      <c r="AJ52" s="3">
        <v>22952.582612999999</v>
      </c>
      <c r="AK52" s="38">
        <v>28086.295352499998</v>
      </c>
      <c r="AL52" s="3">
        <f t="shared" ref="AL52:AW53" si="36">(B52+N52-Z52)</f>
        <v>35985.331640000011</v>
      </c>
      <c r="AM52" s="3">
        <f t="shared" si="36"/>
        <v>45109.840588000006</v>
      </c>
      <c r="AN52" s="3">
        <f t="shared" si="36"/>
        <v>42924.749284999998</v>
      </c>
      <c r="AO52" s="3">
        <f t="shared" si="36"/>
        <v>34650.462489999998</v>
      </c>
      <c r="AP52" s="3">
        <f t="shared" si="36"/>
        <v>37118.765036999997</v>
      </c>
      <c r="AQ52" s="3">
        <f t="shared" si="36"/>
        <v>31376.594177000006</v>
      </c>
      <c r="AR52" s="3">
        <f t="shared" si="36"/>
        <v>39314.988234000004</v>
      </c>
      <c r="AS52" s="3">
        <f t="shared" si="36"/>
        <v>51811.599747000015</v>
      </c>
      <c r="AT52" s="3">
        <f t="shared" si="36"/>
        <v>54083.738862999991</v>
      </c>
      <c r="AU52" s="3">
        <f t="shared" si="36"/>
        <v>47036.356552000005</v>
      </c>
      <c r="AV52" s="3">
        <f t="shared" si="36"/>
        <v>51600.702319000011</v>
      </c>
      <c r="AW52" s="17">
        <f t="shared" si="36"/>
        <v>44050.592787499998</v>
      </c>
    </row>
    <row r="53" spans="1:49" ht="13.8" thickBot="1" x14ac:dyDescent="0.3">
      <c r="A53" s="30" t="s">
        <v>62</v>
      </c>
      <c r="B53" s="25">
        <v>28519.5</v>
      </c>
      <c r="C53" s="25">
        <v>36563</v>
      </c>
      <c r="D53" s="25">
        <v>35155.5</v>
      </c>
      <c r="E53" s="25">
        <v>35013.991000000002</v>
      </c>
      <c r="F53" s="25">
        <v>35986.681499999999</v>
      </c>
      <c r="G53" s="25">
        <v>32758.531500000001</v>
      </c>
      <c r="H53" s="25">
        <v>32483.654999999999</v>
      </c>
      <c r="I53" s="25">
        <v>44142.688500000004</v>
      </c>
      <c r="J53" s="25">
        <v>42131.642999999996</v>
      </c>
      <c r="K53" s="25">
        <v>41923.425499999998</v>
      </c>
      <c r="L53" s="25">
        <v>40488.987000000001</v>
      </c>
      <c r="M53" s="39">
        <v>44444.209000000003</v>
      </c>
      <c r="N53" s="25">
        <v>1591.182004</v>
      </c>
      <c r="O53" s="25">
        <v>2288.5373049999998</v>
      </c>
      <c r="P53" s="25">
        <v>1042.1526159999999</v>
      </c>
      <c r="Q53" s="25">
        <v>526.04074800000001</v>
      </c>
      <c r="R53" s="25">
        <v>17307.220515000001</v>
      </c>
      <c r="S53" s="25">
        <v>49231.115696999994</v>
      </c>
      <c r="T53" s="25">
        <v>12944.372435999998</v>
      </c>
      <c r="U53" s="25">
        <v>19644.172086999995</v>
      </c>
      <c r="V53" s="25">
        <v>50469.067846000005</v>
      </c>
      <c r="W53" s="25">
        <v>41995.883137000004</v>
      </c>
      <c r="X53" s="25">
        <v>22581.528257000002</v>
      </c>
      <c r="Y53" s="39">
        <v>3283.8961710000003</v>
      </c>
      <c r="Z53" s="25">
        <v>305.34363300000001</v>
      </c>
      <c r="AA53" s="25">
        <v>711.77480799999989</v>
      </c>
      <c r="AB53" s="25">
        <v>1578.3199180000001</v>
      </c>
      <c r="AC53" s="25">
        <v>2865.8651380000001</v>
      </c>
      <c r="AD53" s="25">
        <v>4051.1744530000005</v>
      </c>
      <c r="AE53" s="25">
        <v>1431.8593020000001</v>
      </c>
      <c r="AF53" s="25">
        <v>1052.8993740000001</v>
      </c>
      <c r="AG53" s="25">
        <v>901.6493210000001</v>
      </c>
      <c r="AH53" s="25">
        <v>1283.7502209999998</v>
      </c>
      <c r="AI53" s="25">
        <v>912.66225199999997</v>
      </c>
      <c r="AJ53" s="25">
        <v>1370.728529</v>
      </c>
      <c r="AK53" s="39">
        <v>1915.228777</v>
      </c>
      <c r="AL53" s="25">
        <f t="shared" si="36"/>
        <v>29805.338370999998</v>
      </c>
      <c r="AM53" s="25">
        <f t="shared" si="36"/>
        <v>38139.762496999996</v>
      </c>
      <c r="AN53" s="25">
        <f t="shared" si="36"/>
        <v>34619.332697999998</v>
      </c>
      <c r="AO53" s="25">
        <f t="shared" si="36"/>
        <v>32674.16661</v>
      </c>
      <c r="AP53" s="25">
        <f t="shared" si="36"/>
        <v>49242.727562</v>
      </c>
      <c r="AQ53" s="25">
        <f t="shared" si="36"/>
        <v>80557.787895000001</v>
      </c>
      <c r="AR53" s="25">
        <f t="shared" si="36"/>
        <v>44375.128061999996</v>
      </c>
      <c r="AS53" s="25">
        <f t="shared" si="36"/>
        <v>62885.211266000006</v>
      </c>
      <c r="AT53" s="25">
        <f t="shared" si="36"/>
        <v>91316.960625000007</v>
      </c>
      <c r="AU53" s="25">
        <f t="shared" si="36"/>
        <v>83006.646385000015</v>
      </c>
      <c r="AV53" s="25">
        <f t="shared" si="36"/>
        <v>61699.786728000006</v>
      </c>
      <c r="AW53" s="31">
        <f t="shared" si="36"/>
        <v>45812.876394000006</v>
      </c>
    </row>
  </sheetData>
  <printOptions horizontalCentered="1" verticalCentered="1"/>
  <pageMargins left="0.19685039370078741" right="0.19685039370078741" top="0.43307086614173229" bottom="0.39370078740157483" header="0.23622047244094491" footer="0.19685039370078741"/>
  <pageSetup scale="9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B281-AA89-46DA-87F7-03D42A335C2A}">
  <sheetPr>
    <outlinePr summaryBelow="0"/>
    <pageSetUpPr fitToPage="1"/>
  </sheetPr>
  <dimension ref="A1:BD53"/>
  <sheetViews>
    <sheetView showGridLines="0" zoomScaleNormal="100" workbookViewId="0">
      <pane xSplit="1" ySplit="1" topLeftCell="B2" activePane="bottomRight" state="frozen"/>
      <selection activeCell="A4" sqref="A4:A5"/>
      <selection pane="topRight" activeCell="A4" sqref="A4:A5"/>
      <selection pane="bottomLeft" activeCell="A4" sqref="A4:A5"/>
      <selection pane="bottomRight" sqref="A1:A1048576"/>
    </sheetView>
  </sheetViews>
  <sheetFormatPr defaultColWidth="12.77734375" defaultRowHeight="13.2" x14ac:dyDescent="0.25"/>
  <cols>
    <col min="1" max="1" width="43.21875" style="1" customWidth="1"/>
    <col min="2" max="37" width="8.77734375" style="1" customWidth="1"/>
    <col min="38" max="38" width="8.77734375" style="2" bestFit="1" customWidth="1"/>
    <col min="39" max="49" width="8.77734375" style="2" customWidth="1"/>
    <col min="50" max="16384" width="12.77734375" style="4"/>
  </cols>
  <sheetData>
    <row r="1" spans="1:53" ht="13.95" customHeight="1" thickBot="1" x14ac:dyDescent="0.3">
      <c r="A1" s="134" t="s">
        <v>0</v>
      </c>
      <c r="B1" s="26" t="s">
        <v>23</v>
      </c>
      <c r="C1" s="26" t="s">
        <v>24</v>
      </c>
      <c r="D1" s="26" t="s">
        <v>25</v>
      </c>
      <c r="E1" s="26" t="s">
        <v>26</v>
      </c>
      <c r="F1" s="26" t="s">
        <v>27</v>
      </c>
      <c r="G1" s="26" t="s">
        <v>28</v>
      </c>
      <c r="H1" s="26" t="s">
        <v>29</v>
      </c>
      <c r="I1" s="26" t="s">
        <v>30</v>
      </c>
      <c r="J1" s="26" t="s">
        <v>31</v>
      </c>
      <c r="K1" s="26" t="s">
        <v>32</v>
      </c>
      <c r="L1" s="26" t="s">
        <v>33</v>
      </c>
      <c r="M1" s="32" t="s">
        <v>34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32" t="s">
        <v>34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27</v>
      </c>
      <c r="AE1" s="26" t="s">
        <v>28</v>
      </c>
      <c r="AF1" s="26" t="s">
        <v>29</v>
      </c>
      <c r="AG1" s="26" t="s">
        <v>30</v>
      </c>
      <c r="AH1" s="26" t="s">
        <v>31</v>
      </c>
      <c r="AI1" s="26" t="s">
        <v>32</v>
      </c>
      <c r="AJ1" s="26" t="s">
        <v>33</v>
      </c>
      <c r="AK1" s="32" t="s">
        <v>34</v>
      </c>
      <c r="AL1" s="26" t="s">
        <v>23</v>
      </c>
      <c r="AM1" s="26" t="s">
        <v>24</v>
      </c>
      <c r="AN1" s="26" t="s">
        <v>25</v>
      </c>
      <c r="AO1" s="26" t="s">
        <v>26</v>
      </c>
      <c r="AP1" s="26" t="s">
        <v>27</v>
      </c>
      <c r="AQ1" s="26" t="s">
        <v>28</v>
      </c>
      <c r="AR1" s="26" t="s">
        <v>29</v>
      </c>
      <c r="AS1" s="26" t="s">
        <v>30</v>
      </c>
      <c r="AT1" s="26" t="s">
        <v>31</v>
      </c>
      <c r="AU1" s="26" t="s">
        <v>32</v>
      </c>
      <c r="AV1" s="26" t="s">
        <v>33</v>
      </c>
      <c r="AW1" s="27" t="s">
        <v>34</v>
      </c>
    </row>
    <row r="2" spans="1:53" x14ac:dyDescent="0.25">
      <c r="A2" s="14" t="s">
        <v>38</v>
      </c>
      <c r="B2" s="6">
        <f t="shared" ref="B2:AW2" si="0">SUM(B3:B7)</f>
        <v>1823985</v>
      </c>
      <c r="C2" s="6">
        <f t="shared" si="0"/>
        <v>1741527</v>
      </c>
      <c r="D2" s="6">
        <f t="shared" si="0"/>
        <v>1800336</v>
      </c>
      <c r="E2" s="6">
        <f t="shared" si="0"/>
        <v>1902385</v>
      </c>
      <c r="F2" s="6">
        <f t="shared" si="0"/>
        <v>1979759</v>
      </c>
      <c r="G2" s="6">
        <f t="shared" si="0"/>
        <v>1914649</v>
      </c>
      <c r="H2" s="6">
        <f t="shared" si="0"/>
        <v>1842954</v>
      </c>
      <c r="I2" s="6">
        <f t="shared" si="0"/>
        <v>1865027</v>
      </c>
      <c r="J2" s="6">
        <f t="shared" si="0"/>
        <v>1758848</v>
      </c>
      <c r="K2" s="6">
        <f t="shared" si="0"/>
        <v>1735944</v>
      </c>
      <c r="L2" s="6">
        <f t="shared" si="0"/>
        <v>1793662</v>
      </c>
      <c r="M2" s="33">
        <f t="shared" si="0"/>
        <v>1792285</v>
      </c>
      <c r="N2" s="8">
        <f t="shared" si="0"/>
        <v>1155598.9362690002</v>
      </c>
      <c r="O2" s="8">
        <f t="shared" si="0"/>
        <v>1271058.5481609998</v>
      </c>
      <c r="P2" s="8">
        <f t="shared" si="0"/>
        <v>1706960.95447</v>
      </c>
      <c r="Q2" s="8">
        <f t="shared" si="0"/>
        <v>1335094.2646880001</v>
      </c>
      <c r="R2" s="8">
        <f t="shared" si="0"/>
        <v>1369537.9877744999</v>
      </c>
      <c r="S2" s="8">
        <f t="shared" si="0"/>
        <v>1350725.8759116002</v>
      </c>
      <c r="T2" s="8">
        <f t="shared" si="0"/>
        <v>1134232.3695849997</v>
      </c>
      <c r="U2" s="8">
        <f t="shared" si="0"/>
        <v>1321946.3003314999</v>
      </c>
      <c r="V2" s="8">
        <f t="shared" si="0"/>
        <v>1058124.629344</v>
      </c>
      <c r="W2" s="8">
        <f t="shared" si="0"/>
        <v>1186773.6288774</v>
      </c>
      <c r="X2" s="8">
        <f t="shared" si="0"/>
        <v>1027578.9791060002</v>
      </c>
      <c r="Y2" s="40">
        <f t="shared" si="0"/>
        <v>1151898.424205</v>
      </c>
      <c r="Z2" s="8">
        <f t="shared" si="0"/>
        <v>36127.510087399998</v>
      </c>
      <c r="AA2" s="8">
        <f t="shared" si="0"/>
        <v>32834.358324000001</v>
      </c>
      <c r="AB2" s="8">
        <f t="shared" si="0"/>
        <v>47815.773037499996</v>
      </c>
      <c r="AC2" s="8">
        <f t="shared" si="0"/>
        <v>109069.01796540001</v>
      </c>
      <c r="AD2" s="8">
        <f t="shared" si="0"/>
        <v>46730.228839000003</v>
      </c>
      <c r="AE2" s="8">
        <f t="shared" si="0"/>
        <v>49950.074409000001</v>
      </c>
      <c r="AF2" s="8">
        <f t="shared" si="0"/>
        <v>51953.733266000003</v>
      </c>
      <c r="AG2" s="8">
        <f t="shared" si="0"/>
        <v>59408.573985399998</v>
      </c>
      <c r="AH2" s="8">
        <f t="shared" si="0"/>
        <v>58366.377498200003</v>
      </c>
      <c r="AI2" s="8">
        <f t="shared" si="0"/>
        <v>112101.95056899999</v>
      </c>
      <c r="AJ2" s="8">
        <f t="shared" si="0"/>
        <v>61287.419832399995</v>
      </c>
      <c r="AK2" s="40">
        <f t="shared" si="0"/>
        <v>128108.69896240001</v>
      </c>
      <c r="AL2" s="8">
        <f t="shared" si="0"/>
        <v>2943456.4261816</v>
      </c>
      <c r="AM2" s="8">
        <f t="shared" si="0"/>
        <v>2979751.1898369994</v>
      </c>
      <c r="AN2" s="8">
        <f t="shared" si="0"/>
        <v>3459481.1814325</v>
      </c>
      <c r="AO2" s="8">
        <f t="shared" si="0"/>
        <v>3128410.2467226004</v>
      </c>
      <c r="AP2" s="8">
        <f t="shared" si="0"/>
        <v>3302566.7589354995</v>
      </c>
      <c r="AQ2" s="8">
        <f t="shared" si="0"/>
        <v>3215424.8015025998</v>
      </c>
      <c r="AR2" s="8">
        <f t="shared" si="0"/>
        <v>2925232.6363189998</v>
      </c>
      <c r="AS2" s="8">
        <f t="shared" si="0"/>
        <v>3127564.7263461002</v>
      </c>
      <c r="AT2" s="8">
        <f t="shared" si="0"/>
        <v>2758606.2518457999</v>
      </c>
      <c r="AU2" s="8">
        <f t="shared" si="0"/>
        <v>2810615.6783083999</v>
      </c>
      <c r="AV2" s="8">
        <f t="shared" si="0"/>
        <v>2759953.5592736006</v>
      </c>
      <c r="AW2" s="15">
        <f t="shared" si="0"/>
        <v>2816074.7252425998</v>
      </c>
    </row>
    <row r="3" spans="1:53" x14ac:dyDescent="0.25">
      <c r="A3" s="16" t="s">
        <v>39</v>
      </c>
      <c r="B3" s="7">
        <v>642703</v>
      </c>
      <c r="C3" s="7">
        <v>548051</v>
      </c>
      <c r="D3" s="7">
        <v>554427</v>
      </c>
      <c r="E3" s="7">
        <v>602773</v>
      </c>
      <c r="F3" s="7">
        <v>622271</v>
      </c>
      <c r="G3" s="7">
        <v>569159</v>
      </c>
      <c r="H3" s="7">
        <v>578304</v>
      </c>
      <c r="I3" s="7">
        <v>601890</v>
      </c>
      <c r="J3" s="7">
        <v>566799</v>
      </c>
      <c r="K3" s="7">
        <v>504083</v>
      </c>
      <c r="L3" s="7">
        <v>558351</v>
      </c>
      <c r="M3" s="34">
        <v>578831</v>
      </c>
      <c r="N3" s="7">
        <v>316696.81557400001</v>
      </c>
      <c r="O3" s="7">
        <v>144960.11210999999</v>
      </c>
      <c r="P3" s="7">
        <v>166744.506712</v>
      </c>
      <c r="Q3" s="7">
        <v>228080.506937</v>
      </c>
      <c r="R3" s="7">
        <v>142088.49900400001</v>
      </c>
      <c r="S3" s="7">
        <v>55878.895966000004</v>
      </c>
      <c r="T3" s="7">
        <v>174069.12568200001</v>
      </c>
      <c r="U3" s="7">
        <v>169462.68398</v>
      </c>
      <c r="V3" s="7">
        <v>206312.81586</v>
      </c>
      <c r="W3" s="7">
        <v>136865.69158119999</v>
      </c>
      <c r="X3" s="7">
        <v>197785.37885500002</v>
      </c>
      <c r="Y3" s="34">
        <v>63430.521665</v>
      </c>
      <c r="Z3" s="7">
        <v>3598.97</v>
      </c>
      <c r="AA3" s="7">
        <v>1234.23</v>
      </c>
      <c r="AB3" s="7">
        <v>176.08</v>
      </c>
      <c r="AC3" s="7">
        <v>67600.08</v>
      </c>
      <c r="AD3" s="7">
        <v>2616.59</v>
      </c>
      <c r="AE3" s="7">
        <v>6649.1719999999996</v>
      </c>
      <c r="AF3" s="7">
        <v>8112.22</v>
      </c>
      <c r="AG3" s="7">
        <v>3214.89</v>
      </c>
      <c r="AH3" s="7">
        <v>4882.5050000000001</v>
      </c>
      <c r="AI3" s="7">
        <v>420.74900000000002</v>
      </c>
      <c r="AJ3" s="7">
        <v>11409.819</v>
      </c>
      <c r="AK3" s="34">
        <v>4235.4849999999997</v>
      </c>
      <c r="AL3" s="3">
        <f t="shared" ref="AL3:AW7" si="1">(B3+N3-Z3)</f>
        <v>955800.84557400004</v>
      </c>
      <c r="AM3" s="3">
        <f t="shared" si="1"/>
        <v>691776.88211000001</v>
      </c>
      <c r="AN3" s="3">
        <f t="shared" si="1"/>
        <v>720995.42671200004</v>
      </c>
      <c r="AO3" s="3">
        <f t="shared" si="1"/>
        <v>763253.42693700001</v>
      </c>
      <c r="AP3" s="3">
        <f t="shared" si="1"/>
        <v>761742.90900400002</v>
      </c>
      <c r="AQ3" s="3">
        <f t="shared" si="1"/>
        <v>618388.72396600002</v>
      </c>
      <c r="AR3" s="3">
        <f t="shared" si="1"/>
        <v>744260.9056820001</v>
      </c>
      <c r="AS3" s="3">
        <f t="shared" si="1"/>
        <v>768137.79397999996</v>
      </c>
      <c r="AT3" s="3">
        <f t="shared" si="1"/>
        <v>768229.31085999997</v>
      </c>
      <c r="AU3" s="3">
        <f t="shared" si="1"/>
        <v>640527.94258120004</v>
      </c>
      <c r="AV3" s="3">
        <f t="shared" si="1"/>
        <v>744726.559855</v>
      </c>
      <c r="AW3" s="17">
        <f t="shared" si="1"/>
        <v>638026.03666500002</v>
      </c>
    </row>
    <row r="4" spans="1:53" x14ac:dyDescent="0.25">
      <c r="A4" s="16" t="s">
        <v>40</v>
      </c>
      <c r="B4" s="7">
        <v>532001</v>
      </c>
      <c r="C4" s="7">
        <v>554368</v>
      </c>
      <c r="D4" s="7">
        <v>596211</v>
      </c>
      <c r="E4" s="7">
        <v>652746</v>
      </c>
      <c r="F4" s="7">
        <v>708279</v>
      </c>
      <c r="G4" s="7">
        <v>703792</v>
      </c>
      <c r="H4" s="7">
        <v>619147</v>
      </c>
      <c r="I4" s="7">
        <v>620187</v>
      </c>
      <c r="J4" s="7">
        <v>557634</v>
      </c>
      <c r="K4" s="7">
        <v>583565</v>
      </c>
      <c r="L4" s="7">
        <v>586344</v>
      </c>
      <c r="M4" s="34">
        <v>565543</v>
      </c>
      <c r="N4" s="7">
        <v>584069.17926500004</v>
      </c>
      <c r="O4" s="7">
        <v>915834.79985700001</v>
      </c>
      <c r="P4" s="7">
        <v>1163763.457344</v>
      </c>
      <c r="Q4" s="7">
        <v>917857.92036600003</v>
      </c>
      <c r="R4" s="7">
        <v>964401.70161800005</v>
      </c>
      <c r="S4" s="7">
        <v>970587.72499700007</v>
      </c>
      <c r="T4" s="7">
        <v>640629.30122099991</v>
      </c>
      <c r="U4" s="7">
        <v>883182.90890639997</v>
      </c>
      <c r="V4" s="7">
        <v>642756.75944199995</v>
      </c>
      <c r="W4" s="7">
        <v>811500.26063199993</v>
      </c>
      <c r="X4" s="7">
        <v>513221.20071800001</v>
      </c>
      <c r="Y4" s="34">
        <v>885369.87379900005</v>
      </c>
      <c r="Z4" s="7">
        <v>258.55540999999999</v>
      </c>
      <c r="AA4" s="7">
        <v>218.41</v>
      </c>
      <c r="AB4" s="7">
        <v>199.35623000000001</v>
      </c>
      <c r="AC4" s="7">
        <v>207.30199999999999</v>
      </c>
      <c r="AD4" s="7">
        <v>310.07456999999999</v>
      </c>
      <c r="AE4" s="7">
        <v>105.301</v>
      </c>
      <c r="AF4" s="7">
        <v>163.608</v>
      </c>
      <c r="AG4" s="7">
        <v>282.66000000000003</v>
      </c>
      <c r="AH4" s="7">
        <v>168.35184000000001</v>
      </c>
      <c r="AI4" s="7">
        <v>553.79</v>
      </c>
      <c r="AJ4" s="7">
        <v>206.21</v>
      </c>
      <c r="AK4" s="34">
        <v>13</v>
      </c>
      <c r="AL4" s="3">
        <f t="shared" si="1"/>
        <v>1115811.6238549999</v>
      </c>
      <c r="AM4" s="3">
        <f t="shared" si="1"/>
        <v>1469984.389857</v>
      </c>
      <c r="AN4" s="3">
        <f t="shared" si="1"/>
        <v>1759775.101114</v>
      </c>
      <c r="AO4" s="3">
        <f t="shared" si="1"/>
        <v>1570396.618366</v>
      </c>
      <c r="AP4" s="3">
        <f t="shared" si="1"/>
        <v>1672370.627048</v>
      </c>
      <c r="AQ4" s="3">
        <f t="shared" si="1"/>
        <v>1674274.4239970001</v>
      </c>
      <c r="AR4" s="3">
        <f t="shared" si="1"/>
        <v>1259612.693221</v>
      </c>
      <c r="AS4" s="3">
        <f t="shared" si="1"/>
        <v>1503087.2489064001</v>
      </c>
      <c r="AT4" s="3">
        <f t="shared" si="1"/>
        <v>1200222.4076020001</v>
      </c>
      <c r="AU4" s="3">
        <f t="shared" si="1"/>
        <v>1394511.4706319999</v>
      </c>
      <c r="AV4" s="3">
        <f t="shared" si="1"/>
        <v>1099358.9907180001</v>
      </c>
      <c r="AW4" s="17">
        <f t="shared" si="1"/>
        <v>1450899.8737989999</v>
      </c>
    </row>
    <row r="5" spans="1:53" x14ac:dyDescent="0.25">
      <c r="A5" s="16" t="s">
        <v>41</v>
      </c>
      <c r="B5" s="7">
        <v>111901</v>
      </c>
      <c r="C5" s="7">
        <v>101728</v>
      </c>
      <c r="D5" s="7">
        <v>112318</v>
      </c>
      <c r="E5" s="7">
        <v>109486</v>
      </c>
      <c r="F5" s="7">
        <v>111829</v>
      </c>
      <c r="G5" s="7">
        <v>104318</v>
      </c>
      <c r="H5" s="7">
        <v>108123</v>
      </c>
      <c r="I5" s="7">
        <v>105570</v>
      </c>
      <c r="J5" s="7">
        <v>97035</v>
      </c>
      <c r="K5" s="7">
        <v>110916</v>
      </c>
      <c r="L5" s="7">
        <v>111587</v>
      </c>
      <c r="M5" s="34">
        <v>110531</v>
      </c>
      <c r="N5" s="7">
        <v>52652.314828000002</v>
      </c>
      <c r="O5" s="7">
        <v>87242.275244999997</v>
      </c>
      <c r="P5" s="7">
        <v>150131.442243</v>
      </c>
      <c r="Q5" s="7">
        <v>72720.265218999994</v>
      </c>
      <c r="R5" s="7">
        <v>92985.029702</v>
      </c>
      <c r="S5" s="7">
        <v>88760.449223999996</v>
      </c>
      <c r="T5" s="7">
        <v>111570.163625</v>
      </c>
      <c r="U5" s="7">
        <v>88831.248955999996</v>
      </c>
      <c r="V5" s="7">
        <v>63963.362896999999</v>
      </c>
      <c r="W5" s="7">
        <v>100118.07558999999</v>
      </c>
      <c r="X5" s="7">
        <v>165042.16588499999</v>
      </c>
      <c r="Y5" s="34">
        <v>114726.07421200001</v>
      </c>
      <c r="Z5" s="7">
        <v>36.119999999999997</v>
      </c>
      <c r="AA5" s="7">
        <v>5.99</v>
      </c>
      <c r="AB5" s="7">
        <v>4.5359999999999998E-2</v>
      </c>
      <c r="AC5" s="7">
        <v>25.66</v>
      </c>
      <c r="AD5" s="7">
        <v>0</v>
      </c>
      <c r="AE5" s="7">
        <v>13.856999999999999</v>
      </c>
      <c r="AF5" s="7">
        <v>22</v>
      </c>
      <c r="AG5" s="7">
        <v>0.126</v>
      </c>
      <c r="AH5" s="7">
        <v>0</v>
      </c>
      <c r="AI5" s="7">
        <v>49228.411999999997</v>
      </c>
      <c r="AJ5" s="7">
        <v>23.179359999999999</v>
      </c>
      <c r="AK5" s="34">
        <v>49796.561000000002</v>
      </c>
      <c r="AL5" s="3">
        <f t="shared" si="1"/>
        <v>164517.19482800001</v>
      </c>
      <c r="AM5" s="3">
        <f t="shared" si="1"/>
        <v>188964.28524500001</v>
      </c>
      <c r="AN5" s="3">
        <f t="shared" si="1"/>
        <v>262449.39688300004</v>
      </c>
      <c r="AO5" s="3">
        <f t="shared" si="1"/>
        <v>182180.60521899999</v>
      </c>
      <c r="AP5" s="3">
        <f t="shared" si="1"/>
        <v>204814.029702</v>
      </c>
      <c r="AQ5" s="3">
        <f t="shared" si="1"/>
        <v>193064.59222399999</v>
      </c>
      <c r="AR5" s="3">
        <f t="shared" si="1"/>
        <v>219671.16362499999</v>
      </c>
      <c r="AS5" s="3">
        <f t="shared" si="1"/>
        <v>194401.12295600001</v>
      </c>
      <c r="AT5" s="3">
        <f t="shared" si="1"/>
        <v>160998.36289699998</v>
      </c>
      <c r="AU5" s="3">
        <f t="shared" si="1"/>
        <v>161805.66359000001</v>
      </c>
      <c r="AV5" s="3">
        <f t="shared" si="1"/>
        <v>276605.98652500001</v>
      </c>
      <c r="AW5" s="17">
        <f t="shared" si="1"/>
        <v>175460.51321200002</v>
      </c>
    </row>
    <row r="6" spans="1:53" x14ac:dyDescent="0.25">
      <c r="A6" s="16" t="s">
        <v>42</v>
      </c>
      <c r="B6" s="7">
        <v>537380</v>
      </c>
      <c r="C6" s="7">
        <v>537380</v>
      </c>
      <c r="D6" s="7">
        <v>537380</v>
      </c>
      <c r="E6" s="7">
        <v>537380</v>
      </c>
      <c r="F6" s="7">
        <v>537380</v>
      </c>
      <c r="G6" s="7">
        <v>537380</v>
      </c>
      <c r="H6" s="7">
        <v>537380</v>
      </c>
      <c r="I6" s="7">
        <v>537380</v>
      </c>
      <c r="J6" s="7">
        <v>537380</v>
      </c>
      <c r="K6" s="7">
        <v>537380</v>
      </c>
      <c r="L6" s="7">
        <v>537380</v>
      </c>
      <c r="M6" s="34">
        <v>537380</v>
      </c>
      <c r="N6" s="7">
        <v>201102.60660200001</v>
      </c>
      <c r="O6" s="7">
        <v>122666.199939</v>
      </c>
      <c r="P6" s="7">
        <v>224000.86417099999</v>
      </c>
      <c r="Q6" s="7">
        <v>115509.33216600002</v>
      </c>
      <c r="R6" s="7">
        <v>166364.70263749998</v>
      </c>
      <c r="S6" s="7">
        <v>234091.49172459997</v>
      </c>
      <c r="T6" s="7">
        <v>205682.54215699999</v>
      </c>
      <c r="U6" s="7">
        <v>177433.87696110003</v>
      </c>
      <c r="V6" s="7">
        <v>144711.97114499999</v>
      </c>
      <c r="W6" s="7">
        <v>133656.05107419999</v>
      </c>
      <c r="X6" s="7">
        <v>148636.32364799999</v>
      </c>
      <c r="Y6" s="34">
        <v>85526.552528999993</v>
      </c>
      <c r="Z6" s="7">
        <v>32233.864677400001</v>
      </c>
      <c r="AA6" s="7">
        <v>31375.728324</v>
      </c>
      <c r="AB6" s="7">
        <v>47440.291447499993</v>
      </c>
      <c r="AC6" s="7">
        <v>41235.975965400001</v>
      </c>
      <c r="AD6" s="7">
        <v>43803.564269000002</v>
      </c>
      <c r="AE6" s="7">
        <v>43181.744408999999</v>
      </c>
      <c r="AF6" s="7">
        <v>43655.905266000002</v>
      </c>
      <c r="AG6" s="7">
        <v>55910.897985399999</v>
      </c>
      <c r="AH6" s="7">
        <v>53315.520658200003</v>
      </c>
      <c r="AI6" s="7">
        <v>61898.999569</v>
      </c>
      <c r="AJ6" s="7">
        <v>49648.211472399998</v>
      </c>
      <c r="AK6" s="34">
        <v>74063.65296240001</v>
      </c>
      <c r="AL6" s="3">
        <f t="shared" si="1"/>
        <v>706248.74192460009</v>
      </c>
      <c r="AM6" s="3">
        <f t="shared" si="1"/>
        <v>628670.47161499993</v>
      </c>
      <c r="AN6" s="3">
        <f t="shared" si="1"/>
        <v>713940.57272349996</v>
      </c>
      <c r="AO6" s="3">
        <f t="shared" si="1"/>
        <v>611653.35620060004</v>
      </c>
      <c r="AP6" s="3">
        <f t="shared" si="1"/>
        <v>659941.13836850005</v>
      </c>
      <c r="AQ6" s="3">
        <f t="shared" si="1"/>
        <v>728289.74731559993</v>
      </c>
      <c r="AR6" s="3">
        <f t="shared" si="1"/>
        <v>699406.63689099997</v>
      </c>
      <c r="AS6" s="3">
        <f t="shared" si="1"/>
        <v>658902.97897569998</v>
      </c>
      <c r="AT6" s="3">
        <f t="shared" si="1"/>
        <v>628776.45048679993</v>
      </c>
      <c r="AU6" s="3">
        <f t="shared" si="1"/>
        <v>609137.05150519998</v>
      </c>
      <c r="AV6" s="3">
        <f t="shared" si="1"/>
        <v>636368.11217560002</v>
      </c>
      <c r="AW6" s="17">
        <f t="shared" si="1"/>
        <v>548842.89956659998</v>
      </c>
    </row>
    <row r="7" spans="1:53" x14ac:dyDescent="0.25">
      <c r="A7" s="16" t="s">
        <v>43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34">
        <v>0</v>
      </c>
      <c r="N7" s="7">
        <v>1078.02</v>
      </c>
      <c r="O7" s="7">
        <v>355.16100999999998</v>
      </c>
      <c r="P7" s="7">
        <v>2320.6839999999997</v>
      </c>
      <c r="Q7" s="7">
        <v>926.24</v>
      </c>
      <c r="R7" s="7">
        <v>3698.0548130000002</v>
      </c>
      <c r="S7" s="7">
        <v>1407.3140000000001</v>
      </c>
      <c r="T7" s="7">
        <v>2281.2368999999999</v>
      </c>
      <c r="U7" s="7">
        <v>3035.5815280000002</v>
      </c>
      <c r="V7" s="7">
        <v>379.72</v>
      </c>
      <c r="W7" s="7">
        <v>4633.55</v>
      </c>
      <c r="X7" s="7">
        <v>2893.91</v>
      </c>
      <c r="Y7" s="34">
        <v>2845.402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34">
        <v>0</v>
      </c>
      <c r="AL7" s="3">
        <f t="shared" si="1"/>
        <v>1078.02</v>
      </c>
      <c r="AM7" s="3">
        <f t="shared" si="1"/>
        <v>355.16100999999998</v>
      </c>
      <c r="AN7" s="3">
        <f t="shared" si="1"/>
        <v>2320.6839999999997</v>
      </c>
      <c r="AO7" s="3">
        <f t="shared" si="1"/>
        <v>926.24</v>
      </c>
      <c r="AP7" s="3">
        <f t="shared" si="1"/>
        <v>3698.0548130000002</v>
      </c>
      <c r="AQ7" s="3">
        <f t="shared" si="1"/>
        <v>1407.3140000000001</v>
      </c>
      <c r="AR7" s="3">
        <f t="shared" si="1"/>
        <v>2281.2368999999999</v>
      </c>
      <c r="AS7" s="3">
        <f t="shared" si="1"/>
        <v>3035.5815280000002</v>
      </c>
      <c r="AT7" s="3">
        <f t="shared" si="1"/>
        <v>379.72</v>
      </c>
      <c r="AU7" s="3">
        <f t="shared" si="1"/>
        <v>4633.55</v>
      </c>
      <c r="AV7" s="3">
        <f t="shared" si="1"/>
        <v>2893.91</v>
      </c>
      <c r="AW7" s="17">
        <f t="shared" si="1"/>
        <v>2845.402</v>
      </c>
    </row>
    <row r="8" spans="1:53" ht="15.6" x14ac:dyDescent="0.25">
      <c r="A8" s="49" t="s">
        <v>54</v>
      </c>
      <c r="B8" s="9">
        <f t="shared" ref="B8:M8" si="2">SUM(B9:B10)</f>
        <v>1680748</v>
      </c>
      <c r="C8" s="9">
        <f t="shared" si="2"/>
        <v>1654506</v>
      </c>
      <c r="D8" s="9">
        <f t="shared" si="2"/>
        <v>1703876</v>
      </c>
      <c r="E8" s="9">
        <f t="shared" si="2"/>
        <v>1577088</v>
      </c>
      <c r="F8" s="9">
        <f t="shared" si="2"/>
        <v>1743623</v>
      </c>
      <c r="G8" s="9">
        <f t="shared" si="2"/>
        <v>1700375</v>
      </c>
      <c r="H8" s="9">
        <f t="shared" si="2"/>
        <v>1730311</v>
      </c>
      <c r="I8" s="9">
        <f t="shared" si="2"/>
        <v>1638612</v>
      </c>
      <c r="J8" s="9">
        <f t="shared" si="2"/>
        <v>1594995</v>
      </c>
      <c r="K8" s="9">
        <f t="shared" si="2"/>
        <v>1674064</v>
      </c>
      <c r="L8" s="9">
        <f t="shared" si="2"/>
        <v>1635676</v>
      </c>
      <c r="M8" s="35">
        <f t="shared" si="2"/>
        <v>1620764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41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41">
        <v>0</v>
      </c>
      <c r="AL8" s="10" t="e">
        <f>SUM(#REF!)</f>
        <v>#REF!</v>
      </c>
      <c r="AM8" s="10" t="e">
        <f>SUM(#REF!)</f>
        <v>#REF!</v>
      </c>
      <c r="AN8" s="10" t="e">
        <f>SUM(#REF!)</f>
        <v>#REF!</v>
      </c>
      <c r="AO8" s="10" t="e">
        <f>SUM(#REF!)</f>
        <v>#REF!</v>
      </c>
      <c r="AP8" s="10" t="e">
        <f>SUM(#REF!)</f>
        <v>#REF!</v>
      </c>
      <c r="AQ8" s="10" t="e">
        <f>SUM(#REF!)</f>
        <v>#REF!</v>
      </c>
      <c r="AR8" s="10" t="e">
        <f>SUM(#REF!)</f>
        <v>#REF!</v>
      </c>
      <c r="AS8" s="10" t="e">
        <f>SUM(#REF!)</f>
        <v>#REF!</v>
      </c>
      <c r="AT8" s="10" t="e">
        <f>SUM(#REF!)</f>
        <v>#REF!</v>
      </c>
      <c r="AU8" s="10" t="e">
        <f>SUM(#REF!)</f>
        <v>#REF!</v>
      </c>
      <c r="AV8" s="10" t="e">
        <f>SUM(#REF!)</f>
        <v>#REF!</v>
      </c>
      <c r="AW8" s="28" t="e">
        <f>SUM(#REF!)</f>
        <v>#REF!</v>
      </c>
      <c r="AX8" s="54"/>
      <c r="AY8" s="54"/>
      <c r="AZ8" s="54"/>
      <c r="BA8" s="54"/>
    </row>
    <row r="9" spans="1:53" x14ac:dyDescent="0.25">
      <c r="A9" s="18" t="s">
        <v>44</v>
      </c>
      <c r="B9" s="2">
        <v>1254360</v>
      </c>
      <c r="C9" s="2">
        <v>1269309</v>
      </c>
      <c r="D9" s="2">
        <v>1321184</v>
      </c>
      <c r="E9" s="2">
        <v>1234189</v>
      </c>
      <c r="F9" s="2">
        <v>1359184</v>
      </c>
      <c r="G9" s="2">
        <v>1282108</v>
      </c>
      <c r="H9" s="2">
        <v>1329093</v>
      </c>
      <c r="I9" s="2">
        <v>1265917</v>
      </c>
      <c r="J9" s="2">
        <v>1177310</v>
      </c>
      <c r="K9" s="2">
        <v>1278465</v>
      </c>
      <c r="L9" s="2">
        <v>1247277</v>
      </c>
      <c r="M9" s="36">
        <v>1215418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36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36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19">
        <v>0</v>
      </c>
    </row>
    <row r="10" spans="1:53" x14ac:dyDescent="0.25">
      <c r="A10" s="18" t="s">
        <v>45</v>
      </c>
      <c r="B10" s="2">
        <v>426388</v>
      </c>
      <c r="C10" s="2">
        <v>385197</v>
      </c>
      <c r="D10" s="2">
        <v>382692</v>
      </c>
      <c r="E10" s="2">
        <v>342899</v>
      </c>
      <c r="F10" s="2">
        <v>384439</v>
      </c>
      <c r="G10" s="2">
        <v>418267</v>
      </c>
      <c r="H10" s="2">
        <v>401218</v>
      </c>
      <c r="I10" s="2">
        <v>372695</v>
      </c>
      <c r="J10" s="2">
        <v>417685</v>
      </c>
      <c r="K10" s="2">
        <v>395599</v>
      </c>
      <c r="L10" s="2">
        <v>388399</v>
      </c>
      <c r="M10" s="36">
        <v>405346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36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36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19">
        <v>0</v>
      </c>
    </row>
    <row r="11" spans="1:53" x14ac:dyDescent="0.25">
      <c r="A11" s="20" t="s">
        <v>1</v>
      </c>
      <c r="B11" s="11">
        <f t="shared" ref="B11:AW11" si="3">(B12+B15+B16)</f>
        <v>845044</v>
      </c>
      <c r="C11" s="11">
        <f t="shared" si="3"/>
        <v>856265</v>
      </c>
      <c r="D11" s="11">
        <f t="shared" si="3"/>
        <v>922741</v>
      </c>
      <c r="E11" s="11">
        <f t="shared" si="3"/>
        <v>856447</v>
      </c>
      <c r="F11" s="11">
        <f t="shared" si="3"/>
        <v>912200</v>
      </c>
      <c r="G11" s="11">
        <f t="shared" si="3"/>
        <v>911329</v>
      </c>
      <c r="H11" s="11">
        <f t="shared" si="3"/>
        <v>889501</v>
      </c>
      <c r="I11" s="11">
        <f t="shared" si="3"/>
        <v>862160</v>
      </c>
      <c r="J11" s="11">
        <f t="shared" si="3"/>
        <v>865727</v>
      </c>
      <c r="K11" s="11">
        <f t="shared" si="3"/>
        <v>874919</v>
      </c>
      <c r="L11" s="11">
        <f t="shared" si="3"/>
        <v>860928</v>
      </c>
      <c r="M11" s="37">
        <f t="shared" si="3"/>
        <v>836706</v>
      </c>
      <c r="N11" s="12">
        <f t="shared" si="3"/>
        <v>123129.68327499999</v>
      </c>
      <c r="O11" s="12">
        <f t="shared" si="3"/>
        <v>42266.057532999999</v>
      </c>
      <c r="P11" s="12">
        <f t="shared" si="3"/>
        <v>129047.33343849999</v>
      </c>
      <c r="Q11" s="12">
        <f t="shared" si="3"/>
        <v>61261.479342499995</v>
      </c>
      <c r="R11" s="12">
        <f t="shared" si="3"/>
        <v>93573.006906499999</v>
      </c>
      <c r="S11" s="12">
        <f t="shared" si="3"/>
        <v>106395.48598100001</v>
      </c>
      <c r="T11" s="12">
        <f t="shared" si="3"/>
        <v>82662.426194499989</v>
      </c>
      <c r="U11" s="12">
        <f t="shared" si="3"/>
        <v>61345.834803000005</v>
      </c>
      <c r="V11" s="12">
        <f t="shared" si="3"/>
        <v>46729.407403200006</v>
      </c>
      <c r="W11" s="12">
        <f t="shared" si="3"/>
        <v>51391.958233400001</v>
      </c>
      <c r="X11" s="12">
        <f t="shared" si="3"/>
        <v>80020.263265000001</v>
      </c>
      <c r="Y11" s="42">
        <f t="shared" si="3"/>
        <v>76620.244975599999</v>
      </c>
      <c r="Z11" s="12">
        <f t="shared" si="3"/>
        <v>9525.4933700000001</v>
      </c>
      <c r="AA11" s="12">
        <f t="shared" si="3"/>
        <v>3166.3093180000001</v>
      </c>
      <c r="AB11" s="12">
        <f t="shared" si="3"/>
        <v>5743.1380450000006</v>
      </c>
      <c r="AC11" s="12">
        <f t="shared" si="3"/>
        <v>4045.1483020000005</v>
      </c>
      <c r="AD11" s="12">
        <f t="shared" si="3"/>
        <v>1290.5413590000001</v>
      </c>
      <c r="AE11" s="12">
        <f t="shared" si="3"/>
        <v>5412.3117830000001</v>
      </c>
      <c r="AF11" s="12">
        <f t="shared" si="3"/>
        <v>890.73188600000003</v>
      </c>
      <c r="AG11" s="12">
        <f t="shared" si="3"/>
        <v>1631.7378949999998</v>
      </c>
      <c r="AH11" s="12">
        <f t="shared" si="3"/>
        <v>3465.7551819999994</v>
      </c>
      <c r="AI11" s="12">
        <f t="shared" si="3"/>
        <v>3679.6216880000002</v>
      </c>
      <c r="AJ11" s="12">
        <f t="shared" si="3"/>
        <v>3398.9829500000001</v>
      </c>
      <c r="AK11" s="42">
        <f t="shared" si="3"/>
        <v>3029.1907740000001</v>
      </c>
      <c r="AL11" s="12">
        <f t="shared" si="3"/>
        <v>958648.18990499992</v>
      </c>
      <c r="AM11" s="12">
        <f t="shared" si="3"/>
        <v>895364.74821500003</v>
      </c>
      <c r="AN11" s="12">
        <f t="shared" si="3"/>
        <v>1046045.1953934999</v>
      </c>
      <c r="AO11" s="12">
        <f t="shared" si="3"/>
        <v>913663.33104049996</v>
      </c>
      <c r="AP11" s="12">
        <f t="shared" si="3"/>
        <v>1004482.4655475001</v>
      </c>
      <c r="AQ11" s="12">
        <f t="shared" si="3"/>
        <v>1012312.174198</v>
      </c>
      <c r="AR11" s="12">
        <f t="shared" si="3"/>
        <v>971272.69430849992</v>
      </c>
      <c r="AS11" s="12">
        <f t="shared" si="3"/>
        <v>921874.09690799995</v>
      </c>
      <c r="AT11" s="12">
        <f t="shared" si="3"/>
        <v>908990.65222119994</v>
      </c>
      <c r="AU11" s="12">
        <f t="shared" si="3"/>
        <v>922631.33654540009</v>
      </c>
      <c r="AV11" s="12">
        <f t="shared" si="3"/>
        <v>937549.28031499998</v>
      </c>
      <c r="AW11" s="21">
        <f t="shared" si="3"/>
        <v>910297.05420160003</v>
      </c>
    </row>
    <row r="12" spans="1:53" x14ac:dyDescent="0.25">
      <c r="A12" s="44" t="s">
        <v>18</v>
      </c>
      <c r="B12" s="45">
        <f t="shared" ref="B12:AW12" si="4">(B13+B14)</f>
        <v>825198</v>
      </c>
      <c r="C12" s="45">
        <f t="shared" si="4"/>
        <v>836419</v>
      </c>
      <c r="D12" s="45">
        <f t="shared" si="4"/>
        <v>902895</v>
      </c>
      <c r="E12" s="45">
        <f t="shared" si="4"/>
        <v>836601</v>
      </c>
      <c r="F12" s="45">
        <f t="shared" si="4"/>
        <v>892354</v>
      </c>
      <c r="G12" s="45">
        <f t="shared" si="4"/>
        <v>891483</v>
      </c>
      <c r="H12" s="45">
        <f t="shared" si="4"/>
        <v>869655</v>
      </c>
      <c r="I12" s="45">
        <f t="shared" si="4"/>
        <v>842314</v>
      </c>
      <c r="J12" s="45">
        <f t="shared" si="4"/>
        <v>845881</v>
      </c>
      <c r="K12" s="45">
        <f t="shared" si="4"/>
        <v>855073</v>
      </c>
      <c r="L12" s="45">
        <f t="shared" si="4"/>
        <v>841082</v>
      </c>
      <c r="M12" s="46">
        <f t="shared" si="4"/>
        <v>816860</v>
      </c>
      <c r="N12" s="45">
        <f t="shared" si="4"/>
        <v>111039.87007999999</v>
      </c>
      <c r="O12" s="45">
        <f t="shared" si="4"/>
        <v>31805.872520000001</v>
      </c>
      <c r="P12" s="45">
        <f t="shared" si="4"/>
        <v>114993.84496799999</v>
      </c>
      <c r="Q12" s="45">
        <f t="shared" si="4"/>
        <v>48825.053085</v>
      </c>
      <c r="R12" s="45">
        <f t="shared" si="4"/>
        <v>78278.274306000007</v>
      </c>
      <c r="S12" s="45">
        <f t="shared" si="4"/>
        <v>94845.341639999999</v>
      </c>
      <c r="T12" s="45">
        <f t="shared" si="4"/>
        <v>68543.966046999994</v>
      </c>
      <c r="U12" s="45">
        <f t="shared" si="4"/>
        <v>44049.417318</v>
      </c>
      <c r="V12" s="45">
        <f t="shared" si="4"/>
        <v>33494.327272000002</v>
      </c>
      <c r="W12" s="45">
        <f t="shared" si="4"/>
        <v>36426.251135999999</v>
      </c>
      <c r="X12" s="45">
        <f t="shared" si="4"/>
        <v>65449.407363999999</v>
      </c>
      <c r="Y12" s="46">
        <f t="shared" si="4"/>
        <v>63497.616568999998</v>
      </c>
      <c r="Z12" s="45">
        <f t="shared" si="4"/>
        <v>1.23E-2</v>
      </c>
      <c r="AA12" s="45">
        <f t="shared" si="4"/>
        <v>1.4194599999999999</v>
      </c>
      <c r="AB12" s="45">
        <f t="shared" si="4"/>
        <v>0</v>
      </c>
      <c r="AC12" s="45">
        <f t="shared" si="4"/>
        <v>0.35499999999999998</v>
      </c>
      <c r="AD12" s="45">
        <f t="shared" si="4"/>
        <v>0.11183</v>
      </c>
      <c r="AE12" s="45">
        <f t="shared" si="4"/>
        <v>6.4000000000000001E-2</v>
      </c>
      <c r="AF12" s="45">
        <f t="shared" si="4"/>
        <v>0</v>
      </c>
      <c r="AG12" s="45">
        <f t="shared" si="4"/>
        <v>1.325E-2</v>
      </c>
      <c r="AH12" s="45">
        <f t="shared" si="4"/>
        <v>10.404055</v>
      </c>
      <c r="AI12" s="45">
        <f t="shared" si="4"/>
        <v>0</v>
      </c>
      <c r="AJ12" s="45">
        <f t="shared" si="4"/>
        <v>0</v>
      </c>
      <c r="AK12" s="46">
        <f t="shared" si="4"/>
        <v>2.0177700000000001</v>
      </c>
      <c r="AL12" s="45">
        <f t="shared" si="4"/>
        <v>936237.85777999996</v>
      </c>
      <c r="AM12" s="45">
        <f t="shared" si="4"/>
        <v>868223.45305999997</v>
      </c>
      <c r="AN12" s="45">
        <f t="shared" si="4"/>
        <v>1017888.844968</v>
      </c>
      <c r="AO12" s="45">
        <f t="shared" si="4"/>
        <v>885425.69808500004</v>
      </c>
      <c r="AP12" s="45">
        <f t="shared" si="4"/>
        <v>970632.16247600003</v>
      </c>
      <c r="AQ12" s="45">
        <f t="shared" si="4"/>
        <v>986328.27763999999</v>
      </c>
      <c r="AR12" s="45">
        <f t="shared" si="4"/>
        <v>938198.96604700002</v>
      </c>
      <c r="AS12" s="45">
        <f t="shared" si="4"/>
        <v>886363.40406799992</v>
      </c>
      <c r="AT12" s="45">
        <f t="shared" si="4"/>
        <v>879364.92321699997</v>
      </c>
      <c r="AU12" s="45">
        <f t="shared" si="4"/>
        <v>891499.25113600004</v>
      </c>
      <c r="AV12" s="45">
        <f t="shared" si="4"/>
        <v>906531.40736399998</v>
      </c>
      <c r="AW12" s="47">
        <f t="shared" si="4"/>
        <v>880355.59879900003</v>
      </c>
    </row>
    <row r="13" spans="1:53" x14ac:dyDescent="0.25">
      <c r="A13" s="13" t="s">
        <v>14</v>
      </c>
      <c r="B13" s="2">
        <v>380509</v>
      </c>
      <c r="C13" s="2">
        <v>341863</v>
      </c>
      <c r="D13" s="2">
        <v>345112</v>
      </c>
      <c r="E13" s="2">
        <v>309122</v>
      </c>
      <c r="F13" s="2">
        <v>340025</v>
      </c>
      <c r="G13" s="2">
        <v>370031</v>
      </c>
      <c r="H13" s="2">
        <v>360311</v>
      </c>
      <c r="I13" s="2">
        <v>343546</v>
      </c>
      <c r="J13" s="2">
        <v>370964</v>
      </c>
      <c r="K13" s="2">
        <v>360268</v>
      </c>
      <c r="L13" s="2">
        <v>358601</v>
      </c>
      <c r="M13" s="36">
        <v>364816</v>
      </c>
      <c r="N13" s="2">
        <v>751.10508000000004</v>
      </c>
      <c r="O13" s="2">
        <v>3977.3565199999998</v>
      </c>
      <c r="P13" s="2">
        <v>34932.624768000001</v>
      </c>
      <c r="Q13" s="2">
        <v>32163.974585</v>
      </c>
      <c r="R13" s="2">
        <v>31600.602306000001</v>
      </c>
      <c r="S13" s="2">
        <v>61910.924640000005</v>
      </c>
      <c r="T13" s="2">
        <v>32421.576047000002</v>
      </c>
      <c r="U13" s="2">
        <v>470.59831800000001</v>
      </c>
      <c r="V13" s="2">
        <v>2995.9692720000003</v>
      </c>
      <c r="W13" s="2">
        <v>1194.477136</v>
      </c>
      <c r="X13" s="2">
        <v>10892.479164</v>
      </c>
      <c r="Y13" s="36">
        <v>915.85956899999996</v>
      </c>
      <c r="Z13" s="2">
        <v>1.23E-2</v>
      </c>
      <c r="AA13" s="2">
        <v>1.4194599999999999</v>
      </c>
      <c r="AB13" s="2">
        <v>0</v>
      </c>
      <c r="AC13" s="2">
        <v>0.35499999999999998</v>
      </c>
      <c r="AD13" s="2">
        <v>0.11183</v>
      </c>
      <c r="AE13" s="2">
        <v>6.4000000000000001E-2</v>
      </c>
      <c r="AF13" s="2">
        <v>0</v>
      </c>
      <c r="AG13" s="2">
        <v>1.325E-2</v>
      </c>
      <c r="AH13" s="2">
        <v>2.5446550000000001</v>
      </c>
      <c r="AI13" s="2">
        <v>0</v>
      </c>
      <c r="AJ13" s="2">
        <v>0</v>
      </c>
      <c r="AK13" s="36">
        <v>2.0177700000000001</v>
      </c>
      <c r="AL13" s="2">
        <f t="shared" ref="AL13:AW16" si="5">(B13+N13-Z13)</f>
        <v>381260.09278000001</v>
      </c>
      <c r="AM13" s="2">
        <f t="shared" si="5"/>
        <v>345838.93705999997</v>
      </c>
      <c r="AN13" s="2">
        <f t="shared" si="5"/>
        <v>380044.62476799998</v>
      </c>
      <c r="AO13" s="2">
        <f t="shared" si="5"/>
        <v>341285.61958500004</v>
      </c>
      <c r="AP13" s="2">
        <f t="shared" si="5"/>
        <v>371625.49047600001</v>
      </c>
      <c r="AQ13" s="2">
        <f t="shared" si="5"/>
        <v>431941.86063999997</v>
      </c>
      <c r="AR13" s="2">
        <f t="shared" si="5"/>
        <v>392732.57604700001</v>
      </c>
      <c r="AS13" s="2">
        <f t="shared" si="5"/>
        <v>344016.58506799996</v>
      </c>
      <c r="AT13" s="2">
        <f t="shared" si="5"/>
        <v>373957.42461700004</v>
      </c>
      <c r="AU13" s="2">
        <f t="shared" si="5"/>
        <v>361462.477136</v>
      </c>
      <c r="AV13" s="2">
        <f t="shared" si="5"/>
        <v>369493.47916400002</v>
      </c>
      <c r="AW13" s="19">
        <f t="shared" si="5"/>
        <v>365729.84179900005</v>
      </c>
    </row>
    <row r="14" spans="1:53" x14ac:dyDescent="0.25">
      <c r="A14" s="13" t="s">
        <v>15</v>
      </c>
      <c r="B14" s="3">
        <v>444689</v>
      </c>
      <c r="C14" s="3">
        <v>494556</v>
      </c>
      <c r="D14" s="3">
        <v>557783</v>
      </c>
      <c r="E14" s="3">
        <v>527479</v>
      </c>
      <c r="F14" s="3">
        <v>552329</v>
      </c>
      <c r="G14" s="3">
        <v>521452</v>
      </c>
      <c r="H14" s="3">
        <v>509344</v>
      </c>
      <c r="I14" s="3">
        <v>498768</v>
      </c>
      <c r="J14" s="3">
        <v>474917</v>
      </c>
      <c r="K14" s="3">
        <v>494805</v>
      </c>
      <c r="L14" s="3">
        <v>482481</v>
      </c>
      <c r="M14" s="38">
        <v>452044</v>
      </c>
      <c r="N14" s="3">
        <v>110288.765</v>
      </c>
      <c r="O14" s="3">
        <v>27828.516</v>
      </c>
      <c r="P14" s="3">
        <v>80061.220199999996</v>
      </c>
      <c r="Q14" s="3">
        <v>16661.0785</v>
      </c>
      <c r="R14" s="3">
        <v>46677.671999999999</v>
      </c>
      <c r="S14" s="3">
        <v>32934.417000000001</v>
      </c>
      <c r="T14" s="3">
        <v>36122.39</v>
      </c>
      <c r="U14" s="3">
        <v>43578.819000000003</v>
      </c>
      <c r="V14" s="3">
        <v>30498.358</v>
      </c>
      <c r="W14" s="3">
        <v>35231.773999999998</v>
      </c>
      <c r="X14" s="3">
        <v>54556.928199999995</v>
      </c>
      <c r="Y14" s="38">
        <v>62581.756999999998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7.8593999999999999</v>
      </c>
      <c r="AI14" s="3">
        <v>0</v>
      </c>
      <c r="AJ14" s="3">
        <v>0</v>
      </c>
      <c r="AK14" s="38">
        <v>0</v>
      </c>
      <c r="AL14" s="3">
        <f t="shared" si="5"/>
        <v>554977.76500000001</v>
      </c>
      <c r="AM14" s="3">
        <f t="shared" si="5"/>
        <v>522384.516</v>
      </c>
      <c r="AN14" s="3">
        <f t="shared" si="5"/>
        <v>637844.22019999998</v>
      </c>
      <c r="AO14" s="3">
        <f t="shared" si="5"/>
        <v>544140.07849999995</v>
      </c>
      <c r="AP14" s="3">
        <f t="shared" si="5"/>
        <v>599006.67200000002</v>
      </c>
      <c r="AQ14" s="3">
        <f t="shared" si="5"/>
        <v>554386.41700000002</v>
      </c>
      <c r="AR14" s="3">
        <f t="shared" si="5"/>
        <v>545466.39</v>
      </c>
      <c r="AS14" s="3">
        <f t="shared" si="5"/>
        <v>542346.81900000002</v>
      </c>
      <c r="AT14" s="3">
        <f t="shared" si="5"/>
        <v>505407.49859999999</v>
      </c>
      <c r="AU14" s="3">
        <f t="shared" si="5"/>
        <v>530036.77399999998</v>
      </c>
      <c r="AV14" s="3">
        <f t="shared" si="5"/>
        <v>537037.92819999997</v>
      </c>
      <c r="AW14" s="17">
        <f t="shared" si="5"/>
        <v>514625.75699999998</v>
      </c>
    </row>
    <row r="15" spans="1:53" x14ac:dyDescent="0.25">
      <c r="A15" s="13" t="s">
        <v>2</v>
      </c>
      <c r="B15" s="3">
        <v>19846</v>
      </c>
      <c r="C15" s="3">
        <v>19846</v>
      </c>
      <c r="D15" s="3">
        <v>19846</v>
      </c>
      <c r="E15" s="3">
        <v>19846</v>
      </c>
      <c r="F15" s="3">
        <v>19846</v>
      </c>
      <c r="G15" s="3">
        <v>19846</v>
      </c>
      <c r="H15" s="3">
        <v>19846</v>
      </c>
      <c r="I15" s="3">
        <v>19846</v>
      </c>
      <c r="J15" s="3">
        <v>19846</v>
      </c>
      <c r="K15" s="3">
        <v>19846</v>
      </c>
      <c r="L15" s="3">
        <v>19846</v>
      </c>
      <c r="M15" s="38">
        <v>19846</v>
      </c>
      <c r="N15" s="3">
        <v>7703.076896999999</v>
      </c>
      <c r="O15" s="3">
        <v>5916.3903829999999</v>
      </c>
      <c r="P15" s="3">
        <v>8898.2492645000002</v>
      </c>
      <c r="Q15" s="3">
        <v>8049.716891</v>
      </c>
      <c r="R15" s="3">
        <v>9142.2727774999985</v>
      </c>
      <c r="S15" s="3">
        <v>6152.8498174999995</v>
      </c>
      <c r="T15" s="3">
        <v>9025.6132505000005</v>
      </c>
      <c r="U15" s="3">
        <v>11171.007391500001</v>
      </c>
      <c r="V15" s="3">
        <v>8382.116133800002</v>
      </c>
      <c r="W15" s="3">
        <v>9662.7098533000008</v>
      </c>
      <c r="X15" s="3">
        <v>9454.8759229999996</v>
      </c>
      <c r="Y15" s="38">
        <v>8040.1167666000001</v>
      </c>
      <c r="Z15" s="3">
        <v>9523.2620299999999</v>
      </c>
      <c r="AA15" s="3">
        <v>3146.88798</v>
      </c>
      <c r="AB15" s="3">
        <v>5682.0703740000008</v>
      </c>
      <c r="AC15" s="3">
        <v>4040.9815440000007</v>
      </c>
      <c r="AD15" s="3">
        <v>1279.1528390000001</v>
      </c>
      <c r="AE15" s="3">
        <v>5375.0090019999998</v>
      </c>
      <c r="AF15" s="3">
        <v>825.17854</v>
      </c>
      <c r="AG15" s="3">
        <v>1548.9741199999999</v>
      </c>
      <c r="AH15" s="3">
        <v>3425.2312599999996</v>
      </c>
      <c r="AI15" s="3">
        <v>3676.7113920000002</v>
      </c>
      <c r="AJ15" s="3">
        <v>3374.3675200000002</v>
      </c>
      <c r="AK15" s="38">
        <v>3017.4098040000003</v>
      </c>
      <c r="AL15" s="3">
        <f t="shared" si="5"/>
        <v>18025.814867000001</v>
      </c>
      <c r="AM15" s="3">
        <f t="shared" si="5"/>
        <v>22615.502402999999</v>
      </c>
      <c r="AN15" s="3">
        <f t="shared" si="5"/>
        <v>23062.178890499999</v>
      </c>
      <c r="AO15" s="3">
        <f t="shared" si="5"/>
        <v>23854.735346999998</v>
      </c>
      <c r="AP15" s="3">
        <f t="shared" si="5"/>
        <v>27709.1199385</v>
      </c>
      <c r="AQ15" s="3">
        <f t="shared" si="5"/>
        <v>20623.8408155</v>
      </c>
      <c r="AR15" s="3">
        <f t="shared" si="5"/>
        <v>28046.434710499998</v>
      </c>
      <c r="AS15" s="3">
        <f t="shared" si="5"/>
        <v>29468.033271500004</v>
      </c>
      <c r="AT15" s="3">
        <f t="shared" si="5"/>
        <v>24802.884873800002</v>
      </c>
      <c r="AU15" s="3">
        <f t="shared" si="5"/>
        <v>25831.998461300002</v>
      </c>
      <c r="AV15" s="3">
        <f t="shared" si="5"/>
        <v>25926.508403</v>
      </c>
      <c r="AW15" s="17">
        <f t="shared" si="5"/>
        <v>24868.706962600001</v>
      </c>
    </row>
    <row r="16" spans="1:53" x14ac:dyDescent="0.25">
      <c r="A16" s="13" t="s">
        <v>49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36">
        <v>0</v>
      </c>
      <c r="N16" s="2">
        <v>4386.7362979999998</v>
      </c>
      <c r="O16" s="2">
        <v>4543.7946300000003</v>
      </c>
      <c r="P16" s="2">
        <v>5155.2392060000002</v>
      </c>
      <c r="Q16" s="2">
        <v>4386.7093665000002</v>
      </c>
      <c r="R16" s="2">
        <v>6152.4598229999992</v>
      </c>
      <c r="S16" s="2">
        <v>5397.2945235000007</v>
      </c>
      <c r="T16" s="2">
        <v>5092.8468969999994</v>
      </c>
      <c r="U16" s="2">
        <v>6125.4100935000006</v>
      </c>
      <c r="V16" s="2">
        <v>4852.9639974000002</v>
      </c>
      <c r="W16" s="2">
        <v>5302.9972441</v>
      </c>
      <c r="X16" s="2">
        <v>5115.9799780000003</v>
      </c>
      <c r="Y16" s="36">
        <v>5082.5116399999997</v>
      </c>
      <c r="Z16" s="2">
        <v>2.2190399999999997</v>
      </c>
      <c r="AA16" s="2">
        <v>18.001878000000001</v>
      </c>
      <c r="AB16" s="2">
        <v>61.067670999999997</v>
      </c>
      <c r="AC16" s="2">
        <v>3.8117580000000002</v>
      </c>
      <c r="AD16" s="2">
        <v>11.27669</v>
      </c>
      <c r="AE16" s="2">
        <v>37.238781000000003</v>
      </c>
      <c r="AF16" s="2">
        <v>65.553346000000005</v>
      </c>
      <c r="AG16" s="2">
        <v>82.750524999999996</v>
      </c>
      <c r="AH16" s="2">
        <v>30.119866999999999</v>
      </c>
      <c r="AI16" s="2">
        <v>2.9102959999999998</v>
      </c>
      <c r="AJ16" s="2">
        <v>24.615430000000003</v>
      </c>
      <c r="AK16" s="36">
        <v>9.7632000000000012</v>
      </c>
      <c r="AL16" s="2">
        <f t="shared" si="5"/>
        <v>4384.5172579999999</v>
      </c>
      <c r="AM16" s="2">
        <f t="shared" si="5"/>
        <v>4525.7927520000003</v>
      </c>
      <c r="AN16" s="2">
        <f t="shared" si="5"/>
        <v>5094.1715350000004</v>
      </c>
      <c r="AO16" s="2">
        <f t="shared" si="5"/>
        <v>4382.8976085000004</v>
      </c>
      <c r="AP16" s="2">
        <f t="shared" si="5"/>
        <v>6141.1831329999995</v>
      </c>
      <c r="AQ16" s="2">
        <f t="shared" si="5"/>
        <v>5360.0557425000006</v>
      </c>
      <c r="AR16" s="2">
        <f t="shared" si="5"/>
        <v>5027.2935509999998</v>
      </c>
      <c r="AS16" s="2">
        <f t="shared" si="5"/>
        <v>6042.6595685000002</v>
      </c>
      <c r="AT16" s="2">
        <f t="shared" si="5"/>
        <v>4822.8441303999998</v>
      </c>
      <c r="AU16" s="2">
        <f t="shared" si="5"/>
        <v>5300.0869481</v>
      </c>
      <c r="AV16" s="2">
        <f t="shared" si="5"/>
        <v>5091.3645480000005</v>
      </c>
      <c r="AW16" s="19">
        <f t="shared" si="5"/>
        <v>5072.7484399999994</v>
      </c>
    </row>
    <row r="17" spans="1:56" x14ac:dyDescent="0.25">
      <c r="A17" s="20" t="s">
        <v>3</v>
      </c>
      <c r="B17" s="11">
        <f>B18+B19</f>
        <v>377581</v>
      </c>
      <c r="C17" s="11">
        <f t="shared" ref="C17:AK17" si="6">C18+C19</f>
        <v>388781</v>
      </c>
      <c r="D17" s="11">
        <f t="shared" si="6"/>
        <v>438123</v>
      </c>
      <c r="E17" s="11">
        <f t="shared" si="6"/>
        <v>343982</v>
      </c>
      <c r="F17" s="11">
        <f t="shared" si="6"/>
        <v>437321</v>
      </c>
      <c r="G17" s="11">
        <f t="shared" si="6"/>
        <v>424815</v>
      </c>
      <c r="H17" s="11">
        <f t="shared" si="6"/>
        <v>402640</v>
      </c>
      <c r="I17" s="11">
        <f t="shared" si="6"/>
        <v>407745</v>
      </c>
      <c r="J17" s="11">
        <f t="shared" si="6"/>
        <v>416922</v>
      </c>
      <c r="K17" s="11">
        <f t="shared" si="6"/>
        <v>421101</v>
      </c>
      <c r="L17" s="11">
        <f t="shared" si="6"/>
        <v>345403</v>
      </c>
      <c r="M17" s="11">
        <f t="shared" si="6"/>
        <v>330198</v>
      </c>
      <c r="N17" s="11">
        <f t="shared" si="6"/>
        <v>189608.43640899999</v>
      </c>
      <c r="O17" s="11">
        <f t="shared" si="6"/>
        <v>221150.804642</v>
      </c>
      <c r="P17" s="11">
        <f t="shared" si="6"/>
        <v>232011.75664499999</v>
      </c>
      <c r="Q17" s="11">
        <f t="shared" si="6"/>
        <v>200886.15151499998</v>
      </c>
      <c r="R17" s="11">
        <f t="shared" si="6"/>
        <v>275909.67809120001</v>
      </c>
      <c r="S17" s="11">
        <f t="shared" si="6"/>
        <v>132402.39929519998</v>
      </c>
      <c r="T17" s="11">
        <f t="shared" si="6"/>
        <v>182489.318443</v>
      </c>
      <c r="U17" s="11">
        <f t="shared" si="6"/>
        <v>195835.5322558</v>
      </c>
      <c r="V17" s="11">
        <f t="shared" si="6"/>
        <v>258894.64190610003</v>
      </c>
      <c r="W17" s="11">
        <f t="shared" si="6"/>
        <v>188398.28887740002</v>
      </c>
      <c r="X17" s="11">
        <f t="shared" si="6"/>
        <v>177275.9968506</v>
      </c>
      <c r="Y17" s="11">
        <f t="shared" si="6"/>
        <v>208661.98411400002</v>
      </c>
      <c r="Z17" s="11">
        <f t="shared" si="6"/>
        <v>65618.239547000005</v>
      </c>
      <c r="AA17" s="11">
        <f t="shared" si="6"/>
        <v>108291.07938</v>
      </c>
      <c r="AB17" s="11">
        <f t="shared" si="6"/>
        <v>85330.98936800001</v>
      </c>
      <c r="AC17" s="11">
        <f t="shared" si="6"/>
        <v>97156.942112999997</v>
      </c>
      <c r="AD17" s="11">
        <f t="shared" si="6"/>
        <v>65143.594407000004</v>
      </c>
      <c r="AE17" s="11">
        <f t="shared" si="6"/>
        <v>121612.79500000001</v>
      </c>
      <c r="AF17" s="11">
        <f t="shared" si="6"/>
        <v>59815.307434000002</v>
      </c>
      <c r="AG17" s="11">
        <f t="shared" si="6"/>
        <v>35344.057499000002</v>
      </c>
      <c r="AH17" s="11">
        <f t="shared" si="6"/>
        <v>187464.80278500001</v>
      </c>
      <c r="AI17" s="11">
        <f t="shared" si="6"/>
        <v>70916.455486999999</v>
      </c>
      <c r="AJ17" s="11">
        <f t="shared" si="6"/>
        <v>112006.03001700001</v>
      </c>
      <c r="AK17" s="11">
        <f t="shared" si="6"/>
        <v>28254.656675999999</v>
      </c>
      <c r="AL17" s="11">
        <f t="shared" ref="AL17" si="7">AL18+AL19</f>
        <v>501571.19686199992</v>
      </c>
      <c r="AM17" s="11">
        <f t="shared" ref="AM17" si="8">AM18+AM19</f>
        <v>501640.72526200005</v>
      </c>
      <c r="AN17" s="11">
        <f t="shared" ref="AN17" si="9">AN18+AN19</f>
        <v>584803.76727700001</v>
      </c>
      <c r="AO17" s="11">
        <f t="shared" ref="AO17" si="10">AO18+AO19</f>
        <v>447711.20940200001</v>
      </c>
      <c r="AP17" s="11">
        <f t="shared" ref="AP17" si="11">AP18+AP19</f>
        <v>648087.08368419996</v>
      </c>
      <c r="AQ17" s="11">
        <f t="shared" ref="AQ17" si="12">AQ18+AQ19</f>
        <v>435604.60429519997</v>
      </c>
      <c r="AR17" s="11">
        <f t="shared" ref="AR17" si="13">AR18+AR19</f>
        <v>525314.01100900001</v>
      </c>
      <c r="AS17" s="11">
        <f t="shared" ref="AS17" si="14">AS18+AS19</f>
        <v>568236.47475679999</v>
      </c>
      <c r="AT17" s="11">
        <f t="shared" ref="AT17" si="15">AT18+AT19</f>
        <v>488351.83912110003</v>
      </c>
      <c r="AU17" s="11">
        <f t="shared" ref="AU17" si="16">AU18+AU19</f>
        <v>538582.83339040005</v>
      </c>
      <c r="AV17" s="11">
        <f t="shared" ref="AV17" si="17">AV18+AV19</f>
        <v>410672.96683359996</v>
      </c>
      <c r="AW17" s="11">
        <f t="shared" ref="AW17" si="18">AW18+AW19</f>
        <v>510605.32743800001</v>
      </c>
    </row>
    <row r="18" spans="1:56" x14ac:dyDescent="0.25">
      <c r="A18" s="13" t="s">
        <v>19</v>
      </c>
      <c r="B18" s="2">
        <v>192876</v>
      </c>
      <c r="C18" s="2">
        <v>207235</v>
      </c>
      <c r="D18" s="2">
        <v>210630</v>
      </c>
      <c r="E18" s="2">
        <v>171670</v>
      </c>
      <c r="F18" s="2">
        <v>210502</v>
      </c>
      <c r="G18" s="2">
        <v>203347</v>
      </c>
      <c r="H18" s="2">
        <v>194463</v>
      </c>
      <c r="I18" s="2">
        <v>193317</v>
      </c>
      <c r="J18" s="2">
        <v>189160</v>
      </c>
      <c r="K18" s="2">
        <v>196339</v>
      </c>
      <c r="L18" s="2">
        <v>160462</v>
      </c>
      <c r="M18" s="36">
        <v>148386</v>
      </c>
      <c r="N18" s="2">
        <v>179123.63652499998</v>
      </c>
      <c r="O18" s="2">
        <v>213332.270953</v>
      </c>
      <c r="P18" s="2">
        <v>227328.135461</v>
      </c>
      <c r="Q18" s="2">
        <v>195904.46136299998</v>
      </c>
      <c r="R18" s="2">
        <v>267014.15798319998</v>
      </c>
      <c r="S18" s="2">
        <v>127922.40264619999</v>
      </c>
      <c r="T18" s="2">
        <v>179660.92087999999</v>
      </c>
      <c r="U18" s="2">
        <v>193055.4385318</v>
      </c>
      <c r="V18" s="2">
        <v>256144.66974910002</v>
      </c>
      <c r="W18" s="2">
        <v>186612.82490640003</v>
      </c>
      <c r="X18" s="2">
        <v>169555.38689260001</v>
      </c>
      <c r="Y18" s="36">
        <v>207087.16311800003</v>
      </c>
      <c r="Z18" s="2">
        <v>62942.677000000003</v>
      </c>
      <c r="AA18" s="2">
        <v>103151.02499999999</v>
      </c>
      <c r="AB18" s="2">
        <v>80684.953000000009</v>
      </c>
      <c r="AC18" s="2">
        <v>90195.366999999998</v>
      </c>
      <c r="AD18" s="2">
        <v>59665.283000000003</v>
      </c>
      <c r="AE18" s="2">
        <v>110900.99100000001</v>
      </c>
      <c r="AF18" s="2">
        <v>51691.146769999999</v>
      </c>
      <c r="AG18" s="2">
        <v>23921.200000000001</v>
      </c>
      <c r="AH18" s="2">
        <v>124410.59</v>
      </c>
      <c r="AI18" s="2">
        <v>45959.326500000003</v>
      </c>
      <c r="AJ18" s="2">
        <v>70823.759000000005</v>
      </c>
      <c r="AK18" s="36">
        <v>20764.206999999999</v>
      </c>
      <c r="AL18" s="2">
        <f t="shared" ref="AL18:AW19" si="19">(B18+N18-Z18)</f>
        <v>309056.95952499995</v>
      </c>
      <c r="AM18" s="2">
        <f t="shared" si="19"/>
        <v>317416.24595300003</v>
      </c>
      <c r="AN18" s="2">
        <f t="shared" si="19"/>
        <v>357273.18246100005</v>
      </c>
      <c r="AO18" s="2">
        <f t="shared" si="19"/>
        <v>277379.09436300001</v>
      </c>
      <c r="AP18" s="2">
        <f t="shared" si="19"/>
        <v>417850.87498319999</v>
      </c>
      <c r="AQ18" s="2">
        <f t="shared" si="19"/>
        <v>220368.41164619997</v>
      </c>
      <c r="AR18" s="2">
        <f t="shared" si="19"/>
        <v>322432.77411</v>
      </c>
      <c r="AS18" s="2">
        <f t="shared" si="19"/>
        <v>362451.23853179999</v>
      </c>
      <c r="AT18" s="2">
        <f t="shared" si="19"/>
        <v>320894.07974910003</v>
      </c>
      <c r="AU18" s="2">
        <f t="shared" si="19"/>
        <v>336992.49840640003</v>
      </c>
      <c r="AV18" s="2">
        <f t="shared" si="19"/>
        <v>259193.62789259996</v>
      </c>
      <c r="AW18" s="19">
        <f t="shared" si="19"/>
        <v>334708.95611800003</v>
      </c>
    </row>
    <row r="19" spans="1:56" x14ac:dyDescent="0.25">
      <c r="A19" s="13" t="s">
        <v>46</v>
      </c>
      <c r="B19" s="3">
        <v>184705</v>
      </c>
      <c r="C19" s="3">
        <v>181546</v>
      </c>
      <c r="D19" s="3">
        <v>227493</v>
      </c>
      <c r="E19" s="3">
        <v>172312</v>
      </c>
      <c r="F19" s="3">
        <v>226819</v>
      </c>
      <c r="G19" s="3">
        <v>221468</v>
      </c>
      <c r="H19" s="3">
        <v>208177</v>
      </c>
      <c r="I19" s="3">
        <v>214428</v>
      </c>
      <c r="J19" s="3">
        <v>227762</v>
      </c>
      <c r="K19" s="3">
        <v>224762</v>
      </c>
      <c r="L19" s="3">
        <v>184941</v>
      </c>
      <c r="M19" s="38">
        <v>181812</v>
      </c>
      <c r="N19" s="3">
        <v>10484.799884</v>
      </c>
      <c r="O19" s="3">
        <v>7818.5336889999999</v>
      </c>
      <c r="P19" s="3">
        <v>4683.6211840000005</v>
      </c>
      <c r="Q19" s="3">
        <v>4981.690152000001</v>
      </c>
      <c r="R19" s="3">
        <v>8895.5201080000006</v>
      </c>
      <c r="S19" s="3">
        <v>4479.9966490000006</v>
      </c>
      <c r="T19" s="3">
        <v>2828.397563</v>
      </c>
      <c r="U19" s="3">
        <v>2780.0937240000003</v>
      </c>
      <c r="V19" s="3">
        <v>2749.9721570000002</v>
      </c>
      <c r="W19" s="3">
        <v>1785.4639710000001</v>
      </c>
      <c r="X19" s="3">
        <v>7720.609958</v>
      </c>
      <c r="Y19" s="38">
        <v>1574.8209959999999</v>
      </c>
      <c r="Z19" s="3">
        <v>2675.562547</v>
      </c>
      <c r="AA19" s="3">
        <v>5140.0543799999996</v>
      </c>
      <c r="AB19" s="3">
        <v>4646.036368</v>
      </c>
      <c r="AC19" s="3">
        <v>6961.5751129999999</v>
      </c>
      <c r="AD19" s="3">
        <v>5478.3114070000001</v>
      </c>
      <c r="AE19" s="3">
        <v>10711.804</v>
      </c>
      <c r="AF19" s="3">
        <v>8124.160664</v>
      </c>
      <c r="AG19" s="3">
        <v>11422.857499000002</v>
      </c>
      <c r="AH19" s="3">
        <v>63054.212784999996</v>
      </c>
      <c r="AI19" s="3">
        <v>24957.128987</v>
      </c>
      <c r="AJ19" s="3">
        <v>41182.271016999999</v>
      </c>
      <c r="AK19" s="38">
        <v>7490.4496760000002</v>
      </c>
      <c r="AL19" s="3">
        <f t="shared" si="19"/>
        <v>192514.237337</v>
      </c>
      <c r="AM19" s="3">
        <f t="shared" si="19"/>
        <v>184224.47930900002</v>
      </c>
      <c r="AN19" s="3">
        <f t="shared" si="19"/>
        <v>227530.58481599999</v>
      </c>
      <c r="AO19" s="3">
        <f t="shared" si="19"/>
        <v>170332.115039</v>
      </c>
      <c r="AP19" s="3">
        <f t="shared" si="19"/>
        <v>230236.208701</v>
      </c>
      <c r="AQ19" s="3">
        <f t="shared" si="19"/>
        <v>215236.192649</v>
      </c>
      <c r="AR19" s="3">
        <f t="shared" si="19"/>
        <v>202881.23689900001</v>
      </c>
      <c r="AS19" s="3">
        <f t="shared" si="19"/>
        <v>205785.236225</v>
      </c>
      <c r="AT19" s="3">
        <f t="shared" si="19"/>
        <v>167457.759372</v>
      </c>
      <c r="AU19" s="3">
        <f t="shared" si="19"/>
        <v>201590.33498399999</v>
      </c>
      <c r="AV19" s="3">
        <f t="shared" si="19"/>
        <v>151479.33894099999</v>
      </c>
      <c r="AW19" s="17">
        <f t="shared" si="19"/>
        <v>175896.37132000001</v>
      </c>
    </row>
    <row r="20" spans="1:56" x14ac:dyDescent="0.25">
      <c r="A20" s="20" t="s">
        <v>51</v>
      </c>
      <c r="B20" s="11">
        <f>(B21+B36+B50)</f>
        <v>1569606.82225</v>
      </c>
      <c r="C20" s="11">
        <f t="shared" ref="C20:AK20" si="20">(C21+C36+C50)</f>
        <v>1469734.20915</v>
      </c>
      <c r="D20" s="11">
        <f t="shared" si="20"/>
        <v>1551970.8642500001</v>
      </c>
      <c r="E20" s="11">
        <f t="shared" si="20"/>
        <v>1524347.43025</v>
      </c>
      <c r="F20" s="11">
        <f t="shared" si="20"/>
        <v>1585599.5762499999</v>
      </c>
      <c r="G20" s="11">
        <f t="shared" si="20"/>
        <v>1579614.5372500001</v>
      </c>
      <c r="H20" s="11">
        <f t="shared" si="20"/>
        <v>1581929.55195</v>
      </c>
      <c r="I20" s="11">
        <f t="shared" si="20"/>
        <v>1539444.4762500001</v>
      </c>
      <c r="J20" s="11">
        <f t="shared" si="20"/>
        <v>1485444.3752499991</v>
      </c>
      <c r="K20" s="11">
        <f t="shared" si="20"/>
        <v>1537402.2372499998</v>
      </c>
      <c r="L20" s="11">
        <f t="shared" si="20"/>
        <v>1494360.9517499991</v>
      </c>
      <c r="M20" s="50">
        <f t="shared" si="20"/>
        <v>1514853.1002500001</v>
      </c>
      <c r="N20" s="12">
        <f t="shared" si="20"/>
        <v>946776.07417399995</v>
      </c>
      <c r="O20" s="12">
        <f t="shared" si="20"/>
        <v>805433.73535610002</v>
      </c>
      <c r="P20" s="12">
        <f t="shared" si="20"/>
        <v>1070058.4088021002</v>
      </c>
      <c r="Q20" s="12">
        <f t="shared" si="20"/>
        <v>880319.93993390002</v>
      </c>
      <c r="R20" s="12">
        <f t="shared" si="20"/>
        <v>1123662.7006895998</v>
      </c>
      <c r="S20" s="12">
        <f t="shared" si="20"/>
        <v>1074867.0697713001</v>
      </c>
      <c r="T20" s="12">
        <f t="shared" si="20"/>
        <v>911858.08342931001</v>
      </c>
      <c r="U20" s="12">
        <f t="shared" si="20"/>
        <v>932398.42825489992</v>
      </c>
      <c r="V20" s="12">
        <f t="shared" si="20"/>
        <v>892575.62746859994</v>
      </c>
      <c r="W20" s="12">
        <f t="shared" si="20"/>
        <v>923054.24389309995</v>
      </c>
      <c r="X20" s="12">
        <f t="shared" si="20"/>
        <v>774185.89566390007</v>
      </c>
      <c r="Y20" s="42">
        <f t="shared" si="20"/>
        <v>777072.02582033002</v>
      </c>
      <c r="Z20" s="12">
        <f t="shared" si="20"/>
        <v>290005.03994069999</v>
      </c>
      <c r="AA20" s="12">
        <f t="shared" si="20"/>
        <v>305266.92090029997</v>
      </c>
      <c r="AB20" s="12">
        <f t="shared" si="20"/>
        <v>306638.69792760001</v>
      </c>
      <c r="AC20" s="12">
        <f t="shared" si="20"/>
        <v>277243.91888380004</v>
      </c>
      <c r="AD20" s="12">
        <f t="shared" si="20"/>
        <v>329108.85609949997</v>
      </c>
      <c r="AE20" s="12">
        <f t="shared" si="20"/>
        <v>338084.40648450004</v>
      </c>
      <c r="AF20" s="12">
        <f t="shared" si="20"/>
        <v>304992.69802049996</v>
      </c>
      <c r="AG20" s="12">
        <f t="shared" si="20"/>
        <v>342745.31997210003</v>
      </c>
      <c r="AH20" s="12">
        <f t="shared" si="20"/>
        <v>300695.31821300002</v>
      </c>
      <c r="AI20" s="12">
        <f t="shared" si="20"/>
        <v>297532.93095850002</v>
      </c>
      <c r="AJ20" s="12">
        <f t="shared" si="20"/>
        <v>331118.00772170001</v>
      </c>
      <c r="AK20" s="21">
        <f t="shared" si="20"/>
        <v>321249.10067700001</v>
      </c>
      <c r="AL20" s="12">
        <f>(AL21+AL36+AL50)</f>
        <v>2226377.8564832998</v>
      </c>
      <c r="AM20" s="12">
        <f t="shared" ref="AM20:AU20" si="21">(AM21+AM36+AM50)</f>
        <v>1969901.0236057998</v>
      </c>
      <c r="AN20" s="12">
        <f t="shared" si="21"/>
        <v>2315390.5751245003</v>
      </c>
      <c r="AO20" s="12">
        <f t="shared" si="21"/>
        <v>2127423.4513001</v>
      </c>
      <c r="AP20" s="12">
        <f t="shared" si="21"/>
        <v>2380153.4208400999</v>
      </c>
      <c r="AQ20" s="12">
        <f t="shared" si="21"/>
        <v>2316397.2005367996</v>
      </c>
      <c r="AR20" s="12">
        <f t="shared" si="21"/>
        <v>2188794.9373588101</v>
      </c>
      <c r="AS20" s="12">
        <f t="shared" si="21"/>
        <v>2129097.5845328001</v>
      </c>
      <c r="AT20" s="12">
        <f t="shared" si="21"/>
        <v>2077324.6845055993</v>
      </c>
      <c r="AU20" s="12">
        <f t="shared" si="21"/>
        <v>2162923.5501845996</v>
      </c>
      <c r="AV20" s="12">
        <f>(AV21+AV36+AV50)</f>
        <v>1937428.8396921991</v>
      </c>
      <c r="AW20" s="21">
        <f>(AW21+AW36+AW50)</f>
        <v>1970676.0253933303</v>
      </c>
      <c r="BB20" s="43"/>
    </row>
    <row r="21" spans="1:56" ht="15.6" x14ac:dyDescent="0.25">
      <c r="A21" s="48" t="s">
        <v>63</v>
      </c>
      <c r="B21" s="45">
        <f>B22+B25+B26</f>
        <v>769742.82224999997</v>
      </c>
      <c r="C21" s="45">
        <f t="shared" ref="C21:M21" si="22">C22+C25+C26</f>
        <v>671588.20914999989</v>
      </c>
      <c r="D21" s="45">
        <f t="shared" si="22"/>
        <v>673967.8642500001</v>
      </c>
      <c r="E21" s="45">
        <f t="shared" si="22"/>
        <v>764479.43024999998</v>
      </c>
      <c r="F21" s="45">
        <f t="shared" si="22"/>
        <v>756280.57625000004</v>
      </c>
      <c r="G21" s="45">
        <f t="shared" si="22"/>
        <v>757552.53725000005</v>
      </c>
      <c r="H21" s="45">
        <f t="shared" si="22"/>
        <v>786809.55194999999</v>
      </c>
      <c r="I21" s="45">
        <f t="shared" si="22"/>
        <v>749911.47625000007</v>
      </c>
      <c r="J21" s="45">
        <f t="shared" si="22"/>
        <v>708530.45325000002</v>
      </c>
      <c r="K21" s="45">
        <f t="shared" si="22"/>
        <v>788904.80924999993</v>
      </c>
      <c r="L21" s="45">
        <f t="shared" si="22"/>
        <v>745734.53875000007</v>
      </c>
      <c r="M21" s="47">
        <f t="shared" si="22"/>
        <v>756735.43425000005</v>
      </c>
      <c r="N21" s="45">
        <f>N22+SUM(N25:N26)+N27+SUM(N32:N34)+N35+N51</f>
        <v>802275.17787899997</v>
      </c>
      <c r="O21" s="45">
        <f t="shared" ref="O21:AK21" si="23">O22+SUM(O25:O26)+O27+SUM(O32:O34)+O35+O51</f>
        <v>661374.4934415</v>
      </c>
      <c r="P21" s="45">
        <f t="shared" si="23"/>
        <v>903515.41294200008</v>
      </c>
      <c r="Q21" s="45">
        <f t="shared" si="23"/>
        <v>751127.42775240005</v>
      </c>
      <c r="R21" s="45">
        <f t="shared" si="23"/>
        <v>951348.02035539993</v>
      </c>
      <c r="S21" s="45">
        <f t="shared" si="23"/>
        <v>886039.42995900009</v>
      </c>
      <c r="T21" s="45">
        <f t="shared" si="23"/>
        <v>773216.7265619</v>
      </c>
      <c r="U21" s="45">
        <f t="shared" si="23"/>
        <v>779081.86730009993</v>
      </c>
      <c r="V21" s="45">
        <f t="shared" si="23"/>
        <v>743253.18974920001</v>
      </c>
      <c r="W21" s="45">
        <f t="shared" si="23"/>
        <v>790098.61794949987</v>
      </c>
      <c r="X21" s="45">
        <f t="shared" si="23"/>
        <v>627548.94759740005</v>
      </c>
      <c r="Y21" s="46">
        <f t="shared" si="23"/>
        <v>658916.97931693005</v>
      </c>
      <c r="Z21" s="45">
        <f t="shared" si="23"/>
        <v>135420.4686197</v>
      </c>
      <c r="AA21" s="45">
        <f t="shared" si="23"/>
        <v>102783.55541229999</v>
      </c>
      <c r="AB21" s="45">
        <f t="shared" si="23"/>
        <v>103459.0572259</v>
      </c>
      <c r="AC21" s="45">
        <f t="shared" si="23"/>
        <v>97646.186481799989</v>
      </c>
      <c r="AD21" s="45">
        <f t="shared" si="23"/>
        <v>134746.2496405</v>
      </c>
      <c r="AE21" s="45">
        <f t="shared" si="23"/>
        <v>132640.9317898</v>
      </c>
      <c r="AF21" s="45">
        <f t="shared" si="23"/>
        <v>128255.55927789999</v>
      </c>
      <c r="AG21" s="45">
        <f t="shared" si="23"/>
        <v>154578.84017750001</v>
      </c>
      <c r="AH21" s="45">
        <f t="shared" si="23"/>
        <v>124084.80969170001</v>
      </c>
      <c r="AI21" s="45">
        <f t="shared" si="23"/>
        <v>132414.39901349999</v>
      </c>
      <c r="AJ21" s="45">
        <f t="shared" si="23"/>
        <v>132340.56465190003</v>
      </c>
      <c r="AK21" s="47">
        <f t="shared" si="23"/>
        <v>119787.8070799</v>
      </c>
      <c r="AL21" s="45">
        <f t="shared" ref="AL21:AW21" si="24">(B21+N21-Z21)</f>
        <v>1436597.5315092998</v>
      </c>
      <c r="AM21" s="45">
        <f t="shared" si="24"/>
        <v>1230179.1471791998</v>
      </c>
      <c r="AN21" s="45">
        <f t="shared" si="24"/>
        <v>1474024.2199661003</v>
      </c>
      <c r="AO21" s="45">
        <f t="shared" si="24"/>
        <v>1417960.6715206001</v>
      </c>
      <c r="AP21" s="45">
        <f t="shared" si="24"/>
        <v>1572882.3469649001</v>
      </c>
      <c r="AQ21" s="45">
        <f t="shared" si="24"/>
        <v>1510951.0354192001</v>
      </c>
      <c r="AR21" s="45">
        <f t="shared" si="24"/>
        <v>1431770.719234</v>
      </c>
      <c r="AS21" s="45">
        <f t="shared" si="24"/>
        <v>1374414.5033726001</v>
      </c>
      <c r="AT21" s="45">
        <f t="shared" si="24"/>
        <v>1327698.8333075002</v>
      </c>
      <c r="AU21" s="45">
        <f t="shared" si="24"/>
        <v>1446589.0281859997</v>
      </c>
      <c r="AV21" s="45">
        <f t="shared" si="24"/>
        <v>1240942.9216955001</v>
      </c>
      <c r="AW21" s="47">
        <f t="shared" si="24"/>
        <v>1295864.6064870302</v>
      </c>
      <c r="BD21" s="43"/>
    </row>
    <row r="22" spans="1:56" x14ac:dyDescent="0.25">
      <c r="A22" s="22" t="s">
        <v>20</v>
      </c>
      <c r="B22" s="2">
        <f t="shared" ref="B22:AW22" si="25">(B23+B24)</f>
        <v>216187.66125</v>
      </c>
      <c r="C22" s="2">
        <f t="shared" si="25"/>
        <v>192220.21714999992</v>
      </c>
      <c r="D22" s="2">
        <f t="shared" si="25"/>
        <v>192002.01325000002</v>
      </c>
      <c r="E22" s="2">
        <f t="shared" si="25"/>
        <v>206640.01325000002</v>
      </c>
      <c r="F22" s="2">
        <f t="shared" si="25"/>
        <v>188964.01325000002</v>
      </c>
      <c r="G22" s="2">
        <f t="shared" si="25"/>
        <v>202819.01325000002</v>
      </c>
      <c r="H22" s="2">
        <f t="shared" si="25"/>
        <v>217160.94525000002</v>
      </c>
      <c r="I22" s="2">
        <f t="shared" si="25"/>
        <v>204201.01325000002</v>
      </c>
      <c r="J22" s="2">
        <f t="shared" si="25"/>
        <v>210602.01325000002</v>
      </c>
      <c r="K22" s="2">
        <f t="shared" si="25"/>
        <v>222656.01325000002</v>
      </c>
      <c r="L22" s="2">
        <f t="shared" si="25"/>
        <v>214803.01325000002</v>
      </c>
      <c r="M22" s="36">
        <f t="shared" si="25"/>
        <v>208141.01325000002</v>
      </c>
      <c r="N22" s="2">
        <f t="shared" si="25"/>
        <v>80771.971335000009</v>
      </c>
      <c r="O22" s="2">
        <f t="shared" si="25"/>
        <v>63304.033853600005</v>
      </c>
      <c r="P22" s="2">
        <f t="shared" si="25"/>
        <v>76620.765773599996</v>
      </c>
      <c r="Q22" s="2">
        <f t="shared" si="25"/>
        <v>104139.02000869997</v>
      </c>
      <c r="R22" s="2">
        <f t="shared" si="25"/>
        <v>71434.68904550001</v>
      </c>
      <c r="S22" s="2">
        <f t="shared" si="25"/>
        <v>68741.195301100001</v>
      </c>
      <c r="T22" s="2">
        <f t="shared" si="25"/>
        <v>80593.731744599994</v>
      </c>
      <c r="U22" s="2">
        <f t="shared" si="25"/>
        <v>64668.946351500002</v>
      </c>
      <c r="V22" s="2">
        <f t="shared" si="25"/>
        <v>68171.014060200003</v>
      </c>
      <c r="W22" s="2">
        <f t="shared" si="25"/>
        <v>81455.361428899996</v>
      </c>
      <c r="X22" s="2">
        <f t="shared" si="25"/>
        <v>51864.143135899998</v>
      </c>
      <c r="Y22" s="36">
        <f t="shared" si="25"/>
        <v>84780.488297100004</v>
      </c>
      <c r="Z22" s="2">
        <f t="shared" si="25"/>
        <v>25664.166360000003</v>
      </c>
      <c r="AA22" s="2">
        <f t="shared" si="25"/>
        <v>7568.6246209999999</v>
      </c>
      <c r="AB22" s="2">
        <f t="shared" si="25"/>
        <v>8687.1730850000004</v>
      </c>
      <c r="AC22" s="2">
        <f t="shared" si="25"/>
        <v>10999.613950999999</v>
      </c>
      <c r="AD22" s="2">
        <f t="shared" si="25"/>
        <v>22927.598110999999</v>
      </c>
      <c r="AE22" s="2">
        <f t="shared" si="25"/>
        <v>16895.106247</v>
      </c>
      <c r="AF22" s="2">
        <f t="shared" si="25"/>
        <v>19572.008463999999</v>
      </c>
      <c r="AG22" s="2">
        <f t="shared" si="25"/>
        <v>30481.108279799999</v>
      </c>
      <c r="AH22" s="2">
        <f t="shared" si="25"/>
        <v>20345.367798200001</v>
      </c>
      <c r="AI22" s="2">
        <f t="shared" si="25"/>
        <v>23606.735768999999</v>
      </c>
      <c r="AJ22" s="2">
        <f t="shared" si="25"/>
        <v>25354.713725000001</v>
      </c>
      <c r="AK22" s="36">
        <f t="shared" si="25"/>
        <v>20179.522338999999</v>
      </c>
      <c r="AL22" s="2">
        <f t="shared" si="25"/>
        <v>271295.46622499998</v>
      </c>
      <c r="AM22" s="2">
        <f t="shared" si="25"/>
        <v>247955.62638259993</v>
      </c>
      <c r="AN22" s="2">
        <f t="shared" si="25"/>
        <v>259935.6059386</v>
      </c>
      <c r="AO22" s="2">
        <f t="shared" si="25"/>
        <v>299779.41930770001</v>
      </c>
      <c r="AP22" s="2">
        <f t="shared" si="25"/>
        <v>237471.10418450003</v>
      </c>
      <c r="AQ22" s="2">
        <f t="shared" si="25"/>
        <v>254665.10230410006</v>
      </c>
      <c r="AR22" s="2">
        <f t="shared" si="25"/>
        <v>278182.66853060003</v>
      </c>
      <c r="AS22" s="2">
        <f t="shared" si="25"/>
        <v>238388.85132170003</v>
      </c>
      <c r="AT22" s="2">
        <f t="shared" si="25"/>
        <v>258427.65951200004</v>
      </c>
      <c r="AU22" s="2">
        <f t="shared" si="25"/>
        <v>280504.63890990004</v>
      </c>
      <c r="AV22" s="2">
        <f t="shared" si="25"/>
        <v>241312.44266090004</v>
      </c>
      <c r="AW22" s="19">
        <f t="shared" si="25"/>
        <v>272741.97920810001</v>
      </c>
    </row>
    <row r="23" spans="1:56" x14ac:dyDescent="0.25">
      <c r="A23" s="23" t="s">
        <v>21</v>
      </c>
      <c r="B23" s="2">
        <v>133206.49458333335</v>
      </c>
      <c r="C23" s="2">
        <v>113983.05048333325</v>
      </c>
      <c r="D23" s="2">
        <v>107963.84658333335</v>
      </c>
      <c r="E23" s="2">
        <v>137172.84658333336</v>
      </c>
      <c r="F23" s="2">
        <v>136057.84658333336</v>
      </c>
      <c r="G23" s="2">
        <v>140876.84658333336</v>
      </c>
      <c r="H23" s="2">
        <v>141809.77858333336</v>
      </c>
      <c r="I23" s="2">
        <v>139806.84658333336</v>
      </c>
      <c r="J23" s="2">
        <v>137698.84658333336</v>
      </c>
      <c r="K23" s="2">
        <v>148608.84658333336</v>
      </c>
      <c r="L23" s="2">
        <v>150878.84658333336</v>
      </c>
      <c r="M23" s="36">
        <v>133596.84658333336</v>
      </c>
      <c r="N23" s="2">
        <v>41352.282028000001</v>
      </c>
      <c r="O23" s="2">
        <v>32051.070349999998</v>
      </c>
      <c r="P23" s="2">
        <v>39430.548487999993</v>
      </c>
      <c r="Q23" s="2">
        <v>74702.41429939997</v>
      </c>
      <c r="R23" s="2">
        <v>39571.726432100004</v>
      </c>
      <c r="S23" s="2">
        <v>36800.658315000001</v>
      </c>
      <c r="T23" s="2">
        <v>51619.877940499995</v>
      </c>
      <c r="U23" s="2">
        <v>39735.511187000004</v>
      </c>
      <c r="V23" s="2">
        <v>41333.719005999999</v>
      </c>
      <c r="W23" s="2">
        <v>46906.079711699997</v>
      </c>
      <c r="X23" s="2">
        <v>22841.743709800001</v>
      </c>
      <c r="Y23" s="36">
        <v>56813.132719999994</v>
      </c>
      <c r="Z23" s="2">
        <v>23528.727000000003</v>
      </c>
      <c r="AA23" s="2">
        <v>5422.4859999999999</v>
      </c>
      <c r="AB23" s="2">
        <v>3524.6529999999998</v>
      </c>
      <c r="AC23" s="2">
        <v>5447.0080000000007</v>
      </c>
      <c r="AD23" s="2">
        <v>12009.721953999999</v>
      </c>
      <c r="AE23" s="2">
        <v>10591.962320000001</v>
      </c>
      <c r="AF23" s="2">
        <v>11779.870999999999</v>
      </c>
      <c r="AG23" s="2">
        <v>16000.047</v>
      </c>
      <c r="AH23" s="2">
        <v>11064.234</v>
      </c>
      <c r="AI23" s="2">
        <v>13256.277081</v>
      </c>
      <c r="AJ23" s="2">
        <v>13889.639570000001</v>
      </c>
      <c r="AK23" s="36">
        <v>10232.670893</v>
      </c>
      <c r="AL23" s="2">
        <f t="shared" ref="AL23:AW26" si="26">(B23+N23-Z23)</f>
        <v>151030.04961133335</v>
      </c>
      <c r="AM23" s="2">
        <f t="shared" si="26"/>
        <v>140611.63483333326</v>
      </c>
      <c r="AN23" s="2">
        <f t="shared" si="26"/>
        <v>143869.74207133334</v>
      </c>
      <c r="AO23" s="2">
        <f t="shared" si="26"/>
        <v>206428.25288273333</v>
      </c>
      <c r="AP23" s="2">
        <f t="shared" si="26"/>
        <v>163619.85106143335</v>
      </c>
      <c r="AQ23" s="2">
        <f t="shared" si="26"/>
        <v>167085.54257833338</v>
      </c>
      <c r="AR23" s="2">
        <f t="shared" si="26"/>
        <v>181649.78552383336</v>
      </c>
      <c r="AS23" s="2">
        <f t="shared" si="26"/>
        <v>163542.31077033337</v>
      </c>
      <c r="AT23" s="2">
        <f t="shared" si="26"/>
        <v>167968.33158933336</v>
      </c>
      <c r="AU23" s="2">
        <f t="shared" si="26"/>
        <v>182258.64921403336</v>
      </c>
      <c r="AV23" s="2">
        <f t="shared" si="26"/>
        <v>159830.95072313337</v>
      </c>
      <c r="AW23" s="19">
        <f t="shared" si="26"/>
        <v>180177.30841033335</v>
      </c>
    </row>
    <row r="24" spans="1:56" x14ac:dyDescent="0.25">
      <c r="A24" s="24" t="s">
        <v>22</v>
      </c>
      <c r="B24" s="2">
        <v>82981.166666666657</v>
      </c>
      <c r="C24" s="2">
        <v>78237.166666666657</v>
      </c>
      <c r="D24" s="2">
        <v>84038.166666666657</v>
      </c>
      <c r="E24" s="2">
        <v>69467.166666666657</v>
      </c>
      <c r="F24" s="2">
        <v>52906.166666666664</v>
      </c>
      <c r="G24" s="2">
        <v>61942.166666666664</v>
      </c>
      <c r="H24" s="2">
        <v>75351.166666666657</v>
      </c>
      <c r="I24" s="2">
        <v>64394.166666666664</v>
      </c>
      <c r="J24" s="2">
        <v>72903.166666666657</v>
      </c>
      <c r="K24" s="2">
        <v>74047.166666666657</v>
      </c>
      <c r="L24" s="2">
        <v>63924.166666666664</v>
      </c>
      <c r="M24" s="36">
        <v>74544.166666666657</v>
      </c>
      <c r="N24" s="2">
        <v>39419.689307000001</v>
      </c>
      <c r="O24" s="2">
        <v>31252.963503600004</v>
      </c>
      <c r="P24" s="2">
        <v>37190.217285600003</v>
      </c>
      <c r="Q24" s="2">
        <v>29436.605709300002</v>
      </c>
      <c r="R24" s="2">
        <v>31862.962613399999</v>
      </c>
      <c r="S24" s="2">
        <v>31940.5369861</v>
      </c>
      <c r="T24" s="2">
        <v>28973.853804099999</v>
      </c>
      <c r="U24" s="2">
        <v>24933.435164499999</v>
      </c>
      <c r="V24" s="2">
        <v>26837.2950542</v>
      </c>
      <c r="W24" s="2">
        <v>34549.2817172</v>
      </c>
      <c r="X24" s="2">
        <v>29022.399426100001</v>
      </c>
      <c r="Y24" s="36">
        <v>27967.355577100003</v>
      </c>
      <c r="Z24" s="2">
        <v>2135.4393600000003</v>
      </c>
      <c r="AA24" s="2">
        <v>2146.1386210000001</v>
      </c>
      <c r="AB24" s="2">
        <v>5162.5200850000001</v>
      </c>
      <c r="AC24" s="2">
        <v>5552.6059509999995</v>
      </c>
      <c r="AD24" s="2">
        <v>10917.876156999999</v>
      </c>
      <c r="AE24" s="2">
        <v>6303.1439270000001</v>
      </c>
      <c r="AF24" s="2">
        <v>7792.1374639999995</v>
      </c>
      <c r="AG24" s="2">
        <v>14481.0612798</v>
      </c>
      <c r="AH24" s="2">
        <v>9281.1337982000005</v>
      </c>
      <c r="AI24" s="2">
        <v>10350.458687999999</v>
      </c>
      <c r="AJ24" s="2">
        <v>11465.074154999998</v>
      </c>
      <c r="AK24" s="36">
        <v>9946.8514459999988</v>
      </c>
      <c r="AL24" s="2">
        <f t="shared" si="26"/>
        <v>120265.41661366665</v>
      </c>
      <c r="AM24" s="2">
        <f t="shared" si="26"/>
        <v>107343.99154926666</v>
      </c>
      <c r="AN24" s="2">
        <f t="shared" si="26"/>
        <v>116065.86386726666</v>
      </c>
      <c r="AO24" s="2">
        <f t="shared" si="26"/>
        <v>93351.16642496665</v>
      </c>
      <c r="AP24" s="2">
        <f t="shared" si="26"/>
        <v>73851.253123066679</v>
      </c>
      <c r="AQ24" s="2">
        <f t="shared" si="26"/>
        <v>87579.559725766667</v>
      </c>
      <c r="AR24" s="2">
        <f t="shared" si="26"/>
        <v>96532.883006766657</v>
      </c>
      <c r="AS24" s="2">
        <f t="shared" si="26"/>
        <v>74846.540551366663</v>
      </c>
      <c r="AT24" s="2">
        <f t="shared" si="26"/>
        <v>90459.327922666664</v>
      </c>
      <c r="AU24" s="2">
        <f t="shared" si="26"/>
        <v>98245.989695866665</v>
      </c>
      <c r="AV24" s="2">
        <f t="shared" si="26"/>
        <v>81481.491937766667</v>
      </c>
      <c r="AW24" s="19">
        <f t="shared" si="26"/>
        <v>92564.670797766667</v>
      </c>
    </row>
    <row r="25" spans="1:56" x14ac:dyDescent="0.25">
      <c r="A25" s="23" t="s">
        <v>4</v>
      </c>
      <c r="B25" s="2">
        <v>268849.97499999998</v>
      </c>
      <c r="C25" s="2">
        <v>221456.701</v>
      </c>
      <c r="D25" s="2">
        <v>235003.86199999999</v>
      </c>
      <c r="E25" s="2">
        <v>282521.92700000003</v>
      </c>
      <c r="F25" s="2">
        <v>279463.10600000003</v>
      </c>
      <c r="G25" s="2">
        <v>277284.89399999997</v>
      </c>
      <c r="H25" s="2">
        <v>287962.44170000002</v>
      </c>
      <c r="I25" s="2">
        <v>252856.76699999999</v>
      </c>
      <c r="J25" s="2">
        <v>252654.24100000001</v>
      </c>
      <c r="K25" s="2">
        <v>266206.68</v>
      </c>
      <c r="L25" s="2">
        <v>292193.04700000002</v>
      </c>
      <c r="M25" s="36">
        <v>306281.83199999999</v>
      </c>
      <c r="N25" s="2">
        <v>135163.21433999998</v>
      </c>
      <c r="O25" s="2">
        <v>124697.496032</v>
      </c>
      <c r="P25" s="2">
        <v>121574.75458519999</v>
      </c>
      <c r="Q25" s="2">
        <v>111360.50809249999</v>
      </c>
      <c r="R25" s="2">
        <v>141715.8436893</v>
      </c>
      <c r="S25" s="2">
        <v>155620.91621270002</v>
      </c>
      <c r="T25" s="2">
        <v>117649.60059109998</v>
      </c>
      <c r="U25" s="2">
        <v>118088.35402000001</v>
      </c>
      <c r="V25" s="2">
        <v>127918.8916785</v>
      </c>
      <c r="W25" s="2">
        <v>149229.34952779999</v>
      </c>
      <c r="X25" s="2">
        <v>107385.63558569999</v>
      </c>
      <c r="Y25" s="36">
        <v>122266.21306720001</v>
      </c>
      <c r="Z25" s="2">
        <v>33827.742786000003</v>
      </c>
      <c r="AA25" s="2">
        <v>19232.831923199999</v>
      </c>
      <c r="AB25" s="2">
        <v>13570.403992</v>
      </c>
      <c r="AC25" s="2">
        <v>11524.5431219</v>
      </c>
      <c r="AD25" s="2">
        <v>14411.139454000002</v>
      </c>
      <c r="AE25" s="2">
        <v>12270.282146</v>
      </c>
      <c r="AF25" s="2">
        <v>15603.889794000001</v>
      </c>
      <c r="AG25" s="2">
        <v>24342.566874199998</v>
      </c>
      <c r="AH25" s="2">
        <v>11480.279821799999</v>
      </c>
      <c r="AI25" s="2">
        <v>18747.158232000002</v>
      </c>
      <c r="AJ25" s="2">
        <v>14921.218335400001</v>
      </c>
      <c r="AK25" s="36">
        <v>20240.058094200002</v>
      </c>
      <c r="AL25" s="2">
        <f t="shared" si="26"/>
        <v>370185.44655399991</v>
      </c>
      <c r="AM25" s="2">
        <f t="shared" si="26"/>
        <v>326921.3651088</v>
      </c>
      <c r="AN25" s="2">
        <f t="shared" si="26"/>
        <v>343008.21259319998</v>
      </c>
      <c r="AO25" s="2">
        <f t="shared" si="26"/>
        <v>382357.8919706</v>
      </c>
      <c r="AP25" s="2">
        <f t="shared" si="26"/>
        <v>406767.81023530004</v>
      </c>
      <c r="AQ25" s="2">
        <f t="shared" si="26"/>
        <v>420635.52806669998</v>
      </c>
      <c r="AR25" s="2">
        <f t="shared" si="26"/>
        <v>390008.1524971</v>
      </c>
      <c r="AS25" s="2">
        <f t="shared" si="26"/>
        <v>346602.55414580001</v>
      </c>
      <c r="AT25" s="2">
        <f t="shared" si="26"/>
        <v>369092.85285670002</v>
      </c>
      <c r="AU25" s="2">
        <f t="shared" si="26"/>
        <v>396688.87129579997</v>
      </c>
      <c r="AV25" s="2">
        <f t="shared" si="26"/>
        <v>384657.46425030002</v>
      </c>
      <c r="AW25" s="19">
        <f t="shared" si="26"/>
        <v>408307.98697299999</v>
      </c>
    </row>
    <row r="26" spans="1:56" x14ac:dyDescent="0.25">
      <c r="A26" s="23" t="s">
        <v>5</v>
      </c>
      <c r="B26" s="2">
        <v>284705.18599999999</v>
      </c>
      <c r="C26" s="2">
        <v>257911.291</v>
      </c>
      <c r="D26" s="2">
        <v>246961.989</v>
      </c>
      <c r="E26" s="2">
        <v>275317.49</v>
      </c>
      <c r="F26" s="2">
        <v>287853.45699999999</v>
      </c>
      <c r="G26" s="2">
        <v>277448.63</v>
      </c>
      <c r="H26" s="2">
        <v>281686.16499999998</v>
      </c>
      <c r="I26" s="2">
        <v>292853.696</v>
      </c>
      <c r="J26" s="2">
        <v>245274.19899999999</v>
      </c>
      <c r="K26" s="2">
        <v>300042.11599999998</v>
      </c>
      <c r="L26" s="2">
        <v>238738.4785</v>
      </c>
      <c r="M26" s="36">
        <v>242312.58900000001</v>
      </c>
      <c r="N26" s="2">
        <v>130936.54920800001</v>
      </c>
      <c r="O26" s="2">
        <v>98146.548247600003</v>
      </c>
      <c r="P26" s="2">
        <v>128469.92610490001</v>
      </c>
      <c r="Q26" s="2">
        <v>114938.4348918</v>
      </c>
      <c r="R26" s="2">
        <v>148951.82809140001</v>
      </c>
      <c r="S26" s="2">
        <v>135931.67944610002</v>
      </c>
      <c r="T26" s="2">
        <v>107096.12271440001</v>
      </c>
      <c r="U26" s="2">
        <v>136801.26853200002</v>
      </c>
      <c r="V26" s="2">
        <v>115384.24797659999</v>
      </c>
      <c r="W26" s="2">
        <v>106452.12903740001</v>
      </c>
      <c r="X26" s="2">
        <v>74424.21569089999</v>
      </c>
      <c r="Y26" s="36">
        <v>88661.695723199999</v>
      </c>
      <c r="Z26" s="2">
        <v>20268.37873</v>
      </c>
      <c r="AA26" s="2">
        <v>19983.36522</v>
      </c>
      <c r="AB26" s="2">
        <v>19449.277496800001</v>
      </c>
      <c r="AC26" s="2">
        <v>18262.310358799998</v>
      </c>
      <c r="AD26" s="2">
        <v>21022.3255312</v>
      </c>
      <c r="AE26" s="2">
        <v>16244.7022431</v>
      </c>
      <c r="AF26" s="2">
        <v>20466.712327400001</v>
      </c>
      <c r="AG26" s="2">
        <v>18648.103425599995</v>
      </c>
      <c r="AH26" s="2">
        <v>19554.658972999998</v>
      </c>
      <c r="AI26" s="2">
        <v>18430.609137799998</v>
      </c>
      <c r="AJ26" s="2">
        <v>23720.806833300001</v>
      </c>
      <c r="AK26" s="36">
        <v>16607.228313399999</v>
      </c>
      <c r="AL26" s="2">
        <f t="shared" si="26"/>
        <v>395373.356478</v>
      </c>
      <c r="AM26" s="2">
        <f t="shared" si="26"/>
        <v>336074.47402760002</v>
      </c>
      <c r="AN26" s="2">
        <f t="shared" si="26"/>
        <v>355982.63760810002</v>
      </c>
      <c r="AO26" s="2">
        <f t="shared" si="26"/>
        <v>371993.61453299999</v>
      </c>
      <c r="AP26" s="2">
        <f t="shared" si="26"/>
        <v>415782.95956020005</v>
      </c>
      <c r="AQ26" s="2">
        <f t="shared" si="26"/>
        <v>397135.60720300005</v>
      </c>
      <c r="AR26" s="2">
        <f t="shared" si="26"/>
        <v>368315.57538699999</v>
      </c>
      <c r="AS26" s="2">
        <f t="shared" si="26"/>
        <v>411006.86110640003</v>
      </c>
      <c r="AT26" s="2">
        <f t="shared" si="26"/>
        <v>341103.78800359997</v>
      </c>
      <c r="AU26" s="2">
        <f t="shared" si="26"/>
        <v>388063.63589959999</v>
      </c>
      <c r="AV26" s="2">
        <f t="shared" si="26"/>
        <v>289441.88735759998</v>
      </c>
      <c r="AW26" s="19">
        <f t="shared" si="26"/>
        <v>314367.05640980002</v>
      </c>
    </row>
    <row r="27" spans="1:56" x14ac:dyDescent="0.25">
      <c r="A27" s="48" t="s">
        <v>56</v>
      </c>
      <c r="B27" s="45">
        <f t="shared" ref="B27:AW27" si="27">SUM(B28:B31)</f>
        <v>248931.92300000001</v>
      </c>
      <c r="C27" s="45">
        <f t="shared" si="27"/>
        <v>243683.78400000001</v>
      </c>
      <c r="D27" s="45">
        <f t="shared" si="27"/>
        <v>247873.82</v>
      </c>
      <c r="E27" s="45">
        <f t="shared" si="27"/>
        <v>237385.94699999999</v>
      </c>
      <c r="F27" s="45">
        <f t="shared" si="27"/>
        <v>251230.11199999999</v>
      </c>
      <c r="G27" s="45">
        <f t="shared" si="27"/>
        <v>242219.807</v>
      </c>
      <c r="H27" s="45">
        <f t="shared" si="27"/>
        <v>246452.538</v>
      </c>
      <c r="I27" s="45">
        <f t="shared" si="27"/>
        <v>259824.617</v>
      </c>
      <c r="J27" s="45">
        <f t="shared" si="27"/>
        <v>235401.052</v>
      </c>
      <c r="K27" s="45">
        <f t="shared" si="27"/>
        <v>251795.80600000001</v>
      </c>
      <c r="L27" s="45">
        <f t="shared" si="27"/>
        <v>218687.4045</v>
      </c>
      <c r="M27" s="46">
        <f t="shared" si="27"/>
        <v>203851.014</v>
      </c>
      <c r="N27" s="45">
        <f t="shared" si="27"/>
        <v>163730.29728999999</v>
      </c>
      <c r="O27" s="45">
        <f t="shared" si="27"/>
        <v>143623.38768799999</v>
      </c>
      <c r="P27" s="45">
        <f t="shared" si="27"/>
        <v>180774.2230808</v>
      </c>
      <c r="Q27" s="45">
        <f t="shared" si="27"/>
        <v>160594.51398210003</v>
      </c>
      <c r="R27" s="45">
        <f t="shared" si="27"/>
        <v>194400.8332737</v>
      </c>
      <c r="S27" s="45">
        <f t="shared" si="27"/>
        <v>168496.1786935</v>
      </c>
      <c r="T27" s="45">
        <f t="shared" si="27"/>
        <v>164609.78196869997</v>
      </c>
      <c r="U27" s="45">
        <f t="shared" si="27"/>
        <v>211167.42847839999</v>
      </c>
      <c r="V27" s="45">
        <f t="shared" si="27"/>
        <v>164453.07094149996</v>
      </c>
      <c r="W27" s="45">
        <f t="shared" si="27"/>
        <v>197127.79744969998</v>
      </c>
      <c r="X27" s="45">
        <f t="shared" si="27"/>
        <v>186017.81893779995</v>
      </c>
      <c r="Y27" s="46">
        <f t="shared" si="27"/>
        <v>138970.2127575</v>
      </c>
      <c r="Z27" s="45">
        <f t="shared" si="27"/>
        <v>26039.186038</v>
      </c>
      <c r="AA27" s="45">
        <f t="shared" si="27"/>
        <v>20605.774290000001</v>
      </c>
      <c r="AB27" s="45">
        <f t="shared" si="27"/>
        <v>15210.040967300003</v>
      </c>
      <c r="AC27" s="45">
        <f t="shared" si="27"/>
        <v>18365.310436699998</v>
      </c>
      <c r="AD27" s="45">
        <f t="shared" si="27"/>
        <v>32145.654421300002</v>
      </c>
      <c r="AE27" s="45">
        <f t="shared" si="27"/>
        <v>36929.513169999998</v>
      </c>
      <c r="AF27" s="45">
        <f t="shared" si="27"/>
        <v>27295.919676999998</v>
      </c>
      <c r="AG27" s="45">
        <f t="shared" si="27"/>
        <v>24262.827535100005</v>
      </c>
      <c r="AH27" s="45">
        <f t="shared" si="27"/>
        <v>23315.866468200002</v>
      </c>
      <c r="AI27" s="45">
        <f t="shared" si="27"/>
        <v>19665.191136900001</v>
      </c>
      <c r="AJ27" s="45">
        <f t="shared" si="27"/>
        <v>19066.098375100002</v>
      </c>
      <c r="AK27" s="46">
        <f t="shared" si="27"/>
        <v>15747.794618299999</v>
      </c>
      <c r="AL27" s="45">
        <f t="shared" si="27"/>
        <v>386623.03425199998</v>
      </c>
      <c r="AM27" s="45">
        <f t="shared" si="27"/>
        <v>366701.39739799994</v>
      </c>
      <c r="AN27" s="45">
        <f t="shared" si="27"/>
        <v>413438.00211349997</v>
      </c>
      <c r="AO27" s="45">
        <f t="shared" si="27"/>
        <v>379615.15054539999</v>
      </c>
      <c r="AP27" s="45">
        <f t="shared" si="27"/>
        <v>413485.29085240001</v>
      </c>
      <c r="AQ27" s="45">
        <f t="shared" si="27"/>
        <v>373786.47252350004</v>
      </c>
      <c r="AR27" s="45">
        <f t="shared" si="27"/>
        <v>383766.40029170003</v>
      </c>
      <c r="AS27" s="45">
        <f t="shared" si="27"/>
        <v>446729.21794330003</v>
      </c>
      <c r="AT27" s="45">
        <f t="shared" si="27"/>
        <v>376538.25647329987</v>
      </c>
      <c r="AU27" s="45">
        <f t="shared" si="27"/>
        <v>429258.41231280001</v>
      </c>
      <c r="AV27" s="45">
        <f t="shared" si="27"/>
        <v>385639.12506270001</v>
      </c>
      <c r="AW27" s="47">
        <f t="shared" si="27"/>
        <v>327073.43213919998</v>
      </c>
    </row>
    <row r="28" spans="1:56" x14ac:dyDescent="0.25">
      <c r="A28" s="24" t="s">
        <v>57</v>
      </c>
      <c r="B28" s="3">
        <v>238414.92300000001</v>
      </c>
      <c r="C28" s="3">
        <v>230487.78400000001</v>
      </c>
      <c r="D28" s="3">
        <v>244193.82</v>
      </c>
      <c r="E28" s="3">
        <v>225063.94699999999</v>
      </c>
      <c r="F28" s="3">
        <v>235978.11199999999</v>
      </c>
      <c r="G28" s="3">
        <v>229733.807</v>
      </c>
      <c r="H28" s="3">
        <v>232855.538</v>
      </c>
      <c r="I28" s="3">
        <v>245260.617</v>
      </c>
      <c r="J28" s="3">
        <v>222683.052</v>
      </c>
      <c r="K28" s="3">
        <v>238957.80600000001</v>
      </c>
      <c r="L28" s="3">
        <v>206029.4045</v>
      </c>
      <c r="M28" s="38">
        <v>196011.014</v>
      </c>
      <c r="N28" s="3">
        <v>122590.94274299999</v>
      </c>
      <c r="O28" s="3">
        <v>105093.059222</v>
      </c>
      <c r="P28" s="3">
        <v>150913.9203772</v>
      </c>
      <c r="Q28" s="3">
        <v>124112.989474</v>
      </c>
      <c r="R28" s="3">
        <v>148933.5751632</v>
      </c>
      <c r="S28" s="3">
        <v>130843.23076960001</v>
      </c>
      <c r="T28" s="3">
        <v>130594.14688779999</v>
      </c>
      <c r="U28" s="3">
        <v>167246.9727324</v>
      </c>
      <c r="V28" s="3">
        <v>122047.31831489997</v>
      </c>
      <c r="W28" s="3">
        <v>147447.09862539999</v>
      </c>
      <c r="X28" s="3">
        <v>138356.23299739999</v>
      </c>
      <c r="Y28" s="38">
        <v>94285.955828300008</v>
      </c>
      <c r="Z28" s="3">
        <v>8496.492166</v>
      </c>
      <c r="AA28" s="3">
        <v>10667.642934</v>
      </c>
      <c r="AB28" s="3">
        <v>8272.3252833000024</v>
      </c>
      <c r="AC28" s="3">
        <v>8590.4415350999989</v>
      </c>
      <c r="AD28" s="3">
        <v>13636.289696399999</v>
      </c>
      <c r="AE28" s="3">
        <v>15146.562278000001</v>
      </c>
      <c r="AF28" s="3">
        <v>13075.182337</v>
      </c>
      <c r="AG28" s="3">
        <v>10920.951286100002</v>
      </c>
      <c r="AH28" s="3">
        <v>10369.6489072</v>
      </c>
      <c r="AI28" s="3">
        <v>9659.7513079000018</v>
      </c>
      <c r="AJ28" s="3">
        <v>10095.7716721</v>
      </c>
      <c r="AK28" s="38">
        <v>10335.418793599998</v>
      </c>
      <c r="AL28" s="3">
        <f t="shared" ref="AL28:AW48" si="28">(B28+N28-Z28)</f>
        <v>352509.37357699999</v>
      </c>
      <c r="AM28" s="3">
        <f t="shared" si="28"/>
        <v>324913.20028799999</v>
      </c>
      <c r="AN28" s="3">
        <f t="shared" si="28"/>
        <v>386835.4150939</v>
      </c>
      <c r="AO28" s="3">
        <f t="shared" si="28"/>
        <v>340586.4949389</v>
      </c>
      <c r="AP28" s="3">
        <f t="shared" si="28"/>
        <v>371275.3974668</v>
      </c>
      <c r="AQ28" s="3">
        <f t="shared" si="28"/>
        <v>345430.47549159999</v>
      </c>
      <c r="AR28" s="3">
        <f t="shared" si="28"/>
        <v>350374.50255080004</v>
      </c>
      <c r="AS28" s="3">
        <f t="shared" si="28"/>
        <v>401586.6384463</v>
      </c>
      <c r="AT28" s="3">
        <f t="shared" si="28"/>
        <v>334360.72140769992</v>
      </c>
      <c r="AU28" s="3">
        <f t="shared" si="28"/>
        <v>376745.15331749996</v>
      </c>
      <c r="AV28" s="3">
        <f t="shared" si="28"/>
        <v>334289.86582529999</v>
      </c>
      <c r="AW28" s="17">
        <f t="shared" si="28"/>
        <v>279961.55103470001</v>
      </c>
    </row>
    <row r="29" spans="1:56" x14ac:dyDescent="0.25">
      <c r="A29" s="24" t="s">
        <v>58</v>
      </c>
      <c r="B29" s="3">
        <v>6554</v>
      </c>
      <c r="C29" s="3">
        <v>8838</v>
      </c>
      <c r="D29" s="3">
        <v>3645</v>
      </c>
      <c r="E29" s="3">
        <v>8528</v>
      </c>
      <c r="F29" s="3">
        <v>10853</v>
      </c>
      <c r="G29" s="3">
        <v>8157</v>
      </c>
      <c r="H29" s="3">
        <v>9750</v>
      </c>
      <c r="I29" s="3">
        <v>10271</v>
      </c>
      <c r="J29" s="3">
        <v>7608</v>
      </c>
      <c r="K29" s="3">
        <v>8130</v>
      </c>
      <c r="L29" s="3">
        <v>8397</v>
      </c>
      <c r="M29" s="38">
        <v>4785</v>
      </c>
      <c r="N29" s="3">
        <v>17555.848400999999</v>
      </c>
      <c r="O29" s="3">
        <v>20707.584503999999</v>
      </c>
      <c r="P29" s="3">
        <v>13937.9586452</v>
      </c>
      <c r="Q29" s="3">
        <v>14895.767923699999</v>
      </c>
      <c r="R29" s="3">
        <v>23894.244861199997</v>
      </c>
      <c r="S29" s="3">
        <v>17622.317985900001</v>
      </c>
      <c r="T29" s="3">
        <v>12018.622831799999</v>
      </c>
      <c r="U29" s="3">
        <v>17226.477578500002</v>
      </c>
      <c r="V29" s="3">
        <v>14600.293925100001</v>
      </c>
      <c r="W29" s="3">
        <v>21284.982351599996</v>
      </c>
      <c r="X29" s="3">
        <v>19738.815066700001</v>
      </c>
      <c r="Y29" s="38">
        <v>22596.598710499999</v>
      </c>
      <c r="Z29" s="3">
        <v>432.49504400000001</v>
      </c>
      <c r="AA29" s="3">
        <v>640.071642</v>
      </c>
      <c r="AB29" s="3">
        <v>431.53670399999999</v>
      </c>
      <c r="AC29" s="3">
        <v>543.4952669999999</v>
      </c>
      <c r="AD29" s="3">
        <v>305.00316099999998</v>
      </c>
      <c r="AE29" s="3">
        <v>710.53715999999997</v>
      </c>
      <c r="AF29" s="3">
        <v>605.09694000000002</v>
      </c>
      <c r="AG29" s="3">
        <v>337.24845999999997</v>
      </c>
      <c r="AH29" s="3">
        <v>677.55592000000001</v>
      </c>
      <c r="AI29" s="3">
        <v>876.89447999999993</v>
      </c>
      <c r="AJ29" s="3">
        <v>281.14705899999996</v>
      </c>
      <c r="AK29" s="38">
        <v>332.02060999999998</v>
      </c>
      <c r="AL29" s="3">
        <f t="shared" si="28"/>
        <v>23677.353357</v>
      </c>
      <c r="AM29" s="3">
        <f t="shared" si="28"/>
        <v>28905.512862</v>
      </c>
      <c r="AN29" s="3">
        <f t="shared" si="28"/>
        <v>17151.421941200002</v>
      </c>
      <c r="AO29" s="3">
        <f t="shared" si="28"/>
        <v>22880.272656699999</v>
      </c>
      <c r="AP29" s="3">
        <f t="shared" si="28"/>
        <v>34442.2417002</v>
      </c>
      <c r="AQ29" s="3">
        <f t="shared" si="28"/>
        <v>25068.780825900001</v>
      </c>
      <c r="AR29" s="3">
        <f t="shared" si="28"/>
        <v>21163.5258918</v>
      </c>
      <c r="AS29" s="3">
        <f t="shared" si="28"/>
        <v>27160.229118500003</v>
      </c>
      <c r="AT29" s="3">
        <f t="shared" si="28"/>
        <v>21530.7380051</v>
      </c>
      <c r="AU29" s="3">
        <f t="shared" si="28"/>
        <v>28538.087871599997</v>
      </c>
      <c r="AV29" s="3">
        <f t="shared" si="28"/>
        <v>27854.668007700002</v>
      </c>
      <c r="AW29" s="17">
        <f t="shared" si="28"/>
        <v>27049.578100499999</v>
      </c>
    </row>
    <row r="30" spans="1:56" x14ac:dyDescent="0.25">
      <c r="A30" s="24" t="s">
        <v>59</v>
      </c>
      <c r="B30" s="3">
        <v>3963</v>
      </c>
      <c r="C30" s="3">
        <v>4358</v>
      </c>
      <c r="D30" s="3">
        <v>35</v>
      </c>
      <c r="E30" s="3">
        <v>3794</v>
      </c>
      <c r="F30" s="3">
        <v>4399</v>
      </c>
      <c r="G30" s="3">
        <v>4329</v>
      </c>
      <c r="H30" s="3">
        <v>3847</v>
      </c>
      <c r="I30" s="3">
        <v>4293</v>
      </c>
      <c r="J30" s="3">
        <v>5110</v>
      </c>
      <c r="K30" s="3">
        <v>4708</v>
      </c>
      <c r="L30" s="3">
        <v>4261</v>
      </c>
      <c r="M30" s="38">
        <v>3055</v>
      </c>
      <c r="N30" s="3">
        <v>11639.408829</v>
      </c>
      <c r="O30" s="3">
        <v>7427.5227460000006</v>
      </c>
      <c r="P30" s="3">
        <v>4733.7790750000004</v>
      </c>
      <c r="Q30" s="3">
        <v>12254.168872</v>
      </c>
      <c r="R30" s="3">
        <v>8708.5606547999996</v>
      </c>
      <c r="S30" s="3">
        <v>11702.076021999999</v>
      </c>
      <c r="T30" s="3">
        <v>7999.9196499999998</v>
      </c>
      <c r="U30" s="3">
        <v>10754.243258999999</v>
      </c>
      <c r="V30" s="3">
        <v>12798.8765035</v>
      </c>
      <c r="W30" s="3">
        <v>12556.792406</v>
      </c>
      <c r="X30" s="3">
        <v>11398.605341</v>
      </c>
      <c r="Y30" s="38">
        <v>11705.935649999999</v>
      </c>
      <c r="Z30" s="3">
        <v>0</v>
      </c>
      <c r="AA30" s="3">
        <v>100</v>
      </c>
      <c r="AB30" s="3">
        <v>16.149999999999999</v>
      </c>
      <c r="AC30" s="3">
        <v>100</v>
      </c>
      <c r="AD30" s="3">
        <v>16.844999999999999</v>
      </c>
      <c r="AE30" s="3">
        <v>0</v>
      </c>
      <c r="AF30" s="3">
        <v>26.684000000000001</v>
      </c>
      <c r="AG30" s="3">
        <v>0</v>
      </c>
      <c r="AH30" s="3">
        <v>0</v>
      </c>
      <c r="AI30" s="3">
        <v>0</v>
      </c>
      <c r="AJ30" s="3">
        <v>0</v>
      </c>
      <c r="AK30" s="38">
        <v>4.2</v>
      </c>
      <c r="AL30" s="3">
        <f t="shared" si="28"/>
        <v>15602.408829</v>
      </c>
      <c r="AM30" s="3">
        <f t="shared" si="28"/>
        <v>11685.522746000001</v>
      </c>
      <c r="AN30" s="3">
        <f t="shared" si="28"/>
        <v>4752.6290750000007</v>
      </c>
      <c r="AO30" s="3">
        <f t="shared" si="28"/>
        <v>15948.168872</v>
      </c>
      <c r="AP30" s="3">
        <f t="shared" si="28"/>
        <v>13090.7156548</v>
      </c>
      <c r="AQ30" s="3">
        <f t="shared" si="28"/>
        <v>16031.076021999999</v>
      </c>
      <c r="AR30" s="3">
        <f t="shared" si="28"/>
        <v>11820.235650000001</v>
      </c>
      <c r="AS30" s="3">
        <f t="shared" si="28"/>
        <v>15047.243258999999</v>
      </c>
      <c r="AT30" s="3">
        <f t="shared" si="28"/>
        <v>17908.8765035</v>
      </c>
      <c r="AU30" s="3">
        <f t="shared" si="28"/>
        <v>17264.792406</v>
      </c>
      <c r="AV30" s="3">
        <f t="shared" si="28"/>
        <v>15659.605341</v>
      </c>
      <c r="AW30" s="17">
        <f t="shared" si="28"/>
        <v>14756.735649999999</v>
      </c>
    </row>
    <row r="31" spans="1:56" x14ac:dyDescent="0.25">
      <c r="A31" s="24" t="s">
        <v>60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8">
        <v>0</v>
      </c>
      <c r="N31" s="3">
        <v>11944.097317</v>
      </c>
      <c r="O31" s="3">
        <v>10395.221215999998</v>
      </c>
      <c r="P31" s="3">
        <v>11188.5649834</v>
      </c>
      <c r="Q31" s="3">
        <v>9331.5877123999999</v>
      </c>
      <c r="R31" s="3">
        <v>12864.452594499999</v>
      </c>
      <c r="S31" s="3">
        <v>8328.5539160000008</v>
      </c>
      <c r="T31" s="3">
        <v>13997.0925991</v>
      </c>
      <c r="U31" s="3">
        <v>15939.734908500001</v>
      </c>
      <c r="V31" s="3">
        <v>15006.582198</v>
      </c>
      <c r="W31" s="3">
        <v>15838.924066699999</v>
      </c>
      <c r="X31" s="3">
        <v>16524.165532700001</v>
      </c>
      <c r="Y31" s="38">
        <v>10381.722568699999</v>
      </c>
      <c r="Z31" s="3">
        <v>17110.198828000001</v>
      </c>
      <c r="AA31" s="3">
        <v>9198.0597140000009</v>
      </c>
      <c r="AB31" s="3">
        <v>6490.02898</v>
      </c>
      <c r="AC31" s="3">
        <v>9131.3736346000005</v>
      </c>
      <c r="AD31" s="3">
        <v>18187.516563900001</v>
      </c>
      <c r="AE31" s="3">
        <v>21072.413731999997</v>
      </c>
      <c r="AF31" s="3">
        <v>13588.956399999999</v>
      </c>
      <c r="AG31" s="3">
        <v>13004.627789</v>
      </c>
      <c r="AH31" s="3">
        <v>12268.661640999999</v>
      </c>
      <c r="AI31" s="3">
        <v>9128.545349</v>
      </c>
      <c r="AJ31" s="3">
        <v>8689.1796439999998</v>
      </c>
      <c r="AK31" s="38">
        <v>5076.1552147000002</v>
      </c>
      <c r="AL31" s="3">
        <f t="shared" si="28"/>
        <v>-5166.1015110000008</v>
      </c>
      <c r="AM31" s="3">
        <f t="shared" si="28"/>
        <v>1197.1615019999972</v>
      </c>
      <c r="AN31" s="3">
        <f t="shared" si="28"/>
        <v>4698.5360033999996</v>
      </c>
      <c r="AO31" s="3">
        <f t="shared" si="28"/>
        <v>200.21407779999936</v>
      </c>
      <c r="AP31" s="3">
        <f t="shared" si="28"/>
        <v>-5323.063969400002</v>
      </c>
      <c r="AQ31" s="3">
        <f t="shared" si="28"/>
        <v>-12743.859815999996</v>
      </c>
      <c r="AR31" s="3">
        <f t="shared" si="28"/>
        <v>408.13619910000125</v>
      </c>
      <c r="AS31" s="3">
        <f t="shared" si="28"/>
        <v>2935.1071195000004</v>
      </c>
      <c r="AT31" s="3">
        <f t="shared" si="28"/>
        <v>2737.9205570000013</v>
      </c>
      <c r="AU31" s="3">
        <f t="shared" si="28"/>
        <v>6710.3787176999995</v>
      </c>
      <c r="AV31" s="3">
        <f t="shared" si="28"/>
        <v>7834.9858887000009</v>
      </c>
      <c r="AW31" s="17">
        <f t="shared" si="28"/>
        <v>5305.5673539999989</v>
      </c>
    </row>
    <row r="32" spans="1:56" x14ac:dyDescent="0.25">
      <c r="A32" s="23" t="s">
        <v>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8">
        <v>0</v>
      </c>
      <c r="N32" s="3">
        <v>11344.386177</v>
      </c>
      <c r="O32" s="3">
        <v>13835.669867000001</v>
      </c>
      <c r="P32" s="3">
        <v>15189.484633999999</v>
      </c>
      <c r="Q32" s="3">
        <v>15427.933938999999</v>
      </c>
      <c r="R32" s="3">
        <v>22513.172425000001</v>
      </c>
      <c r="S32" s="3">
        <v>20981.1686792</v>
      </c>
      <c r="T32" s="3">
        <v>23238.996320999999</v>
      </c>
      <c r="U32" s="3">
        <v>17577.678805000003</v>
      </c>
      <c r="V32" s="3">
        <v>23912.220174999999</v>
      </c>
      <c r="W32" s="3">
        <v>25478.102080999997</v>
      </c>
      <c r="X32" s="3">
        <v>19977.322978999997</v>
      </c>
      <c r="Y32" s="38">
        <v>17213.878029399999</v>
      </c>
      <c r="Z32" s="3">
        <v>583.82455800000002</v>
      </c>
      <c r="AA32" s="3">
        <v>772.64577800000006</v>
      </c>
      <c r="AB32" s="3">
        <v>1046.660026</v>
      </c>
      <c r="AC32" s="3">
        <v>969.40418419999992</v>
      </c>
      <c r="AD32" s="3">
        <v>1227.0140032000002</v>
      </c>
      <c r="AE32" s="3">
        <v>1239.4642062</v>
      </c>
      <c r="AF32" s="3">
        <v>1095.4824269999999</v>
      </c>
      <c r="AG32" s="3">
        <v>1613.2772890000001</v>
      </c>
      <c r="AH32" s="3">
        <v>1547.1881644000002</v>
      </c>
      <c r="AI32" s="3">
        <v>843.24910499999999</v>
      </c>
      <c r="AJ32" s="3">
        <v>2069.6865379999999</v>
      </c>
      <c r="AK32" s="38">
        <v>1096.1788179999999</v>
      </c>
      <c r="AL32" s="3">
        <f t="shared" si="28"/>
        <v>10760.561619</v>
      </c>
      <c r="AM32" s="3">
        <f t="shared" si="28"/>
        <v>13063.024089</v>
      </c>
      <c r="AN32" s="3">
        <f t="shared" si="28"/>
        <v>14142.824607999999</v>
      </c>
      <c r="AO32" s="3">
        <f t="shared" si="28"/>
        <v>14458.529754799998</v>
      </c>
      <c r="AP32" s="3">
        <f t="shared" si="28"/>
        <v>21286.158421799999</v>
      </c>
      <c r="AQ32" s="3">
        <f t="shared" si="28"/>
        <v>19741.704473000002</v>
      </c>
      <c r="AR32" s="3">
        <f t="shared" si="28"/>
        <v>22143.513894</v>
      </c>
      <c r="AS32" s="3">
        <f t="shared" si="28"/>
        <v>15964.401516000004</v>
      </c>
      <c r="AT32" s="3">
        <f t="shared" si="28"/>
        <v>22365.0320106</v>
      </c>
      <c r="AU32" s="3">
        <f t="shared" si="28"/>
        <v>24634.852975999998</v>
      </c>
      <c r="AV32" s="3">
        <f t="shared" si="28"/>
        <v>17907.636440999995</v>
      </c>
      <c r="AW32" s="17">
        <f t="shared" si="28"/>
        <v>16117.699211399999</v>
      </c>
    </row>
    <row r="33" spans="1:50" x14ac:dyDescent="0.25">
      <c r="A33" s="23" t="s">
        <v>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8">
        <v>0</v>
      </c>
      <c r="N33" s="3">
        <v>198831.94516099995</v>
      </c>
      <c r="O33" s="3">
        <v>118474.43041839999</v>
      </c>
      <c r="P33" s="3">
        <v>184037.17703630001</v>
      </c>
      <c r="Q33" s="3">
        <v>128664.36457480001</v>
      </c>
      <c r="R33" s="3">
        <v>217015.27793079999</v>
      </c>
      <c r="S33" s="3">
        <v>193341.6289709</v>
      </c>
      <c r="T33" s="3">
        <v>182627.48862700001</v>
      </c>
      <c r="U33" s="3">
        <v>147794.94548869997</v>
      </c>
      <c r="V33" s="3">
        <v>141331.806132</v>
      </c>
      <c r="W33" s="3">
        <v>161697.79012419999</v>
      </c>
      <c r="X33" s="3">
        <v>116953.8857207</v>
      </c>
      <c r="Y33" s="38">
        <v>136792.93440150001</v>
      </c>
      <c r="Z33" s="3">
        <v>424.41077000000007</v>
      </c>
      <c r="AA33" s="3">
        <v>653.48311200000023</v>
      </c>
      <c r="AB33" s="3">
        <v>1566.8242859999998</v>
      </c>
      <c r="AC33" s="3">
        <v>2884.2037519999999</v>
      </c>
      <c r="AD33" s="3">
        <v>1830.088297</v>
      </c>
      <c r="AE33" s="3">
        <v>1061.3822599999999</v>
      </c>
      <c r="AF33" s="3">
        <v>874.33829620000006</v>
      </c>
      <c r="AG33" s="3">
        <v>1051.1050479999999</v>
      </c>
      <c r="AH33" s="3">
        <v>612.90298300000006</v>
      </c>
      <c r="AI33" s="3">
        <v>982.36617100000012</v>
      </c>
      <c r="AJ33" s="3">
        <v>1454.5349320000003</v>
      </c>
      <c r="AK33" s="38">
        <v>1671.4737289999998</v>
      </c>
      <c r="AL33" s="3">
        <f t="shared" si="28"/>
        <v>198407.53439099996</v>
      </c>
      <c r="AM33" s="3">
        <f t="shared" si="28"/>
        <v>117820.94730639999</v>
      </c>
      <c r="AN33" s="3">
        <f t="shared" si="28"/>
        <v>182470.35275030002</v>
      </c>
      <c r="AO33" s="3">
        <f t="shared" si="28"/>
        <v>125780.16082280001</v>
      </c>
      <c r="AP33" s="3">
        <f t="shared" si="28"/>
        <v>215185.18963379998</v>
      </c>
      <c r="AQ33" s="3">
        <f t="shared" si="28"/>
        <v>192280.24671089998</v>
      </c>
      <c r="AR33" s="3">
        <f t="shared" si="28"/>
        <v>181753.15033080001</v>
      </c>
      <c r="AS33" s="3">
        <f t="shared" si="28"/>
        <v>146743.84044069998</v>
      </c>
      <c r="AT33" s="3">
        <f t="shared" si="28"/>
        <v>140718.90314899999</v>
      </c>
      <c r="AU33" s="3">
        <f t="shared" si="28"/>
        <v>160715.42395319999</v>
      </c>
      <c r="AV33" s="3">
        <f t="shared" si="28"/>
        <v>115499.3507887</v>
      </c>
      <c r="AW33" s="17">
        <f t="shared" si="28"/>
        <v>135121.46067250002</v>
      </c>
    </row>
    <row r="34" spans="1:50" x14ac:dyDescent="0.25">
      <c r="A34" s="23" t="s">
        <v>7</v>
      </c>
      <c r="B34" s="3">
        <v>20071</v>
      </c>
      <c r="C34" s="3">
        <v>19136</v>
      </c>
      <c r="D34" s="3">
        <v>22438</v>
      </c>
      <c r="E34" s="3">
        <v>18803</v>
      </c>
      <c r="F34" s="3">
        <v>20957</v>
      </c>
      <c r="G34" s="3">
        <v>20061</v>
      </c>
      <c r="H34" s="3">
        <v>21714</v>
      </c>
      <c r="I34" s="3">
        <v>21676</v>
      </c>
      <c r="J34" s="3">
        <v>20339</v>
      </c>
      <c r="K34" s="3">
        <v>21669</v>
      </c>
      <c r="L34" s="3">
        <v>20592</v>
      </c>
      <c r="M34" s="38">
        <v>19357</v>
      </c>
      <c r="N34" s="3">
        <v>54330.247468000009</v>
      </c>
      <c r="O34" s="3">
        <v>42108.537365499993</v>
      </c>
      <c r="P34" s="3">
        <v>52747.500638299985</v>
      </c>
      <c r="Q34" s="3">
        <v>51478.298320499998</v>
      </c>
      <c r="R34" s="3">
        <v>47449.1562424</v>
      </c>
      <c r="S34" s="3">
        <v>38323.4227378</v>
      </c>
      <c r="T34" s="3">
        <v>46591.86345450001</v>
      </c>
      <c r="U34" s="3">
        <v>52475.785962799993</v>
      </c>
      <c r="V34" s="3">
        <v>46331.599046399999</v>
      </c>
      <c r="W34" s="3">
        <v>44333.080279500005</v>
      </c>
      <c r="X34" s="3">
        <v>44186.254011899997</v>
      </c>
      <c r="Y34" s="38">
        <v>43426.975654199996</v>
      </c>
      <c r="Z34" s="3">
        <v>6552.3318499999996</v>
      </c>
      <c r="AA34" s="3">
        <v>6987.2736210000003</v>
      </c>
      <c r="AB34" s="3">
        <v>9388.194904</v>
      </c>
      <c r="AC34" s="3">
        <v>6878.4502179999999</v>
      </c>
      <c r="AD34" s="3">
        <v>7151.3869501999998</v>
      </c>
      <c r="AE34" s="3">
        <v>9620.7501614000012</v>
      </c>
      <c r="AF34" s="3">
        <v>7750.6695928000017</v>
      </c>
      <c r="AG34" s="3">
        <v>9924.733502000001</v>
      </c>
      <c r="AH34" s="3">
        <v>9861.8947904000015</v>
      </c>
      <c r="AI34" s="3">
        <v>8106.8767723999999</v>
      </c>
      <c r="AJ34" s="3">
        <v>7674.0055389999998</v>
      </c>
      <c r="AK34" s="38">
        <v>9346.529552799997</v>
      </c>
      <c r="AL34" s="3">
        <f t="shared" si="28"/>
        <v>67848.915618000014</v>
      </c>
      <c r="AM34" s="3">
        <f t="shared" si="28"/>
        <v>54257.263744499993</v>
      </c>
      <c r="AN34" s="3">
        <f t="shared" si="28"/>
        <v>65797.305734299982</v>
      </c>
      <c r="AO34" s="3">
        <f t="shared" si="28"/>
        <v>63402.848102500007</v>
      </c>
      <c r="AP34" s="3">
        <f t="shared" si="28"/>
        <v>61254.769292199999</v>
      </c>
      <c r="AQ34" s="3">
        <f t="shared" si="28"/>
        <v>48763.6725764</v>
      </c>
      <c r="AR34" s="3">
        <f t="shared" si="28"/>
        <v>60555.193861700005</v>
      </c>
      <c r="AS34" s="3">
        <f t="shared" si="28"/>
        <v>64227.052460799998</v>
      </c>
      <c r="AT34" s="3">
        <f t="shared" si="28"/>
        <v>56808.70425599999</v>
      </c>
      <c r="AU34" s="3">
        <f t="shared" si="28"/>
        <v>57895.203507100006</v>
      </c>
      <c r="AV34" s="3">
        <f t="shared" si="28"/>
        <v>57104.248472899999</v>
      </c>
      <c r="AW34" s="17">
        <f t="shared" si="28"/>
        <v>53437.446101399997</v>
      </c>
    </row>
    <row r="35" spans="1:50" x14ac:dyDescent="0.25">
      <c r="A35" s="24" t="s">
        <v>12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8">
        <v>0</v>
      </c>
      <c r="N35" s="3">
        <v>1494.9211390000003</v>
      </c>
      <c r="O35" s="3">
        <v>1066.6953270000001</v>
      </c>
      <c r="P35" s="3">
        <v>1016.0296125</v>
      </c>
      <c r="Q35" s="3">
        <v>1481.6989272999999</v>
      </c>
      <c r="R35" s="3">
        <v>1320.5135008000002</v>
      </c>
      <c r="S35" s="3">
        <v>1756.7058531</v>
      </c>
      <c r="T35" s="3">
        <v>1375.6311642000003</v>
      </c>
      <c r="U35" s="3">
        <v>1472.7380845</v>
      </c>
      <c r="V35" s="3">
        <v>1323.5408097999998</v>
      </c>
      <c r="W35" s="3">
        <v>1378.6788895000002</v>
      </c>
      <c r="X35" s="3">
        <v>1706.2902001999998</v>
      </c>
      <c r="Y35" s="38">
        <v>1580.1451524000001</v>
      </c>
      <c r="Z35" s="3">
        <v>560.05228199999988</v>
      </c>
      <c r="AA35" s="3">
        <v>573.66146900000001</v>
      </c>
      <c r="AB35" s="3">
        <v>22.906877000000001</v>
      </c>
      <c r="AC35" s="3">
        <v>322.93060800000001</v>
      </c>
      <c r="AD35" s="3">
        <v>1933.1684199999997</v>
      </c>
      <c r="AE35" s="3">
        <v>2207.0765460000002</v>
      </c>
      <c r="AF35" s="3">
        <v>1888.2219070000001</v>
      </c>
      <c r="AG35" s="3">
        <v>1559.2039179999999</v>
      </c>
      <c r="AH35" s="3">
        <v>3127.5346560000003</v>
      </c>
      <c r="AI35" s="3">
        <v>4190.431423</v>
      </c>
      <c r="AJ35" s="3">
        <v>1904.083601</v>
      </c>
      <c r="AK35" s="38">
        <v>2131.1011359999998</v>
      </c>
      <c r="AL35" s="3">
        <f t="shared" si="28"/>
        <v>934.86885700000039</v>
      </c>
      <c r="AM35" s="3">
        <f t="shared" si="28"/>
        <v>493.03385800000012</v>
      </c>
      <c r="AN35" s="3">
        <f t="shared" si="28"/>
        <v>993.12273549999998</v>
      </c>
      <c r="AO35" s="3">
        <f t="shared" si="28"/>
        <v>1158.7683192999998</v>
      </c>
      <c r="AP35" s="3">
        <f t="shared" si="28"/>
        <v>-612.65491919999954</v>
      </c>
      <c r="AQ35" s="3">
        <f t="shared" si="28"/>
        <v>-450.37069290000022</v>
      </c>
      <c r="AR35" s="3">
        <f t="shared" si="28"/>
        <v>-512.59074279999982</v>
      </c>
      <c r="AS35" s="3">
        <f t="shared" si="28"/>
        <v>-86.465833499999917</v>
      </c>
      <c r="AT35" s="3">
        <f t="shared" si="28"/>
        <v>-1803.9938462000005</v>
      </c>
      <c r="AU35" s="3">
        <f t="shared" si="28"/>
        <v>-2811.7525335</v>
      </c>
      <c r="AV35" s="3">
        <f t="shared" si="28"/>
        <v>-197.7934008000002</v>
      </c>
      <c r="AW35" s="17">
        <f t="shared" si="28"/>
        <v>-550.95598359999963</v>
      </c>
    </row>
    <row r="36" spans="1:50" ht="15.6" x14ac:dyDescent="0.25">
      <c r="A36" s="48" t="s">
        <v>64</v>
      </c>
      <c r="B36" s="45">
        <f t="shared" ref="B36:M36" si="29">B37+B41+B42+B45+B46+B47+B48</f>
        <v>714228</v>
      </c>
      <c r="C36" s="45">
        <f t="shared" si="29"/>
        <v>719596</v>
      </c>
      <c r="D36" s="45">
        <f t="shared" si="29"/>
        <v>783313</v>
      </c>
      <c r="E36" s="45">
        <f t="shared" si="29"/>
        <v>684729</v>
      </c>
      <c r="F36" s="45">
        <f t="shared" si="29"/>
        <v>766963</v>
      </c>
      <c r="G36" s="45">
        <f t="shared" si="29"/>
        <v>735150</v>
      </c>
      <c r="H36" s="45">
        <f t="shared" si="29"/>
        <v>729071</v>
      </c>
      <c r="I36" s="45">
        <f t="shared" si="29"/>
        <v>716500</v>
      </c>
      <c r="J36" s="45">
        <f t="shared" si="29"/>
        <v>703421.92199999897</v>
      </c>
      <c r="K36" s="45">
        <f t="shared" si="29"/>
        <v>665504.42799999996</v>
      </c>
      <c r="L36" s="45">
        <f t="shared" si="29"/>
        <v>675194.41299999901</v>
      </c>
      <c r="M36" s="46">
        <f t="shared" si="29"/>
        <v>671198.66599999997</v>
      </c>
      <c r="N36" s="45">
        <f t="shared" ref="N36:Y36" si="30">SUM(N37:N38)+SUM(N41:N42)+SUM(N45:N48)</f>
        <v>134841.90504700004</v>
      </c>
      <c r="O36" s="45">
        <f t="shared" si="30"/>
        <v>134456.0766338</v>
      </c>
      <c r="P36" s="45">
        <f t="shared" si="30"/>
        <v>158919.92229819996</v>
      </c>
      <c r="Q36" s="45">
        <f t="shared" si="30"/>
        <v>120124.48221740001</v>
      </c>
      <c r="R36" s="45">
        <f t="shared" si="30"/>
        <v>162151.83675329998</v>
      </c>
      <c r="S36" s="45">
        <f t="shared" si="30"/>
        <v>178278.7074288</v>
      </c>
      <c r="T36" s="45">
        <f t="shared" si="30"/>
        <v>128101.56614810998</v>
      </c>
      <c r="U36" s="45">
        <f t="shared" si="30"/>
        <v>142585.15825430004</v>
      </c>
      <c r="V36" s="45">
        <f t="shared" si="30"/>
        <v>139094.81051959997</v>
      </c>
      <c r="W36" s="45">
        <f t="shared" si="30"/>
        <v>123900.97656620001</v>
      </c>
      <c r="X36" s="45">
        <f t="shared" si="30"/>
        <v>135985.42681430001</v>
      </c>
      <c r="Y36" s="46">
        <f t="shared" si="30"/>
        <v>108801.00561279999</v>
      </c>
      <c r="Z36" s="45">
        <f t="shared" ref="Z36:AK36" si="31">SUM(Z37:Z38)+SUM(Z41:Z42)+SUM(Z45:Z48)</f>
        <v>79552.075184999994</v>
      </c>
      <c r="AA36" s="45">
        <f t="shared" si="31"/>
        <v>115700.87940579999</v>
      </c>
      <c r="AB36" s="45">
        <f t="shared" si="31"/>
        <v>123287.92497820001</v>
      </c>
      <c r="AC36" s="45">
        <f t="shared" si="31"/>
        <v>112072.0341799</v>
      </c>
      <c r="AD36" s="45">
        <f t="shared" si="31"/>
        <v>137861.521913</v>
      </c>
      <c r="AE36" s="45">
        <f t="shared" si="31"/>
        <v>128411.493275</v>
      </c>
      <c r="AF36" s="45">
        <f t="shared" si="31"/>
        <v>117718.90312189999</v>
      </c>
      <c r="AG36" s="45">
        <f t="shared" si="31"/>
        <v>135610.07621510001</v>
      </c>
      <c r="AH36" s="45">
        <f t="shared" si="31"/>
        <v>118071.53214679999</v>
      </c>
      <c r="AI36" s="45">
        <f t="shared" si="31"/>
        <v>100248.81281059999</v>
      </c>
      <c r="AJ36" s="45">
        <f t="shared" si="31"/>
        <v>122527.32915609999</v>
      </c>
      <c r="AK36" s="46">
        <f t="shared" si="31"/>
        <v>136242.30257200002</v>
      </c>
      <c r="AL36" s="45">
        <f t="shared" si="28"/>
        <v>769517.82986200007</v>
      </c>
      <c r="AM36" s="45">
        <f t="shared" si="28"/>
        <v>738351.19722800003</v>
      </c>
      <c r="AN36" s="45">
        <f t="shared" si="28"/>
        <v>818944.99731999997</v>
      </c>
      <c r="AO36" s="45">
        <f t="shared" si="28"/>
        <v>692781.44803750003</v>
      </c>
      <c r="AP36" s="45">
        <f t="shared" si="28"/>
        <v>791253.31484029989</v>
      </c>
      <c r="AQ36" s="45">
        <f t="shared" si="28"/>
        <v>785017.21415379993</v>
      </c>
      <c r="AR36" s="45">
        <f t="shared" si="28"/>
        <v>739453.66302620992</v>
      </c>
      <c r="AS36" s="45">
        <f t="shared" si="28"/>
        <v>723475.0820392</v>
      </c>
      <c r="AT36" s="45">
        <f t="shared" si="28"/>
        <v>724445.20037279895</v>
      </c>
      <c r="AU36" s="45">
        <f t="shared" si="28"/>
        <v>689156.59175559995</v>
      </c>
      <c r="AV36" s="45">
        <f t="shared" si="28"/>
        <v>688652.51065819897</v>
      </c>
      <c r="AW36" s="47">
        <f t="shared" si="28"/>
        <v>643757.36904080003</v>
      </c>
    </row>
    <row r="37" spans="1:50" x14ac:dyDescent="0.25">
      <c r="A37" s="22" t="s">
        <v>16</v>
      </c>
      <c r="B37" s="2">
        <v>231898</v>
      </c>
      <c r="C37" s="2">
        <v>212007</v>
      </c>
      <c r="D37" s="2">
        <v>234548</v>
      </c>
      <c r="E37" s="2">
        <v>194604</v>
      </c>
      <c r="F37" s="2">
        <v>240240</v>
      </c>
      <c r="G37" s="2">
        <v>212989</v>
      </c>
      <c r="H37" s="2">
        <v>229872</v>
      </c>
      <c r="I37" s="2">
        <v>217142</v>
      </c>
      <c r="J37" s="2">
        <v>223020</v>
      </c>
      <c r="K37" s="2">
        <v>177003</v>
      </c>
      <c r="L37" s="2">
        <v>176324</v>
      </c>
      <c r="M37" s="36">
        <v>196050</v>
      </c>
      <c r="N37" s="2">
        <v>7799.6425960000006</v>
      </c>
      <c r="O37" s="2">
        <v>13676.856181000001</v>
      </c>
      <c r="P37" s="2">
        <v>9239.839347000001</v>
      </c>
      <c r="Q37" s="2">
        <v>16399.068986099999</v>
      </c>
      <c r="R37" s="2">
        <v>14291.675738</v>
      </c>
      <c r="S37" s="2">
        <v>8518.7889412000004</v>
      </c>
      <c r="T37" s="2">
        <v>7142.3875589999989</v>
      </c>
      <c r="U37" s="2">
        <v>8130.4985332000006</v>
      </c>
      <c r="V37" s="2">
        <v>10393.572748799999</v>
      </c>
      <c r="W37" s="2">
        <v>7750.4966131000001</v>
      </c>
      <c r="X37" s="2">
        <v>7708.7441853999999</v>
      </c>
      <c r="Y37" s="36">
        <v>5084.0949254999996</v>
      </c>
      <c r="Z37" s="2">
        <v>13308.981335999999</v>
      </c>
      <c r="AA37" s="2">
        <v>16530.933289000001</v>
      </c>
      <c r="AB37" s="2">
        <v>25377.474965000001</v>
      </c>
      <c r="AC37" s="2">
        <v>24911.356996000002</v>
      </c>
      <c r="AD37" s="2">
        <v>37362.517315999998</v>
      </c>
      <c r="AE37" s="2">
        <v>25875.102106999999</v>
      </c>
      <c r="AF37" s="2">
        <v>12107.551236000001</v>
      </c>
      <c r="AG37" s="2">
        <v>42755.706703999997</v>
      </c>
      <c r="AH37" s="2">
        <v>24929.097957999998</v>
      </c>
      <c r="AI37" s="2">
        <v>31365.172195999996</v>
      </c>
      <c r="AJ37" s="2">
        <v>37659.918569999994</v>
      </c>
      <c r="AK37" s="36">
        <v>31755.787173000004</v>
      </c>
      <c r="AL37" s="2">
        <f t="shared" si="28"/>
        <v>226388.66125999999</v>
      </c>
      <c r="AM37" s="2">
        <f t="shared" si="28"/>
        <v>209152.922892</v>
      </c>
      <c r="AN37" s="2">
        <f t="shared" si="28"/>
        <v>218410.364382</v>
      </c>
      <c r="AO37" s="2">
        <f t="shared" si="28"/>
        <v>186091.71199009998</v>
      </c>
      <c r="AP37" s="2">
        <f t="shared" si="28"/>
        <v>217169.15842200001</v>
      </c>
      <c r="AQ37" s="2">
        <f t="shared" si="28"/>
        <v>195632.68683419999</v>
      </c>
      <c r="AR37" s="2">
        <f t="shared" si="28"/>
        <v>224906.836323</v>
      </c>
      <c r="AS37" s="2">
        <f t="shared" si="28"/>
        <v>182516.7918292</v>
      </c>
      <c r="AT37" s="2">
        <f t="shared" si="28"/>
        <v>208484.47479080001</v>
      </c>
      <c r="AU37" s="2">
        <f t="shared" si="28"/>
        <v>153388.3244171</v>
      </c>
      <c r="AV37" s="2">
        <f t="shared" si="28"/>
        <v>146372.82561539998</v>
      </c>
      <c r="AW37" s="19">
        <f t="shared" si="28"/>
        <v>169378.3077525</v>
      </c>
    </row>
    <row r="38" spans="1:50" x14ac:dyDescent="0.25">
      <c r="A38" s="24" t="s">
        <v>35</v>
      </c>
      <c r="B38" s="2">
        <f t="shared" ref="B38:AK38" si="32">B39+B40</f>
        <v>187837</v>
      </c>
      <c r="C38" s="2">
        <f t="shared" si="32"/>
        <v>171726</v>
      </c>
      <c r="D38" s="2">
        <f t="shared" si="32"/>
        <v>189984</v>
      </c>
      <c r="E38" s="2">
        <f t="shared" si="32"/>
        <v>157629</v>
      </c>
      <c r="F38" s="2">
        <f t="shared" si="32"/>
        <v>194594</v>
      </c>
      <c r="G38" s="2">
        <f t="shared" si="32"/>
        <v>172521</v>
      </c>
      <c r="H38" s="2">
        <f t="shared" si="32"/>
        <v>186196</v>
      </c>
      <c r="I38" s="2">
        <f t="shared" si="32"/>
        <v>175885</v>
      </c>
      <c r="J38" s="2">
        <f t="shared" si="32"/>
        <v>180646</v>
      </c>
      <c r="K38" s="2">
        <f t="shared" si="32"/>
        <v>143372</v>
      </c>
      <c r="L38" s="2">
        <f t="shared" si="32"/>
        <v>142822</v>
      </c>
      <c r="M38" s="36">
        <f t="shared" si="32"/>
        <v>158801</v>
      </c>
      <c r="N38" s="2">
        <f t="shared" si="32"/>
        <v>15707.669827000002</v>
      </c>
      <c r="O38" s="2">
        <f t="shared" si="32"/>
        <v>15670.459301500003</v>
      </c>
      <c r="P38" s="2">
        <f t="shared" si="32"/>
        <v>17731.244343599999</v>
      </c>
      <c r="Q38" s="2">
        <f t="shared" si="32"/>
        <v>18472.513065200001</v>
      </c>
      <c r="R38" s="2">
        <f t="shared" si="32"/>
        <v>18028.395195600002</v>
      </c>
      <c r="S38" s="2">
        <f t="shared" si="32"/>
        <v>19244.092299600001</v>
      </c>
      <c r="T38" s="2">
        <f t="shared" si="32"/>
        <v>16641.599548710001</v>
      </c>
      <c r="U38" s="2">
        <f t="shared" si="32"/>
        <v>18274.897715400002</v>
      </c>
      <c r="V38" s="2">
        <f t="shared" si="32"/>
        <v>16529.752570199998</v>
      </c>
      <c r="W38" s="2">
        <f t="shared" si="32"/>
        <v>16341.866856000001</v>
      </c>
      <c r="X38" s="2">
        <f t="shared" si="32"/>
        <v>15654.241839999999</v>
      </c>
      <c r="Y38" s="36">
        <f t="shared" si="32"/>
        <v>13939.038974300001</v>
      </c>
      <c r="Z38" s="2">
        <f t="shared" si="32"/>
        <v>24743.054451000004</v>
      </c>
      <c r="AA38" s="2">
        <f t="shared" si="32"/>
        <v>25937.597497999996</v>
      </c>
      <c r="AB38" s="2">
        <f t="shared" si="32"/>
        <v>33560.457694199999</v>
      </c>
      <c r="AC38" s="2">
        <f t="shared" si="32"/>
        <v>30042.422861899999</v>
      </c>
      <c r="AD38" s="2">
        <f t="shared" si="32"/>
        <v>33274.478797600008</v>
      </c>
      <c r="AE38" s="2">
        <f t="shared" si="32"/>
        <v>31478.063793000001</v>
      </c>
      <c r="AF38" s="2">
        <f t="shared" si="32"/>
        <v>33677.419032099999</v>
      </c>
      <c r="AG38" s="2">
        <f t="shared" si="32"/>
        <v>28879.4544781</v>
      </c>
      <c r="AH38" s="2">
        <f t="shared" si="32"/>
        <v>28962.365001600003</v>
      </c>
      <c r="AI38" s="2">
        <f t="shared" si="32"/>
        <v>24530.992206199997</v>
      </c>
      <c r="AJ38" s="2">
        <f t="shared" si="32"/>
        <v>22573.700882600002</v>
      </c>
      <c r="AK38" s="36">
        <f t="shared" si="32"/>
        <v>27291.8177153</v>
      </c>
      <c r="AL38" s="2">
        <f t="shared" si="28"/>
        <v>178801.615376</v>
      </c>
      <c r="AM38" s="2">
        <f t="shared" si="28"/>
        <v>161458.86180350001</v>
      </c>
      <c r="AN38" s="2">
        <f t="shared" si="28"/>
        <v>174154.78664940002</v>
      </c>
      <c r="AO38" s="2">
        <f t="shared" si="28"/>
        <v>146059.0902033</v>
      </c>
      <c r="AP38" s="2">
        <f t="shared" si="28"/>
        <v>179347.91639799997</v>
      </c>
      <c r="AQ38" s="2">
        <f t="shared" si="28"/>
        <v>160287.02850660001</v>
      </c>
      <c r="AR38" s="2">
        <f t="shared" si="28"/>
        <v>169160.18051660998</v>
      </c>
      <c r="AS38" s="2">
        <f t="shared" si="28"/>
        <v>165280.4432373</v>
      </c>
      <c r="AT38" s="2">
        <f t="shared" si="28"/>
        <v>168213.38756860001</v>
      </c>
      <c r="AU38" s="2">
        <f t="shared" si="28"/>
        <v>135182.87464980001</v>
      </c>
      <c r="AV38" s="2">
        <f t="shared" si="28"/>
        <v>135902.54095739999</v>
      </c>
      <c r="AW38" s="19">
        <f t="shared" si="28"/>
        <v>145448.22125900001</v>
      </c>
      <c r="AX38" s="53"/>
    </row>
    <row r="39" spans="1:50" x14ac:dyDescent="0.25">
      <c r="A39" s="24" t="s">
        <v>47</v>
      </c>
      <c r="B39" s="2">
        <v>187837</v>
      </c>
      <c r="C39" s="2">
        <v>171726</v>
      </c>
      <c r="D39" s="2">
        <v>189984</v>
      </c>
      <c r="E39" s="2">
        <v>157629</v>
      </c>
      <c r="F39" s="2">
        <v>194594</v>
      </c>
      <c r="G39" s="2">
        <v>172521</v>
      </c>
      <c r="H39" s="2">
        <v>186196</v>
      </c>
      <c r="I39" s="2">
        <v>175885</v>
      </c>
      <c r="J39" s="2">
        <v>180646</v>
      </c>
      <c r="K39" s="2">
        <v>143372</v>
      </c>
      <c r="L39" s="2">
        <v>142822</v>
      </c>
      <c r="M39" s="36">
        <v>158801</v>
      </c>
      <c r="N39" s="2">
        <v>9958.4220130000012</v>
      </c>
      <c r="O39" s="2">
        <v>9680.5387454000011</v>
      </c>
      <c r="P39" s="2">
        <v>10065.3240862</v>
      </c>
      <c r="Q39" s="2">
        <v>9254.0601609000005</v>
      </c>
      <c r="R39" s="2">
        <v>11138.9253543</v>
      </c>
      <c r="S39" s="2">
        <v>11474.2047905</v>
      </c>
      <c r="T39" s="2">
        <v>10738.870203580002</v>
      </c>
      <c r="U39" s="2">
        <v>12040.8346014</v>
      </c>
      <c r="V39" s="2">
        <v>10981.9527077</v>
      </c>
      <c r="W39" s="2">
        <v>10514.9856961</v>
      </c>
      <c r="X39" s="2">
        <v>9940.5881745000006</v>
      </c>
      <c r="Y39" s="36">
        <v>9393.7882439000005</v>
      </c>
      <c r="Z39" s="2">
        <v>15739.320507</v>
      </c>
      <c r="AA39" s="2">
        <v>16840.008101999996</v>
      </c>
      <c r="AB39" s="2">
        <v>22795.109069999999</v>
      </c>
      <c r="AC39" s="2">
        <v>20283.099337</v>
      </c>
      <c r="AD39" s="2">
        <v>21892.929140400003</v>
      </c>
      <c r="AE39" s="2">
        <v>20960.894214600001</v>
      </c>
      <c r="AF39" s="2">
        <v>23298.121316999997</v>
      </c>
      <c r="AG39" s="2">
        <v>19527.544187</v>
      </c>
      <c r="AH39" s="2">
        <v>20042.985747999999</v>
      </c>
      <c r="AI39" s="2">
        <v>15014.381589599998</v>
      </c>
      <c r="AJ39" s="2">
        <v>14659.1812852</v>
      </c>
      <c r="AK39" s="36">
        <v>18171.798852199998</v>
      </c>
      <c r="AL39" s="2">
        <f t="shared" si="28"/>
        <v>182056.10150600001</v>
      </c>
      <c r="AM39" s="2">
        <f t="shared" si="28"/>
        <v>164566.53064340001</v>
      </c>
      <c r="AN39" s="2">
        <f t="shared" si="28"/>
        <v>177254.2150162</v>
      </c>
      <c r="AO39" s="2">
        <f t="shared" si="28"/>
        <v>146599.96082390001</v>
      </c>
      <c r="AP39" s="2">
        <f t="shared" si="28"/>
        <v>183839.99621390001</v>
      </c>
      <c r="AQ39" s="2">
        <f t="shared" si="28"/>
        <v>163034.31057589999</v>
      </c>
      <c r="AR39" s="2">
        <f t="shared" si="28"/>
        <v>173636.74888658</v>
      </c>
      <c r="AS39" s="2">
        <f t="shared" si="28"/>
        <v>168398.29041440002</v>
      </c>
      <c r="AT39" s="2">
        <f t="shared" si="28"/>
        <v>171584.96695969999</v>
      </c>
      <c r="AU39" s="2">
        <f t="shared" si="28"/>
        <v>138872.60410649999</v>
      </c>
      <c r="AV39" s="2">
        <f t="shared" si="28"/>
        <v>138103.40688930001</v>
      </c>
      <c r="AW39" s="19">
        <f t="shared" si="28"/>
        <v>150022.98939169999</v>
      </c>
    </row>
    <row r="40" spans="1:50" x14ac:dyDescent="0.25">
      <c r="A40" s="24" t="s">
        <v>48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8">
        <v>0</v>
      </c>
      <c r="N40" s="3">
        <v>5749.2478140000003</v>
      </c>
      <c r="O40" s="3">
        <v>5989.9205561000008</v>
      </c>
      <c r="P40" s="3">
        <v>7665.9202574000001</v>
      </c>
      <c r="Q40" s="3">
        <v>9218.452904300002</v>
      </c>
      <c r="R40" s="3">
        <v>6889.4698413000006</v>
      </c>
      <c r="S40" s="3">
        <v>7769.8875091000009</v>
      </c>
      <c r="T40" s="3">
        <v>5902.7293451300011</v>
      </c>
      <c r="U40" s="3">
        <v>6234.0631140000014</v>
      </c>
      <c r="V40" s="3">
        <v>5547.7998625</v>
      </c>
      <c r="W40" s="3">
        <v>5826.8811598999991</v>
      </c>
      <c r="X40" s="3">
        <v>5713.6536654999991</v>
      </c>
      <c r="Y40" s="38">
        <v>4545.2507304000001</v>
      </c>
      <c r="Z40" s="3">
        <v>9003.7339440000014</v>
      </c>
      <c r="AA40" s="3">
        <v>9097.5893960000012</v>
      </c>
      <c r="AB40" s="3">
        <v>10765.348624199996</v>
      </c>
      <c r="AC40" s="3">
        <v>9759.3235249000008</v>
      </c>
      <c r="AD40" s="3">
        <v>11381.549657200001</v>
      </c>
      <c r="AE40" s="3">
        <v>10517.1695784</v>
      </c>
      <c r="AF40" s="3">
        <v>10379.2977151</v>
      </c>
      <c r="AG40" s="3">
        <v>9351.9102910999991</v>
      </c>
      <c r="AH40" s="3">
        <v>8919.3792536000019</v>
      </c>
      <c r="AI40" s="3">
        <v>9516.610616599999</v>
      </c>
      <c r="AJ40" s="3">
        <v>7914.5195974000007</v>
      </c>
      <c r="AK40" s="38">
        <v>9120.0188631000019</v>
      </c>
      <c r="AL40" s="3">
        <f t="shared" si="28"/>
        <v>-3254.4861300000011</v>
      </c>
      <c r="AM40" s="3">
        <f t="shared" si="28"/>
        <v>-3107.6688399000004</v>
      </c>
      <c r="AN40" s="3">
        <f t="shared" si="28"/>
        <v>-3099.4283667999962</v>
      </c>
      <c r="AO40" s="3">
        <f t="shared" si="28"/>
        <v>-540.8706205999988</v>
      </c>
      <c r="AP40" s="3">
        <f t="shared" si="28"/>
        <v>-4492.0798159000005</v>
      </c>
      <c r="AQ40" s="3">
        <f t="shared" si="28"/>
        <v>-2747.2820692999994</v>
      </c>
      <c r="AR40" s="3">
        <f t="shared" si="28"/>
        <v>-4476.5683699699985</v>
      </c>
      <c r="AS40" s="3">
        <f t="shared" si="28"/>
        <v>-3117.8471770999977</v>
      </c>
      <c r="AT40" s="3">
        <f t="shared" si="28"/>
        <v>-3371.5793911000019</v>
      </c>
      <c r="AU40" s="3">
        <f t="shared" si="28"/>
        <v>-3689.7294566999999</v>
      </c>
      <c r="AV40" s="3">
        <f t="shared" si="28"/>
        <v>-2200.8659319000017</v>
      </c>
      <c r="AW40" s="17">
        <f t="shared" si="28"/>
        <v>-4574.7681327000018</v>
      </c>
    </row>
    <row r="41" spans="1:50" x14ac:dyDescent="0.25">
      <c r="A41" s="23" t="s">
        <v>9</v>
      </c>
      <c r="B41" s="2">
        <v>316940</v>
      </c>
      <c r="C41" s="2">
        <v>344201</v>
      </c>
      <c r="D41" s="2">
        <v>358775</v>
      </c>
      <c r="E41" s="2">
        <v>326992</v>
      </c>
      <c r="F41" s="2">
        <v>351554</v>
      </c>
      <c r="G41" s="2">
        <v>347424</v>
      </c>
      <c r="H41" s="2">
        <v>337100</v>
      </c>
      <c r="I41" s="2">
        <v>325928</v>
      </c>
      <c r="J41" s="2">
        <v>316884</v>
      </c>
      <c r="K41" s="2">
        <v>310573</v>
      </c>
      <c r="L41" s="2">
        <v>325114</v>
      </c>
      <c r="M41" s="36">
        <v>320247</v>
      </c>
      <c r="N41" s="2">
        <v>4.6107609999999992</v>
      </c>
      <c r="O41" s="2">
        <v>3243.0419999999999</v>
      </c>
      <c r="P41" s="2">
        <v>2880.9021400000001</v>
      </c>
      <c r="Q41" s="2">
        <v>1053.2084600000001</v>
      </c>
      <c r="R41" s="2">
        <v>10977.033288000001</v>
      </c>
      <c r="S41" s="2">
        <v>3967.0995010000001</v>
      </c>
      <c r="T41" s="2">
        <v>3024.7483320000001</v>
      </c>
      <c r="U41" s="2">
        <v>2144.046272</v>
      </c>
      <c r="V41" s="2">
        <v>305.05716200000001</v>
      </c>
      <c r="W41" s="2">
        <v>1245.027601</v>
      </c>
      <c r="X41" s="2">
        <v>286.00033999999999</v>
      </c>
      <c r="Y41" s="36">
        <v>1638.3792100000001</v>
      </c>
      <c r="Z41" s="2">
        <v>17859.795999999998</v>
      </c>
      <c r="AA41" s="2">
        <v>39671.660000000003</v>
      </c>
      <c r="AB41" s="2">
        <v>23254.298000999999</v>
      </c>
      <c r="AC41" s="2">
        <v>25733.214951000002</v>
      </c>
      <c r="AD41" s="2">
        <v>32453.675994000001</v>
      </c>
      <c r="AE41" s="2">
        <v>16547.555950000002</v>
      </c>
      <c r="AF41" s="2">
        <v>32790.898000000001</v>
      </c>
      <c r="AG41" s="2">
        <v>32308.194309999999</v>
      </c>
      <c r="AH41" s="2">
        <v>38940.702211999997</v>
      </c>
      <c r="AI41" s="2">
        <v>13584.55983</v>
      </c>
      <c r="AJ41" s="2">
        <v>12748.9476</v>
      </c>
      <c r="AK41" s="36">
        <v>53203.849090000003</v>
      </c>
      <c r="AL41" s="2">
        <f t="shared" si="28"/>
        <v>299084.81476100005</v>
      </c>
      <c r="AM41" s="2">
        <f t="shared" si="28"/>
        <v>307772.38199999998</v>
      </c>
      <c r="AN41" s="2">
        <f t="shared" si="28"/>
        <v>338401.604139</v>
      </c>
      <c r="AO41" s="2">
        <f t="shared" si="28"/>
        <v>302311.99350899999</v>
      </c>
      <c r="AP41" s="2">
        <f t="shared" si="28"/>
        <v>330077.35729399999</v>
      </c>
      <c r="AQ41" s="2">
        <f t="shared" si="28"/>
        <v>334843.54355100001</v>
      </c>
      <c r="AR41" s="2">
        <f t="shared" si="28"/>
        <v>307333.850332</v>
      </c>
      <c r="AS41" s="2">
        <f t="shared" si="28"/>
        <v>295763.85196200002</v>
      </c>
      <c r="AT41" s="2">
        <f t="shared" si="28"/>
        <v>278248.35495000001</v>
      </c>
      <c r="AU41" s="2">
        <f t="shared" si="28"/>
        <v>298233.467771</v>
      </c>
      <c r="AV41" s="2">
        <f t="shared" si="28"/>
        <v>312651.05274000001</v>
      </c>
      <c r="AW41" s="19">
        <f t="shared" si="28"/>
        <v>268681.53012000001</v>
      </c>
    </row>
    <row r="42" spans="1:50" x14ac:dyDescent="0.25">
      <c r="A42" s="24" t="s">
        <v>50</v>
      </c>
      <c r="B42" s="3">
        <f t="shared" ref="B42:AK42" si="33">B43+B44</f>
        <v>68042</v>
      </c>
      <c r="C42" s="3">
        <f t="shared" si="33"/>
        <v>72491</v>
      </c>
      <c r="D42" s="3">
        <f t="shared" si="33"/>
        <v>81388</v>
      </c>
      <c r="E42" s="3">
        <f t="shared" si="33"/>
        <v>72115</v>
      </c>
      <c r="F42" s="3">
        <f t="shared" si="33"/>
        <v>70404</v>
      </c>
      <c r="G42" s="3">
        <f t="shared" si="33"/>
        <v>77528</v>
      </c>
      <c r="H42" s="3">
        <f t="shared" si="33"/>
        <v>58525</v>
      </c>
      <c r="I42" s="3">
        <f t="shared" si="33"/>
        <v>70610</v>
      </c>
      <c r="J42" s="3">
        <f t="shared" si="33"/>
        <v>70884</v>
      </c>
      <c r="K42" s="3">
        <f t="shared" si="33"/>
        <v>73083</v>
      </c>
      <c r="L42" s="3">
        <f t="shared" si="33"/>
        <v>83027</v>
      </c>
      <c r="M42" s="38">
        <f t="shared" si="33"/>
        <v>73457</v>
      </c>
      <c r="N42" s="3">
        <f t="shared" si="33"/>
        <v>38944.270809000009</v>
      </c>
      <c r="O42" s="3">
        <f t="shared" si="33"/>
        <v>30152.816300000002</v>
      </c>
      <c r="P42" s="3">
        <f t="shared" si="33"/>
        <v>45490.000470600004</v>
      </c>
      <c r="Q42" s="3">
        <f t="shared" si="33"/>
        <v>13253.009531299998</v>
      </c>
      <c r="R42" s="3">
        <f t="shared" si="33"/>
        <v>35252.694928299999</v>
      </c>
      <c r="S42" s="3">
        <f t="shared" si="33"/>
        <v>44942.075070800005</v>
      </c>
      <c r="T42" s="3">
        <f t="shared" si="33"/>
        <v>22991.096992299998</v>
      </c>
      <c r="U42" s="3">
        <f t="shared" si="33"/>
        <v>31204.152028</v>
      </c>
      <c r="V42" s="3">
        <f t="shared" si="33"/>
        <v>22716.055386499997</v>
      </c>
      <c r="W42" s="3">
        <f t="shared" si="33"/>
        <v>20168.159072400005</v>
      </c>
      <c r="X42" s="3">
        <f t="shared" si="33"/>
        <v>21264.816276200003</v>
      </c>
      <c r="Y42" s="38">
        <f t="shared" si="33"/>
        <v>14582.0357444</v>
      </c>
      <c r="Z42" s="3">
        <f t="shared" si="33"/>
        <v>9896.5211620000009</v>
      </c>
      <c r="AA42" s="3">
        <f t="shared" si="33"/>
        <v>18581.911549</v>
      </c>
      <c r="AB42" s="3">
        <f t="shared" si="33"/>
        <v>22588.906205000003</v>
      </c>
      <c r="AC42" s="3">
        <f t="shared" si="33"/>
        <v>15851.444812</v>
      </c>
      <c r="AD42" s="3">
        <f t="shared" si="33"/>
        <v>16246.545640999997</v>
      </c>
      <c r="AE42" s="3">
        <f t="shared" si="33"/>
        <v>21499.505504000001</v>
      </c>
      <c r="AF42" s="3">
        <f t="shared" si="33"/>
        <v>19187.253584999999</v>
      </c>
      <c r="AG42" s="3">
        <f t="shared" si="33"/>
        <v>17729.203637999999</v>
      </c>
      <c r="AH42" s="3">
        <f t="shared" si="33"/>
        <v>12726.367159600002</v>
      </c>
      <c r="AI42" s="3">
        <f t="shared" si="33"/>
        <v>16403.593718</v>
      </c>
      <c r="AJ42" s="3">
        <f t="shared" si="33"/>
        <v>18762.543685000001</v>
      </c>
      <c r="AK42" s="38">
        <f t="shared" si="33"/>
        <v>14644.415548000001</v>
      </c>
      <c r="AL42" s="3">
        <f t="shared" si="28"/>
        <v>97089.749647000004</v>
      </c>
      <c r="AM42" s="3">
        <f t="shared" si="28"/>
        <v>84061.904751000009</v>
      </c>
      <c r="AN42" s="3">
        <f t="shared" si="28"/>
        <v>104289.0942656</v>
      </c>
      <c r="AO42" s="3">
        <f t="shared" si="28"/>
        <v>69516.56471929999</v>
      </c>
      <c r="AP42" s="3">
        <f t="shared" si="28"/>
        <v>89410.14928730001</v>
      </c>
      <c r="AQ42" s="3">
        <f t="shared" si="28"/>
        <v>100970.5695668</v>
      </c>
      <c r="AR42" s="3">
        <f t="shared" si="28"/>
        <v>62328.843407299995</v>
      </c>
      <c r="AS42" s="3">
        <f t="shared" si="28"/>
        <v>84084.948390000005</v>
      </c>
      <c r="AT42" s="3">
        <f t="shared" si="28"/>
        <v>80873.688226899991</v>
      </c>
      <c r="AU42" s="3">
        <f t="shared" si="28"/>
        <v>76847.565354400009</v>
      </c>
      <c r="AV42" s="3">
        <f t="shared" si="28"/>
        <v>85529.272591200002</v>
      </c>
      <c r="AW42" s="17">
        <f t="shared" si="28"/>
        <v>73394.620196399992</v>
      </c>
    </row>
    <row r="43" spans="1:50" x14ac:dyDescent="0.25">
      <c r="A43" s="24" t="s">
        <v>52</v>
      </c>
      <c r="B43" s="3">
        <v>68042</v>
      </c>
      <c r="C43" s="3">
        <v>72491</v>
      </c>
      <c r="D43" s="3">
        <v>81388</v>
      </c>
      <c r="E43" s="3">
        <v>72115</v>
      </c>
      <c r="F43" s="3">
        <v>70404</v>
      </c>
      <c r="G43" s="3">
        <v>77528</v>
      </c>
      <c r="H43" s="3">
        <v>58525</v>
      </c>
      <c r="I43" s="3">
        <v>70610</v>
      </c>
      <c r="J43" s="3">
        <v>70884</v>
      </c>
      <c r="K43" s="3">
        <v>73083</v>
      </c>
      <c r="L43" s="3">
        <v>83027</v>
      </c>
      <c r="M43" s="38">
        <v>73457</v>
      </c>
      <c r="N43" s="3">
        <v>34876.719415000007</v>
      </c>
      <c r="O43" s="3">
        <v>29164.771514000004</v>
      </c>
      <c r="P43" s="3">
        <v>38486.505408500001</v>
      </c>
      <c r="Q43" s="3">
        <v>12475.411240899999</v>
      </c>
      <c r="R43" s="3">
        <v>34357.750542100002</v>
      </c>
      <c r="S43" s="3">
        <v>39721.550430900003</v>
      </c>
      <c r="T43" s="3">
        <v>20598.170608999997</v>
      </c>
      <c r="U43" s="3">
        <v>23129.547537899998</v>
      </c>
      <c r="V43" s="3">
        <v>17213.291629199997</v>
      </c>
      <c r="W43" s="3">
        <v>19263.071786000004</v>
      </c>
      <c r="X43" s="3">
        <v>20590.697674300001</v>
      </c>
      <c r="Y43" s="38">
        <v>12655.369046400001</v>
      </c>
      <c r="Z43" s="3">
        <v>6329.9091190000008</v>
      </c>
      <c r="AA43" s="3">
        <v>11623.835330000002</v>
      </c>
      <c r="AB43" s="3">
        <v>15524.082376000002</v>
      </c>
      <c r="AC43" s="3">
        <v>10466.816150000001</v>
      </c>
      <c r="AD43" s="3">
        <v>9191.646526999999</v>
      </c>
      <c r="AE43" s="3">
        <v>12280.607941999999</v>
      </c>
      <c r="AF43" s="3">
        <v>12487.405169999998</v>
      </c>
      <c r="AG43" s="3">
        <v>11600.214468</v>
      </c>
      <c r="AH43" s="3">
        <v>6333.6324860000013</v>
      </c>
      <c r="AI43" s="3">
        <v>10886.002105</v>
      </c>
      <c r="AJ43" s="3">
        <v>12565.455221</v>
      </c>
      <c r="AK43" s="38">
        <v>9353.1574170000004</v>
      </c>
      <c r="AL43" s="3">
        <f t="shared" si="28"/>
        <v>96588.810295999996</v>
      </c>
      <c r="AM43" s="3">
        <f t="shared" si="28"/>
        <v>90031.936184000006</v>
      </c>
      <c r="AN43" s="3">
        <f t="shared" si="28"/>
        <v>104350.4230325</v>
      </c>
      <c r="AO43" s="3">
        <f t="shared" si="28"/>
        <v>74123.595090899995</v>
      </c>
      <c r="AP43" s="3">
        <f t="shared" si="28"/>
        <v>95570.104015099991</v>
      </c>
      <c r="AQ43" s="3">
        <f t="shared" si="28"/>
        <v>104968.94248890001</v>
      </c>
      <c r="AR43" s="3">
        <f t="shared" si="28"/>
        <v>66635.765438999995</v>
      </c>
      <c r="AS43" s="3">
        <f t="shared" si="28"/>
        <v>82139.333069899993</v>
      </c>
      <c r="AT43" s="3">
        <f t="shared" si="28"/>
        <v>81763.659143199999</v>
      </c>
      <c r="AU43" s="3">
        <f t="shared" si="28"/>
        <v>81460.069680999994</v>
      </c>
      <c r="AV43" s="3">
        <f t="shared" si="28"/>
        <v>91052.242453300001</v>
      </c>
      <c r="AW43" s="17">
        <f t="shared" si="28"/>
        <v>76759.211629400001</v>
      </c>
    </row>
    <row r="44" spans="1:50" x14ac:dyDescent="0.25">
      <c r="A44" s="24" t="s">
        <v>53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8">
        <v>0</v>
      </c>
      <c r="N44" s="3">
        <v>4067.5513940000005</v>
      </c>
      <c r="O44" s="3">
        <v>988.04478600000004</v>
      </c>
      <c r="P44" s="3">
        <v>7003.4950620999998</v>
      </c>
      <c r="Q44" s="3">
        <v>777.5982904</v>
      </c>
      <c r="R44" s="3">
        <v>894.94438620000005</v>
      </c>
      <c r="S44" s="3">
        <v>5220.5246399000007</v>
      </c>
      <c r="T44" s="3">
        <v>2392.9263833</v>
      </c>
      <c r="U44" s="3">
        <v>8074.6044901000014</v>
      </c>
      <c r="V44" s="3">
        <v>5502.7637572999993</v>
      </c>
      <c r="W44" s="3">
        <v>905.08728640000015</v>
      </c>
      <c r="X44" s="3">
        <v>674.11860189999993</v>
      </c>
      <c r="Y44" s="38">
        <v>1926.666698</v>
      </c>
      <c r="Z44" s="3">
        <v>3566.6120430000001</v>
      </c>
      <c r="AA44" s="3">
        <v>6958.0762189999996</v>
      </c>
      <c r="AB44" s="3">
        <v>7064.8238289999999</v>
      </c>
      <c r="AC44" s="3">
        <v>5384.6286619999992</v>
      </c>
      <c r="AD44" s="3">
        <v>7054.8991139999989</v>
      </c>
      <c r="AE44" s="3">
        <v>9218.8975620000001</v>
      </c>
      <c r="AF44" s="3">
        <v>6699.8484150000004</v>
      </c>
      <c r="AG44" s="3">
        <v>6128.9891699999989</v>
      </c>
      <c r="AH44" s="3">
        <v>6392.7346736</v>
      </c>
      <c r="AI44" s="3">
        <v>5517.5916129999996</v>
      </c>
      <c r="AJ44" s="3">
        <v>6197.0884639999995</v>
      </c>
      <c r="AK44" s="38">
        <v>5291.2581310000014</v>
      </c>
      <c r="AL44" s="3">
        <f t="shared" si="28"/>
        <v>500.93935100000044</v>
      </c>
      <c r="AM44" s="3">
        <f t="shared" si="28"/>
        <v>-5970.0314329999992</v>
      </c>
      <c r="AN44" s="3">
        <f t="shared" si="28"/>
        <v>-61.328766900000119</v>
      </c>
      <c r="AO44" s="3">
        <f t="shared" si="28"/>
        <v>-4607.0303715999989</v>
      </c>
      <c r="AP44" s="3">
        <f t="shared" si="28"/>
        <v>-6159.9547277999991</v>
      </c>
      <c r="AQ44" s="3">
        <f t="shared" si="28"/>
        <v>-3998.3729220999994</v>
      </c>
      <c r="AR44" s="3">
        <f t="shared" si="28"/>
        <v>-4306.9220316999999</v>
      </c>
      <c r="AS44" s="3">
        <f t="shared" si="28"/>
        <v>1945.6153201000025</v>
      </c>
      <c r="AT44" s="3">
        <f t="shared" si="28"/>
        <v>-889.97091630000068</v>
      </c>
      <c r="AU44" s="3">
        <f t="shared" si="28"/>
        <v>-4612.5043265999993</v>
      </c>
      <c r="AV44" s="3">
        <f t="shared" si="28"/>
        <v>-5522.9698620999998</v>
      </c>
      <c r="AW44" s="17">
        <f t="shared" si="28"/>
        <v>-3364.5914330000014</v>
      </c>
    </row>
    <row r="45" spans="1:50" x14ac:dyDescent="0.25">
      <c r="A45" s="29" t="s">
        <v>36</v>
      </c>
      <c r="B45" s="3">
        <v>42171</v>
      </c>
      <c r="C45" s="3">
        <v>40460</v>
      </c>
      <c r="D45" s="3">
        <v>51696</v>
      </c>
      <c r="E45" s="3">
        <v>43229</v>
      </c>
      <c r="F45" s="3">
        <v>44661</v>
      </c>
      <c r="G45" s="3">
        <v>43823</v>
      </c>
      <c r="H45" s="3">
        <v>41596</v>
      </c>
      <c r="I45" s="3">
        <v>45978</v>
      </c>
      <c r="J45" s="3">
        <v>42872</v>
      </c>
      <c r="K45" s="3">
        <v>43795</v>
      </c>
      <c r="L45" s="3">
        <v>38629</v>
      </c>
      <c r="M45" s="38">
        <v>32148</v>
      </c>
      <c r="N45" s="3">
        <v>1759.1286150000001</v>
      </c>
      <c r="O45" s="3">
        <v>4944.8396670000011</v>
      </c>
      <c r="P45" s="3">
        <v>4312.9380026999997</v>
      </c>
      <c r="Q45" s="3">
        <v>2942.7830778999996</v>
      </c>
      <c r="R45" s="3">
        <v>3730.0308786999999</v>
      </c>
      <c r="S45" s="3">
        <v>3117.0462611000003</v>
      </c>
      <c r="T45" s="3">
        <v>3525.9324363000001</v>
      </c>
      <c r="U45" s="3">
        <v>2324.8840021000001</v>
      </c>
      <c r="V45" s="3">
        <v>3794.3761939000001</v>
      </c>
      <c r="W45" s="3">
        <v>2294.5071883000001</v>
      </c>
      <c r="X45" s="3">
        <v>3503.9220634999997</v>
      </c>
      <c r="Y45" s="38">
        <v>3224.4196785999998</v>
      </c>
      <c r="Z45" s="3">
        <v>8324.0670300000002</v>
      </c>
      <c r="AA45" s="3">
        <v>9654.8239409999987</v>
      </c>
      <c r="AB45" s="3">
        <v>8564.0075680000009</v>
      </c>
      <c r="AC45" s="3">
        <v>9898.5378010000004</v>
      </c>
      <c r="AD45" s="3">
        <v>10579.411144799999</v>
      </c>
      <c r="AE45" s="3">
        <v>9778.0042970000013</v>
      </c>
      <c r="AF45" s="3">
        <v>9115.6238501000007</v>
      </c>
      <c r="AG45" s="3">
        <v>7155.5327860000007</v>
      </c>
      <c r="AH45" s="3">
        <v>7347.1317680000002</v>
      </c>
      <c r="AI45" s="3">
        <v>8519.7199920000003</v>
      </c>
      <c r="AJ45" s="3">
        <v>5733.0383034000006</v>
      </c>
      <c r="AK45" s="38">
        <v>5526.8755469999996</v>
      </c>
      <c r="AL45" s="3">
        <f t="shared" si="28"/>
        <v>35606.061585000003</v>
      </c>
      <c r="AM45" s="3">
        <f t="shared" si="28"/>
        <v>35750.015725999998</v>
      </c>
      <c r="AN45" s="3">
        <f t="shared" si="28"/>
        <v>47444.9304347</v>
      </c>
      <c r="AO45" s="3">
        <f t="shared" si="28"/>
        <v>36273.245276900001</v>
      </c>
      <c r="AP45" s="3">
        <f t="shared" si="28"/>
        <v>37811.619733900006</v>
      </c>
      <c r="AQ45" s="3">
        <f t="shared" si="28"/>
        <v>37162.041964099997</v>
      </c>
      <c r="AR45" s="3">
        <f t="shared" si="28"/>
        <v>36006.308586200001</v>
      </c>
      <c r="AS45" s="3">
        <f t="shared" si="28"/>
        <v>41147.351216099996</v>
      </c>
      <c r="AT45" s="3">
        <f t="shared" si="28"/>
        <v>39319.244425900004</v>
      </c>
      <c r="AU45" s="3">
        <f t="shared" si="28"/>
        <v>37569.7871963</v>
      </c>
      <c r="AV45" s="3">
        <f t="shared" si="28"/>
        <v>36399.883760099998</v>
      </c>
      <c r="AW45" s="17">
        <f t="shared" si="28"/>
        <v>29845.544131600003</v>
      </c>
    </row>
    <row r="46" spans="1:50" x14ac:dyDescent="0.25">
      <c r="A46" s="23" t="s">
        <v>17</v>
      </c>
      <c r="B46" s="3">
        <v>55177</v>
      </c>
      <c r="C46" s="3">
        <v>50437</v>
      </c>
      <c r="D46" s="3">
        <v>56906</v>
      </c>
      <c r="E46" s="3">
        <v>47789</v>
      </c>
      <c r="F46" s="3">
        <v>60104</v>
      </c>
      <c r="G46" s="3">
        <v>53386</v>
      </c>
      <c r="H46" s="3">
        <v>61978</v>
      </c>
      <c r="I46" s="3">
        <v>56842</v>
      </c>
      <c r="J46" s="3">
        <v>49761.921999999002</v>
      </c>
      <c r="K46" s="3">
        <v>61050.428</v>
      </c>
      <c r="L46" s="3">
        <v>52100.412999998996</v>
      </c>
      <c r="M46" s="38">
        <v>49296.665999999997</v>
      </c>
      <c r="N46" s="3">
        <v>56446.932723000013</v>
      </c>
      <c r="O46" s="3">
        <v>55441.493060300003</v>
      </c>
      <c r="P46" s="3">
        <v>75275.416514899975</v>
      </c>
      <c r="Q46" s="3">
        <v>59610.872116100007</v>
      </c>
      <c r="R46" s="3">
        <v>67747.25315270001</v>
      </c>
      <c r="S46" s="3">
        <v>92822.162032700013</v>
      </c>
      <c r="T46" s="3">
        <v>66576.895183699991</v>
      </c>
      <c r="U46" s="3">
        <v>73573.897688000012</v>
      </c>
      <c r="V46" s="3">
        <v>78368.007748299977</v>
      </c>
      <c r="W46" s="3">
        <v>72499.078803299999</v>
      </c>
      <c r="X46" s="3">
        <v>77525.002747300008</v>
      </c>
      <c r="Y46" s="38">
        <v>63973.067891199986</v>
      </c>
      <c r="Z46" s="3">
        <v>5397.0344520000008</v>
      </c>
      <c r="AA46" s="3">
        <v>5149.5939317999992</v>
      </c>
      <c r="AB46" s="3">
        <v>9854.7789659999999</v>
      </c>
      <c r="AC46" s="3">
        <v>5599.1243619999996</v>
      </c>
      <c r="AD46" s="3">
        <v>7908.1257275999997</v>
      </c>
      <c r="AE46" s="3">
        <v>23048.906292</v>
      </c>
      <c r="AF46" s="3">
        <v>10170.762810699998</v>
      </c>
      <c r="AG46" s="3">
        <v>6221.754887000001</v>
      </c>
      <c r="AH46" s="3">
        <v>4594.8868975999994</v>
      </c>
      <c r="AI46" s="3">
        <v>5162.9582633999999</v>
      </c>
      <c r="AJ46" s="3">
        <v>25011.524968099995</v>
      </c>
      <c r="AK46" s="38">
        <v>3756.6729326999998</v>
      </c>
      <c r="AL46" s="3">
        <f t="shared" si="28"/>
        <v>106226.898271</v>
      </c>
      <c r="AM46" s="3">
        <f t="shared" si="28"/>
        <v>100728.89912850001</v>
      </c>
      <c r="AN46" s="3">
        <f t="shared" si="28"/>
        <v>122326.63754889999</v>
      </c>
      <c r="AO46" s="3">
        <f t="shared" si="28"/>
        <v>101800.74775410001</v>
      </c>
      <c r="AP46" s="3">
        <f t="shared" si="28"/>
        <v>119943.12742510001</v>
      </c>
      <c r="AQ46" s="3">
        <f t="shared" si="28"/>
        <v>123159.25574070003</v>
      </c>
      <c r="AR46" s="3">
        <f t="shared" si="28"/>
        <v>118384.132373</v>
      </c>
      <c r="AS46" s="3">
        <f t="shared" si="28"/>
        <v>124194.14280100001</v>
      </c>
      <c r="AT46" s="3">
        <f t="shared" si="28"/>
        <v>123535.04285069898</v>
      </c>
      <c r="AU46" s="3">
        <f t="shared" si="28"/>
        <v>128386.5485399</v>
      </c>
      <c r="AV46" s="3">
        <f t="shared" si="28"/>
        <v>104613.89077919901</v>
      </c>
      <c r="AW46" s="17">
        <f t="shared" si="28"/>
        <v>109513.06095849998</v>
      </c>
    </row>
    <row r="47" spans="1:50" x14ac:dyDescent="0.25">
      <c r="A47" s="23" t="s">
        <v>10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36">
        <v>0</v>
      </c>
      <c r="N47" s="2">
        <v>3809.951935</v>
      </c>
      <c r="O47" s="2">
        <v>5246.0207110000001</v>
      </c>
      <c r="P47" s="2">
        <v>2262.1002923999999</v>
      </c>
      <c r="Q47" s="2">
        <v>2131.5647187999998</v>
      </c>
      <c r="R47" s="2">
        <v>2270.0401679999995</v>
      </c>
      <c r="S47" s="2">
        <v>1925.9553533999999</v>
      </c>
      <c r="T47" s="2">
        <v>5996.5250693999997</v>
      </c>
      <c r="U47" s="2">
        <v>822.83405960000005</v>
      </c>
      <c r="V47" s="2">
        <v>2416.4038104000001</v>
      </c>
      <c r="W47" s="2">
        <v>1045.1167791</v>
      </c>
      <c r="X47" s="2">
        <v>873.22017589999996</v>
      </c>
      <c r="Y47" s="36">
        <v>2253.6067287999999</v>
      </c>
      <c r="Z47" s="2">
        <v>22.620754000000002</v>
      </c>
      <c r="AA47" s="2">
        <v>174.343807</v>
      </c>
      <c r="AB47" s="2">
        <v>87.501578999999992</v>
      </c>
      <c r="AC47" s="2">
        <v>35.932396000000004</v>
      </c>
      <c r="AD47" s="2">
        <v>34.617292000000006</v>
      </c>
      <c r="AE47" s="2">
        <v>184.355332</v>
      </c>
      <c r="AF47" s="2">
        <v>669.36460799999998</v>
      </c>
      <c r="AG47" s="2">
        <v>560.22941200000002</v>
      </c>
      <c r="AH47" s="2">
        <v>570.97014999999999</v>
      </c>
      <c r="AI47" s="2">
        <v>681.81660499999998</v>
      </c>
      <c r="AJ47" s="2">
        <v>37.655146999999999</v>
      </c>
      <c r="AK47" s="36">
        <v>62.884566</v>
      </c>
      <c r="AL47" s="2">
        <f t="shared" si="28"/>
        <v>3787.331181</v>
      </c>
      <c r="AM47" s="2">
        <f t="shared" si="28"/>
        <v>5071.6769039999999</v>
      </c>
      <c r="AN47" s="2">
        <f t="shared" si="28"/>
        <v>2174.5987133999997</v>
      </c>
      <c r="AO47" s="2">
        <f t="shared" si="28"/>
        <v>2095.6323227999997</v>
      </c>
      <c r="AP47" s="2">
        <f t="shared" si="28"/>
        <v>2235.4228759999996</v>
      </c>
      <c r="AQ47" s="2">
        <f t="shared" si="28"/>
        <v>1741.6000213999998</v>
      </c>
      <c r="AR47" s="2">
        <f t="shared" si="28"/>
        <v>5327.1604613999998</v>
      </c>
      <c r="AS47" s="2">
        <f t="shared" si="28"/>
        <v>262.60464760000002</v>
      </c>
      <c r="AT47" s="2">
        <f t="shared" si="28"/>
        <v>1845.4336604</v>
      </c>
      <c r="AU47" s="2">
        <f t="shared" si="28"/>
        <v>363.30017410000005</v>
      </c>
      <c r="AV47" s="2">
        <f t="shared" si="28"/>
        <v>835.56502890000002</v>
      </c>
      <c r="AW47" s="19">
        <f t="shared" si="28"/>
        <v>2190.7221627999998</v>
      </c>
    </row>
    <row r="48" spans="1:50" x14ac:dyDescent="0.25">
      <c r="A48" s="23" t="s">
        <v>13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36">
        <v>0</v>
      </c>
      <c r="N48" s="2">
        <v>10369.697781000001</v>
      </c>
      <c r="O48" s="2">
        <v>6080.5494129999997</v>
      </c>
      <c r="P48" s="2">
        <v>1727.4811870000001</v>
      </c>
      <c r="Q48" s="2">
        <v>6261.462262</v>
      </c>
      <c r="R48" s="2">
        <v>9854.7134040000001</v>
      </c>
      <c r="S48" s="2">
        <v>3741.4879689999998</v>
      </c>
      <c r="T48" s="2">
        <v>2202.3810266999999</v>
      </c>
      <c r="U48" s="2">
        <v>6109.947956</v>
      </c>
      <c r="V48" s="2">
        <v>4571.5848994999997</v>
      </c>
      <c r="W48" s="2">
        <v>2556.723653</v>
      </c>
      <c r="X48" s="2">
        <v>9169.4791860000005</v>
      </c>
      <c r="Y48" s="36">
        <v>4106.3624600000003</v>
      </c>
      <c r="Z48" s="2">
        <v>0</v>
      </c>
      <c r="AA48" s="2">
        <v>1.5389999999999999E-2</v>
      </c>
      <c r="AB48" s="2">
        <v>0.5</v>
      </c>
      <c r="AC48" s="2">
        <v>0</v>
      </c>
      <c r="AD48" s="2">
        <v>2.15</v>
      </c>
      <c r="AE48" s="2">
        <v>0</v>
      </c>
      <c r="AF48" s="2">
        <v>0.03</v>
      </c>
      <c r="AG48" s="2">
        <v>0</v>
      </c>
      <c r="AH48" s="2">
        <v>1.0999999999999999E-2</v>
      </c>
      <c r="AI48" s="2">
        <v>0</v>
      </c>
      <c r="AJ48" s="2">
        <v>0</v>
      </c>
      <c r="AK48" s="36">
        <v>0</v>
      </c>
      <c r="AL48" s="2">
        <f t="shared" si="28"/>
        <v>10369.697781000001</v>
      </c>
      <c r="AM48" s="2">
        <f t="shared" si="28"/>
        <v>6080.5340230000002</v>
      </c>
      <c r="AN48" s="2">
        <f t="shared" si="28"/>
        <v>1726.9811870000001</v>
      </c>
      <c r="AO48" s="2">
        <f t="shared" si="28"/>
        <v>6261.462262</v>
      </c>
      <c r="AP48" s="2">
        <f t="shared" si="28"/>
        <v>9852.5634040000004</v>
      </c>
      <c r="AQ48" s="2">
        <f t="shared" si="28"/>
        <v>3741.4879689999998</v>
      </c>
      <c r="AR48" s="2">
        <f t="shared" si="28"/>
        <v>2202.3510266999997</v>
      </c>
      <c r="AS48" s="2">
        <f t="shared" si="28"/>
        <v>6109.947956</v>
      </c>
      <c r="AT48" s="2">
        <f t="shared" si="28"/>
        <v>4571.5738994999992</v>
      </c>
      <c r="AU48" s="2">
        <f t="shared" si="28"/>
        <v>2556.723653</v>
      </c>
      <c r="AV48" s="2">
        <f t="shared" si="28"/>
        <v>9169.4791860000005</v>
      </c>
      <c r="AW48" s="19">
        <f t="shared" si="28"/>
        <v>4106.3624600000003</v>
      </c>
    </row>
    <row r="49" spans="1:49" x14ac:dyDescent="0.25">
      <c r="A49" s="44" t="s">
        <v>37</v>
      </c>
      <c r="B49" s="45">
        <f t="shared" ref="B49:AW49" si="34">B50+B51</f>
        <v>191003.91666666701</v>
      </c>
      <c r="C49" s="45">
        <f t="shared" si="34"/>
        <v>174811.91666666701</v>
      </c>
      <c r="D49" s="45">
        <f t="shared" si="34"/>
        <v>193301.91666666701</v>
      </c>
      <c r="E49" s="45">
        <f t="shared" si="34"/>
        <v>181650.91666666701</v>
      </c>
      <c r="F49" s="45">
        <f t="shared" si="34"/>
        <v>182289.91666666701</v>
      </c>
      <c r="G49" s="45">
        <f t="shared" si="34"/>
        <v>204251.91666666701</v>
      </c>
      <c r="H49" s="45">
        <f t="shared" si="34"/>
        <v>160020.91666666701</v>
      </c>
      <c r="I49" s="45">
        <f t="shared" si="34"/>
        <v>174570.91666666701</v>
      </c>
      <c r="J49" s="45">
        <f t="shared" si="34"/>
        <v>157689.91666666701</v>
      </c>
      <c r="K49" s="45">
        <f t="shared" si="34"/>
        <v>146890.91666666701</v>
      </c>
      <c r="L49" s="45">
        <f t="shared" si="34"/>
        <v>162805.91666666701</v>
      </c>
      <c r="M49" s="46">
        <f t="shared" si="34"/>
        <v>138638.91666666701</v>
      </c>
      <c r="N49" s="45">
        <f t="shared" si="34"/>
        <v>35330.637009000005</v>
      </c>
      <c r="O49" s="45">
        <f t="shared" si="34"/>
        <v>65720.859923200012</v>
      </c>
      <c r="P49" s="45">
        <f t="shared" si="34"/>
        <v>150708.6250383</v>
      </c>
      <c r="Q49" s="45">
        <f t="shared" si="34"/>
        <v>72110.684979800004</v>
      </c>
      <c r="R49" s="45">
        <f t="shared" si="34"/>
        <v>116709.54973740001</v>
      </c>
      <c r="S49" s="45">
        <f t="shared" si="34"/>
        <v>113395.46644809998</v>
      </c>
      <c r="T49" s="45">
        <f t="shared" si="34"/>
        <v>59973.300695699996</v>
      </c>
      <c r="U49" s="45">
        <f t="shared" si="34"/>
        <v>39766.124277700001</v>
      </c>
      <c r="V49" s="45">
        <f t="shared" si="34"/>
        <v>64654.426128999992</v>
      </c>
      <c r="W49" s="45">
        <f t="shared" si="34"/>
        <v>32000.978508900007</v>
      </c>
      <c r="X49" s="45">
        <f t="shared" si="34"/>
        <v>35684.902587499993</v>
      </c>
      <c r="Y49" s="46">
        <f t="shared" si="34"/>
        <v>34578.477125029996</v>
      </c>
      <c r="Z49" s="45">
        <f t="shared" si="34"/>
        <v>96532.87138170001</v>
      </c>
      <c r="AA49" s="45">
        <f t="shared" si="34"/>
        <v>113188.38146030001</v>
      </c>
      <c r="AB49" s="45">
        <f t="shared" si="34"/>
        <v>114409.2913153</v>
      </c>
      <c r="AC49" s="45">
        <f t="shared" si="34"/>
        <v>94965.118073300007</v>
      </c>
      <c r="AD49" s="45">
        <f t="shared" si="34"/>
        <v>88598.958998600021</v>
      </c>
      <c r="AE49" s="45">
        <f t="shared" si="34"/>
        <v>113204.6362298</v>
      </c>
      <c r="AF49" s="45">
        <f t="shared" si="34"/>
        <v>92726.552413199999</v>
      </c>
      <c r="AG49" s="45">
        <f t="shared" si="34"/>
        <v>95252.317885299999</v>
      </c>
      <c r="AH49" s="45">
        <f t="shared" si="34"/>
        <v>92778.092411200021</v>
      </c>
      <c r="AI49" s="45">
        <f t="shared" si="34"/>
        <v>102711.50040080001</v>
      </c>
      <c r="AJ49" s="45">
        <f t="shared" si="34"/>
        <v>112425.53068679998</v>
      </c>
      <c r="AK49" s="46">
        <f t="shared" si="34"/>
        <v>97986.911504300006</v>
      </c>
      <c r="AL49" s="45">
        <f>AL50+AL51</f>
        <v>129801.68229396698</v>
      </c>
      <c r="AM49" s="45">
        <f t="shared" si="34"/>
        <v>127344.39512956698</v>
      </c>
      <c r="AN49" s="45">
        <f t="shared" si="34"/>
        <v>229601.250389667</v>
      </c>
      <c r="AO49" s="45">
        <f t="shared" si="34"/>
        <v>158796.483573167</v>
      </c>
      <c r="AP49" s="45">
        <f t="shared" si="34"/>
        <v>210400.50740546698</v>
      </c>
      <c r="AQ49" s="45">
        <f t="shared" si="34"/>
        <v>204442.746884967</v>
      </c>
      <c r="AR49" s="45">
        <f t="shared" si="34"/>
        <v>127267.664949167</v>
      </c>
      <c r="AS49" s="45">
        <f t="shared" si="34"/>
        <v>119084.72305906698</v>
      </c>
      <c r="AT49" s="45">
        <f t="shared" si="34"/>
        <v>129566.25038446698</v>
      </c>
      <c r="AU49" s="45">
        <f t="shared" si="34"/>
        <v>76180.394774766988</v>
      </c>
      <c r="AV49" s="45">
        <f t="shared" si="34"/>
        <v>86065.288567367039</v>
      </c>
      <c r="AW49" s="47">
        <f t="shared" si="34"/>
        <v>75230.482287396997</v>
      </c>
    </row>
    <row r="50" spans="1:49" x14ac:dyDescent="0.25">
      <c r="A50" s="16" t="s">
        <v>11</v>
      </c>
      <c r="B50" s="3">
        <v>85636</v>
      </c>
      <c r="C50" s="3">
        <v>78550</v>
      </c>
      <c r="D50" s="3">
        <v>94690</v>
      </c>
      <c r="E50" s="3">
        <v>75139</v>
      </c>
      <c r="F50" s="3">
        <v>62356</v>
      </c>
      <c r="G50" s="3">
        <v>86912</v>
      </c>
      <c r="H50" s="3">
        <v>66049</v>
      </c>
      <c r="I50" s="3">
        <v>73033</v>
      </c>
      <c r="J50" s="3">
        <v>73492</v>
      </c>
      <c r="K50" s="3">
        <v>82993</v>
      </c>
      <c r="L50" s="3">
        <v>73432</v>
      </c>
      <c r="M50" s="38">
        <v>86919</v>
      </c>
      <c r="N50" s="3">
        <v>9658.9912480000021</v>
      </c>
      <c r="O50" s="3">
        <v>9603.1652807999999</v>
      </c>
      <c r="P50" s="3">
        <v>7623.0735619000016</v>
      </c>
      <c r="Q50" s="3">
        <v>9068.029964100002</v>
      </c>
      <c r="R50" s="3">
        <v>10162.843580900002</v>
      </c>
      <c r="S50" s="3">
        <v>10548.932383499998</v>
      </c>
      <c r="T50" s="3">
        <v>10539.790719299997</v>
      </c>
      <c r="U50" s="3">
        <v>10731.402700499999</v>
      </c>
      <c r="V50" s="3">
        <v>10227.627199799996</v>
      </c>
      <c r="W50" s="3">
        <v>9054.6493774000028</v>
      </c>
      <c r="X50" s="3">
        <v>10651.5212522</v>
      </c>
      <c r="Y50" s="38">
        <v>9354.0408906000011</v>
      </c>
      <c r="Z50" s="3">
        <v>75032.496136000016</v>
      </c>
      <c r="AA50" s="3">
        <v>86782.486082200005</v>
      </c>
      <c r="AB50" s="3">
        <v>79891.715723500005</v>
      </c>
      <c r="AC50" s="3">
        <v>67525.698222100007</v>
      </c>
      <c r="AD50" s="3">
        <v>56501.084546000013</v>
      </c>
      <c r="AE50" s="3">
        <v>77031.981419700009</v>
      </c>
      <c r="AF50" s="3">
        <v>59018.235620700005</v>
      </c>
      <c r="AG50" s="3">
        <v>52556.403579500002</v>
      </c>
      <c r="AH50" s="3">
        <v>58538.976374500009</v>
      </c>
      <c r="AI50" s="3">
        <v>64869.719134400009</v>
      </c>
      <c r="AJ50" s="3">
        <v>76250.11391369997</v>
      </c>
      <c r="AK50" s="38">
        <v>65218.991025100004</v>
      </c>
      <c r="AL50" s="3">
        <f t="shared" ref="AL50:AW50" si="35">(B50+N50-Z50)</f>
        <v>20262.49511199999</v>
      </c>
      <c r="AM50" s="3">
        <f t="shared" si="35"/>
        <v>1370.679198599988</v>
      </c>
      <c r="AN50" s="3">
        <f t="shared" si="35"/>
        <v>22421.357838399999</v>
      </c>
      <c r="AO50" s="3">
        <f t="shared" si="35"/>
        <v>16681.331741999995</v>
      </c>
      <c r="AP50" s="3">
        <f t="shared" si="35"/>
        <v>16017.759034899995</v>
      </c>
      <c r="AQ50" s="3">
        <f t="shared" si="35"/>
        <v>20428.950963799987</v>
      </c>
      <c r="AR50" s="3">
        <f t="shared" si="35"/>
        <v>17570.555098599994</v>
      </c>
      <c r="AS50" s="3">
        <f t="shared" si="35"/>
        <v>31207.999120999993</v>
      </c>
      <c r="AT50" s="3">
        <f t="shared" si="35"/>
        <v>25180.650825299992</v>
      </c>
      <c r="AU50" s="3">
        <f t="shared" si="35"/>
        <v>27177.930242999988</v>
      </c>
      <c r="AV50" s="3">
        <f t="shared" si="35"/>
        <v>7833.4073385000374</v>
      </c>
      <c r="AW50" s="17">
        <f t="shared" si="35"/>
        <v>31054.049865500005</v>
      </c>
    </row>
    <row r="51" spans="1:49" x14ac:dyDescent="0.25">
      <c r="A51" s="48" t="s">
        <v>55</v>
      </c>
      <c r="B51" s="45">
        <f t="shared" ref="B51:AW51" si="36">(B52+B53)</f>
        <v>105367.91666666701</v>
      </c>
      <c r="C51" s="45">
        <f t="shared" si="36"/>
        <v>96261.916666667006</v>
      </c>
      <c r="D51" s="45">
        <f t="shared" si="36"/>
        <v>98611.916666667006</v>
      </c>
      <c r="E51" s="45">
        <f t="shared" si="36"/>
        <v>106511.91666666701</v>
      </c>
      <c r="F51" s="45">
        <f t="shared" si="36"/>
        <v>119933.91666666701</v>
      </c>
      <c r="G51" s="45">
        <f t="shared" si="36"/>
        <v>117339.91666666701</v>
      </c>
      <c r="H51" s="45">
        <f t="shared" si="36"/>
        <v>93971.916666667006</v>
      </c>
      <c r="I51" s="45">
        <f t="shared" si="36"/>
        <v>101537.91666666701</v>
      </c>
      <c r="J51" s="45">
        <f t="shared" si="36"/>
        <v>84197.916666667006</v>
      </c>
      <c r="K51" s="45">
        <f t="shared" si="36"/>
        <v>63897.916666666999</v>
      </c>
      <c r="L51" s="45">
        <f t="shared" si="36"/>
        <v>89373.916666667006</v>
      </c>
      <c r="M51" s="46">
        <f t="shared" si="36"/>
        <v>51719.916666666999</v>
      </c>
      <c r="N51" s="45">
        <f t="shared" si="36"/>
        <v>25671.645761000003</v>
      </c>
      <c r="O51" s="45">
        <f t="shared" si="36"/>
        <v>56117.694642400005</v>
      </c>
      <c r="P51" s="45">
        <f t="shared" si="36"/>
        <v>143085.5514764</v>
      </c>
      <c r="Q51" s="45">
        <f t="shared" si="36"/>
        <v>63042.655015700002</v>
      </c>
      <c r="R51" s="45">
        <f t="shared" si="36"/>
        <v>106546.7061565</v>
      </c>
      <c r="S51" s="45">
        <f t="shared" si="36"/>
        <v>102846.53406459998</v>
      </c>
      <c r="T51" s="45">
        <f t="shared" si="36"/>
        <v>49433.509976399997</v>
      </c>
      <c r="U51" s="45">
        <f t="shared" si="36"/>
        <v>29034.721577199998</v>
      </c>
      <c r="V51" s="45">
        <f t="shared" si="36"/>
        <v>54426.798929199998</v>
      </c>
      <c r="W51" s="45">
        <f t="shared" si="36"/>
        <v>22946.329131500006</v>
      </c>
      <c r="X51" s="45">
        <f t="shared" si="36"/>
        <v>25033.381335299997</v>
      </c>
      <c r="Y51" s="46">
        <f t="shared" si="36"/>
        <v>25224.436234429999</v>
      </c>
      <c r="Z51" s="45">
        <f t="shared" si="36"/>
        <v>21500.375245700001</v>
      </c>
      <c r="AA51" s="45">
        <f t="shared" si="36"/>
        <v>26405.895378099998</v>
      </c>
      <c r="AB51" s="45">
        <f t="shared" si="36"/>
        <v>34517.575591799992</v>
      </c>
      <c r="AC51" s="45">
        <f t="shared" si="36"/>
        <v>27439.4198512</v>
      </c>
      <c r="AD51" s="45">
        <f t="shared" si="36"/>
        <v>32097.874452600001</v>
      </c>
      <c r="AE51" s="45">
        <f t="shared" si="36"/>
        <v>36172.654810099993</v>
      </c>
      <c r="AF51" s="45">
        <f t="shared" si="36"/>
        <v>33708.316792500002</v>
      </c>
      <c r="AG51" s="45">
        <f t="shared" si="36"/>
        <v>42695.914305800005</v>
      </c>
      <c r="AH51" s="45">
        <f t="shared" si="36"/>
        <v>34239.116036700005</v>
      </c>
      <c r="AI51" s="45">
        <f t="shared" si="36"/>
        <v>37841.781266400001</v>
      </c>
      <c r="AJ51" s="45">
        <f t="shared" si="36"/>
        <v>36175.416773100005</v>
      </c>
      <c r="AK51" s="46">
        <f t="shared" si="36"/>
        <v>32767.920479200006</v>
      </c>
      <c r="AL51" s="45">
        <f t="shared" si="36"/>
        <v>109539.18718196699</v>
      </c>
      <c r="AM51" s="45">
        <f t="shared" si="36"/>
        <v>125973.715930967</v>
      </c>
      <c r="AN51" s="45">
        <f t="shared" si="36"/>
        <v>207179.892551267</v>
      </c>
      <c r="AO51" s="45">
        <f t="shared" si="36"/>
        <v>142115.15183116699</v>
      </c>
      <c r="AP51" s="45">
        <f t="shared" si="36"/>
        <v>194382.74837056699</v>
      </c>
      <c r="AQ51" s="45">
        <f t="shared" si="36"/>
        <v>184013.79592116701</v>
      </c>
      <c r="AR51" s="45">
        <f t="shared" si="36"/>
        <v>109697.10985056699</v>
      </c>
      <c r="AS51" s="45">
        <f t="shared" si="36"/>
        <v>87876.723938066993</v>
      </c>
      <c r="AT51" s="45">
        <f t="shared" si="36"/>
        <v>104385.59955916699</v>
      </c>
      <c r="AU51" s="45">
        <f t="shared" si="36"/>
        <v>49002.464531767007</v>
      </c>
      <c r="AV51" s="45">
        <f t="shared" si="36"/>
        <v>78231.881228867001</v>
      </c>
      <c r="AW51" s="47">
        <f t="shared" si="36"/>
        <v>44176.432421897</v>
      </c>
    </row>
    <row r="52" spans="1:49" x14ac:dyDescent="0.25">
      <c r="A52" s="24" t="s">
        <v>61</v>
      </c>
      <c r="B52" s="3">
        <v>55506.916666666999</v>
      </c>
      <c r="C52" s="3">
        <v>50953.916666666999</v>
      </c>
      <c r="D52" s="3">
        <v>52128.916666666999</v>
      </c>
      <c r="E52" s="3">
        <v>56078.916666666999</v>
      </c>
      <c r="F52" s="3">
        <v>62789.916666666999</v>
      </c>
      <c r="G52" s="3">
        <v>61492.916666666999</v>
      </c>
      <c r="H52" s="3">
        <v>49808.916666666999</v>
      </c>
      <c r="I52" s="3">
        <v>53591.916666666999</v>
      </c>
      <c r="J52" s="3">
        <v>44921.916666666999</v>
      </c>
      <c r="K52" s="3">
        <v>34771.916666666999</v>
      </c>
      <c r="L52" s="3">
        <v>47509.916666666999</v>
      </c>
      <c r="M52" s="38">
        <v>28682.916666666999</v>
      </c>
      <c r="N52" s="3">
        <v>23103.330348000003</v>
      </c>
      <c r="O52" s="3">
        <v>30540.796951300003</v>
      </c>
      <c r="P52" s="3">
        <v>32160.078174300001</v>
      </c>
      <c r="Q52" s="3">
        <v>24313.441824899997</v>
      </c>
      <c r="R52" s="3">
        <v>26179.763703500001</v>
      </c>
      <c r="S52" s="3">
        <v>28739.960254199996</v>
      </c>
      <c r="T52" s="3">
        <v>25586.983854099999</v>
      </c>
      <c r="U52" s="3">
        <v>28041.571144499998</v>
      </c>
      <c r="V52" s="3">
        <v>21441.1422958</v>
      </c>
      <c r="W52" s="3">
        <v>22562.685069700005</v>
      </c>
      <c r="X52" s="3">
        <v>24096.752059899998</v>
      </c>
      <c r="Y52" s="38">
        <v>24310.982882829998</v>
      </c>
      <c r="Z52" s="3">
        <v>20970.3064677</v>
      </c>
      <c r="AA52" s="3">
        <v>26214.4617191</v>
      </c>
      <c r="AB52" s="3">
        <v>33848.765805799994</v>
      </c>
      <c r="AC52" s="3">
        <v>26509.489541200001</v>
      </c>
      <c r="AD52" s="3">
        <v>31121.721722599999</v>
      </c>
      <c r="AE52" s="3">
        <v>34811.972563799995</v>
      </c>
      <c r="AF52" s="3">
        <v>32693.470841899998</v>
      </c>
      <c r="AG52" s="3">
        <v>40967.928252400001</v>
      </c>
      <c r="AH52" s="3">
        <v>32443.834983100001</v>
      </c>
      <c r="AI52" s="3">
        <v>34953.7440814</v>
      </c>
      <c r="AJ52" s="3">
        <v>34230.738990600003</v>
      </c>
      <c r="AK52" s="38">
        <v>31289.834694000005</v>
      </c>
      <c r="AL52" s="3">
        <f t="shared" ref="AL52:AW53" si="37">(B52+N52-Z52)</f>
        <v>57639.940546966995</v>
      </c>
      <c r="AM52" s="3">
        <f t="shared" si="37"/>
        <v>55280.251898867005</v>
      </c>
      <c r="AN52" s="3">
        <f t="shared" si="37"/>
        <v>50440.229035167009</v>
      </c>
      <c r="AO52" s="3">
        <f t="shared" si="37"/>
        <v>53882.868950366988</v>
      </c>
      <c r="AP52" s="3">
        <f t="shared" si="37"/>
        <v>57847.958647567</v>
      </c>
      <c r="AQ52" s="3">
        <f t="shared" si="37"/>
        <v>55420.904357067004</v>
      </c>
      <c r="AR52" s="3">
        <f t="shared" si="37"/>
        <v>42702.429678867004</v>
      </c>
      <c r="AS52" s="3">
        <f t="shared" si="37"/>
        <v>40665.559558766996</v>
      </c>
      <c r="AT52" s="3">
        <f t="shared" si="37"/>
        <v>33919.223979366994</v>
      </c>
      <c r="AU52" s="3">
        <f t="shared" si="37"/>
        <v>22380.857654967003</v>
      </c>
      <c r="AV52" s="3">
        <f t="shared" si="37"/>
        <v>37375.929735967002</v>
      </c>
      <c r="AW52" s="17">
        <f t="shared" si="37"/>
        <v>21704.064855496996</v>
      </c>
    </row>
    <row r="53" spans="1:49" ht="13.8" thickBot="1" x14ac:dyDescent="0.3">
      <c r="A53" s="30" t="s">
        <v>62</v>
      </c>
      <c r="B53" s="25">
        <v>49861</v>
      </c>
      <c r="C53" s="25">
        <v>45308</v>
      </c>
      <c r="D53" s="25">
        <v>46483</v>
      </c>
      <c r="E53" s="25">
        <v>50433</v>
      </c>
      <c r="F53" s="25">
        <v>57144</v>
      </c>
      <c r="G53" s="25">
        <v>55847</v>
      </c>
      <c r="H53" s="25">
        <v>44163</v>
      </c>
      <c r="I53" s="25">
        <v>47946</v>
      </c>
      <c r="J53" s="25">
        <v>39276</v>
      </c>
      <c r="K53" s="25">
        <v>29126</v>
      </c>
      <c r="L53" s="25">
        <v>41864</v>
      </c>
      <c r="M53" s="39">
        <v>23037</v>
      </c>
      <c r="N53" s="25">
        <v>2568.3154129999998</v>
      </c>
      <c r="O53" s="25">
        <v>25576.897691099999</v>
      </c>
      <c r="P53" s="25">
        <v>110925.4733021</v>
      </c>
      <c r="Q53" s="25">
        <v>38729.213190800001</v>
      </c>
      <c r="R53" s="25">
        <v>80366.942452999996</v>
      </c>
      <c r="S53" s="25">
        <v>74106.57381039999</v>
      </c>
      <c r="T53" s="25">
        <v>23846.526122299998</v>
      </c>
      <c r="U53" s="25">
        <v>993.15043270000001</v>
      </c>
      <c r="V53" s="25">
        <v>32985.656633400002</v>
      </c>
      <c r="W53" s="25">
        <v>383.64406179999997</v>
      </c>
      <c r="X53" s="25">
        <v>936.62927539999998</v>
      </c>
      <c r="Y53" s="39">
        <v>913.45335160000002</v>
      </c>
      <c r="Z53" s="25">
        <v>530.06877799999995</v>
      </c>
      <c r="AA53" s="25">
        <v>191.43365899999995</v>
      </c>
      <c r="AB53" s="25">
        <v>668.80978600000003</v>
      </c>
      <c r="AC53" s="25">
        <v>929.93030999999996</v>
      </c>
      <c r="AD53" s="25">
        <v>976.15272999999991</v>
      </c>
      <c r="AE53" s="25">
        <v>1360.6822463000001</v>
      </c>
      <c r="AF53" s="25">
        <v>1014.8459506</v>
      </c>
      <c r="AG53" s="25">
        <v>1727.9860533999999</v>
      </c>
      <c r="AH53" s="25">
        <v>1795.2810536</v>
      </c>
      <c r="AI53" s="25">
        <v>2888.0371849999997</v>
      </c>
      <c r="AJ53" s="25">
        <v>1944.6777824999999</v>
      </c>
      <c r="AK53" s="39">
        <v>1478.0857851999999</v>
      </c>
      <c r="AL53" s="25">
        <f t="shared" si="37"/>
        <v>51899.246634999996</v>
      </c>
      <c r="AM53" s="25">
        <f t="shared" si="37"/>
        <v>70693.46403209999</v>
      </c>
      <c r="AN53" s="25">
        <f t="shared" si="37"/>
        <v>156739.6635161</v>
      </c>
      <c r="AO53" s="25">
        <f t="shared" si="37"/>
        <v>88232.282880800005</v>
      </c>
      <c r="AP53" s="25">
        <f t="shared" si="37"/>
        <v>136534.78972299999</v>
      </c>
      <c r="AQ53" s="25">
        <f t="shared" si="37"/>
        <v>128592.89156409999</v>
      </c>
      <c r="AR53" s="25">
        <f t="shared" si="37"/>
        <v>66994.680171699991</v>
      </c>
      <c r="AS53" s="25">
        <f t="shared" si="37"/>
        <v>47211.164379299997</v>
      </c>
      <c r="AT53" s="25">
        <f t="shared" si="37"/>
        <v>70466.375579800006</v>
      </c>
      <c r="AU53" s="25">
        <f t="shared" si="37"/>
        <v>26621.6068768</v>
      </c>
      <c r="AV53" s="25">
        <f t="shared" si="37"/>
        <v>40855.9514929</v>
      </c>
      <c r="AW53" s="31">
        <f t="shared" si="37"/>
        <v>22472.3675664</v>
      </c>
    </row>
  </sheetData>
  <printOptions horizontalCentered="1" verticalCentered="1"/>
  <pageMargins left="0.19685039370078741" right="0.19685039370078741" top="0.43307086614173229" bottom="0.39370078740157483" header="0.23622047244094491" footer="0.19685039370078741"/>
  <pageSetup scale="9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2346-A69B-4F7F-A1A5-A19FF7A8BFE0}">
  <sheetPr>
    <outlinePr summaryBelow="0"/>
    <pageSetUpPr fitToPage="1"/>
  </sheetPr>
  <dimension ref="A1:BD53"/>
  <sheetViews>
    <sheetView showGridLines="0" zoomScaleNormal="100" workbookViewId="0">
      <pane xSplit="1" ySplit="1" topLeftCell="B2" activePane="bottomRight" state="frozen"/>
      <selection activeCell="A4" sqref="A4:A5"/>
      <selection pane="topRight" activeCell="A4" sqref="A4:A5"/>
      <selection pane="bottomLeft" activeCell="A4" sqref="A4:A5"/>
      <selection pane="bottomRight" sqref="A1:A1048576"/>
    </sheetView>
  </sheetViews>
  <sheetFormatPr defaultColWidth="12.77734375" defaultRowHeight="13.2" x14ac:dyDescent="0.25"/>
  <cols>
    <col min="1" max="1" width="43.21875" style="1" customWidth="1"/>
    <col min="2" max="37" width="8.77734375" style="1" customWidth="1"/>
    <col min="38" max="38" width="8.77734375" style="2" bestFit="1" customWidth="1"/>
    <col min="39" max="49" width="8.77734375" style="2" customWidth="1"/>
    <col min="50" max="16384" width="12.77734375" style="4"/>
  </cols>
  <sheetData>
    <row r="1" spans="1:53" ht="13.95" customHeight="1" thickBot="1" x14ac:dyDescent="0.3">
      <c r="A1" s="134" t="s">
        <v>0</v>
      </c>
      <c r="B1" s="26" t="s">
        <v>23</v>
      </c>
      <c r="C1" s="26" t="s">
        <v>24</v>
      </c>
      <c r="D1" s="26" t="s">
        <v>25</v>
      </c>
      <c r="E1" s="26" t="s">
        <v>26</v>
      </c>
      <c r="F1" s="26" t="s">
        <v>27</v>
      </c>
      <c r="G1" s="26" t="s">
        <v>28</v>
      </c>
      <c r="H1" s="26" t="s">
        <v>29</v>
      </c>
      <c r="I1" s="26" t="s">
        <v>30</v>
      </c>
      <c r="J1" s="26" t="s">
        <v>31</v>
      </c>
      <c r="K1" s="26" t="s">
        <v>32</v>
      </c>
      <c r="L1" s="26" t="s">
        <v>33</v>
      </c>
      <c r="M1" s="32" t="s">
        <v>34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32" t="s">
        <v>34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27</v>
      </c>
      <c r="AE1" s="26" t="s">
        <v>28</v>
      </c>
      <c r="AF1" s="26" t="s">
        <v>29</v>
      </c>
      <c r="AG1" s="26" t="s">
        <v>30</v>
      </c>
      <c r="AH1" s="26" t="s">
        <v>31</v>
      </c>
      <c r="AI1" s="26" t="s">
        <v>32</v>
      </c>
      <c r="AJ1" s="26" t="s">
        <v>33</v>
      </c>
      <c r="AK1" s="32" t="s">
        <v>34</v>
      </c>
      <c r="AL1" s="26" t="s">
        <v>23</v>
      </c>
      <c r="AM1" s="26" t="s">
        <v>24</v>
      </c>
      <c r="AN1" s="26" t="s">
        <v>25</v>
      </c>
      <c r="AO1" s="26" t="s">
        <v>26</v>
      </c>
      <c r="AP1" s="26" t="s">
        <v>27</v>
      </c>
      <c r="AQ1" s="26" t="s">
        <v>28</v>
      </c>
      <c r="AR1" s="26" t="s">
        <v>29</v>
      </c>
      <c r="AS1" s="26" t="s">
        <v>30</v>
      </c>
      <c r="AT1" s="26" t="s">
        <v>31</v>
      </c>
      <c r="AU1" s="26" t="s">
        <v>32</v>
      </c>
      <c r="AV1" s="26" t="s">
        <v>33</v>
      </c>
      <c r="AW1" s="27" t="s">
        <v>34</v>
      </c>
    </row>
    <row r="2" spans="1:53" x14ac:dyDescent="0.25">
      <c r="A2" s="14" t="s">
        <v>38</v>
      </c>
      <c r="B2" s="6">
        <f t="shared" ref="B2:AK2" si="0">SUM(B3:B7)</f>
        <v>2117934.9716561567</v>
      </c>
      <c r="C2" s="6">
        <f t="shared" si="0"/>
        <v>1952946.2841775571</v>
      </c>
      <c r="D2" s="6">
        <f t="shared" si="0"/>
        <v>2177098.7976017571</v>
      </c>
      <c r="E2" s="6">
        <f t="shared" si="0"/>
        <v>2199680.1021537571</v>
      </c>
      <c r="F2" s="6">
        <f t="shared" si="0"/>
        <v>2187351.755620657</v>
      </c>
      <c r="G2" s="6">
        <f t="shared" si="0"/>
        <v>2141252.1553961569</v>
      </c>
      <c r="H2" s="6">
        <f t="shared" si="0"/>
        <v>2025418.6857898571</v>
      </c>
      <c r="I2" s="6">
        <f t="shared" si="0"/>
        <v>2114769.1828321572</v>
      </c>
      <c r="J2" s="6">
        <f t="shared" si="0"/>
        <v>1935767.8110487568</v>
      </c>
      <c r="K2" s="6">
        <f t="shared" si="0"/>
        <v>2083243.6706733569</v>
      </c>
      <c r="L2" s="6">
        <f t="shared" si="0"/>
        <v>1976505.8330391571</v>
      </c>
      <c r="M2" s="33">
        <f t="shared" si="0"/>
        <v>2057656.576654057</v>
      </c>
      <c r="N2" s="8">
        <f t="shared" si="0"/>
        <v>1241900.9480862</v>
      </c>
      <c r="O2" s="8">
        <f t="shared" si="0"/>
        <v>1531373.5523342998</v>
      </c>
      <c r="P2" s="8">
        <f t="shared" si="0"/>
        <v>1455047.0742767998</v>
      </c>
      <c r="Q2" s="8">
        <f t="shared" si="0"/>
        <v>1129589.7731966001</v>
      </c>
      <c r="R2" s="8">
        <f t="shared" si="0"/>
        <v>994683.89339069999</v>
      </c>
      <c r="S2" s="8">
        <f t="shared" si="0"/>
        <v>1626653.1884442002</v>
      </c>
      <c r="T2" s="8">
        <f>SUM(T3:T7)</f>
        <v>1373054.5882133998</v>
      </c>
      <c r="U2" s="8">
        <f t="shared" si="0"/>
        <v>1737572.0884862999</v>
      </c>
      <c r="V2" s="8">
        <f t="shared" si="0"/>
        <v>1165474.0755008</v>
      </c>
      <c r="W2" s="8">
        <f t="shared" si="0"/>
        <v>1857474.6246170003</v>
      </c>
      <c r="X2" s="8">
        <f t="shared" si="0"/>
        <v>1200475.1237954001</v>
      </c>
      <c r="Y2" s="40">
        <f t="shared" si="0"/>
        <v>601563.61089849996</v>
      </c>
      <c r="Z2" s="8">
        <f t="shared" si="0"/>
        <v>54994.945462000003</v>
      </c>
      <c r="AA2" s="8">
        <f t="shared" si="0"/>
        <v>67856.331560399994</v>
      </c>
      <c r="AB2" s="8">
        <f t="shared" si="0"/>
        <v>76578.348204200011</v>
      </c>
      <c r="AC2" s="8">
        <f t="shared" si="0"/>
        <v>58728.456716000001</v>
      </c>
      <c r="AD2" s="8">
        <f t="shared" si="0"/>
        <v>136036.919062</v>
      </c>
      <c r="AE2" s="8">
        <f t="shared" si="0"/>
        <v>71739.361237999998</v>
      </c>
      <c r="AF2" s="8">
        <f>SUM(AF3:AF7)</f>
        <v>73720.477811699981</v>
      </c>
      <c r="AG2" s="8">
        <f t="shared" si="0"/>
        <v>70450.062050100023</v>
      </c>
      <c r="AH2" s="8">
        <f t="shared" si="0"/>
        <v>112915.65729099998</v>
      </c>
      <c r="AI2" s="8">
        <f t="shared" si="0"/>
        <v>71708.09161399999</v>
      </c>
      <c r="AJ2" s="8">
        <f t="shared" si="0"/>
        <v>123415.59076920002</v>
      </c>
      <c r="AK2" s="40">
        <f t="shared" si="0"/>
        <v>189844.03254819999</v>
      </c>
      <c r="AL2" s="8">
        <f t="shared" ref="AL2:AW2" si="1">SUM(AL3:AL7)</f>
        <v>3304840.9742803564</v>
      </c>
      <c r="AM2" s="8">
        <f t="shared" si="1"/>
        <v>3416463.504951457</v>
      </c>
      <c r="AN2" s="8">
        <f t="shared" si="1"/>
        <v>3555567.5236743568</v>
      </c>
      <c r="AO2" s="8">
        <f t="shared" si="1"/>
        <v>3270541.4186343565</v>
      </c>
      <c r="AP2" s="8">
        <f t="shared" si="1"/>
        <v>3045998.7299493565</v>
      </c>
      <c r="AQ2" s="8">
        <f t="shared" si="1"/>
        <v>3696165.9826023569</v>
      </c>
      <c r="AR2" s="8">
        <f t="shared" si="1"/>
        <v>3324752.7961915568</v>
      </c>
      <c r="AS2" s="8">
        <f t="shared" si="1"/>
        <v>3781891.2092683567</v>
      </c>
      <c r="AT2" s="8">
        <f t="shared" si="1"/>
        <v>2988326.2292585569</v>
      </c>
      <c r="AU2" s="8">
        <f t="shared" si="1"/>
        <v>3869010.2036763569</v>
      </c>
      <c r="AV2" s="8">
        <f t="shared" si="1"/>
        <v>3053565.3660653569</v>
      </c>
      <c r="AW2" s="15">
        <f t="shared" si="1"/>
        <v>2469376.155004357</v>
      </c>
    </row>
    <row r="3" spans="1:53" x14ac:dyDescent="0.25">
      <c r="A3" s="16" t="s">
        <v>39</v>
      </c>
      <c r="B3" s="7">
        <v>605083</v>
      </c>
      <c r="C3" s="7">
        <v>549076</v>
      </c>
      <c r="D3" s="7">
        <v>658505</v>
      </c>
      <c r="E3" s="7">
        <v>653535</v>
      </c>
      <c r="F3" s="7">
        <v>675795</v>
      </c>
      <c r="G3" s="7">
        <v>616972</v>
      </c>
      <c r="H3" s="7">
        <v>557799</v>
      </c>
      <c r="I3" s="7">
        <v>624137</v>
      </c>
      <c r="J3" s="7">
        <v>556823</v>
      </c>
      <c r="K3" s="7">
        <v>524341</v>
      </c>
      <c r="L3" s="7">
        <v>462319</v>
      </c>
      <c r="M3" s="34">
        <v>601004</v>
      </c>
      <c r="N3" s="7">
        <v>220355.40347000002</v>
      </c>
      <c r="O3" s="7">
        <v>330731.90813699999</v>
      </c>
      <c r="P3" s="7">
        <v>421857.14240799996</v>
      </c>
      <c r="Q3" s="7">
        <v>373150.13587599999</v>
      </c>
      <c r="R3" s="7">
        <v>213296.55575499998</v>
      </c>
      <c r="S3" s="7">
        <v>256896.181515</v>
      </c>
      <c r="T3" s="7">
        <v>400941.70308800001</v>
      </c>
      <c r="U3" s="7">
        <v>270823.35974400002</v>
      </c>
      <c r="V3" s="7">
        <v>66448.074471</v>
      </c>
      <c r="W3" s="7">
        <v>550439.42978000001</v>
      </c>
      <c r="X3" s="7">
        <v>32306.368614000003</v>
      </c>
      <c r="Y3" s="34">
        <v>164098.49576799999</v>
      </c>
      <c r="Z3" s="7">
        <v>2553.248</v>
      </c>
      <c r="AA3" s="7">
        <v>9334.9</v>
      </c>
      <c r="AB3" s="7">
        <v>9348.6299999999992</v>
      </c>
      <c r="AC3" s="7">
        <v>0</v>
      </c>
      <c r="AD3" s="7">
        <v>69185.13</v>
      </c>
      <c r="AE3" s="7">
        <v>10136.77</v>
      </c>
      <c r="AF3" s="7">
        <v>5232.527</v>
      </c>
      <c r="AG3" s="7">
        <v>6339.2455</v>
      </c>
      <c r="AH3" s="7">
        <v>57794.805</v>
      </c>
      <c r="AI3" s="7">
        <v>2431.7550000000001</v>
      </c>
      <c r="AJ3" s="7">
        <v>46378.944000000003</v>
      </c>
      <c r="AK3" s="34">
        <v>51887.98</v>
      </c>
      <c r="AL3" s="3">
        <f t="shared" ref="AL3:AW7" si="2">(B3+N3-Z3)</f>
        <v>822885.15547</v>
      </c>
      <c r="AM3" s="3">
        <f t="shared" si="2"/>
        <v>870473.00813699991</v>
      </c>
      <c r="AN3" s="3">
        <f t="shared" si="2"/>
        <v>1071013.512408</v>
      </c>
      <c r="AO3" s="3">
        <f t="shared" si="2"/>
        <v>1026685.1358759999</v>
      </c>
      <c r="AP3" s="3">
        <f t="shared" si="2"/>
        <v>819906.42575499997</v>
      </c>
      <c r="AQ3" s="3">
        <f t="shared" si="2"/>
        <v>863731.41151500004</v>
      </c>
      <c r="AR3" s="3">
        <f t="shared" si="2"/>
        <v>953508.17608799995</v>
      </c>
      <c r="AS3" s="3">
        <f t="shared" si="2"/>
        <v>888621.11424400005</v>
      </c>
      <c r="AT3" s="3">
        <f t="shared" si="2"/>
        <v>565476.26947099995</v>
      </c>
      <c r="AU3" s="3">
        <f t="shared" si="2"/>
        <v>1072348.67478</v>
      </c>
      <c r="AV3" s="3">
        <f t="shared" si="2"/>
        <v>448246.42461399996</v>
      </c>
      <c r="AW3" s="17">
        <f t="shared" si="2"/>
        <v>713214.51576800004</v>
      </c>
    </row>
    <row r="4" spans="1:53" x14ac:dyDescent="0.25">
      <c r="A4" s="16" t="s">
        <v>40</v>
      </c>
      <c r="B4" s="7">
        <v>541610</v>
      </c>
      <c r="C4" s="7">
        <v>536158</v>
      </c>
      <c r="D4" s="7">
        <v>564018</v>
      </c>
      <c r="E4" s="7">
        <v>676474</v>
      </c>
      <c r="F4" s="7">
        <v>651050</v>
      </c>
      <c r="G4" s="7">
        <v>629686</v>
      </c>
      <c r="H4" s="7">
        <v>522207</v>
      </c>
      <c r="I4" s="7">
        <v>574410</v>
      </c>
      <c r="J4" s="7">
        <v>461900</v>
      </c>
      <c r="K4" s="7">
        <v>636996</v>
      </c>
      <c r="L4" s="7">
        <v>640918</v>
      </c>
      <c r="M4" s="34">
        <v>536007</v>
      </c>
      <c r="N4" s="7">
        <v>849062.85639999993</v>
      </c>
      <c r="O4" s="7">
        <v>883542.35894109984</v>
      </c>
      <c r="P4" s="7">
        <v>775442.24903800001</v>
      </c>
      <c r="Q4" s="7">
        <v>462448.49334499997</v>
      </c>
      <c r="R4" s="7">
        <v>346884.99776600004</v>
      </c>
      <c r="S4" s="7">
        <v>1037855.354265</v>
      </c>
      <c r="T4" s="7">
        <v>663375.64150799986</v>
      </c>
      <c r="U4" s="7">
        <v>1154474.2606599999</v>
      </c>
      <c r="V4" s="7">
        <v>891581.69922720001</v>
      </c>
      <c r="W4" s="7">
        <v>1065483.720798</v>
      </c>
      <c r="X4" s="7">
        <v>945945.95275800012</v>
      </c>
      <c r="Y4" s="34">
        <v>204919.45864000003</v>
      </c>
      <c r="Z4" s="7">
        <v>199.3272</v>
      </c>
      <c r="AA4" s="7">
        <v>269.53999999999996</v>
      </c>
      <c r="AB4" s="7">
        <v>381.30079999999998</v>
      </c>
      <c r="AC4" s="7">
        <v>212.07</v>
      </c>
      <c r="AD4" s="7">
        <v>886.54</v>
      </c>
      <c r="AE4" s="7">
        <v>364.61628000000002</v>
      </c>
      <c r="AF4" s="7">
        <v>281.59000000000003</v>
      </c>
      <c r="AG4" s="7">
        <v>376.72</v>
      </c>
      <c r="AH4" s="7">
        <v>501.44871999999998</v>
      </c>
      <c r="AI4" s="7">
        <v>633.55917000000011</v>
      </c>
      <c r="AJ4" s="7">
        <v>513.91118000000006</v>
      </c>
      <c r="AK4" s="34">
        <v>359.43055000000004</v>
      </c>
      <c r="AL4" s="3">
        <f t="shared" si="2"/>
        <v>1390473.5292</v>
      </c>
      <c r="AM4" s="3">
        <f t="shared" si="2"/>
        <v>1419430.8189410998</v>
      </c>
      <c r="AN4" s="3">
        <f t="shared" si="2"/>
        <v>1339078.948238</v>
      </c>
      <c r="AO4" s="3">
        <f t="shared" si="2"/>
        <v>1138710.4233449998</v>
      </c>
      <c r="AP4" s="3">
        <f t="shared" si="2"/>
        <v>997048.45776599995</v>
      </c>
      <c r="AQ4" s="3">
        <f t="shared" si="2"/>
        <v>1667176.737985</v>
      </c>
      <c r="AR4" s="3">
        <f t="shared" si="2"/>
        <v>1185301.0515079999</v>
      </c>
      <c r="AS4" s="3">
        <f t="shared" si="2"/>
        <v>1728507.5406599999</v>
      </c>
      <c r="AT4" s="3">
        <f t="shared" si="2"/>
        <v>1352980.2505071999</v>
      </c>
      <c r="AU4" s="3">
        <f t="shared" si="2"/>
        <v>1701846.161628</v>
      </c>
      <c r="AV4" s="3">
        <f t="shared" si="2"/>
        <v>1586350.0415780002</v>
      </c>
      <c r="AW4" s="17">
        <f t="shared" si="2"/>
        <v>740567.02809000004</v>
      </c>
    </row>
    <row r="5" spans="1:53" x14ac:dyDescent="0.25">
      <c r="A5" s="16" t="s">
        <v>41</v>
      </c>
      <c r="B5" s="7">
        <v>105243</v>
      </c>
      <c r="C5" s="7">
        <v>95939</v>
      </c>
      <c r="D5" s="7">
        <v>106778</v>
      </c>
      <c r="E5" s="7">
        <v>101768</v>
      </c>
      <c r="F5" s="7">
        <v>102426</v>
      </c>
      <c r="G5" s="7">
        <v>97704</v>
      </c>
      <c r="H5" s="7">
        <v>101786</v>
      </c>
      <c r="I5" s="7">
        <v>95412</v>
      </c>
      <c r="J5" s="7">
        <v>92015</v>
      </c>
      <c r="K5" s="7">
        <v>95216</v>
      </c>
      <c r="L5" s="7">
        <v>91628</v>
      </c>
      <c r="M5" s="34">
        <v>94500</v>
      </c>
      <c r="N5" s="7">
        <v>58904.239401999999</v>
      </c>
      <c r="O5" s="7">
        <v>141554.20733</v>
      </c>
      <c r="P5" s="7">
        <v>54077.337436000002</v>
      </c>
      <c r="Q5" s="7">
        <v>78097.895908999999</v>
      </c>
      <c r="R5" s="7">
        <v>143654.791279</v>
      </c>
      <c r="S5" s="7">
        <v>123107.037675</v>
      </c>
      <c r="T5" s="7">
        <v>123736.8452732</v>
      </c>
      <c r="U5" s="7">
        <v>104810.80850000001</v>
      </c>
      <c r="V5" s="7">
        <v>81921.401265000008</v>
      </c>
      <c r="W5" s="7">
        <v>89276.59461</v>
      </c>
      <c r="X5" s="7">
        <v>117236.63226</v>
      </c>
      <c r="Y5" s="34">
        <v>89702.327025000006</v>
      </c>
      <c r="Z5" s="7">
        <v>41</v>
      </c>
      <c r="AA5" s="7">
        <v>10</v>
      </c>
      <c r="AB5" s="7">
        <v>22</v>
      </c>
      <c r="AC5" s="7">
        <v>2.0409999999999999</v>
      </c>
      <c r="AD5" s="7">
        <v>44</v>
      </c>
      <c r="AE5" s="7">
        <v>22</v>
      </c>
      <c r="AF5" s="7">
        <v>0</v>
      </c>
      <c r="AG5" s="7">
        <v>0</v>
      </c>
      <c r="AH5" s="7">
        <v>22</v>
      </c>
      <c r="AI5" s="7">
        <v>0</v>
      </c>
      <c r="AJ5" s="7">
        <v>0</v>
      </c>
      <c r="AK5" s="34">
        <v>44309.906000000003</v>
      </c>
      <c r="AL5" s="3">
        <f t="shared" si="2"/>
        <v>164106.23940200001</v>
      </c>
      <c r="AM5" s="3">
        <f t="shared" si="2"/>
        <v>237483.20733</v>
      </c>
      <c r="AN5" s="3">
        <f t="shared" si="2"/>
        <v>160833.337436</v>
      </c>
      <c r="AO5" s="3">
        <f t="shared" si="2"/>
        <v>179863.85490900002</v>
      </c>
      <c r="AP5" s="3">
        <f t="shared" si="2"/>
        <v>246036.791279</v>
      </c>
      <c r="AQ5" s="3">
        <f t="shared" si="2"/>
        <v>220789.037675</v>
      </c>
      <c r="AR5" s="3">
        <f t="shared" si="2"/>
        <v>225522.84527320002</v>
      </c>
      <c r="AS5" s="3">
        <f t="shared" si="2"/>
        <v>200222.80850000001</v>
      </c>
      <c r="AT5" s="3">
        <f t="shared" si="2"/>
        <v>173914.40126499999</v>
      </c>
      <c r="AU5" s="3">
        <f t="shared" si="2"/>
        <v>184492.59461</v>
      </c>
      <c r="AV5" s="3">
        <f t="shared" si="2"/>
        <v>208864.63225999998</v>
      </c>
      <c r="AW5" s="17">
        <f t="shared" si="2"/>
        <v>139892.42102499999</v>
      </c>
    </row>
    <row r="6" spans="1:53" x14ac:dyDescent="0.25">
      <c r="A6" s="16" t="s">
        <v>42</v>
      </c>
      <c r="B6" s="7">
        <v>865998.97165615694</v>
      </c>
      <c r="C6" s="7">
        <v>771773.2841775571</v>
      </c>
      <c r="D6" s="7">
        <v>847797.79760175699</v>
      </c>
      <c r="E6" s="7">
        <v>767903.102153757</v>
      </c>
      <c r="F6" s="7">
        <v>758080.755620657</v>
      </c>
      <c r="G6" s="7">
        <v>796890.15539615683</v>
      </c>
      <c r="H6" s="7">
        <v>843626.68578985694</v>
      </c>
      <c r="I6" s="7">
        <v>820810.18283215701</v>
      </c>
      <c r="J6" s="7">
        <v>825029.81104875694</v>
      </c>
      <c r="K6" s="7">
        <v>826690.67067335686</v>
      </c>
      <c r="L6" s="7">
        <v>781640.83303915698</v>
      </c>
      <c r="M6" s="34">
        <v>826145.57665405702</v>
      </c>
      <c r="N6" s="7">
        <v>112885.86381419998</v>
      </c>
      <c r="O6" s="7">
        <v>173205.67792619998</v>
      </c>
      <c r="P6" s="7">
        <v>201614.85539479999</v>
      </c>
      <c r="Q6" s="7">
        <v>211064.33706659998</v>
      </c>
      <c r="R6" s="7">
        <v>288366.84859070001</v>
      </c>
      <c r="S6" s="7">
        <v>208540.45498920011</v>
      </c>
      <c r="T6" s="7">
        <v>184379.24834420002</v>
      </c>
      <c r="U6" s="7">
        <v>204747.84558229995</v>
      </c>
      <c r="V6" s="7">
        <v>122213.5305376</v>
      </c>
      <c r="W6" s="7">
        <v>149564.99242900003</v>
      </c>
      <c r="X6" s="7">
        <v>102789.4601634</v>
      </c>
      <c r="Y6" s="34">
        <v>139510.71946549998</v>
      </c>
      <c r="Z6" s="7">
        <v>52201.370262000004</v>
      </c>
      <c r="AA6" s="7">
        <v>58220.926895399985</v>
      </c>
      <c r="AB6" s="7">
        <v>66803.197788200006</v>
      </c>
      <c r="AC6" s="7">
        <v>58481.564012000003</v>
      </c>
      <c r="AD6" s="7">
        <v>65897.85900299999</v>
      </c>
      <c r="AE6" s="7">
        <v>61181.035176999998</v>
      </c>
      <c r="AF6" s="7">
        <v>68181.798925699986</v>
      </c>
      <c r="AG6" s="7">
        <v>63702.583206100011</v>
      </c>
      <c r="AH6" s="7">
        <v>54557.516377999986</v>
      </c>
      <c r="AI6" s="7">
        <v>68600.907893999989</v>
      </c>
      <c r="AJ6" s="7">
        <v>76487.937994200009</v>
      </c>
      <c r="AK6" s="34">
        <v>93240.970911199998</v>
      </c>
      <c r="AL6" s="3">
        <f t="shared" si="2"/>
        <v>926683.46520835697</v>
      </c>
      <c r="AM6" s="3">
        <f t="shared" si="2"/>
        <v>886758.03520835703</v>
      </c>
      <c r="AN6" s="3">
        <f t="shared" si="2"/>
        <v>982609.45520835707</v>
      </c>
      <c r="AO6" s="3">
        <f t="shared" si="2"/>
        <v>920485.875208357</v>
      </c>
      <c r="AP6" s="3">
        <f t="shared" si="2"/>
        <v>980549.745208357</v>
      </c>
      <c r="AQ6" s="3">
        <f t="shared" si="2"/>
        <v>944249.57520835695</v>
      </c>
      <c r="AR6" s="3">
        <f t="shared" si="2"/>
        <v>959824.13520835701</v>
      </c>
      <c r="AS6" s="3">
        <f t="shared" si="2"/>
        <v>961855.44520835695</v>
      </c>
      <c r="AT6" s="3">
        <f t="shared" si="2"/>
        <v>892685.82520835695</v>
      </c>
      <c r="AU6" s="3">
        <f t="shared" si="2"/>
        <v>907654.755208357</v>
      </c>
      <c r="AV6" s="3">
        <f t="shared" si="2"/>
        <v>807942.35520835698</v>
      </c>
      <c r="AW6" s="17">
        <f t="shared" si="2"/>
        <v>872415.32520835695</v>
      </c>
    </row>
    <row r="7" spans="1:53" x14ac:dyDescent="0.25">
      <c r="A7" s="16" t="s">
        <v>43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34">
        <v>0</v>
      </c>
      <c r="N7" s="7">
        <v>692.58499999999992</v>
      </c>
      <c r="O7" s="7">
        <v>2339.4</v>
      </c>
      <c r="P7" s="7">
        <v>2055.4899999999998</v>
      </c>
      <c r="Q7" s="7">
        <v>4828.9110000000001</v>
      </c>
      <c r="R7" s="7">
        <v>2480.6999999999998</v>
      </c>
      <c r="S7" s="7">
        <v>254.16</v>
      </c>
      <c r="T7" s="7">
        <v>621.15</v>
      </c>
      <c r="U7" s="7">
        <v>2715.8139999999999</v>
      </c>
      <c r="V7" s="7">
        <v>3309.37</v>
      </c>
      <c r="W7" s="7">
        <v>2709.8869999999997</v>
      </c>
      <c r="X7" s="7">
        <v>2196.71</v>
      </c>
      <c r="Y7" s="34">
        <v>3332.61</v>
      </c>
      <c r="Z7" s="7">
        <v>0</v>
      </c>
      <c r="AA7" s="7">
        <v>20.964665</v>
      </c>
      <c r="AB7" s="7">
        <v>23.219615999999998</v>
      </c>
      <c r="AC7" s="7">
        <v>32.781703999999998</v>
      </c>
      <c r="AD7" s="7">
        <v>23.390059000000001</v>
      </c>
      <c r="AE7" s="7">
        <v>34.939781000000004</v>
      </c>
      <c r="AF7" s="7">
        <v>24.561886000000001</v>
      </c>
      <c r="AG7" s="7">
        <v>31.513344</v>
      </c>
      <c r="AH7" s="7">
        <v>39.887193000000003</v>
      </c>
      <c r="AI7" s="7">
        <v>41.869549999999997</v>
      </c>
      <c r="AJ7" s="7">
        <v>34.797595000000001</v>
      </c>
      <c r="AK7" s="34">
        <v>45.745086999999998</v>
      </c>
      <c r="AL7" s="3">
        <f t="shared" si="2"/>
        <v>692.58499999999992</v>
      </c>
      <c r="AM7" s="3">
        <f t="shared" si="2"/>
        <v>2318.4353350000001</v>
      </c>
      <c r="AN7" s="3">
        <f t="shared" si="2"/>
        <v>2032.2703839999997</v>
      </c>
      <c r="AO7" s="3">
        <f t="shared" si="2"/>
        <v>4796.1292960000001</v>
      </c>
      <c r="AP7" s="3">
        <f t="shared" si="2"/>
        <v>2457.309941</v>
      </c>
      <c r="AQ7" s="3">
        <f t="shared" si="2"/>
        <v>219.22021899999999</v>
      </c>
      <c r="AR7" s="3">
        <f t="shared" si="2"/>
        <v>596.58811400000002</v>
      </c>
      <c r="AS7" s="3">
        <f t="shared" si="2"/>
        <v>2684.3006559999999</v>
      </c>
      <c r="AT7" s="3">
        <f t="shared" si="2"/>
        <v>3269.4828069999999</v>
      </c>
      <c r="AU7" s="3">
        <f t="shared" si="2"/>
        <v>2668.0174499999998</v>
      </c>
      <c r="AV7" s="3">
        <f t="shared" si="2"/>
        <v>2161.912405</v>
      </c>
      <c r="AW7" s="17">
        <f t="shared" si="2"/>
        <v>3286.8649130000003</v>
      </c>
    </row>
    <row r="8" spans="1:53" ht="15.6" x14ac:dyDescent="0.25">
      <c r="A8" s="49" t="s">
        <v>54</v>
      </c>
      <c r="B8" s="9">
        <f>SUM(B9:B10)</f>
        <v>1709128.20833337</v>
      </c>
      <c r="C8" s="9">
        <f t="shared" ref="C8:L8" si="3">SUM(C9:C10)</f>
        <v>1635645.20833337</v>
      </c>
      <c r="D8" s="9">
        <f t="shared" si="3"/>
        <v>1844093.20833337</v>
      </c>
      <c r="E8" s="9">
        <f t="shared" si="3"/>
        <v>1736442.20833337</v>
      </c>
      <c r="F8" s="9">
        <f t="shared" si="3"/>
        <v>1734914.20833337</v>
      </c>
      <c r="G8" s="9">
        <f t="shared" si="3"/>
        <v>1731677.20833337</v>
      </c>
      <c r="H8" s="9">
        <f t="shared" si="3"/>
        <v>1747611.20833337</v>
      </c>
      <c r="I8" s="9">
        <f t="shared" si="3"/>
        <v>1653776.20833337</v>
      </c>
      <c r="J8" s="9">
        <f t="shared" si="3"/>
        <v>1631869.20833337</v>
      </c>
      <c r="K8" s="9">
        <f t="shared" si="3"/>
        <v>1565616.20833337</v>
      </c>
      <c r="L8" s="9">
        <f t="shared" si="3"/>
        <v>1531364.20833337</v>
      </c>
      <c r="M8" s="35">
        <f>SUM(M9:M10)</f>
        <v>1605875.20833337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41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41">
        <v>0</v>
      </c>
      <c r="AL8" s="10" t="e">
        <f>SUM(#REF!)</f>
        <v>#REF!</v>
      </c>
      <c r="AM8" s="10" t="e">
        <f>SUM(#REF!)</f>
        <v>#REF!</v>
      </c>
      <c r="AN8" s="10" t="e">
        <f>SUM(#REF!)</f>
        <v>#REF!</v>
      </c>
      <c r="AO8" s="10" t="e">
        <f>SUM(#REF!)</f>
        <v>#REF!</v>
      </c>
      <c r="AP8" s="10" t="e">
        <f>SUM(#REF!)</f>
        <v>#REF!</v>
      </c>
      <c r="AQ8" s="10" t="e">
        <f>SUM(#REF!)</f>
        <v>#REF!</v>
      </c>
      <c r="AR8" s="10" t="e">
        <f>SUM(#REF!)</f>
        <v>#REF!</v>
      </c>
      <c r="AS8" s="10" t="e">
        <f>SUM(#REF!)</f>
        <v>#REF!</v>
      </c>
      <c r="AT8" s="10" t="e">
        <f>SUM(#REF!)</f>
        <v>#REF!</v>
      </c>
      <c r="AU8" s="10" t="e">
        <f>SUM(#REF!)</f>
        <v>#REF!</v>
      </c>
      <c r="AV8" s="10" t="e">
        <f>SUM(#REF!)</f>
        <v>#REF!</v>
      </c>
      <c r="AW8" s="28" t="e">
        <f>SUM(#REF!)</f>
        <v>#REF!</v>
      </c>
      <c r="AX8" s="54"/>
      <c r="AY8" s="54"/>
      <c r="AZ8" s="54"/>
      <c r="BA8" s="54"/>
    </row>
    <row r="9" spans="1:53" x14ac:dyDescent="0.25">
      <c r="A9" s="18" t="s">
        <v>44</v>
      </c>
      <c r="B9" s="2">
        <v>1305187.9791667</v>
      </c>
      <c r="C9" s="2">
        <v>1248954.9791667</v>
      </c>
      <c r="D9" s="2">
        <v>1383956.9791667</v>
      </c>
      <c r="E9" s="2">
        <v>1296458.9791667</v>
      </c>
      <c r="F9" s="2">
        <v>1381055.9791667</v>
      </c>
      <c r="G9" s="2">
        <v>1329928.9791667</v>
      </c>
      <c r="H9" s="2">
        <v>1351864.9791667</v>
      </c>
      <c r="I9" s="2">
        <v>1354725.9791667</v>
      </c>
      <c r="J9" s="2">
        <v>1257303.9791667</v>
      </c>
      <c r="K9" s="2">
        <v>1278386.9791667</v>
      </c>
      <c r="L9" s="2">
        <v>1137946.9791667</v>
      </c>
      <c r="M9" s="36">
        <v>1228753.9791667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36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36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19">
        <v>0</v>
      </c>
    </row>
    <row r="10" spans="1:53" x14ac:dyDescent="0.25">
      <c r="A10" s="18" t="s">
        <v>45</v>
      </c>
      <c r="B10" s="2">
        <v>403940.22916667</v>
      </c>
      <c r="C10" s="2">
        <v>386690.22916667</v>
      </c>
      <c r="D10" s="2">
        <v>460136.22916667</v>
      </c>
      <c r="E10" s="2">
        <v>439983.22916667</v>
      </c>
      <c r="F10" s="2">
        <v>353858.22916667</v>
      </c>
      <c r="G10" s="2">
        <v>401748.22916667</v>
      </c>
      <c r="H10" s="2">
        <v>395746.22916667</v>
      </c>
      <c r="I10" s="2">
        <v>299050.22916667</v>
      </c>
      <c r="J10" s="2">
        <v>374565.22916667</v>
      </c>
      <c r="K10" s="2">
        <v>287229.22916667</v>
      </c>
      <c r="L10" s="2">
        <v>393417.22916667</v>
      </c>
      <c r="M10" s="36">
        <v>377121.22916667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36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36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19">
        <v>0</v>
      </c>
    </row>
    <row r="11" spans="1:53" x14ac:dyDescent="0.25">
      <c r="A11" s="20" t="s">
        <v>1</v>
      </c>
      <c r="B11" s="11">
        <f t="shared" ref="B11:AW11" si="4">(B12+B15+B16)</f>
        <v>901231.21875</v>
      </c>
      <c r="C11" s="11">
        <f t="shared" si="4"/>
        <v>875524.21875</v>
      </c>
      <c r="D11" s="11">
        <f t="shared" si="4"/>
        <v>1000501.21875</v>
      </c>
      <c r="E11" s="11">
        <f t="shared" si="4"/>
        <v>878317.21875</v>
      </c>
      <c r="F11" s="11">
        <f t="shared" si="4"/>
        <v>864424.21875</v>
      </c>
      <c r="G11" s="11">
        <f t="shared" si="4"/>
        <v>856553.21875</v>
      </c>
      <c r="H11" s="11">
        <f t="shared" si="4"/>
        <v>862875.21875</v>
      </c>
      <c r="I11" s="11">
        <f t="shared" si="4"/>
        <v>871360.21875</v>
      </c>
      <c r="J11" s="11">
        <f t="shared" si="4"/>
        <v>891289.21875</v>
      </c>
      <c r="K11" s="11">
        <f t="shared" si="4"/>
        <v>809061.21875</v>
      </c>
      <c r="L11" s="11">
        <f t="shared" si="4"/>
        <v>891971.21875</v>
      </c>
      <c r="M11" s="37">
        <f t="shared" si="4"/>
        <v>884302.21875</v>
      </c>
      <c r="N11" s="12">
        <f>(N12+N15+N16)</f>
        <v>140835.42170780001</v>
      </c>
      <c r="O11" s="12">
        <f t="shared" si="4"/>
        <v>90251.141130399992</v>
      </c>
      <c r="P11" s="12">
        <f t="shared" si="4"/>
        <v>124880.4571502</v>
      </c>
      <c r="Q11" s="12">
        <f t="shared" si="4"/>
        <v>151019.28773699998</v>
      </c>
      <c r="R11" s="12">
        <f t="shared" si="4"/>
        <v>133401.1214563</v>
      </c>
      <c r="S11" s="12">
        <f t="shared" si="4"/>
        <v>169288.4319733</v>
      </c>
      <c r="T11" s="12">
        <f>(T12+T15+T16)</f>
        <v>100655.5690267</v>
      </c>
      <c r="U11" s="12">
        <f t="shared" si="4"/>
        <v>95661.807596939994</v>
      </c>
      <c r="V11" s="12">
        <f t="shared" si="4"/>
        <v>95539.91077219999</v>
      </c>
      <c r="W11" s="12">
        <f t="shared" si="4"/>
        <v>91506.019753799992</v>
      </c>
      <c r="X11" s="12">
        <f t="shared" si="4"/>
        <v>73137.501979500012</v>
      </c>
      <c r="Y11" s="42">
        <f t="shared" si="4"/>
        <v>98220.492651299995</v>
      </c>
      <c r="Z11" s="12">
        <f t="shared" si="4"/>
        <v>1106.1472960000001</v>
      </c>
      <c r="AA11" s="12">
        <f t="shared" si="4"/>
        <v>5860.0884299999998</v>
      </c>
      <c r="AB11" s="12">
        <f t="shared" si="4"/>
        <v>3962.1441967999999</v>
      </c>
      <c r="AC11" s="12">
        <f t="shared" si="4"/>
        <v>5429.1670439999998</v>
      </c>
      <c r="AD11" s="12">
        <f t="shared" si="4"/>
        <v>3976.6139670000002</v>
      </c>
      <c r="AE11" s="12">
        <f t="shared" si="4"/>
        <v>5255.0774000000001</v>
      </c>
      <c r="AF11" s="12">
        <f>(AF12+AF15+AF16)</f>
        <v>1760.118219</v>
      </c>
      <c r="AG11" s="12">
        <f t="shared" si="4"/>
        <v>5455.3635100000001</v>
      </c>
      <c r="AH11" s="12">
        <f t="shared" si="4"/>
        <v>2928.2966381000006</v>
      </c>
      <c r="AI11" s="12">
        <f t="shared" si="4"/>
        <v>14974.912849999999</v>
      </c>
      <c r="AJ11" s="12">
        <f t="shared" si="4"/>
        <v>1461.983088</v>
      </c>
      <c r="AK11" s="42">
        <f t="shared" si="4"/>
        <v>2828.0222089999997</v>
      </c>
      <c r="AL11" s="12">
        <f t="shared" si="4"/>
        <v>1040960.4931618001</v>
      </c>
      <c r="AM11" s="12">
        <f t="shared" si="4"/>
        <v>959915.27145040012</v>
      </c>
      <c r="AN11" s="12">
        <f t="shared" si="4"/>
        <v>1121419.5317034</v>
      </c>
      <c r="AO11" s="12">
        <f t="shared" si="4"/>
        <v>1023907.339443</v>
      </c>
      <c r="AP11" s="12">
        <f t="shared" si="4"/>
        <v>993848.72623929998</v>
      </c>
      <c r="AQ11" s="12">
        <f t="shared" si="4"/>
        <v>1020586.5733233</v>
      </c>
      <c r="AR11" s="12">
        <f t="shared" si="4"/>
        <v>961770.66955769993</v>
      </c>
      <c r="AS11" s="12">
        <f t="shared" si="4"/>
        <v>961566.66283694014</v>
      </c>
      <c r="AT11" s="12">
        <f t="shared" si="4"/>
        <v>983900.83288409992</v>
      </c>
      <c r="AU11" s="12">
        <f t="shared" si="4"/>
        <v>885592.32565380016</v>
      </c>
      <c r="AV11" s="12">
        <f t="shared" si="4"/>
        <v>963646.73764150008</v>
      </c>
      <c r="AW11" s="21">
        <f t="shared" si="4"/>
        <v>979694.68919229996</v>
      </c>
    </row>
    <row r="12" spans="1:53" x14ac:dyDescent="0.25">
      <c r="A12" s="44" t="s">
        <v>18</v>
      </c>
      <c r="B12" s="45">
        <f t="shared" ref="B12:AW12" si="5">(B13+B14)</f>
        <v>877033.21875</v>
      </c>
      <c r="C12" s="45">
        <f t="shared" si="5"/>
        <v>851326.21875</v>
      </c>
      <c r="D12" s="45">
        <f t="shared" si="5"/>
        <v>976303.21875</v>
      </c>
      <c r="E12" s="45">
        <f t="shared" si="5"/>
        <v>854119.21875</v>
      </c>
      <c r="F12" s="45">
        <f t="shared" si="5"/>
        <v>840226.21875</v>
      </c>
      <c r="G12" s="45">
        <f t="shared" si="5"/>
        <v>832355.21875</v>
      </c>
      <c r="H12" s="45">
        <f t="shared" si="5"/>
        <v>838677.21875</v>
      </c>
      <c r="I12" s="45">
        <f t="shared" si="5"/>
        <v>847162.21875</v>
      </c>
      <c r="J12" s="45">
        <f t="shared" si="5"/>
        <v>867091.21875</v>
      </c>
      <c r="K12" s="45">
        <f t="shared" si="5"/>
        <v>784863.21875</v>
      </c>
      <c r="L12" s="45">
        <f t="shared" si="5"/>
        <v>867773.21875</v>
      </c>
      <c r="M12" s="46">
        <f t="shared" si="5"/>
        <v>860104.21875</v>
      </c>
      <c r="N12" s="45">
        <f t="shared" si="5"/>
        <v>128639.03536000001</v>
      </c>
      <c r="O12" s="45">
        <f t="shared" si="5"/>
        <v>78771.487239999988</v>
      </c>
      <c r="P12" s="45">
        <f t="shared" si="5"/>
        <v>112499.618667</v>
      </c>
      <c r="Q12" s="45">
        <f t="shared" si="5"/>
        <v>136011.11853799998</v>
      </c>
      <c r="R12" s="45">
        <f t="shared" si="5"/>
        <v>119355.59983499999</v>
      </c>
      <c r="S12" s="45">
        <f t="shared" si="5"/>
        <v>156825.95395</v>
      </c>
      <c r="T12" s="45">
        <f>(T13+T14)</f>
        <v>88745.795396000001</v>
      </c>
      <c r="U12" s="45">
        <f t="shared" si="5"/>
        <v>81151.673352999991</v>
      </c>
      <c r="V12" s="45">
        <f t="shared" si="5"/>
        <v>84921.619179000001</v>
      </c>
      <c r="W12" s="45">
        <f t="shared" si="5"/>
        <v>79031.942949999997</v>
      </c>
      <c r="X12" s="45">
        <f t="shared" si="5"/>
        <v>59780.782722000004</v>
      </c>
      <c r="Y12" s="46">
        <f t="shared" si="5"/>
        <v>83949.651375000001</v>
      </c>
      <c r="Z12" s="45">
        <f t="shared" si="5"/>
        <v>0</v>
      </c>
      <c r="AA12" s="45">
        <f t="shared" si="5"/>
        <v>0.48649999999999999</v>
      </c>
      <c r="AB12" s="45">
        <f t="shared" si="5"/>
        <v>0</v>
      </c>
      <c r="AC12" s="45">
        <f t="shared" si="5"/>
        <v>0.18</v>
      </c>
      <c r="AD12" s="45">
        <f t="shared" si="5"/>
        <v>2.7160000000000002</v>
      </c>
      <c r="AE12" s="45">
        <f t="shared" si="5"/>
        <v>0</v>
      </c>
      <c r="AF12" s="45">
        <f>(AF13+AF14)</f>
        <v>3.4940000000000002</v>
      </c>
      <c r="AG12" s="45">
        <f t="shared" si="5"/>
        <v>0.72</v>
      </c>
      <c r="AH12" s="45">
        <f t="shared" si="5"/>
        <v>0.22600000000000001</v>
      </c>
      <c r="AI12" s="45">
        <f t="shared" si="5"/>
        <v>11172</v>
      </c>
      <c r="AJ12" s="45">
        <f t="shared" si="5"/>
        <v>1.145</v>
      </c>
      <c r="AK12" s="46">
        <f t="shared" si="5"/>
        <v>0</v>
      </c>
      <c r="AL12" s="45">
        <f t="shared" si="5"/>
        <v>1005672.2541100001</v>
      </c>
      <c r="AM12" s="45">
        <f t="shared" si="5"/>
        <v>930097.21949000005</v>
      </c>
      <c r="AN12" s="45">
        <f t="shared" si="5"/>
        <v>1088802.837417</v>
      </c>
      <c r="AO12" s="45">
        <f t="shared" si="5"/>
        <v>990130.15728799999</v>
      </c>
      <c r="AP12" s="45">
        <f t="shared" si="5"/>
        <v>959579.10258499999</v>
      </c>
      <c r="AQ12" s="45">
        <f t="shared" si="5"/>
        <v>989181.1727</v>
      </c>
      <c r="AR12" s="45">
        <f t="shared" si="5"/>
        <v>927419.52014599997</v>
      </c>
      <c r="AS12" s="45">
        <f t="shared" si="5"/>
        <v>928313.17210300011</v>
      </c>
      <c r="AT12" s="45">
        <f t="shared" si="5"/>
        <v>952012.61192899989</v>
      </c>
      <c r="AU12" s="45">
        <f t="shared" si="5"/>
        <v>852723.16170000006</v>
      </c>
      <c r="AV12" s="45">
        <f t="shared" si="5"/>
        <v>927552.85647200001</v>
      </c>
      <c r="AW12" s="47">
        <f t="shared" si="5"/>
        <v>944053.87012500002</v>
      </c>
    </row>
    <row r="13" spans="1:53" x14ac:dyDescent="0.25">
      <c r="A13" s="13" t="s">
        <v>14</v>
      </c>
      <c r="B13" s="2">
        <v>369292.35416667</v>
      </c>
      <c r="C13" s="2">
        <v>354787.35416667</v>
      </c>
      <c r="D13" s="2">
        <v>420917.35416667</v>
      </c>
      <c r="E13" s="2">
        <v>402130.35416667</v>
      </c>
      <c r="F13" s="2">
        <v>334970.35416667</v>
      </c>
      <c r="G13" s="2">
        <v>381060.35416667</v>
      </c>
      <c r="H13" s="2">
        <v>366830.35416667</v>
      </c>
      <c r="I13" s="2">
        <v>284144.35416667</v>
      </c>
      <c r="J13" s="2">
        <v>349999.35416667</v>
      </c>
      <c r="K13" s="2">
        <v>279360.35416667</v>
      </c>
      <c r="L13" s="2">
        <v>360805.35416667</v>
      </c>
      <c r="M13" s="36">
        <v>350943.35416667</v>
      </c>
      <c r="N13" s="2">
        <v>46826.522359999995</v>
      </c>
      <c r="O13" s="2">
        <v>49774.662879999996</v>
      </c>
      <c r="P13" s="2">
        <v>27818.841667000001</v>
      </c>
      <c r="Q13" s="2">
        <v>62262.183537999997</v>
      </c>
      <c r="R13" s="2">
        <v>1031.8898349999999</v>
      </c>
      <c r="S13" s="2">
        <v>65558.534950000001</v>
      </c>
      <c r="T13" s="2">
        <v>1936.0183960000002</v>
      </c>
      <c r="U13" s="2">
        <v>38212.116352999998</v>
      </c>
      <c r="V13" s="2">
        <v>65499.581179000001</v>
      </c>
      <c r="W13" s="2">
        <v>5294.9619499999999</v>
      </c>
      <c r="X13" s="2">
        <v>9005.1854220000005</v>
      </c>
      <c r="Y13" s="36">
        <v>29393.741374999998</v>
      </c>
      <c r="Z13" s="2">
        <v>0</v>
      </c>
      <c r="AA13" s="2">
        <v>0.48649999999999999</v>
      </c>
      <c r="AB13" s="2">
        <v>0</v>
      </c>
      <c r="AC13" s="2">
        <v>0.18</v>
      </c>
      <c r="AD13" s="2">
        <v>2.7160000000000002</v>
      </c>
      <c r="AE13" s="2">
        <v>0</v>
      </c>
      <c r="AF13" s="2">
        <v>3.4940000000000002</v>
      </c>
      <c r="AG13" s="2">
        <v>0.72</v>
      </c>
      <c r="AH13" s="2">
        <v>0.126</v>
      </c>
      <c r="AI13" s="2">
        <v>0</v>
      </c>
      <c r="AJ13" s="2">
        <v>1.145</v>
      </c>
      <c r="AK13" s="36">
        <v>0</v>
      </c>
      <c r="AL13" s="2">
        <f t="shared" ref="AL13:AW16" si="6">(B13+N13-Z13)</f>
        <v>416118.87652667001</v>
      </c>
      <c r="AM13" s="2">
        <f t="shared" si="6"/>
        <v>404561.53054667002</v>
      </c>
      <c r="AN13" s="2">
        <f t="shared" si="6"/>
        <v>448736.19583366998</v>
      </c>
      <c r="AO13" s="2">
        <f t="shared" si="6"/>
        <v>464392.35770466999</v>
      </c>
      <c r="AP13" s="2">
        <f t="shared" si="6"/>
        <v>335999.52800166997</v>
      </c>
      <c r="AQ13" s="2">
        <f t="shared" si="6"/>
        <v>446618.88911667001</v>
      </c>
      <c r="AR13" s="2">
        <f t="shared" si="6"/>
        <v>368762.87856267003</v>
      </c>
      <c r="AS13" s="2">
        <f t="shared" si="6"/>
        <v>322355.75051967002</v>
      </c>
      <c r="AT13" s="2">
        <f t="shared" si="6"/>
        <v>415498.80934566999</v>
      </c>
      <c r="AU13" s="2">
        <f t="shared" si="6"/>
        <v>284655.31611667003</v>
      </c>
      <c r="AV13" s="2">
        <f t="shared" si="6"/>
        <v>369809.39458866999</v>
      </c>
      <c r="AW13" s="19">
        <f t="shared" si="6"/>
        <v>380337.09554166999</v>
      </c>
    </row>
    <row r="14" spans="1:53" x14ac:dyDescent="0.25">
      <c r="A14" s="13" t="s">
        <v>15</v>
      </c>
      <c r="B14" s="3">
        <v>507740.86458333</v>
      </c>
      <c r="C14" s="3">
        <v>496538.86458333</v>
      </c>
      <c r="D14" s="3">
        <v>555385.86458333</v>
      </c>
      <c r="E14" s="3">
        <v>451988.86458333</v>
      </c>
      <c r="F14" s="3">
        <v>505255.86458333</v>
      </c>
      <c r="G14" s="3">
        <v>451294.86458333</v>
      </c>
      <c r="H14" s="3">
        <v>471846.86458333</v>
      </c>
      <c r="I14" s="3">
        <v>563017.86458333</v>
      </c>
      <c r="J14" s="3">
        <v>517091.86458333</v>
      </c>
      <c r="K14" s="3">
        <v>505502.86458333</v>
      </c>
      <c r="L14" s="3">
        <v>506967.86458333</v>
      </c>
      <c r="M14" s="38">
        <v>509160.86458333</v>
      </c>
      <c r="N14" s="3">
        <v>81812.513000000006</v>
      </c>
      <c r="O14" s="3">
        <v>28996.824359999999</v>
      </c>
      <c r="P14" s="3">
        <v>84680.777000000002</v>
      </c>
      <c r="Q14" s="3">
        <v>73748.934999999998</v>
      </c>
      <c r="R14" s="3">
        <v>118323.70999999999</v>
      </c>
      <c r="S14" s="3">
        <v>91267.418999999994</v>
      </c>
      <c r="T14" s="3">
        <v>86809.777000000002</v>
      </c>
      <c r="U14" s="3">
        <v>42939.557000000001</v>
      </c>
      <c r="V14" s="3">
        <v>19422.038</v>
      </c>
      <c r="W14" s="3">
        <v>73736.981</v>
      </c>
      <c r="X14" s="3">
        <v>50775.597300000001</v>
      </c>
      <c r="Y14" s="38">
        <v>54555.91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0.1</v>
      </c>
      <c r="AI14" s="3">
        <v>11172</v>
      </c>
      <c r="AJ14" s="3">
        <v>0</v>
      </c>
      <c r="AK14" s="38">
        <v>0</v>
      </c>
      <c r="AL14" s="3">
        <f t="shared" si="6"/>
        <v>589553.37758333003</v>
      </c>
      <c r="AM14" s="3">
        <f t="shared" si="6"/>
        <v>525535.68894332997</v>
      </c>
      <c r="AN14" s="3">
        <f t="shared" si="6"/>
        <v>640066.64158333</v>
      </c>
      <c r="AO14" s="3">
        <f t="shared" si="6"/>
        <v>525737.79958333005</v>
      </c>
      <c r="AP14" s="3">
        <f t="shared" si="6"/>
        <v>623579.57458332996</v>
      </c>
      <c r="AQ14" s="3">
        <f t="shared" si="6"/>
        <v>542562.28358332999</v>
      </c>
      <c r="AR14" s="3">
        <f t="shared" si="6"/>
        <v>558656.64158333</v>
      </c>
      <c r="AS14" s="3">
        <f t="shared" si="6"/>
        <v>605957.42158333003</v>
      </c>
      <c r="AT14" s="3">
        <f t="shared" si="6"/>
        <v>536513.80258332996</v>
      </c>
      <c r="AU14" s="3">
        <f t="shared" si="6"/>
        <v>568067.84558333002</v>
      </c>
      <c r="AV14" s="3">
        <f t="shared" si="6"/>
        <v>557743.46188333002</v>
      </c>
      <c r="AW14" s="17">
        <f t="shared" si="6"/>
        <v>563716.77458333003</v>
      </c>
    </row>
    <row r="15" spans="1:53" x14ac:dyDescent="0.25">
      <c r="A15" s="13" t="s">
        <v>2</v>
      </c>
      <c r="B15" s="3">
        <v>24198</v>
      </c>
      <c r="C15" s="3">
        <v>24198</v>
      </c>
      <c r="D15" s="3">
        <v>24198</v>
      </c>
      <c r="E15" s="3">
        <v>24198</v>
      </c>
      <c r="F15" s="3">
        <v>24198</v>
      </c>
      <c r="G15" s="3">
        <v>24198</v>
      </c>
      <c r="H15" s="3">
        <v>24198</v>
      </c>
      <c r="I15" s="3">
        <v>24198</v>
      </c>
      <c r="J15" s="3">
        <v>24198</v>
      </c>
      <c r="K15" s="3">
        <v>24198</v>
      </c>
      <c r="L15" s="3">
        <v>24198</v>
      </c>
      <c r="M15" s="38">
        <v>24198</v>
      </c>
      <c r="N15" s="3">
        <v>7584.1027982000005</v>
      </c>
      <c r="O15" s="3">
        <v>6950.7197112000013</v>
      </c>
      <c r="P15" s="3">
        <v>6804.5756222000018</v>
      </c>
      <c r="Q15" s="3">
        <v>10203.6634435</v>
      </c>
      <c r="R15" s="3">
        <v>9133.3530489999994</v>
      </c>
      <c r="S15" s="3">
        <v>7260.0987529999984</v>
      </c>
      <c r="T15" s="3">
        <v>7408.5280330000005</v>
      </c>
      <c r="U15" s="3">
        <v>8258.3584980000014</v>
      </c>
      <c r="V15" s="3">
        <v>5712.9161619999995</v>
      </c>
      <c r="W15" s="3">
        <v>6821.1085589999993</v>
      </c>
      <c r="X15" s="3">
        <v>7809.7929160000003</v>
      </c>
      <c r="Y15" s="38">
        <v>8626.9072150000011</v>
      </c>
      <c r="Z15" s="3">
        <v>1089.8461600000001</v>
      </c>
      <c r="AA15" s="3">
        <v>5835.7357599999996</v>
      </c>
      <c r="AB15" s="3">
        <v>3928.7953388000001</v>
      </c>
      <c r="AC15" s="3">
        <v>5408.1202229999999</v>
      </c>
      <c r="AD15" s="3">
        <v>3952.3335160000001</v>
      </c>
      <c r="AE15" s="3">
        <v>5126.4419820000003</v>
      </c>
      <c r="AF15" s="3">
        <v>1752.6735800000001</v>
      </c>
      <c r="AG15" s="3">
        <v>5421.0833039999998</v>
      </c>
      <c r="AH15" s="3">
        <v>2923.2086600000002</v>
      </c>
      <c r="AI15" s="3">
        <v>3792.1044399999996</v>
      </c>
      <c r="AJ15" s="3">
        <v>1456.7564</v>
      </c>
      <c r="AK15" s="38">
        <v>2819.1485789999997</v>
      </c>
      <c r="AL15" s="3">
        <f t="shared" si="6"/>
        <v>30692.2566382</v>
      </c>
      <c r="AM15" s="3">
        <f t="shared" si="6"/>
        <v>25312.9839512</v>
      </c>
      <c r="AN15" s="3">
        <f t="shared" si="6"/>
        <v>27073.780283400003</v>
      </c>
      <c r="AO15" s="3">
        <f t="shared" si="6"/>
        <v>28993.543220500003</v>
      </c>
      <c r="AP15" s="3">
        <f t="shared" si="6"/>
        <v>29379.019532999999</v>
      </c>
      <c r="AQ15" s="3">
        <f t="shared" si="6"/>
        <v>26331.656770999998</v>
      </c>
      <c r="AR15" s="3">
        <f t="shared" si="6"/>
        <v>29853.854453000004</v>
      </c>
      <c r="AS15" s="3">
        <f t="shared" si="6"/>
        <v>27035.275194000002</v>
      </c>
      <c r="AT15" s="3">
        <f t="shared" si="6"/>
        <v>26987.707502000001</v>
      </c>
      <c r="AU15" s="3">
        <f t="shared" si="6"/>
        <v>27227.004119000001</v>
      </c>
      <c r="AV15" s="3">
        <f t="shared" si="6"/>
        <v>30551.036516</v>
      </c>
      <c r="AW15" s="17">
        <f t="shared" si="6"/>
        <v>30005.758635999999</v>
      </c>
    </row>
    <row r="16" spans="1:53" x14ac:dyDescent="0.25">
      <c r="A16" s="13" t="s">
        <v>49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36">
        <v>0</v>
      </c>
      <c r="N16" s="2">
        <v>4612.2835495999998</v>
      </c>
      <c r="O16" s="2">
        <v>4528.9341792000005</v>
      </c>
      <c r="P16" s="2">
        <v>5576.2628610000011</v>
      </c>
      <c r="Q16" s="2">
        <v>4804.5057555000003</v>
      </c>
      <c r="R16" s="2">
        <v>4912.1685723000001</v>
      </c>
      <c r="S16" s="2">
        <v>5202.3792702999999</v>
      </c>
      <c r="T16" s="2">
        <v>4501.2455977</v>
      </c>
      <c r="U16" s="2">
        <v>6251.77574594</v>
      </c>
      <c r="V16" s="2">
        <v>4905.3754311999992</v>
      </c>
      <c r="W16" s="2">
        <v>5652.9682447999994</v>
      </c>
      <c r="X16" s="2">
        <v>5546.9263414999996</v>
      </c>
      <c r="Y16" s="19">
        <v>5643.9340612999995</v>
      </c>
      <c r="Z16" s="2">
        <v>16.301136000000003</v>
      </c>
      <c r="AA16" s="2">
        <v>23.866169999999997</v>
      </c>
      <c r="AB16" s="2">
        <v>33.348858000000007</v>
      </c>
      <c r="AC16" s="2">
        <v>20.866821000000002</v>
      </c>
      <c r="AD16" s="2">
        <v>21.564451000000002</v>
      </c>
      <c r="AE16" s="2">
        <v>128.63541799999999</v>
      </c>
      <c r="AF16" s="2">
        <v>3.9506389999999998</v>
      </c>
      <c r="AG16" s="2">
        <v>33.560206000000008</v>
      </c>
      <c r="AH16" s="2">
        <v>4.8619780999999991</v>
      </c>
      <c r="AI16" s="2">
        <v>10.80841</v>
      </c>
      <c r="AJ16" s="2">
        <v>4.0816879999999998</v>
      </c>
      <c r="AK16" s="19">
        <v>8.8736299999999986</v>
      </c>
      <c r="AL16" s="2">
        <f t="shared" si="6"/>
        <v>4595.9824135999997</v>
      </c>
      <c r="AM16" s="2">
        <f t="shared" si="6"/>
        <v>4505.0680092000002</v>
      </c>
      <c r="AN16" s="2">
        <f t="shared" si="6"/>
        <v>5542.9140030000008</v>
      </c>
      <c r="AO16" s="2">
        <f t="shared" si="6"/>
        <v>4783.6389345000007</v>
      </c>
      <c r="AP16" s="2">
        <f t="shared" si="6"/>
        <v>4890.6041212999999</v>
      </c>
      <c r="AQ16" s="2">
        <f t="shared" si="6"/>
        <v>5073.7438523000001</v>
      </c>
      <c r="AR16" s="2">
        <f t="shared" si="6"/>
        <v>4497.2949587000003</v>
      </c>
      <c r="AS16" s="2">
        <f t="shared" si="6"/>
        <v>6218.2155399399999</v>
      </c>
      <c r="AT16" s="2">
        <f t="shared" si="6"/>
        <v>4900.5134530999994</v>
      </c>
      <c r="AU16" s="2">
        <f t="shared" si="6"/>
        <v>5642.1598347999998</v>
      </c>
      <c r="AV16" s="2">
        <f t="shared" si="6"/>
        <v>5542.8446534999994</v>
      </c>
      <c r="AW16" s="19">
        <f t="shared" si="6"/>
        <v>5635.0604312999994</v>
      </c>
    </row>
    <row r="17" spans="1:56" x14ac:dyDescent="0.25">
      <c r="A17" s="20" t="s">
        <v>3</v>
      </c>
      <c r="B17" s="11">
        <f>B18+B19</f>
        <v>402317</v>
      </c>
      <c r="C17" s="11">
        <f t="shared" ref="C17:AW17" si="7">C18+C19</f>
        <v>374913</v>
      </c>
      <c r="D17" s="11">
        <f t="shared" si="7"/>
        <v>448921</v>
      </c>
      <c r="E17" s="11">
        <f t="shared" si="7"/>
        <v>379536</v>
      </c>
      <c r="F17" s="11">
        <f t="shared" si="7"/>
        <v>418937</v>
      </c>
      <c r="G17" s="11">
        <f t="shared" si="7"/>
        <v>382207</v>
      </c>
      <c r="H17" s="11">
        <f t="shared" si="7"/>
        <v>388733</v>
      </c>
      <c r="I17" s="11">
        <f t="shared" si="7"/>
        <v>328234</v>
      </c>
      <c r="J17" s="11">
        <f t="shared" si="7"/>
        <v>306519</v>
      </c>
      <c r="K17" s="11">
        <f t="shared" si="7"/>
        <v>293748</v>
      </c>
      <c r="L17" s="11">
        <f t="shared" si="7"/>
        <v>279916</v>
      </c>
      <c r="M17" s="50">
        <f t="shared" si="7"/>
        <v>221938</v>
      </c>
      <c r="N17" s="11">
        <f t="shared" si="7"/>
        <v>266515.84986599995</v>
      </c>
      <c r="O17" s="11">
        <f t="shared" si="7"/>
        <v>233392.09916799996</v>
      </c>
      <c r="P17" s="11">
        <f t="shared" si="7"/>
        <v>245802.00866379999</v>
      </c>
      <c r="Q17" s="11">
        <f t="shared" si="7"/>
        <v>270057.38151440007</v>
      </c>
      <c r="R17" s="11">
        <f t="shared" si="7"/>
        <v>332350.2424224001</v>
      </c>
      <c r="S17" s="11">
        <f t="shared" si="7"/>
        <v>280185.76573500002</v>
      </c>
      <c r="T17" s="11">
        <f t="shared" si="7"/>
        <v>234784.40229619999</v>
      </c>
      <c r="U17" s="11">
        <f t="shared" si="7"/>
        <v>281348.68422140001</v>
      </c>
      <c r="V17" s="11">
        <f t="shared" si="7"/>
        <v>277015.25101150002</v>
      </c>
      <c r="W17" s="11">
        <f t="shared" si="7"/>
        <v>241646.00103030002</v>
      </c>
      <c r="X17" s="11">
        <f t="shared" si="7"/>
        <v>167819.8817614</v>
      </c>
      <c r="Y17" s="50">
        <f t="shared" si="7"/>
        <v>251125.69355670002</v>
      </c>
      <c r="Z17" s="11">
        <f t="shared" si="7"/>
        <v>117488.616297</v>
      </c>
      <c r="AA17" s="11">
        <f t="shared" si="7"/>
        <v>138077.10998500002</v>
      </c>
      <c r="AB17" s="11">
        <f t="shared" si="7"/>
        <v>176783.572801</v>
      </c>
      <c r="AC17" s="11">
        <f t="shared" si="7"/>
        <v>143439.63541699998</v>
      </c>
      <c r="AD17" s="11">
        <f t="shared" si="7"/>
        <v>149501.444625</v>
      </c>
      <c r="AE17" s="11">
        <f t="shared" si="7"/>
        <v>169702.512819</v>
      </c>
      <c r="AF17" s="11">
        <f t="shared" si="7"/>
        <v>237158.78151799997</v>
      </c>
      <c r="AG17" s="11">
        <f t="shared" si="7"/>
        <v>184411.97565600005</v>
      </c>
      <c r="AH17" s="11">
        <f t="shared" si="7"/>
        <v>195089.73818300001</v>
      </c>
      <c r="AI17" s="11">
        <f t="shared" si="7"/>
        <v>102661.449158</v>
      </c>
      <c r="AJ17" s="11">
        <f t="shared" si="7"/>
        <v>188268.53866919997</v>
      </c>
      <c r="AK17" s="50">
        <f t="shared" si="7"/>
        <v>198732.72196699999</v>
      </c>
      <c r="AL17" s="11">
        <f t="shared" si="7"/>
        <v>551344.23356899992</v>
      </c>
      <c r="AM17" s="11">
        <f t="shared" si="7"/>
        <v>470227.98918299994</v>
      </c>
      <c r="AN17" s="11">
        <f t="shared" si="7"/>
        <v>517939.43586279999</v>
      </c>
      <c r="AO17" s="11">
        <f t="shared" si="7"/>
        <v>506153.74609740009</v>
      </c>
      <c r="AP17" s="11">
        <f t="shared" si="7"/>
        <v>601785.79779740004</v>
      </c>
      <c r="AQ17" s="11">
        <f t="shared" si="7"/>
        <v>492690.25291600003</v>
      </c>
      <c r="AR17" s="11">
        <f t="shared" si="7"/>
        <v>386358.62077819998</v>
      </c>
      <c r="AS17" s="11">
        <f t="shared" si="7"/>
        <v>425170.70856539998</v>
      </c>
      <c r="AT17" s="11">
        <f t="shared" si="7"/>
        <v>388444.51282850001</v>
      </c>
      <c r="AU17" s="11">
        <f t="shared" si="7"/>
        <v>432732.55187230004</v>
      </c>
      <c r="AV17" s="11">
        <f t="shared" si="7"/>
        <v>259467.3430922</v>
      </c>
      <c r="AW17" s="11">
        <f t="shared" si="7"/>
        <v>274330.97158970003</v>
      </c>
    </row>
    <row r="18" spans="1:56" x14ac:dyDescent="0.25">
      <c r="A18" s="13" t="s">
        <v>19</v>
      </c>
      <c r="B18" s="2">
        <v>174048</v>
      </c>
      <c r="C18" s="2">
        <v>184788</v>
      </c>
      <c r="D18" s="2">
        <v>230256</v>
      </c>
      <c r="E18" s="2">
        <v>200849</v>
      </c>
      <c r="F18" s="2">
        <v>194318</v>
      </c>
      <c r="G18" s="2">
        <v>179161</v>
      </c>
      <c r="H18" s="2">
        <v>182324</v>
      </c>
      <c r="I18" s="2">
        <v>141273</v>
      </c>
      <c r="J18" s="2">
        <v>155037</v>
      </c>
      <c r="K18" s="2">
        <v>146680</v>
      </c>
      <c r="L18" s="2">
        <v>149203</v>
      </c>
      <c r="M18" s="19">
        <v>170131</v>
      </c>
      <c r="N18" s="2">
        <v>264659.90603999997</v>
      </c>
      <c r="O18" s="2">
        <v>230975.33306999996</v>
      </c>
      <c r="P18" s="2">
        <v>241408.44829999999</v>
      </c>
      <c r="Q18" s="2">
        <v>264178.86995440006</v>
      </c>
      <c r="R18" s="2">
        <v>324300.86792440008</v>
      </c>
      <c r="S18" s="2">
        <v>263435.05393600004</v>
      </c>
      <c r="T18" s="2">
        <v>233042.2746372</v>
      </c>
      <c r="U18" s="2">
        <v>274530.67754040001</v>
      </c>
      <c r="V18" s="2">
        <v>272044.84489250003</v>
      </c>
      <c r="W18" s="2">
        <v>240010.16961730001</v>
      </c>
      <c r="X18" s="2">
        <v>165274.29913239999</v>
      </c>
      <c r="Y18" s="36">
        <v>240420.64629030001</v>
      </c>
      <c r="Z18" s="2">
        <v>91890.383999999991</v>
      </c>
      <c r="AA18" s="2">
        <v>135003.23060000001</v>
      </c>
      <c r="AB18" s="2">
        <v>174715.984</v>
      </c>
      <c r="AC18" s="2">
        <v>128068.35406</v>
      </c>
      <c r="AD18" s="2">
        <v>130880.246</v>
      </c>
      <c r="AE18" s="2">
        <v>165615.35699999999</v>
      </c>
      <c r="AF18" s="2">
        <v>213419.39299999998</v>
      </c>
      <c r="AG18" s="2">
        <v>168148.31700000004</v>
      </c>
      <c r="AH18" s="2">
        <v>181341.16899999999</v>
      </c>
      <c r="AI18" s="2">
        <v>95698.743450000009</v>
      </c>
      <c r="AJ18" s="2">
        <v>186324.54499999998</v>
      </c>
      <c r="AK18" s="19">
        <v>194767.97499999998</v>
      </c>
      <c r="AL18" s="2">
        <f t="shared" ref="AL18:AW19" si="8">(B18+N18-Z18)</f>
        <v>346817.52203999995</v>
      </c>
      <c r="AM18" s="2">
        <f t="shared" si="8"/>
        <v>280760.10246999993</v>
      </c>
      <c r="AN18" s="2">
        <f t="shared" si="8"/>
        <v>296948.46429999999</v>
      </c>
      <c r="AO18" s="2">
        <f t="shared" si="8"/>
        <v>336959.51589440007</v>
      </c>
      <c r="AP18" s="2">
        <f t="shared" si="8"/>
        <v>387738.6219244001</v>
      </c>
      <c r="AQ18" s="2">
        <f t="shared" si="8"/>
        <v>276980.69693600002</v>
      </c>
      <c r="AR18" s="2">
        <f t="shared" si="8"/>
        <v>201946.88163720001</v>
      </c>
      <c r="AS18" s="2">
        <f t="shared" si="8"/>
        <v>247655.36054039997</v>
      </c>
      <c r="AT18" s="2">
        <f t="shared" si="8"/>
        <v>245740.67589250003</v>
      </c>
      <c r="AU18" s="2">
        <f t="shared" si="8"/>
        <v>290991.42616730003</v>
      </c>
      <c r="AV18" s="2">
        <f t="shared" si="8"/>
        <v>128152.75413239998</v>
      </c>
      <c r="AW18" s="19">
        <f t="shared" si="8"/>
        <v>215783.67129030003</v>
      </c>
    </row>
    <row r="19" spans="1:56" x14ac:dyDescent="0.25">
      <c r="A19" s="13" t="s">
        <v>46</v>
      </c>
      <c r="B19" s="3">
        <v>228269</v>
      </c>
      <c r="C19" s="3">
        <v>190125</v>
      </c>
      <c r="D19" s="3">
        <v>218665</v>
      </c>
      <c r="E19" s="3">
        <v>178687</v>
      </c>
      <c r="F19" s="3">
        <v>224619</v>
      </c>
      <c r="G19" s="3">
        <v>203046</v>
      </c>
      <c r="H19" s="3">
        <v>206409</v>
      </c>
      <c r="I19" s="3">
        <v>186961</v>
      </c>
      <c r="J19" s="3">
        <v>151482</v>
      </c>
      <c r="K19" s="3">
        <v>147068</v>
      </c>
      <c r="L19" s="3">
        <v>130713</v>
      </c>
      <c r="M19" s="38">
        <v>51807</v>
      </c>
      <c r="N19" s="3">
        <v>1855.9438260000002</v>
      </c>
      <c r="O19" s="3">
        <v>2416.7660980000001</v>
      </c>
      <c r="P19" s="3">
        <v>4393.5603638000002</v>
      </c>
      <c r="Q19" s="3">
        <v>5878.5115600000008</v>
      </c>
      <c r="R19" s="3">
        <v>8049.3744979999992</v>
      </c>
      <c r="S19" s="3">
        <v>16750.711799000004</v>
      </c>
      <c r="T19" s="3">
        <v>1742.1276590000002</v>
      </c>
      <c r="U19" s="3">
        <v>6818.0066809999998</v>
      </c>
      <c r="V19" s="3">
        <v>4970.4061190000002</v>
      </c>
      <c r="W19" s="3">
        <v>1635.8314130000001</v>
      </c>
      <c r="X19" s="3">
        <v>2545.582629</v>
      </c>
      <c r="Y19" s="38">
        <v>10705.047266400001</v>
      </c>
      <c r="Z19" s="3">
        <v>25598.232297000002</v>
      </c>
      <c r="AA19" s="3">
        <v>3073.8793850000002</v>
      </c>
      <c r="AB19" s="3">
        <v>2067.5888010000003</v>
      </c>
      <c r="AC19" s="3">
        <v>15371.281357</v>
      </c>
      <c r="AD19" s="3">
        <v>18621.198625000001</v>
      </c>
      <c r="AE19" s="3">
        <v>4087.1558190000001</v>
      </c>
      <c r="AF19" s="3">
        <v>23739.388517999996</v>
      </c>
      <c r="AG19" s="3">
        <v>16263.658656000001</v>
      </c>
      <c r="AH19" s="3">
        <v>13748.569183</v>
      </c>
      <c r="AI19" s="3">
        <v>6962.7057079999995</v>
      </c>
      <c r="AJ19" s="3">
        <v>1943.9936691999999</v>
      </c>
      <c r="AK19" s="38">
        <v>3964.746967</v>
      </c>
      <c r="AL19" s="3">
        <f t="shared" si="8"/>
        <v>204526.71152899999</v>
      </c>
      <c r="AM19" s="3">
        <f t="shared" si="8"/>
        <v>189467.88671299999</v>
      </c>
      <c r="AN19" s="3">
        <f t="shared" si="8"/>
        <v>220990.9715628</v>
      </c>
      <c r="AO19" s="3">
        <f t="shared" si="8"/>
        <v>169194.23020300001</v>
      </c>
      <c r="AP19" s="3">
        <f t="shared" si="8"/>
        <v>214047.175873</v>
      </c>
      <c r="AQ19" s="3">
        <f t="shared" si="8"/>
        <v>215709.55598</v>
      </c>
      <c r="AR19" s="3">
        <f t="shared" si="8"/>
        <v>184411.739141</v>
      </c>
      <c r="AS19" s="3">
        <f t="shared" si="8"/>
        <v>177515.34802499998</v>
      </c>
      <c r="AT19" s="3">
        <f t="shared" si="8"/>
        <v>142703.83693599998</v>
      </c>
      <c r="AU19" s="3">
        <f t="shared" si="8"/>
        <v>141741.12570500001</v>
      </c>
      <c r="AV19" s="3">
        <f t="shared" si="8"/>
        <v>131314.58895980002</v>
      </c>
      <c r="AW19" s="17">
        <f t="shared" si="8"/>
        <v>58547.300299399998</v>
      </c>
    </row>
    <row r="20" spans="1:56" x14ac:dyDescent="0.25">
      <c r="A20" s="20" t="s">
        <v>51</v>
      </c>
      <c r="B20" s="11">
        <f>(B21+B36+B50)</f>
        <v>1607193.6429166626</v>
      </c>
      <c r="C20" s="11">
        <f t="shared" ref="C20:AK20" si="9">(C21+C36+C50)</f>
        <v>1556176.7692166634</v>
      </c>
      <c r="D20" s="11">
        <f t="shared" si="9"/>
        <v>1745844.8029166635</v>
      </c>
      <c r="E20" s="11">
        <f t="shared" si="9"/>
        <v>1710239.6609166637</v>
      </c>
      <c r="F20" s="11">
        <f t="shared" si="9"/>
        <v>1681513.7269166624</v>
      </c>
      <c r="G20" s="11">
        <f t="shared" si="9"/>
        <v>1678849.5399166625</v>
      </c>
      <c r="H20" s="11">
        <f t="shared" si="9"/>
        <v>1640956.6039166625</v>
      </c>
      <c r="I20" s="11">
        <f t="shared" si="9"/>
        <v>1534602.8705166634</v>
      </c>
      <c r="J20" s="11">
        <f t="shared" si="9"/>
        <v>1430244.5929166635</v>
      </c>
      <c r="K20" s="11">
        <f t="shared" si="9"/>
        <v>1512482.6639166623</v>
      </c>
      <c r="L20" s="11">
        <f t="shared" si="9"/>
        <v>1364165.8349166636</v>
      </c>
      <c r="M20" s="50">
        <f t="shared" si="9"/>
        <v>1523316.0059166625</v>
      </c>
      <c r="N20" s="12">
        <f t="shared" si="9"/>
        <v>830971.59353502013</v>
      </c>
      <c r="O20" s="12">
        <f t="shared" si="9"/>
        <v>726746.97459740005</v>
      </c>
      <c r="P20" s="12">
        <f t="shared" si="9"/>
        <v>853957.39889949991</v>
      </c>
      <c r="Q20" s="12">
        <f t="shared" si="9"/>
        <v>862456.85841089988</v>
      </c>
      <c r="R20" s="12">
        <f t="shared" si="9"/>
        <v>919770.01819660002</v>
      </c>
      <c r="S20" s="12">
        <f t="shared" si="9"/>
        <v>786563.55996900005</v>
      </c>
      <c r="T20" s="12">
        <f t="shared" si="9"/>
        <v>823690.26902250014</v>
      </c>
      <c r="U20" s="12">
        <f t="shared" si="9"/>
        <v>895303.07663994003</v>
      </c>
      <c r="V20" s="12">
        <f t="shared" si="9"/>
        <v>774203.4674194</v>
      </c>
      <c r="W20" s="12">
        <f t="shared" si="9"/>
        <v>933559.59058939992</v>
      </c>
      <c r="X20" s="12">
        <f t="shared" si="9"/>
        <v>945891.20849590003</v>
      </c>
      <c r="Y20" s="42">
        <f t="shared" si="9"/>
        <v>776637.99578650005</v>
      </c>
      <c r="Z20" s="12">
        <f t="shared" si="9"/>
        <v>275058.35564339999</v>
      </c>
      <c r="AA20" s="12">
        <f t="shared" si="9"/>
        <v>325841.103703</v>
      </c>
      <c r="AB20" s="12">
        <f t="shared" si="9"/>
        <v>398373.48733039992</v>
      </c>
      <c r="AC20" s="12">
        <f t="shared" si="9"/>
        <v>372366.17440839997</v>
      </c>
      <c r="AD20" s="12">
        <f t="shared" si="9"/>
        <v>422943.08086699998</v>
      </c>
      <c r="AE20" s="12">
        <f t="shared" si="9"/>
        <v>262522.18011289998</v>
      </c>
      <c r="AF20" s="12">
        <f t="shared" si="9"/>
        <v>310381.82520030002</v>
      </c>
      <c r="AG20" s="12">
        <f t="shared" si="9"/>
        <v>304441.39921757003</v>
      </c>
      <c r="AH20" s="12">
        <f t="shared" si="9"/>
        <v>277217.50031150004</v>
      </c>
      <c r="AI20" s="12">
        <f t="shared" si="9"/>
        <v>251266.79915229999</v>
      </c>
      <c r="AJ20" s="12">
        <f t="shared" si="9"/>
        <v>292992.53557529999</v>
      </c>
      <c r="AK20" s="21">
        <f t="shared" si="9"/>
        <v>327519.69937149994</v>
      </c>
      <c r="AL20" s="12">
        <f>(AL21+AL36+AL50)</f>
        <v>2163106.8808082826</v>
      </c>
      <c r="AM20" s="12">
        <f t="shared" ref="AM20:AU20" si="10">(AM21+AM36+AM50)</f>
        <v>1957082.6401110634</v>
      </c>
      <c r="AN20" s="12">
        <f t="shared" si="10"/>
        <v>2201428.7144857636</v>
      </c>
      <c r="AO20" s="12">
        <f t="shared" si="10"/>
        <v>2200330.3449191637</v>
      </c>
      <c r="AP20" s="12">
        <f t="shared" si="10"/>
        <v>2178340.6642462625</v>
      </c>
      <c r="AQ20" s="12">
        <f t="shared" si="10"/>
        <v>2202890.9197727623</v>
      </c>
      <c r="AR20" s="12">
        <f t="shared" si="10"/>
        <v>2154265.0477388622</v>
      </c>
      <c r="AS20" s="12">
        <f t="shared" si="10"/>
        <v>2125464.5479390332</v>
      </c>
      <c r="AT20" s="12">
        <f t="shared" si="10"/>
        <v>1927230.5600245635</v>
      </c>
      <c r="AU20" s="12">
        <f t="shared" si="10"/>
        <v>2194775.455353762</v>
      </c>
      <c r="AV20" s="12">
        <f>(AV21+AV36+AV50)</f>
        <v>2017064.5078372634</v>
      </c>
      <c r="AW20" s="21">
        <f>(AW21+AW36+AW50)</f>
        <v>1972434.3023316623</v>
      </c>
      <c r="BB20" s="43"/>
    </row>
    <row r="21" spans="1:56" ht="15.6" x14ac:dyDescent="0.25">
      <c r="A21" s="48" t="s">
        <v>63</v>
      </c>
      <c r="B21" s="45">
        <f>B22+B25+B26</f>
        <v>770146.81283333641</v>
      </c>
      <c r="C21" s="45">
        <f t="shared" ref="C21:M21" si="11">C22+C25+C26</f>
        <v>761866.62313333643</v>
      </c>
      <c r="D21" s="45">
        <f t="shared" si="11"/>
        <v>863321.87683333643</v>
      </c>
      <c r="E21" s="45">
        <f t="shared" si="11"/>
        <v>832753.52483333647</v>
      </c>
      <c r="F21" s="45">
        <f t="shared" si="11"/>
        <v>786080.62083333638</v>
      </c>
      <c r="G21" s="45">
        <f t="shared" si="11"/>
        <v>812443.23383333639</v>
      </c>
      <c r="H21" s="45">
        <f t="shared" si="11"/>
        <v>754842.81283333641</v>
      </c>
      <c r="I21" s="45">
        <f t="shared" si="11"/>
        <v>724854.01943333645</v>
      </c>
      <c r="J21" s="45">
        <f t="shared" si="11"/>
        <v>673120.91683333647</v>
      </c>
      <c r="K21" s="45">
        <f t="shared" si="11"/>
        <v>722837.82783333643</v>
      </c>
      <c r="L21" s="45">
        <f t="shared" si="11"/>
        <v>659979.58883333649</v>
      </c>
      <c r="M21" s="46">
        <f t="shared" si="11"/>
        <v>756261.52983333636</v>
      </c>
      <c r="N21" s="45">
        <f>N22+SUM(N25:N26)+N27+SUM(N32:N34)+N35+N51</f>
        <v>673429.05005360011</v>
      </c>
      <c r="O21" s="45">
        <f t="shared" ref="O21:AK21" si="12">O22+SUM(O25:O26)+O27+SUM(O32:O34)+O35+O51</f>
        <v>592725.11926409998</v>
      </c>
      <c r="P21" s="45">
        <f t="shared" si="12"/>
        <v>730678.2312096</v>
      </c>
      <c r="Q21" s="45">
        <f t="shared" si="12"/>
        <v>714672.82576214988</v>
      </c>
      <c r="R21" s="45">
        <f t="shared" si="12"/>
        <v>761837.07810489996</v>
      </c>
      <c r="S21" s="45">
        <f t="shared" si="12"/>
        <v>637855.07906069991</v>
      </c>
      <c r="T21" s="45">
        <f t="shared" si="12"/>
        <v>686424.72609380004</v>
      </c>
      <c r="U21" s="45">
        <f t="shared" si="12"/>
        <v>712828.45261932001</v>
      </c>
      <c r="V21" s="45">
        <f t="shared" si="12"/>
        <v>658368.14822249999</v>
      </c>
      <c r="W21" s="45">
        <f t="shared" si="12"/>
        <v>781848.15740509995</v>
      </c>
      <c r="X21" s="45">
        <f t="shared" si="12"/>
        <v>796606.63407830009</v>
      </c>
      <c r="Y21" s="46">
        <f t="shared" si="12"/>
        <v>636042.52272500005</v>
      </c>
      <c r="Z21" s="45">
        <f t="shared" si="12"/>
        <v>108628.7247954</v>
      </c>
      <c r="AA21" s="45">
        <f t="shared" si="12"/>
        <v>117759.84260300001</v>
      </c>
      <c r="AB21" s="45">
        <f t="shared" si="12"/>
        <v>161923.39963559998</v>
      </c>
      <c r="AC21" s="45">
        <f t="shared" si="12"/>
        <v>143333.60978629999</v>
      </c>
      <c r="AD21" s="45">
        <f t="shared" si="12"/>
        <v>158211.28724109998</v>
      </c>
      <c r="AE21" s="45">
        <f t="shared" si="12"/>
        <v>95301.519103700004</v>
      </c>
      <c r="AF21" s="45">
        <f t="shared" si="12"/>
        <v>128624.0655539</v>
      </c>
      <c r="AG21" s="45">
        <f t="shared" si="12"/>
        <v>124626.27175948001</v>
      </c>
      <c r="AH21" s="45">
        <f t="shared" si="12"/>
        <v>113516.9745331</v>
      </c>
      <c r="AI21" s="45">
        <f t="shared" si="12"/>
        <v>133315.24872440001</v>
      </c>
      <c r="AJ21" s="45">
        <f t="shared" si="12"/>
        <v>106276.6283009</v>
      </c>
      <c r="AK21" s="47">
        <f t="shared" si="12"/>
        <v>150041.31492349997</v>
      </c>
      <c r="AL21" s="45">
        <f t="shared" ref="AL21:AW21" si="13">(B21+N21-Z21)</f>
        <v>1334947.1380915365</v>
      </c>
      <c r="AM21" s="45">
        <f t="shared" si="13"/>
        <v>1236831.8997944363</v>
      </c>
      <c r="AN21" s="45">
        <f t="shared" si="13"/>
        <v>1432076.7084073364</v>
      </c>
      <c r="AO21" s="45">
        <f t="shared" si="13"/>
        <v>1404092.7408091864</v>
      </c>
      <c r="AP21" s="45">
        <f t="shared" si="13"/>
        <v>1389706.4116971362</v>
      </c>
      <c r="AQ21" s="45">
        <f t="shared" si="13"/>
        <v>1354996.7937903362</v>
      </c>
      <c r="AR21" s="45">
        <f t="shared" si="13"/>
        <v>1312643.4733732364</v>
      </c>
      <c r="AS21" s="45">
        <f t="shared" si="13"/>
        <v>1313056.2002931766</v>
      </c>
      <c r="AT21" s="45">
        <f t="shared" si="13"/>
        <v>1217972.0905227365</v>
      </c>
      <c r="AU21" s="45">
        <f t="shared" si="13"/>
        <v>1371370.7365140363</v>
      </c>
      <c r="AV21" s="45">
        <f t="shared" si="13"/>
        <v>1350309.5946107365</v>
      </c>
      <c r="AW21" s="47">
        <f t="shared" si="13"/>
        <v>1242262.7376348365</v>
      </c>
      <c r="BD21" s="43"/>
    </row>
    <row r="22" spans="1:56" x14ac:dyDescent="0.25">
      <c r="A22" s="22" t="s">
        <v>20</v>
      </c>
      <c r="B22" s="2">
        <f t="shared" ref="B22:AW22" si="14">(B23+B24)</f>
        <v>201669.1331666664</v>
      </c>
      <c r="C22" s="2">
        <f t="shared" si="14"/>
        <v>216084.13316666643</v>
      </c>
      <c r="D22" s="2">
        <f t="shared" si="14"/>
        <v>250185.13316666643</v>
      </c>
      <c r="E22" s="2">
        <f t="shared" si="14"/>
        <v>251963.1331666664</v>
      </c>
      <c r="F22" s="2">
        <f t="shared" si="14"/>
        <v>232704.13316666643</v>
      </c>
      <c r="G22" s="2">
        <f t="shared" si="14"/>
        <v>225619.1331666664</v>
      </c>
      <c r="H22" s="2">
        <f t="shared" si="14"/>
        <v>226449.1331666664</v>
      </c>
      <c r="I22" s="2">
        <f t="shared" si="14"/>
        <v>215482.13316666643</v>
      </c>
      <c r="J22" s="2">
        <f t="shared" si="14"/>
        <v>216542.13316666643</v>
      </c>
      <c r="K22" s="2">
        <f t="shared" si="14"/>
        <v>223249.13316666643</v>
      </c>
      <c r="L22" s="2">
        <f t="shared" si="14"/>
        <v>184068.13316666643</v>
      </c>
      <c r="M22" s="36">
        <f t="shared" si="14"/>
        <v>235020.13316666643</v>
      </c>
      <c r="N22" s="2">
        <f t="shared" si="14"/>
        <v>59722.025101700012</v>
      </c>
      <c r="O22" s="2">
        <f t="shared" si="14"/>
        <v>61392.027435899996</v>
      </c>
      <c r="P22" s="2">
        <f t="shared" si="14"/>
        <v>58432.736187600007</v>
      </c>
      <c r="Q22" s="2">
        <f t="shared" si="14"/>
        <v>52541.724344500006</v>
      </c>
      <c r="R22" s="2">
        <f t="shared" si="14"/>
        <v>69724.105731600008</v>
      </c>
      <c r="S22" s="2">
        <f t="shared" si="14"/>
        <v>53764.756018800006</v>
      </c>
      <c r="T22" s="2">
        <f>(T23+T24)</f>
        <v>55270.263180600014</v>
      </c>
      <c r="U22" s="2">
        <f t="shared" si="14"/>
        <v>64680.08719553001</v>
      </c>
      <c r="V22" s="2">
        <f>(V23+V24)</f>
        <v>55376.682803100004</v>
      </c>
      <c r="W22" s="2">
        <f>(W23+W24)</f>
        <v>92834.181657900001</v>
      </c>
      <c r="X22" s="2">
        <f>(X23+X24)</f>
        <v>83561.835181000002</v>
      </c>
      <c r="Y22" s="36">
        <f>(Y23+Y24)</f>
        <v>92314.2408192</v>
      </c>
      <c r="Z22" s="2">
        <f t="shared" si="14"/>
        <v>18572.16732</v>
      </c>
      <c r="AA22" s="2">
        <f t="shared" si="14"/>
        <v>22340.711781399998</v>
      </c>
      <c r="AB22" s="2">
        <f t="shared" si="14"/>
        <v>21714.417310099998</v>
      </c>
      <c r="AC22" s="2">
        <f t="shared" si="14"/>
        <v>26644.293715899999</v>
      </c>
      <c r="AD22" s="2">
        <f t="shared" si="14"/>
        <v>30470.479728000002</v>
      </c>
      <c r="AE22" s="2">
        <f t="shared" si="14"/>
        <v>13093.90307</v>
      </c>
      <c r="AF22" s="2">
        <f>(AF23+AF24)</f>
        <v>18814.294974</v>
      </c>
      <c r="AG22" s="2">
        <f t="shared" si="14"/>
        <v>17220.192997999999</v>
      </c>
      <c r="AH22" s="2">
        <f t="shared" si="14"/>
        <v>12357.7969469</v>
      </c>
      <c r="AI22" s="2">
        <f t="shared" si="14"/>
        <v>19314.757442600006</v>
      </c>
      <c r="AJ22" s="2">
        <f t="shared" si="14"/>
        <v>16674.878378000001</v>
      </c>
      <c r="AK22" s="36">
        <f t="shared" si="14"/>
        <v>13539.934380999999</v>
      </c>
      <c r="AL22" s="2">
        <f t="shared" si="14"/>
        <v>242818.99094836641</v>
      </c>
      <c r="AM22" s="2">
        <f t="shared" si="14"/>
        <v>255135.44882116641</v>
      </c>
      <c r="AN22" s="2">
        <f t="shared" si="14"/>
        <v>286903.45204416639</v>
      </c>
      <c r="AO22" s="2">
        <f t="shared" si="14"/>
        <v>277860.56379526638</v>
      </c>
      <c r="AP22" s="2">
        <f t="shared" si="14"/>
        <v>271957.75917026645</v>
      </c>
      <c r="AQ22" s="2">
        <f t="shared" si="14"/>
        <v>266289.9861154664</v>
      </c>
      <c r="AR22" s="2">
        <f t="shared" si="14"/>
        <v>262905.10137326643</v>
      </c>
      <c r="AS22" s="2">
        <f t="shared" si="14"/>
        <v>262942.02736419643</v>
      </c>
      <c r="AT22" s="2">
        <f t="shared" si="14"/>
        <v>259561.01902286644</v>
      </c>
      <c r="AU22" s="2">
        <f t="shared" si="14"/>
        <v>296768.55738196638</v>
      </c>
      <c r="AV22" s="2">
        <f t="shared" si="14"/>
        <v>250955.08996966644</v>
      </c>
      <c r="AW22" s="19">
        <f t="shared" si="14"/>
        <v>313794.43960486643</v>
      </c>
    </row>
    <row r="23" spans="1:56" x14ac:dyDescent="0.25">
      <c r="A23" s="23" t="s">
        <v>21</v>
      </c>
      <c r="B23" s="2">
        <v>141832.26783635846</v>
      </c>
      <c r="C23" s="2">
        <v>141757.26783635846</v>
      </c>
      <c r="D23" s="2">
        <v>163139.26783635846</v>
      </c>
      <c r="E23" s="2">
        <v>183246.26783635846</v>
      </c>
      <c r="F23" s="2">
        <v>157505.26783635846</v>
      </c>
      <c r="G23" s="2">
        <v>158614.26783635846</v>
      </c>
      <c r="H23" s="2">
        <v>164012.26783635846</v>
      </c>
      <c r="I23" s="2">
        <v>129673.26783635847</v>
      </c>
      <c r="J23" s="2">
        <v>135936.26783635846</v>
      </c>
      <c r="K23" s="2">
        <v>149885.26783635846</v>
      </c>
      <c r="L23" s="2">
        <v>117435.26783635847</v>
      </c>
      <c r="M23" s="36">
        <v>153122.26783635846</v>
      </c>
      <c r="N23" s="2">
        <v>37095.307566000003</v>
      </c>
      <c r="O23" s="2">
        <v>29359.304930000002</v>
      </c>
      <c r="P23" s="2">
        <v>38710.893206000015</v>
      </c>
      <c r="Q23" s="2">
        <v>31761.150481000001</v>
      </c>
      <c r="R23" s="2">
        <v>36438.911620999999</v>
      </c>
      <c r="S23" s="2">
        <v>31363.751923</v>
      </c>
      <c r="T23" s="2">
        <v>31007.570343000003</v>
      </c>
      <c r="U23" s="2">
        <v>33751.877934000004</v>
      </c>
      <c r="V23" s="2">
        <v>27222.139869999999</v>
      </c>
      <c r="W23" s="2">
        <v>35623.784272999997</v>
      </c>
      <c r="X23" s="2">
        <v>32629.859692000002</v>
      </c>
      <c r="Y23" s="36">
        <v>55031.335127999999</v>
      </c>
      <c r="Z23" s="2">
        <v>8157.0321260000001</v>
      </c>
      <c r="AA23" s="2">
        <v>12615.203599999999</v>
      </c>
      <c r="AB23" s="2">
        <v>14935.34859</v>
      </c>
      <c r="AC23" s="2">
        <v>17959.793117000001</v>
      </c>
      <c r="AD23" s="2">
        <v>19081.054498000001</v>
      </c>
      <c r="AE23" s="2">
        <v>7600.3889410000002</v>
      </c>
      <c r="AF23" s="2">
        <v>14555.811515000001</v>
      </c>
      <c r="AG23" s="2">
        <v>14933.942999999999</v>
      </c>
      <c r="AH23" s="2">
        <v>10717.2084</v>
      </c>
      <c r="AI23" s="2">
        <v>17852.112800000006</v>
      </c>
      <c r="AJ23" s="2">
        <v>14669.139000000003</v>
      </c>
      <c r="AK23" s="36">
        <v>11671.811</v>
      </c>
      <c r="AL23" s="2">
        <f t="shared" ref="AL23:AW26" si="15">(B23+N23-Z23)</f>
        <v>170770.54327635845</v>
      </c>
      <c r="AM23" s="2">
        <f t="shared" si="15"/>
        <v>158501.36916635846</v>
      </c>
      <c r="AN23" s="2">
        <f t="shared" si="15"/>
        <v>186914.81245235846</v>
      </c>
      <c r="AO23" s="2">
        <f t="shared" si="15"/>
        <v>197047.62520035845</v>
      </c>
      <c r="AP23" s="2">
        <f t="shared" si="15"/>
        <v>174863.12495935845</v>
      </c>
      <c r="AQ23" s="2">
        <f t="shared" si="15"/>
        <v>182377.63081835845</v>
      </c>
      <c r="AR23" s="2">
        <f t="shared" si="15"/>
        <v>180464.02666435845</v>
      </c>
      <c r="AS23" s="2">
        <f t="shared" si="15"/>
        <v>148491.20277035848</v>
      </c>
      <c r="AT23" s="2">
        <f>(J23+V23-AH23)</f>
        <v>152441.19930635847</v>
      </c>
      <c r="AU23" s="2">
        <f>(K23+W23-AI23)</f>
        <v>167656.93930935845</v>
      </c>
      <c r="AV23" s="2">
        <f>(L23+X23-AJ23)</f>
        <v>135395.98852835849</v>
      </c>
      <c r="AW23" s="19">
        <f>(M23+Y23-AK23)</f>
        <v>196481.79196435848</v>
      </c>
    </row>
    <row r="24" spans="1:56" x14ac:dyDescent="0.25">
      <c r="A24" s="24" t="s">
        <v>22</v>
      </c>
      <c r="B24" s="2">
        <v>59836.865330307948</v>
      </c>
      <c r="C24" s="2">
        <v>74326.865330307963</v>
      </c>
      <c r="D24" s="2">
        <v>87045.865330307963</v>
      </c>
      <c r="E24" s="2">
        <v>68716.865330307948</v>
      </c>
      <c r="F24" s="2">
        <v>75198.865330307963</v>
      </c>
      <c r="G24" s="2">
        <v>67004.865330307948</v>
      </c>
      <c r="H24" s="2">
        <v>62436.865330307948</v>
      </c>
      <c r="I24" s="2">
        <v>85808.865330307963</v>
      </c>
      <c r="J24" s="2">
        <v>80605.865330307963</v>
      </c>
      <c r="K24" s="2">
        <v>73363.865330307963</v>
      </c>
      <c r="L24" s="2">
        <v>66632.865330307948</v>
      </c>
      <c r="M24" s="36">
        <v>81897.865330307963</v>
      </c>
      <c r="N24" s="2">
        <v>22626.717535700005</v>
      </c>
      <c r="O24" s="2">
        <v>32032.722505899994</v>
      </c>
      <c r="P24" s="2">
        <v>19721.842981599995</v>
      </c>
      <c r="Q24" s="2">
        <v>20780.573863500005</v>
      </c>
      <c r="R24" s="2">
        <v>33285.194110600009</v>
      </c>
      <c r="S24" s="2">
        <v>22401.004095800003</v>
      </c>
      <c r="T24" s="2">
        <v>24262.692837600007</v>
      </c>
      <c r="U24" s="2">
        <v>30928.20926153001</v>
      </c>
      <c r="V24" s="2">
        <v>28154.542933100001</v>
      </c>
      <c r="W24" s="2">
        <v>57210.397384900003</v>
      </c>
      <c r="X24" s="2">
        <v>50931.975488999997</v>
      </c>
      <c r="Y24" s="36">
        <v>37282.905691200001</v>
      </c>
      <c r="Z24" s="2">
        <v>10415.135194</v>
      </c>
      <c r="AA24" s="2">
        <v>9725.5081813999986</v>
      </c>
      <c r="AB24" s="2">
        <v>6779.0687200999992</v>
      </c>
      <c r="AC24" s="2">
        <v>8684.5005989000001</v>
      </c>
      <c r="AD24" s="2">
        <v>11389.425230000001</v>
      </c>
      <c r="AE24" s="2">
        <v>5493.5141290000001</v>
      </c>
      <c r="AF24" s="2">
        <v>4258.483459</v>
      </c>
      <c r="AG24" s="2">
        <v>2286.2499979999998</v>
      </c>
      <c r="AH24" s="2">
        <v>1640.5885469</v>
      </c>
      <c r="AI24" s="2">
        <v>1462.6446426</v>
      </c>
      <c r="AJ24" s="2">
        <v>2005.7393780000002</v>
      </c>
      <c r="AK24" s="36">
        <v>1868.1233810000001</v>
      </c>
      <c r="AL24" s="2">
        <f t="shared" si="15"/>
        <v>72048.447672007955</v>
      </c>
      <c r="AM24" s="2">
        <f t="shared" si="15"/>
        <v>96634.079654807952</v>
      </c>
      <c r="AN24" s="2">
        <f t="shared" si="15"/>
        <v>99988.639591807965</v>
      </c>
      <c r="AO24" s="2">
        <f t="shared" si="15"/>
        <v>80812.938594907944</v>
      </c>
      <c r="AP24" s="2">
        <f t="shared" si="15"/>
        <v>97094.634210907971</v>
      </c>
      <c r="AQ24" s="2">
        <f t="shared" si="15"/>
        <v>83912.355297107948</v>
      </c>
      <c r="AR24" s="2">
        <f t="shared" si="15"/>
        <v>82441.074708907967</v>
      </c>
      <c r="AS24" s="2">
        <f t="shared" si="15"/>
        <v>114450.82459383797</v>
      </c>
      <c r="AT24" s="2">
        <f t="shared" si="15"/>
        <v>107119.81971650796</v>
      </c>
      <c r="AU24" s="2">
        <f t="shared" si="15"/>
        <v>129111.61807260796</v>
      </c>
      <c r="AV24" s="2">
        <f t="shared" si="15"/>
        <v>115559.10144130795</v>
      </c>
      <c r="AW24" s="19">
        <f t="shared" si="15"/>
        <v>117312.64764050797</v>
      </c>
    </row>
    <row r="25" spans="1:56" x14ac:dyDescent="0.25">
      <c r="A25" s="23" t="s">
        <v>4</v>
      </c>
      <c r="B25" s="2">
        <v>306087.34999999998</v>
      </c>
      <c r="C25" s="2">
        <v>279824.60700000002</v>
      </c>
      <c r="D25" s="2">
        <v>301700.94400000002</v>
      </c>
      <c r="E25" s="2">
        <v>296316.27600000001</v>
      </c>
      <c r="F25" s="2">
        <v>295207.86800000002</v>
      </c>
      <c r="G25" s="2">
        <v>310908.26699999999</v>
      </c>
      <c r="H25" s="2">
        <v>267270.64899999998</v>
      </c>
      <c r="I25" s="2">
        <v>237376.8346</v>
      </c>
      <c r="J25" s="2">
        <v>217965.78400000001</v>
      </c>
      <c r="K25" s="2">
        <v>243213.24</v>
      </c>
      <c r="L25" s="2">
        <v>228984.35</v>
      </c>
      <c r="M25" s="36">
        <v>265693.69099999999</v>
      </c>
      <c r="N25" s="2">
        <v>119829.9006639</v>
      </c>
      <c r="O25" s="2">
        <v>124328.28402250001</v>
      </c>
      <c r="P25" s="2">
        <v>145878.11189839995</v>
      </c>
      <c r="Q25" s="2">
        <v>116159.18855379999</v>
      </c>
      <c r="R25" s="2">
        <v>135687.42112150003</v>
      </c>
      <c r="S25" s="2">
        <v>84611.244510199991</v>
      </c>
      <c r="T25" s="2">
        <v>114067.67359270001</v>
      </c>
      <c r="U25" s="2">
        <v>147370.84279733998</v>
      </c>
      <c r="V25" s="2">
        <v>113607.8843206</v>
      </c>
      <c r="W25" s="2">
        <v>151743.7931175</v>
      </c>
      <c r="X25" s="2">
        <v>151864.99115330001</v>
      </c>
      <c r="Y25" s="36">
        <v>123885.5385497</v>
      </c>
      <c r="Z25" s="2">
        <v>13300.65928</v>
      </c>
      <c r="AA25" s="2">
        <v>16299.425594999999</v>
      </c>
      <c r="AB25" s="2">
        <v>19137.012184400002</v>
      </c>
      <c r="AC25" s="2">
        <v>19526.942948999997</v>
      </c>
      <c r="AD25" s="2">
        <v>25947.386763000002</v>
      </c>
      <c r="AE25" s="2">
        <v>11150.914815199998</v>
      </c>
      <c r="AF25" s="2">
        <v>18487.430118000004</v>
      </c>
      <c r="AG25" s="2">
        <v>12080.634082000002</v>
      </c>
      <c r="AH25" s="2">
        <v>9505.9897639999999</v>
      </c>
      <c r="AI25" s="2">
        <v>16541.8865061</v>
      </c>
      <c r="AJ25" s="2">
        <v>16814.082053000002</v>
      </c>
      <c r="AK25" s="36">
        <v>28772.300805500003</v>
      </c>
      <c r="AL25" s="2">
        <f t="shared" si="15"/>
        <v>412616.59138389997</v>
      </c>
      <c r="AM25" s="2">
        <f t="shared" si="15"/>
        <v>387853.46542750002</v>
      </c>
      <c r="AN25" s="2">
        <f t="shared" si="15"/>
        <v>428442.04371399997</v>
      </c>
      <c r="AO25" s="2">
        <f t="shared" si="15"/>
        <v>392948.52160480001</v>
      </c>
      <c r="AP25" s="2">
        <f t="shared" si="15"/>
        <v>404947.90235850005</v>
      </c>
      <c r="AQ25" s="2">
        <f t="shared" si="15"/>
        <v>384368.59669499996</v>
      </c>
      <c r="AR25" s="2">
        <f t="shared" si="15"/>
        <v>362850.8924747</v>
      </c>
      <c r="AS25" s="2">
        <f t="shared" si="15"/>
        <v>372667.04331533995</v>
      </c>
      <c r="AT25" s="2">
        <f t="shared" si="15"/>
        <v>322067.6785566</v>
      </c>
      <c r="AU25" s="2">
        <f t="shared" si="15"/>
        <v>378415.14661140001</v>
      </c>
      <c r="AV25" s="2">
        <f t="shared" si="15"/>
        <v>364035.25910030003</v>
      </c>
      <c r="AW25" s="19">
        <f t="shared" si="15"/>
        <v>360806.92874419998</v>
      </c>
    </row>
    <row r="26" spans="1:56" x14ac:dyDescent="0.25">
      <c r="A26" s="23" t="s">
        <v>5</v>
      </c>
      <c r="B26" s="2">
        <v>262390.32966667</v>
      </c>
      <c r="C26" s="2">
        <v>265957.88296666997</v>
      </c>
      <c r="D26" s="2">
        <v>311435.79966666998</v>
      </c>
      <c r="E26" s="2">
        <v>284474.11566667003</v>
      </c>
      <c r="F26" s="2">
        <v>258168.61966667001</v>
      </c>
      <c r="G26" s="2">
        <v>275915.83366667002</v>
      </c>
      <c r="H26" s="2">
        <v>261123.03066667001</v>
      </c>
      <c r="I26" s="2">
        <v>271995.05166667001</v>
      </c>
      <c r="J26" s="2">
        <v>238612.99966666999</v>
      </c>
      <c r="K26" s="2">
        <v>256375.45466667</v>
      </c>
      <c r="L26" s="2">
        <v>246927.10566666999</v>
      </c>
      <c r="M26" s="36">
        <v>255547.70566666999</v>
      </c>
      <c r="N26" s="2">
        <v>97820.198683599971</v>
      </c>
      <c r="O26" s="2">
        <v>60339.360735200004</v>
      </c>
      <c r="P26" s="2">
        <v>79402.810375899993</v>
      </c>
      <c r="Q26" s="2">
        <v>99464.319531100002</v>
      </c>
      <c r="R26" s="2">
        <v>79661.477389300024</v>
      </c>
      <c r="S26" s="2">
        <v>106884.95837009999</v>
      </c>
      <c r="T26" s="2">
        <v>98291.048199800032</v>
      </c>
      <c r="U26" s="2">
        <v>83144.554869879983</v>
      </c>
      <c r="V26" s="2">
        <v>98562.846707000004</v>
      </c>
      <c r="W26" s="2">
        <v>94488.613785699999</v>
      </c>
      <c r="X26" s="2">
        <v>111590.90808550001</v>
      </c>
      <c r="Y26" s="36">
        <v>64635.3902265</v>
      </c>
      <c r="Z26" s="2">
        <v>17175.403739600002</v>
      </c>
      <c r="AA26" s="2">
        <v>13548.4666074</v>
      </c>
      <c r="AB26" s="2">
        <v>25722.2881065</v>
      </c>
      <c r="AC26" s="2">
        <v>25518.759129999999</v>
      </c>
      <c r="AD26" s="2">
        <v>23675.12118699999</v>
      </c>
      <c r="AE26" s="2">
        <v>12023.2978888</v>
      </c>
      <c r="AF26" s="2">
        <v>16156.783389800003</v>
      </c>
      <c r="AG26" s="2">
        <v>20264.9965796</v>
      </c>
      <c r="AH26" s="2">
        <v>16914.3147145</v>
      </c>
      <c r="AI26" s="2">
        <v>18461.511367300005</v>
      </c>
      <c r="AJ26" s="2">
        <v>13777.803168799999</v>
      </c>
      <c r="AK26" s="36">
        <v>23567.965778599999</v>
      </c>
      <c r="AL26" s="2">
        <f t="shared" si="15"/>
        <v>343035.12461067003</v>
      </c>
      <c r="AM26" s="2">
        <f t="shared" si="15"/>
        <v>312748.77709446999</v>
      </c>
      <c r="AN26" s="2">
        <f t="shared" si="15"/>
        <v>365116.32193606999</v>
      </c>
      <c r="AO26" s="2">
        <f t="shared" si="15"/>
        <v>358419.67606776999</v>
      </c>
      <c r="AP26" s="2">
        <f t="shared" si="15"/>
        <v>314154.97586897004</v>
      </c>
      <c r="AQ26" s="2">
        <f t="shared" si="15"/>
        <v>370777.49414797005</v>
      </c>
      <c r="AR26" s="2">
        <f t="shared" si="15"/>
        <v>343257.29547667003</v>
      </c>
      <c r="AS26" s="2">
        <f t="shared" si="15"/>
        <v>334874.60995695001</v>
      </c>
      <c r="AT26" s="2">
        <f t="shared" si="15"/>
        <v>320261.53165917</v>
      </c>
      <c r="AU26" s="2">
        <f t="shared" si="15"/>
        <v>332402.55708507</v>
      </c>
      <c r="AV26" s="2">
        <f t="shared" si="15"/>
        <v>344740.21058337</v>
      </c>
      <c r="AW26" s="19">
        <f t="shared" si="15"/>
        <v>296615.13011456997</v>
      </c>
    </row>
    <row r="27" spans="1:56" x14ac:dyDescent="0.25">
      <c r="A27" s="48" t="s">
        <v>56</v>
      </c>
      <c r="B27" s="45">
        <f t="shared" ref="B27:AK27" si="16">SUM(B28:B31)</f>
        <v>228919.91658332999</v>
      </c>
      <c r="C27" s="45">
        <f t="shared" si="16"/>
        <v>240821.25988333</v>
      </c>
      <c r="D27" s="45">
        <f t="shared" si="16"/>
        <v>262089.15858332999</v>
      </c>
      <c r="E27" s="45">
        <f t="shared" si="16"/>
        <v>252692.88358333</v>
      </c>
      <c r="F27" s="45">
        <f t="shared" si="16"/>
        <v>255509.95258333001</v>
      </c>
      <c r="G27" s="45">
        <f t="shared" si="16"/>
        <v>248373.40458333</v>
      </c>
      <c r="H27" s="45">
        <f t="shared" si="16"/>
        <v>244299.55558332999</v>
      </c>
      <c r="I27" s="45">
        <f t="shared" si="16"/>
        <v>241801.92558333001</v>
      </c>
      <c r="J27" s="45">
        <f t="shared" si="16"/>
        <v>219848.02558332999</v>
      </c>
      <c r="K27" s="45">
        <f t="shared" si="16"/>
        <v>235505.99958333001</v>
      </c>
      <c r="L27" s="45">
        <f t="shared" si="16"/>
        <v>232854.08058333001</v>
      </c>
      <c r="M27" s="46">
        <f t="shared" si="16"/>
        <v>235819.31558333</v>
      </c>
      <c r="N27" s="45">
        <f t="shared" si="16"/>
        <v>164977.74307530004</v>
      </c>
      <c r="O27" s="45">
        <f t="shared" si="16"/>
        <v>135546.9790092</v>
      </c>
      <c r="P27" s="45">
        <f t="shared" si="16"/>
        <v>157828.3856025</v>
      </c>
      <c r="Q27" s="45">
        <f t="shared" si="16"/>
        <v>185032.51729239998</v>
      </c>
      <c r="R27" s="45">
        <f t="shared" si="16"/>
        <v>177724.13785399994</v>
      </c>
      <c r="S27" s="45">
        <f t="shared" si="16"/>
        <v>165878.09792189993</v>
      </c>
      <c r="T27" s="45">
        <f>SUM(T28:T31)</f>
        <v>160631.02712070008</v>
      </c>
      <c r="U27" s="45">
        <f t="shared" si="16"/>
        <v>166364.78416515002</v>
      </c>
      <c r="V27" s="45">
        <f t="shared" si="16"/>
        <v>151944.09301149999</v>
      </c>
      <c r="W27" s="45">
        <f t="shared" si="16"/>
        <v>189751.63990009998</v>
      </c>
      <c r="X27" s="45">
        <f t="shared" si="16"/>
        <v>190913.73651300001</v>
      </c>
      <c r="Y27" s="46">
        <f t="shared" si="16"/>
        <v>135559.357174</v>
      </c>
      <c r="Z27" s="45">
        <f t="shared" si="16"/>
        <v>14674.080472699998</v>
      </c>
      <c r="AA27" s="45">
        <f t="shared" si="16"/>
        <v>22076.319343300005</v>
      </c>
      <c r="AB27" s="45">
        <f t="shared" si="16"/>
        <v>34208.657063300001</v>
      </c>
      <c r="AC27" s="45">
        <f t="shared" si="16"/>
        <v>24405.703177999996</v>
      </c>
      <c r="AD27" s="45">
        <f t="shared" si="16"/>
        <v>24024.215717299994</v>
      </c>
      <c r="AE27" s="45">
        <f t="shared" si="16"/>
        <v>20080.998027400001</v>
      </c>
      <c r="AF27" s="45">
        <f>SUM(AF28:AF31)</f>
        <v>25035.520104499999</v>
      </c>
      <c r="AG27" s="45">
        <f t="shared" si="16"/>
        <v>20670.344169399999</v>
      </c>
      <c r="AH27" s="45">
        <f t="shared" si="16"/>
        <v>23952.280495399998</v>
      </c>
      <c r="AI27" s="45">
        <f t="shared" si="16"/>
        <v>25981.949262000002</v>
      </c>
      <c r="AJ27" s="45">
        <f t="shared" si="16"/>
        <v>20639.0721438</v>
      </c>
      <c r="AK27" s="46">
        <f t="shared" si="16"/>
        <v>31552.593586999996</v>
      </c>
      <c r="AL27" s="45">
        <f t="shared" ref="AL27:AW27" si="17">SUM(AL28:AL31)</f>
        <v>379223.57918593002</v>
      </c>
      <c r="AM27" s="45">
        <f t="shared" si="17"/>
        <v>354291.91954923008</v>
      </c>
      <c r="AN27" s="45">
        <f t="shared" si="17"/>
        <v>385708.88712252991</v>
      </c>
      <c r="AO27" s="45">
        <f t="shared" si="17"/>
        <v>413319.69769772998</v>
      </c>
      <c r="AP27" s="45">
        <f t="shared" si="17"/>
        <v>409209.87472002994</v>
      </c>
      <c r="AQ27" s="45">
        <f t="shared" si="17"/>
        <v>394170.50447782996</v>
      </c>
      <c r="AR27" s="45">
        <f t="shared" si="17"/>
        <v>379895.06259953004</v>
      </c>
      <c r="AS27" s="45">
        <f t="shared" si="17"/>
        <v>387496.36557908001</v>
      </c>
      <c r="AT27" s="45">
        <f t="shared" si="17"/>
        <v>347839.83809943002</v>
      </c>
      <c r="AU27" s="45">
        <f t="shared" si="17"/>
        <v>399275.69022142998</v>
      </c>
      <c r="AV27" s="45">
        <f t="shared" si="17"/>
        <v>403128.74495253002</v>
      </c>
      <c r="AW27" s="47">
        <f t="shared" si="17"/>
        <v>339826.07917032996</v>
      </c>
    </row>
    <row r="28" spans="1:56" x14ac:dyDescent="0.25">
      <c r="A28" s="24" t="s">
        <v>57</v>
      </c>
      <c r="B28" s="3">
        <v>216748.91658332999</v>
      </c>
      <c r="C28" s="3">
        <v>229601.25988333</v>
      </c>
      <c r="D28" s="3">
        <v>250830.15858332999</v>
      </c>
      <c r="E28" s="3">
        <v>239661.88358333</v>
      </c>
      <c r="F28" s="3">
        <v>242698.95258333001</v>
      </c>
      <c r="G28" s="3">
        <v>236954.40458333</v>
      </c>
      <c r="H28" s="3">
        <v>230579.55558332999</v>
      </c>
      <c r="I28" s="3">
        <v>226400.92558333001</v>
      </c>
      <c r="J28" s="3">
        <v>208134.02558332999</v>
      </c>
      <c r="K28" s="3">
        <v>221237.99958333001</v>
      </c>
      <c r="L28" s="3">
        <v>217860.08058333001</v>
      </c>
      <c r="M28" s="38">
        <v>223991.31558333</v>
      </c>
      <c r="N28" s="3">
        <v>120049.61938160005</v>
      </c>
      <c r="O28" s="3">
        <v>102961.73444520001</v>
      </c>
      <c r="P28" s="3">
        <v>119840.82099849998</v>
      </c>
      <c r="Q28" s="3">
        <v>140959.30718329997</v>
      </c>
      <c r="R28" s="3">
        <v>140102.21784259996</v>
      </c>
      <c r="S28" s="3">
        <v>120292.57047949995</v>
      </c>
      <c r="T28" s="3">
        <v>126409.85277780009</v>
      </c>
      <c r="U28" s="3">
        <v>130090.27789688001</v>
      </c>
      <c r="V28" s="3">
        <v>115787.6360485</v>
      </c>
      <c r="W28" s="3">
        <v>146111.6823177</v>
      </c>
      <c r="X28" s="3">
        <v>147618.43826230001</v>
      </c>
      <c r="Y28" s="38">
        <v>103187.8934808</v>
      </c>
      <c r="Z28" s="3">
        <v>7484.1049165999984</v>
      </c>
      <c r="AA28" s="3">
        <v>15383.606589300005</v>
      </c>
      <c r="AB28" s="3">
        <v>17044.516912299998</v>
      </c>
      <c r="AC28" s="3">
        <v>14135.707131999998</v>
      </c>
      <c r="AD28" s="3">
        <v>10213.550105599999</v>
      </c>
      <c r="AE28" s="3">
        <v>8284.1810603999984</v>
      </c>
      <c r="AF28" s="3">
        <v>13876.899304499999</v>
      </c>
      <c r="AG28" s="3">
        <v>9570.8291223999986</v>
      </c>
      <c r="AH28" s="3">
        <v>15566.424104399997</v>
      </c>
      <c r="AI28" s="3">
        <v>14856.019916000001</v>
      </c>
      <c r="AJ28" s="3">
        <v>12142.370884</v>
      </c>
      <c r="AK28" s="38">
        <v>20436.915798999999</v>
      </c>
      <c r="AL28" s="3">
        <f t="shared" ref="AL28:AW48" si="18">(B28+N28-Z28)</f>
        <v>329314.43104833004</v>
      </c>
      <c r="AM28" s="3">
        <f t="shared" si="18"/>
        <v>317179.38773923006</v>
      </c>
      <c r="AN28" s="3">
        <f t="shared" si="18"/>
        <v>353626.46266952995</v>
      </c>
      <c r="AO28" s="3">
        <f t="shared" si="18"/>
        <v>366485.48363462999</v>
      </c>
      <c r="AP28" s="3">
        <f t="shared" si="18"/>
        <v>372587.62032032997</v>
      </c>
      <c r="AQ28" s="3">
        <f t="shared" si="18"/>
        <v>348962.79400242999</v>
      </c>
      <c r="AR28" s="3">
        <f t="shared" si="18"/>
        <v>343112.50905663002</v>
      </c>
      <c r="AS28" s="3">
        <f t="shared" si="18"/>
        <v>346920.37435781001</v>
      </c>
      <c r="AT28" s="3">
        <f t="shared" si="18"/>
        <v>308355.23752743</v>
      </c>
      <c r="AU28" s="3">
        <f t="shared" si="18"/>
        <v>352493.66198502999</v>
      </c>
      <c r="AV28" s="3">
        <f t="shared" si="18"/>
        <v>353336.14796163002</v>
      </c>
      <c r="AW28" s="17">
        <f t="shared" si="18"/>
        <v>306742.29326512996</v>
      </c>
    </row>
    <row r="29" spans="1:56" x14ac:dyDescent="0.25">
      <c r="A29" s="24" t="s">
        <v>58</v>
      </c>
      <c r="B29" s="3">
        <v>6509</v>
      </c>
      <c r="C29" s="3">
        <v>8362</v>
      </c>
      <c r="D29" s="3">
        <v>7405</v>
      </c>
      <c r="E29" s="3">
        <v>7535</v>
      </c>
      <c r="F29" s="3">
        <v>7362</v>
      </c>
      <c r="G29" s="3">
        <v>7043</v>
      </c>
      <c r="H29" s="3">
        <v>10481</v>
      </c>
      <c r="I29" s="3">
        <v>10123</v>
      </c>
      <c r="J29" s="3">
        <v>5196</v>
      </c>
      <c r="K29" s="3">
        <v>8932</v>
      </c>
      <c r="L29" s="3">
        <v>6659</v>
      </c>
      <c r="M29" s="38">
        <v>6312</v>
      </c>
      <c r="N29" s="3">
        <v>18045.236468200004</v>
      </c>
      <c r="O29" s="3">
        <v>14046.3983998</v>
      </c>
      <c r="P29" s="3">
        <v>16661.673336000003</v>
      </c>
      <c r="Q29" s="3">
        <v>19076.879061300006</v>
      </c>
      <c r="R29" s="3">
        <v>13185.159721</v>
      </c>
      <c r="S29" s="3">
        <v>25328.839003000001</v>
      </c>
      <c r="T29" s="3">
        <v>15214.797440600001</v>
      </c>
      <c r="U29" s="3">
        <v>12293.659887000003</v>
      </c>
      <c r="V29" s="3">
        <v>17074.971396000001</v>
      </c>
      <c r="W29" s="3">
        <v>22893.223548999998</v>
      </c>
      <c r="X29" s="3">
        <v>18823.539085199998</v>
      </c>
      <c r="Y29" s="38">
        <v>18860.193384999999</v>
      </c>
      <c r="Z29" s="3">
        <v>481.50675100000001</v>
      </c>
      <c r="AA29" s="3">
        <v>350.93157399999996</v>
      </c>
      <c r="AB29" s="3">
        <v>856.44556</v>
      </c>
      <c r="AC29" s="3">
        <v>572.32655999999997</v>
      </c>
      <c r="AD29" s="3">
        <v>1030.07519</v>
      </c>
      <c r="AE29" s="3">
        <v>173.68313100000003</v>
      </c>
      <c r="AF29" s="3">
        <v>1496.16068</v>
      </c>
      <c r="AG29" s="3">
        <v>1041.3266700000001</v>
      </c>
      <c r="AH29" s="3">
        <v>486.02459999999991</v>
      </c>
      <c r="AI29" s="3">
        <v>207.70049599999999</v>
      </c>
      <c r="AJ29" s="3">
        <v>74.190600000000003</v>
      </c>
      <c r="AK29" s="38">
        <v>242.65299999999999</v>
      </c>
      <c r="AL29" s="3">
        <f t="shared" si="18"/>
        <v>24072.729717200004</v>
      </c>
      <c r="AM29" s="3">
        <f t="shared" si="18"/>
        <v>22057.466825800002</v>
      </c>
      <c r="AN29" s="3">
        <f t="shared" si="18"/>
        <v>23210.227776000003</v>
      </c>
      <c r="AO29" s="3">
        <f t="shared" si="18"/>
        <v>26039.552501300004</v>
      </c>
      <c r="AP29" s="3">
        <f t="shared" si="18"/>
        <v>19517.084531</v>
      </c>
      <c r="AQ29" s="3">
        <f t="shared" si="18"/>
        <v>32198.155871999999</v>
      </c>
      <c r="AR29" s="3">
        <f t="shared" si="18"/>
        <v>24199.636760599999</v>
      </c>
      <c r="AS29" s="3">
        <f t="shared" si="18"/>
        <v>21375.333217000003</v>
      </c>
      <c r="AT29" s="3">
        <f t="shared" si="18"/>
        <v>21784.946796</v>
      </c>
      <c r="AU29" s="3">
        <f t="shared" si="18"/>
        <v>31617.523052999997</v>
      </c>
      <c r="AV29" s="3">
        <f t="shared" si="18"/>
        <v>25408.348485199997</v>
      </c>
      <c r="AW29" s="17">
        <f t="shared" si="18"/>
        <v>24929.540385</v>
      </c>
    </row>
    <row r="30" spans="1:56" x14ac:dyDescent="0.25">
      <c r="A30" s="24" t="s">
        <v>59</v>
      </c>
      <c r="B30" s="3">
        <v>5662</v>
      </c>
      <c r="C30" s="3">
        <v>2858</v>
      </c>
      <c r="D30" s="3">
        <v>3854</v>
      </c>
      <c r="E30" s="3">
        <v>5496</v>
      </c>
      <c r="F30" s="3">
        <v>5449</v>
      </c>
      <c r="G30" s="3">
        <v>4376</v>
      </c>
      <c r="H30" s="3">
        <v>3239</v>
      </c>
      <c r="I30" s="3">
        <v>5278</v>
      </c>
      <c r="J30" s="3">
        <v>6518</v>
      </c>
      <c r="K30" s="3">
        <v>5336</v>
      </c>
      <c r="L30" s="3">
        <v>8335</v>
      </c>
      <c r="M30" s="38">
        <v>5516</v>
      </c>
      <c r="N30" s="3">
        <v>9239.4442460000009</v>
      </c>
      <c r="O30" s="3">
        <v>9141.875680000001</v>
      </c>
      <c r="P30" s="3">
        <v>7529.3550299999988</v>
      </c>
      <c r="Q30" s="3">
        <v>12573.965796</v>
      </c>
      <c r="R30" s="3">
        <v>10771.456128</v>
      </c>
      <c r="S30" s="3">
        <v>7436.1218539999991</v>
      </c>
      <c r="T30" s="3">
        <v>7620.4689510000007</v>
      </c>
      <c r="U30" s="3">
        <v>6722.8363499999996</v>
      </c>
      <c r="V30" s="3">
        <v>8701.3079400000006</v>
      </c>
      <c r="W30" s="3">
        <v>6089.9816600000004</v>
      </c>
      <c r="X30" s="3">
        <v>11694.968752000001</v>
      </c>
      <c r="Y30" s="38">
        <v>4061.5421900000001</v>
      </c>
      <c r="Z30" s="3">
        <v>0</v>
      </c>
      <c r="AA30" s="3">
        <v>0</v>
      </c>
      <c r="AB30" s="3">
        <v>0.113548</v>
      </c>
      <c r="AC30" s="3">
        <v>37.808</v>
      </c>
      <c r="AD30" s="3">
        <v>89.575000000000003</v>
      </c>
      <c r="AE30" s="3">
        <v>0.53700000000000003</v>
      </c>
      <c r="AF30" s="3">
        <v>0</v>
      </c>
      <c r="AG30" s="3">
        <v>0</v>
      </c>
      <c r="AH30" s="3">
        <v>18.265000000000001</v>
      </c>
      <c r="AI30" s="3">
        <v>0</v>
      </c>
      <c r="AJ30" s="3">
        <v>0</v>
      </c>
      <c r="AK30" s="38">
        <v>65.09</v>
      </c>
      <c r="AL30" s="3">
        <f t="shared" si="18"/>
        <v>14901.444246000001</v>
      </c>
      <c r="AM30" s="3">
        <f t="shared" si="18"/>
        <v>11999.875680000001</v>
      </c>
      <c r="AN30" s="3">
        <f t="shared" si="18"/>
        <v>11383.241481999999</v>
      </c>
      <c r="AO30" s="3">
        <f t="shared" si="18"/>
        <v>18032.157796</v>
      </c>
      <c r="AP30" s="3">
        <f t="shared" si="18"/>
        <v>16130.881127999999</v>
      </c>
      <c r="AQ30" s="3">
        <f t="shared" si="18"/>
        <v>11811.584853999999</v>
      </c>
      <c r="AR30" s="3">
        <f t="shared" si="18"/>
        <v>10859.468951000001</v>
      </c>
      <c r="AS30" s="3">
        <f t="shared" si="18"/>
        <v>12000.83635</v>
      </c>
      <c r="AT30" s="3">
        <f t="shared" si="18"/>
        <v>15201.042940000001</v>
      </c>
      <c r="AU30" s="3">
        <f t="shared" si="18"/>
        <v>11425.981660000001</v>
      </c>
      <c r="AV30" s="3">
        <f t="shared" si="18"/>
        <v>20029.968752000001</v>
      </c>
      <c r="AW30" s="17">
        <f t="shared" si="18"/>
        <v>9512.45219</v>
      </c>
    </row>
    <row r="31" spans="1:56" x14ac:dyDescent="0.25">
      <c r="A31" s="24" t="s">
        <v>60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8">
        <v>0</v>
      </c>
      <c r="N31" s="3">
        <v>17643.4429795</v>
      </c>
      <c r="O31" s="3">
        <v>9396.9704841999974</v>
      </c>
      <c r="P31" s="3">
        <v>13796.536238000001</v>
      </c>
      <c r="Q31" s="3">
        <v>12422.365251799996</v>
      </c>
      <c r="R31" s="3">
        <v>13665.3041624</v>
      </c>
      <c r="S31" s="3">
        <v>12820.5665854</v>
      </c>
      <c r="T31" s="3">
        <v>11385.907951300002</v>
      </c>
      <c r="U31" s="3">
        <v>17258.010031270001</v>
      </c>
      <c r="V31" s="3">
        <v>10380.177626999999</v>
      </c>
      <c r="W31" s="3">
        <v>14656.752373400001</v>
      </c>
      <c r="X31" s="3">
        <v>12776.790413500001</v>
      </c>
      <c r="Y31" s="38">
        <v>9449.7281182000006</v>
      </c>
      <c r="Z31" s="3">
        <v>6708.4688050999994</v>
      </c>
      <c r="AA31" s="3">
        <v>6341.7811799999999</v>
      </c>
      <c r="AB31" s="3">
        <v>16307.581043000002</v>
      </c>
      <c r="AC31" s="3">
        <v>9659.8614859999998</v>
      </c>
      <c r="AD31" s="3">
        <v>12691.015421699996</v>
      </c>
      <c r="AE31" s="3">
        <v>11622.596836000002</v>
      </c>
      <c r="AF31" s="3">
        <v>9662.4601199999979</v>
      </c>
      <c r="AG31" s="3">
        <v>10058.188376999999</v>
      </c>
      <c r="AH31" s="3">
        <v>7881.5667910000002</v>
      </c>
      <c r="AI31" s="3">
        <v>10918.22885</v>
      </c>
      <c r="AJ31" s="3">
        <v>8422.5106598000002</v>
      </c>
      <c r="AK31" s="38">
        <v>10807.934788</v>
      </c>
      <c r="AL31" s="3">
        <f t="shared" si="18"/>
        <v>10934.9741744</v>
      </c>
      <c r="AM31" s="3">
        <f t="shared" si="18"/>
        <v>3055.1893041999974</v>
      </c>
      <c r="AN31" s="3">
        <f t="shared" si="18"/>
        <v>-2511.0448050000014</v>
      </c>
      <c r="AO31" s="3">
        <f t="shared" si="18"/>
        <v>2762.5037657999965</v>
      </c>
      <c r="AP31" s="3">
        <f t="shared" si="18"/>
        <v>974.28874070000347</v>
      </c>
      <c r="AQ31" s="3">
        <f t="shared" si="18"/>
        <v>1197.9697493999975</v>
      </c>
      <c r="AR31" s="3">
        <f t="shared" si="18"/>
        <v>1723.4478313000036</v>
      </c>
      <c r="AS31" s="3">
        <f t="shared" si="18"/>
        <v>7199.8216542700029</v>
      </c>
      <c r="AT31" s="3">
        <f t="shared" si="18"/>
        <v>2498.6108359999989</v>
      </c>
      <c r="AU31" s="3">
        <f t="shared" si="18"/>
        <v>3738.5235234000011</v>
      </c>
      <c r="AV31" s="3">
        <f t="shared" si="18"/>
        <v>4354.2797537000006</v>
      </c>
      <c r="AW31" s="17">
        <f t="shared" si="18"/>
        <v>-1358.2066697999999</v>
      </c>
    </row>
    <row r="32" spans="1:56" x14ac:dyDescent="0.25">
      <c r="A32" s="23" t="s">
        <v>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8">
        <v>0</v>
      </c>
      <c r="N32" s="3">
        <v>17555.015232999998</v>
      </c>
      <c r="O32" s="3">
        <v>13632.279514000002</v>
      </c>
      <c r="P32" s="3">
        <v>23542.897146999989</v>
      </c>
      <c r="Q32" s="3">
        <v>22723.996207100005</v>
      </c>
      <c r="R32" s="3">
        <v>20666.654103999994</v>
      </c>
      <c r="S32" s="3">
        <v>30403.20835500001</v>
      </c>
      <c r="T32" s="3">
        <v>21890.07833099999</v>
      </c>
      <c r="U32" s="3">
        <v>23261.406024999993</v>
      </c>
      <c r="V32" s="3">
        <v>22538.560715</v>
      </c>
      <c r="W32" s="3">
        <v>26055.255121999999</v>
      </c>
      <c r="X32" s="3">
        <v>33723.999877000002</v>
      </c>
      <c r="Y32" s="38">
        <v>13066.95779</v>
      </c>
      <c r="Z32" s="3">
        <v>1323.615912</v>
      </c>
      <c r="AA32" s="3">
        <v>1369.4136469999999</v>
      </c>
      <c r="AB32" s="3">
        <v>1560.0222860000003</v>
      </c>
      <c r="AC32" s="3">
        <v>625.65954199999976</v>
      </c>
      <c r="AD32" s="3">
        <v>635.97186600000009</v>
      </c>
      <c r="AE32" s="3">
        <v>427.85798399999999</v>
      </c>
      <c r="AF32" s="3">
        <v>512.68469900000002</v>
      </c>
      <c r="AG32" s="3">
        <v>632.91718099999991</v>
      </c>
      <c r="AH32" s="3">
        <v>482.45824699999997</v>
      </c>
      <c r="AI32" s="3">
        <v>857.01621299999999</v>
      </c>
      <c r="AJ32" s="3">
        <v>530.87768899999992</v>
      </c>
      <c r="AK32" s="38">
        <v>737.04454399999997</v>
      </c>
      <c r="AL32" s="3">
        <f t="shared" si="18"/>
        <v>16231.399320999999</v>
      </c>
      <c r="AM32" s="3">
        <f t="shared" si="18"/>
        <v>12262.865867000002</v>
      </c>
      <c r="AN32" s="3">
        <f t="shared" si="18"/>
        <v>21982.874860999989</v>
      </c>
      <c r="AO32" s="3">
        <f t="shared" si="18"/>
        <v>22098.336665100003</v>
      </c>
      <c r="AP32" s="3">
        <f t="shared" si="18"/>
        <v>20030.682237999994</v>
      </c>
      <c r="AQ32" s="3">
        <f t="shared" si="18"/>
        <v>29975.350371000011</v>
      </c>
      <c r="AR32" s="3">
        <f t="shared" si="18"/>
        <v>21377.393631999988</v>
      </c>
      <c r="AS32" s="3">
        <f t="shared" si="18"/>
        <v>22628.488843999992</v>
      </c>
      <c r="AT32" s="3">
        <f t="shared" si="18"/>
        <v>22056.102468000001</v>
      </c>
      <c r="AU32" s="3">
        <f t="shared" si="18"/>
        <v>25198.238909</v>
      </c>
      <c r="AV32" s="3">
        <f t="shared" si="18"/>
        <v>33193.122188000001</v>
      </c>
      <c r="AW32" s="17">
        <f t="shared" si="18"/>
        <v>12329.913246</v>
      </c>
    </row>
    <row r="33" spans="1:50" x14ac:dyDescent="0.25">
      <c r="A33" s="23" t="s">
        <v>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8">
        <v>0</v>
      </c>
      <c r="N33" s="3">
        <v>136187.38701049998</v>
      </c>
      <c r="O33" s="3">
        <v>121644.01614059997</v>
      </c>
      <c r="P33" s="3">
        <v>189970.50010080007</v>
      </c>
      <c r="Q33" s="3">
        <v>150694.77927909995</v>
      </c>
      <c r="R33" s="3">
        <v>189165.37056430001</v>
      </c>
      <c r="S33" s="3">
        <v>131364.09128339996</v>
      </c>
      <c r="T33" s="3">
        <v>150984.73910639988</v>
      </c>
      <c r="U33" s="3">
        <v>128900.09241295003</v>
      </c>
      <c r="V33" s="3">
        <v>139274.53445969999</v>
      </c>
      <c r="W33" s="3">
        <v>139240.1356223</v>
      </c>
      <c r="X33" s="3">
        <v>150419.0696288</v>
      </c>
      <c r="Y33" s="38">
        <v>148587.9121355</v>
      </c>
      <c r="Z33" s="3">
        <v>1078.3257519999997</v>
      </c>
      <c r="AA33" s="3">
        <v>2133.8076980000001</v>
      </c>
      <c r="AB33" s="3">
        <v>1300.4008569</v>
      </c>
      <c r="AC33" s="3">
        <v>1431.3236730000001</v>
      </c>
      <c r="AD33" s="3">
        <v>3247.9829362</v>
      </c>
      <c r="AE33" s="3">
        <v>2888.0273830000001</v>
      </c>
      <c r="AF33" s="3">
        <v>2836.4207409999999</v>
      </c>
      <c r="AG33" s="3">
        <v>5671.4142830000001</v>
      </c>
      <c r="AH33" s="3">
        <v>4435.3919338000005</v>
      </c>
      <c r="AI33" s="3">
        <v>1545.5226247999999</v>
      </c>
      <c r="AJ33" s="3">
        <v>1372.6464456000003</v>
      </c>
      <c r="AK33" s="38">
        <v>10974.772220300001</v>
      </c>
      <c r="AL33" s="3">
        <f t="shared" si="18"/>
        <v>135109.06125849998</v>
      </c>
      <c r="AM33" s="3">
        <f t="shared" si="18"/>
        <v>119510.20844259996</v>
      </c>
      <c r="AN33" s="3">
        <f t="shared" si="18"/>
        <v>188670.09924390007</v>
      </c>
      <c r="AO33" s="3">
        <f t="shared" si="18"/>
        <v>149263.45560609995</v>
      </c>
      <c r="AP33" s="3">
        <f t="shared" si="18"/>
        <v>185917.38762810003</v>
      </c>
      <c r="AQ33" s="3">
        <f t="shared" si="18"/>
        <v>128476.06390039997</v>
      </c>
      <c r="AR33" s="3">
        <f t="shared" si="18"/>
        <v>148148.31836539987</v>
      </c>
      <c r="AS33" s="3">
        <f t="shared" si="18"/>
        <v>123228.67812995003</v>
      </c>
      <c r="AT33" s="3">
        <f t="shared" si="18"/>
        <v>134839.14252589998</v>
      </c>
      <c r="AU33" s="3">
        <f t="shared" si="18"/>
        <v>137694.61299749999</v>
      </c>
      <c r="AV33" s="3">
        <f t="shared" si="18"/>
        <v>149046.42318320001</v>
      </c>
      <c r="AW33" s="17">
        <f t="shared" si="18"/>
        <v>137613.13991520001</v>
      </c>
    </row>
    <row r="34" spans="1:50" x14ac:dyDescent="0.25">
      <c r="A34" s="23" t="s">
        <v>7</v>
      </c>
      <c r="B34" s="3">
        <v>20043</v>
      </c>
      <c r="C34" s="3">
        <v>19780</v>
      </c>
      <c r="D34" s="3">
        <v>23129</v>
      </c>
      <c r="E34" s="3">
        <v>22194</v>
      </c>
      <c r="F34" s="3">
        <v>24388</v>
      </c>
      <c r="G34" s="3">
        <v>23382</v>
      </c>
      <c r="H34" s="3">
        <v>23625</v>
      </c>
      <c r="I34" s="3">
        <v>24942</v>
      </c>
      <c r="J34" s="3">
        <v>23399</v>
      </c>
      <c r="K34" s="3">
        <v>22976</v>
      </c>
      <c r="L34" s="3">
        <v>19457</v>
      </c>
      <c r="M34" s="38">
        <v>10958</v>
      </c>
      <c r="N34" s="3">
        <v>47948.627497199974</v>
      </c>
      <c r="O34" s="3">
        <v>49518.547156999964</v>
      </c>
      <c r="P34" s="3">
        <v>46700.164041100019</v>
      </c>
      <c r="Q34" s="3">
        <v>46324.229995600013</v>
      </c>
      <c r="R34" s="3">
        <v>59150.881078699975</v>
      </c>
      <c r="S34" s="3">
        <v>38270.783278699972</v>
      </c>
      <c r="T34" s="3">
        <v>55455.131152600021</v>
      </c>
      <c r="U34" s="3">
        <v>61135.935737939988</v>
      </c>
      <c r="V34" s="3">
        <v>48470.170647500003</v>
      </c>
      <c r="W34" s="3">
        <v>54275.144588299998</v>
      </c>
      <c r="X34" s="3">
        <v>43574.9810325</v>
      </c>
      <c r="Y34" s="38">
        <v>32995.7183639</v>
      </c>
      <c r="Z34" s="3">
        <v>6405.9041676000024</v>
      </c>
      <c r="AA34" s="3">
        <v>5566.2610052</v>
      </c>
      <c r="AB34" s="3">
        <v>9452.8154591999992</v>
      </c>
      <c r="AC34" s="3">
        <v>7450.6430714999997</v>
      </c>
      <c r="AD34" s="3">
        <v>9147.8928818999975</v>
      </c>
      <c r="AE34" s="3">
        <v>10003.761076800001</v>
      </c>
      <c r="AF34" s="3">
        <v>9236.5100546999984</v>
      </c>
      <c r="AG34" s="3">
        <v>11086.416011499996</v>
      </c>
      <c r="AH34" s="3">
        <v>8862.6457091999982</v>
      </c>
      <c r="AI34" s="3">
        <v>10506.3154579</v>
      </c>
      <c r="AJ34" s="3">
        <v>7005.4753669000029</v>
      </c>
      <c r="AK34" s="38">
        <v>8168.9223596999982</v>
      </c>
      <c r="AL34" s="3">
        <f t="shared" si="18"/>
        <v>61585.723329599976</v>
      </c>
      <c r="AM34" s="3">
        <f t="shared" si="18"/>
        <v>63732.286151799963</v>
      </c>
      <c r="AN34" s="3">
        <f t="shared" si="18"/>
        <v>60376.348581900013</v>
      </c>
      <c r="AO34" s="3">
        <f t="shared" si="18"/>
        <v>61067.586924100004</v>
      </c>
      <c r="AP34" s="3">
        <f t="shared" si="18"/>
        <v>74390.988196799983</v>
      </c>
      <c r="AQ34" s="3">
        <f t="shared" si="18"/>
        <v>51649.02220189997</v>
      </c>
      <c r="AR34" s="3">
        <f t="shared" si="18"/>
        <v>69843.621097900017</v>
      </c>
      <c r="AS34" s="3">
        <f t="shared" si="18"/>
        <v>74991.51972643999</v>
      </c>
      <c r="AT34" s="3">
        <f t="shared" si="18"/>
        <v>63006.524938299997</v>
      </c>
      <c r="AU34" s="3">
        <f t="shared" si="18"/>
        <v>66744.829130400001</v>
      </c>
      <c r="AV34" s="3">
        <f t="shared" si="18"/>
        <v>56026.505665599994</v>
      </c>
      <c r="AW34" s="17">
        <f t="shared" si="18"/>
        <v>35784.796004200005</v>
      </c>
    </row>
    <row r="35" spans="1:50" x14ac:dyDescent="0.25">
      <c r="A35" s="24" t="s">
        <v>12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8">
        <v>0</v>
      </c>
      <c r="N35" s="3">
        <v>1481.1716175999998</v>
      </c>
      <c r="O35" s="3">
        <v>1291.6287193999999</v>
      </c>
      <c r="P35" s="3">
        <v>1428.3327489999997</v>
      </c>
      <c r="Q35" s="3">
        <v>1743.7505640000002</v>
      </c>
      <c r="R35" s="3">
        <v>1385.1403674999997</v>
      </c>
      <c r="S35" s="3">
        <v>1772.2428211000001</v>
      </c>
      <c r="T35" s="3">
        <v>1700.3502687999996</v>
      </c>
      <c r="U35" s="3">
        <v>2578.5418933999995</v>
      </c>
      <c r="V35" s="3">
        <v>1233.7449263999999</v>
      </c>
      <c r="W35" s="3">
        <v>1655.1438779</v>
      </c>
      <c r="X35" s="3">
        <v>1916.1232649999999</v>
      </c>
      <c r="Y35" s="38">
        <v>1123.222162</v>
      </c>
      <c r="Z35" s="3">
        <v>4543.5012137999993</v>
      </c>
      <c r="AA35" s="3">
        <v>3567.3715119000008</v>
      </c>
      <c r="AB35" s="3">
        <v>3793.7403540000005</v>
      </c>
      <c r="AC35" s="3">
        <v>828.87459999999999</v>
      </c>
      <c r="AD35" s="3">
        <v>1598.2829419999998</v>
      </c>
      <c r="AE35" s="3">
        <v>713.6311005</v>
      </c>
      <c r="AF35" s="3">
        <v>1380.3306</v>
      </c>
      <c r="AG35" s="3">
        <v>1754.6628899999998</v>
      </c>
      <c r="AH35" s="3">
        <v>532.56900510000003</v>
      </c>
      <c r="AI35" s="3">
        <v>4.3173129999999995</v>
      </c>
      <c r="AJ35" s="3">
        <v>21.267778</v>
      </c>
      <c r="AK35" s="38">
        <v>36.598020999999996</v>
      </c>
      <c r="AL35" s="3">
        <f t="shared" si="18"/>
        <v>-3062.3295961999993</v>
      </c>
      <c r="AM35" s="3">
        <f t="shared" si="18"/>
        <v>-2275.7427925000011</v>
      </c>
      <c r="AN35" s="3">
        <f t="shared" si="18"/>
        <v>-2365.4076050000008</v>
      </c>
      <c r="AO35" s="3">
        <f t="shared" si="18"/>
        <v>914.87596400000018</v>
      </c>
      <c r="AP35" s="3">
        <f t="shared" si="18"/>
        <v>-213.14257450000014</v>
      </c>
      <c r="AQ35" s="3">
        <f t="shared" si="18"/>
        <v>1058.6117206000001</v>
      </c>
      <c r="AR35" s="3">
        <f t="shared" si="18"/>
        <v>320.01966879999964</v>
      </c>
      <c r="AS35" s="3">
        <f t="shared" si="18"/>
        <v>823.87900339999965</v>
      </c>
      <c r="AT35" s="3">
        <f t="shared" si="18"/>
        <v>701.17592129999991</v>
      </c>
      <c r="AU35" s="3">
        <f t="shared" si="18"/>
        <v>1650.8265649</v>
      </c>
      <c r="AV35" s="3">
        <f t="shared" si="18"/>
        <v>1894.855487</v>
      </c>
      <c r="AW35" s="17">
        <f t="shared" si="18"/>
        <v>1086.624141</v>
      </c>
    </row>
    <row r="36" spans="1:50" ht="15.6" x14ac:dyDescent="0.25">
      <c r="A36" s="48" t="s">
        <v>64</v>
      </c>
      <c r="B36" s="45">
        <f t="shared" ref="B36:M36" si="19">B37+B41+B42+B45+B46+B47+B48</f>
        <v>754964.23008332599</v>
      </c>
      <c r="C36" s="45">
        <f t="shared" si="19"/>
        <v>721574.54608332692</v>
      </c>
      <c r="D36" s="45">
        <f t="shared" si="19"/>
        <v>794733.32608332695</v>
      </c>
      <c r="E36" s="45">
        <f t="shared" si="19"/>
        <v>781780.53608332702</v>
      </c>
      <c r="F36" s="45">
        <f t="shared" si="19"/>
        <v>815122.50608332595</v>
      </c>
      <c r="G36" s="45">
        <f t="shared" si="19"/>
        <v>779732.70608332602</v>
      </c>
      <c r="H36" s="45">
        <f t="shared" si="19"/>
        <v>803159.191083326</v>
      </c>
      <c r="I36" s="45">
        <f t="shared" si="19"/>
        <v>721390.25108332699</v>
      </c>
      <c r="J36" s="45">
        <f t="shared" si="19"/>
        <v>674226.07608332695</v>
      </c>
      <c r="K36" s="45">
        <f t="shared" si="19"/>
        <v>705362.23608332593</v>
      </c>
      <c r="L36" s="45">
        <f t="shared" si="19"/>
        <v>632389.64608332701</v>
      </c>
      <c r="M36" s="46">
        <f t="shared" si="19"/>
        <v>702974.87608332594</v>
      </c>
      <c r="N36" s="45">
        <f t="shared" ref="N36:AK36" si="20">SUM(N37:N38)+SUM(N41:N42)+SUM(N45:N48)</f>
        <v>142812.52945092</v>
      </c>
      <c r="O36" s="45">
        <f t="shared" si="20"/>
        <v>126756.58426229999</v>
      </c>
      <c r="P36" s="45">
        <f t="shared" si="20"/>
        <v>114454.70382279999</v>
      </c>
      <c r="Q36" s="45">
        <f t="shared" si="20"/>
        <v>138259.00563975004</v>
      </c>
      <c r="R36" s="45">
        <f t="shared" si="20"/>
        <v>144090.81847960001</v>
      </c>
      <c r="S36" s="45">
        <f t="shared" si="20"/>
        <v>135865.04744080015</v>
      </c>
      <c r="T36" s="45">
        <f>SUM(T37:T38)+SUM(T41:T42)+SUM(T45:T48)</f>
        <v>126048.03304380001</v>
      </c>
      <c r="U36" s="45">
        <f t="shared" si="20"/>
        <v>171800.58317159995</v>
      </c>
      <c r="V36" s="45">
        <f t="shared" si="20"/>
        <v>105417.5418317</v>
      </c>
      <c r="W36" s="45">
        <f t="shared" si="20"/>
        <v>140880.58934509999</v>
      </c>
      <c r="X36" s="45">
        <f t="shared" si="20"/>
        <v>137293.75914159999</v>
      </c>
      <c r="Y36" s="46">
        <f t="shared" si="20"/>
        <v>131847.6988713</v>
      </c>
      <c r="Z36" s="45">
        <f t="shared" si="20"/>
        <v>102015.2910121</v>
      </c>
      <c r="AA36" s="45">
        <f t="shared" si="20"/>
        <v>125282.41271249999</v>
      </c>
      <c r="AB36" s="45">
        <f t="shared" si="20"/>
        <v>168240.80345089998</v>
      </c>
      <c r="AC36" s="45">
        <f t="shared" si="20"/>
        <v>157491.92700220001</v>
      </c>
      <c r="AD36" s="45">
        <f t="shared" si="20"/>
        <v>168957.79500820002</v>
      </c>
      <c r="AE36" s="45">
        <f t="shared" si="20"/>
        <v>106348.2931822</v>
      </c>
      <c r="AF36" s="45">
        <f>SUM(AF37:AF38)+SUM(AF41:AF42)+SUM(AF45:AF48)</f>
        <v>102933.04046580003</v>
      </c>
      <c r="AG36" s="45">
        <f t="shared" si="20"/>
        <v>103868.62923319</v>
      </c>
      <c r="AH36" s="45">
        <f t="shared" si="20"/>
        <v>90301.07412450001</v>
      </c>
      <c r="AI36" s="45">
        <f t="shared" si="20"/>
        <v>71326.272578600008</v>
      </c>
      <c r="AJ36" s="45">
        <f t="shared" si="20"/>
        <v>126120.1905667</v>
      </c>
      <c r="AK36" s="46">
        <f t="shared" si="20"/>
        <v>110014.19398540001</v>
      </c>
      <c r="AL36" s="45">
        <f t="shared" si="18"/>
        <v>795761.46852214611</v>
      </c>
      <c r="AM36" s="45">
        <f t="shared" si="18"/>
        <v>723048.717633127</v>
      </c>
      <c r="AN36" s="45">
        <f t="shared" si="18"/>
        <v>740947.22645522689</v>
      </c>
      <c r="AO36" s="45">
        <f t="shared" si="18"/>
        <v>762547.61472087703</v>
      </c>
      <c r="AP36" s="45">
        <f t="shared" si="18"/>
        <v>790255.52955472597</v>
      </c>
      <c r="AQ36" s="45">
        <f t="shared" si="18"/>
        <v>809249.4603419262</v>
      </c>
      <c r="AR36" s="45">
        <f t="shared" si="18"/>
        <v>826274.18366132607</v>
      </c>
      <c r="AS36" s="45">
        <f t="shared" si="18"/>
        <v>789322.20502173703</v>
      </c>
      <c r="AT36" s="45">
        <f t="shared" si="18"/>
        <v>689342.54379052692</v>
      </c>
      <c r="AU36" s="45">
        <f t="shared" si="18"/>
        <v>774916.55284982594</v>
      </c>
      <c r="AV36" s="45">
        <f t="shared" si="18"/>
        <v>643563.21465822705</v>
      </c>
      <c r="AW36" s="47">
        <f t="shared" si="18"/>
        <v>724808.38096922589</v>
      </c>
    </row>
    <row r="37" spans="1:50" x14ac:dyDescent="0.25">
      <c r="A37" s="22" t="s">
        <v>16</v>
      </c>
      <c r="B37" s="2">
        <v>220326.93283333001</v>
      </c>
      <c r="C37" s="2">
        <v>211580.93283333001</v>
      </c>
      <c r="D37" s="2">
        <v>229561.93283333001</v>
      </c>
      <c r="E37" s="2">
        <v>229322.93283333001</v>
      </c>
      <c r="F37" s="2">
        <v>217520.93283333001</v>
      </c>
      <c r="G37" s="2">
        <v>225870.93283333001</v>
      </c>
      <c r="H37" s="2">
        <v>222234.93283333001</v>
      </c>
      <c r="I37" s="2">
        <v>170131.93283333001</v>
      </c>
      <c r="J37" s="2">
        <v>186618.93283333001</v>
      </c>
      <c r="K37" s="2">
        <v>210275.93283333001</v>
      </c>
      <c r="L37" s="2">
        <v>197862.93283333001</v>
      </c>
      <c r="M37" s="36">
        <v>231865.93283333001</v>
      </c>
      <c r="N37" s="2">
        <v>4759.4571792000006</v>
      </c>
      <c r="O37" s="2">
        <v>7283.5346804999999</v>
      </c>
      <c r="P37" s="2">
        <v>6521.7422057999993</v>
      </c>
      <c r="Q37" s="2">
        <v>7276.7652447</v>
      </c>
      <c r="R37" s="2">
        <v>9000.3224699999992</v>
      </c>
      <c r="S37" s="2">
        <v>8111.5684954999997</v>
      </c>
      <c r="T37" s="2">
        <v>17685.755988299999</v>
      </c>
      <c r="U37" s="2">
        <v>26654.721318589996</v>
      </c>
      <c r="V37" s="2">
        <v>10677.216479300001</v>
      </c>
      <c r="W37" s="2">
        <v>11035.556956999999</v>
      </c>
      <c r="X37" s="2">
        <v>15056.9698591</v>
      </c>
      <c r="Y37" s="36">
        <v>14594.048811899998</v>
      </c>
      <c r="Z37" s="2">
        <v>18001.118688999999</v>
      </c>
      <c r="AA37" s="2">
        <v>31354.69312</v>
      </c>
      <c r="AB37" s="2">
        <v>60516.645999999986</v>
      </c>
      <c r="AC37" s="2">
        <v>25258.389513000002</v>
      </c>
      <c r="AD37" s="2">
        <v>51690.292499999996</v>
      </c>
      <c r="AE37" s="2">
        <v>27622.601189999998</v>
      </c>
      <c r="AF37" s="2">
        <v>20489.027440000002</v>
      </c>
      <c r="AG37" s="2">
        <v>32145.539618000003</v>
      </c>
      <c r="AH37" s="2">
        <v>16156.750882999999</v>
      </c>
      <c r="AI37" s="2">
        <v>4090.3634999999999</v>
      </c>
      <c r="AJ37" s="2">
        <v>33741.007999999994</v>
      </c>
      <c r="AK37" s="36">
        <v>32529.882712000002</v>
      </c>
      <c r="AL37" s="2">
        <f t="shared" si="18"/>
        <v>207085.27132353</v>
      </c>
      <c r="AM37" s="2">
        <f t="shared" si="18"/>
        <v>187509.77439382998</v>
      </c>
      <c r="AN37" s="2">
        <f t="shared" si="18"/>
        <v>175567.02903913002</v>
      </c>
      <c r="AO37" s="2">
        <f t="shared" si="18"/>
        <v>211341.30856503002</v>
      </c>
      <c r="AP37" s="2">
        <f t="shared" si="18"/>
        <v>174830.96280333004</v>
      </c>
      <c r="AQ37" s="2">
        <f t="shared" si="18"/>
        <v>206359.90013883001</v>
      </c>
      <c r="AR37" s="2">
        <f t="shared" si="18"/>
        <v>219431.66138162999</v>
      </c>
      <c r="AS37" s="2">
        <f t="shared" si="18"/>
        <v>164641.11453391999</v>
      </c>
      <c r="AT37" s="2">
        <f t="shared" si="18"/>
        <v>181139.39842963</v>
      </c>
      <c r="AU37" s="2">
        <f t="shared" si="18"/>
        <v>217221.12629032999</v>
      </c>
      <c r="AV37" s="2">
        <f t="shared" si="18"/>
        <v>179178.89469243001</v>
      </c>
      <c r="AW37" s="19">
        <f t="shared" si="18"/>
        <v>213930.09893323001</v>
      </c>
    </row>
    <row r="38" spans="1:50" x14ac:dyDescent="0.25">
      <c r="A38" s="24" t="s">
        <v>35</v>
      </c>
      <c r="B38" s="2">
        <f t="shared" ref="B38:AK38" si="21">B39+B40</f>
        <v>178464.81559499999</v>
      </c>
      <c r="C38" s="2">
        <f t="shared" si="21"/>
        <v>171380.55559500001</v>
      </c>
      <c r="D38" s="2">
        <f t="shared" si="21"/>
        <v>185945.165595</v>
      </c>
      <c r="E38" s="2">
        <f t="shared" si="21"/>
        <v>185751.575595</v>
      </c>
      <c r="F38" s="2">
        <f t="shared" si="21"/>
        <v>176191.95559500001</v>
      </c>
      <c r="G38" s="2">
        <f t="shared" si="21"/>
        <v>182955.45559500001</v>
      </c>
      <c r="H38" s="2">
        <f t="shared" si="21"/>
        <v>180010.295595</v>
      </c>
      <c r="I38" s="2">
        <f t="shared" si="21"/>
        <v>137806.86559500001</v>
      </c>
      <c r="J38" s="2">
        <f t="shared" si="21"/>
        <v>151161.64825500001</v>
      </c>
      <c r="K38" s="2">
        <f t="shared" si="21"/>
        <v>170323.70809500001</v>
      </c>
      <c r="L38" s="2">
        <f t="shared" si="21"/>
        <v>160269.17809500001</v>
      </c>
      <c r="M38" s="36">
        <f t="shared" si="21"/>
        <v>187811.608095</v>
      </c>
      <c r="N38" s="2">
        <f t="shared" si="21"/>
        <v>14067.985316420003</v>
      </c>
      <c r="O38" s="2">
        <f t="shared" si="21"/>
        <v>15533.717487499995</v>
      </c>
      <c r="P38" s="2">
        <f t="shared" si="21"/>
        <v>15190.411140500002</v>
      </c>
      <c r="Q38" s="2">
        <f t="shared" si="21"/>
        <v>15938.849331650003</v>
      </c>
      <c r="R38" s="2">
        <f t="shared" si="21"/>
        <v>17788.916274499992</v>
      </c>
      <c r="S38" s="2">
        <f t="shared" si="21"/>
        <v>16966.576276200016</v>
      </c>
      <c r="T38" s="2">
        <f>T39+T40</f>
        <v>17456.249924199994</v>
      </c>
      <c r="U38" s="2">
        <f t="shared" si="21"/>
        <v>18667.098279910009</v>
      </c>
      <c r="V38" s="2">
        <f t="shared" si="21"/>
        <v>16500.512260299998</v>
      </c>
      <c r="W38" s="2">
        <f t="shared" si="21"/>
        <v>19767.591607499999</v>
      </c>
      <c r="X38" s="2">
        <f t="shared" si="21"/>
        <v>19380.520269000001</v>
      </c>
      <c r="Y38" s="36">
        <f t="shared" si="21"/>
        <v>15150.4614736</v>
      </c>
      <c r="Z38" s="2">
        <f t="shared" si="21"/>
        <v>23689.535222099999</v>
      </c>
      <c r="AA38" s="2">
        <f t="shared" si="21"/>
        <v>24685.322756900001</v>
      </c>
      <c r="AB38" s="2">
        <f t="shared" si="21"/>
        <v>32988.339600399995</v>
      </c>
      <c r="AC38" s="2">
        <f t="shared" si="21"/>
        <v>30996.728610999999</v>
      </c>
      <c r="AD38" s="2">
        <f t="shared" si="21"/>
        <v>31270.48340830001</v>
      </c>
      <c r="AE38" s="2">
        <f t="shared" si="21"/>
        <v>27991.634374799989</v>
      </c>
      <c r="AF38" s="2">
        <f>AF39+AF40</f>
        <v>24287.317958100015</v>
      </c>
      <c r="AG38" s="2">
        <f t="shared" si="21"/>
        <v>23677.106653320006</v>
      </c>
      <c r="AH38" s="2">
        <f t="shared" si="21"/>
        <v>21810.624217199998</v>
      </c>
      <c r="AI38" s="2">
        <f t="shared" si="21"/>
        <v>25375.292846900011</v>
      </c>
      <c r="AJ38" s="2">
        <f t="shared" si="21"/>
        <v>23358.478827700004</v>
      </c>
      <c r="AK38" s="36">
        <f t="shared" si="21"/>
        <v>22079.796506900006</v>
      </c>
      <c r="AL38" s="2">
        <f t="shared" si="18"/>
        <v>168843.26568931999</v>
      </c>
      <c r="AM38" s="2">
        <f t="shared" si="18"/>
        <v>162228.95032559999</v>
      </c>
      <c r="AN38" s="2">
        <f t="shared" si="18"/>
        <v>168147.2371351</v>
      </c>
      <c r="AO38" s="2">
        <f t="shared" si="18"/>
        <v>170693.69631565001</v>
      </c>
      <c r="AP38" s="2">
        <f t="shared" si="18"/>
        <v>162710.3884612</v>
      </c>
      <c r="AQ38" s="2">
        <f t="shared" si="18"/>
        <v>171930.39749640002</v>
      </c>
      <c r="AR38" s="2">
        <f t="shared" si="18"/>
        <v>173179.22756109998</v>
      </c>
      <c r="AS38" s="2">
        <f t="shared" si="18"/>
        <v>132796.85722159001</v>
      </c>
      <c r="AT38" s="2">
        <f t="shared" si="18"/>
        <v>145851.53629809999</v>
      </c>
      <c r="AU38" s="2">
        <f t="shared" si="18"/>
        <v>164716.00685559999</v>
      </c>
      <c r="AV38" s="2">
        <f t="shared" si="18"/>
        <v>156291.21953629999</v>
      </c>
      <c r="AW38" s="19">
        <f t="shared" si="18"/>
        <v>180882.27306169999</v>
      </c>
      <c r="AX38" s="53"/>
    </row>
    <row r="39" spans="1:50" x14ac:dyDescent="0.25">
      <c r="A39" s="24" t="s">
        <v>47</v>
      </c>
      <c r="B39" s="2">
        <v>178464.81559499999</v>
      </c>
      <c r="C39" s="2">
        <v>171380.55559500001</v>
      </c>
      <c r="D39" s="2">
        <v>185945.165595</v>
      </c>
      <c r="E39" s="2">
        <v>185751.575595</v>
      </c>
      <c r="F39" s="2">
        <v>176191.95559500001</v>
      </c>
      <c r="G39" s="2">
        <v>182955.45559500001</v>
      </c>
      <c r="H39" s="2">
        <v>180010.295595</v>
      </c>
      <c r="I39" s="2">
        <v>137806.86559500001</v>
      </c>
      <c r="J39" s="2">
        <v>151161.64825500001</v>
      </c>
      <c r="K39" s="2">
        <v>170323.70809500001</v>
      </c>
      <c r="L39" s="2">
        <v>160269.17809500001</v>
      </c>
      <c r="M39" s="36">
        <v>187811.608095</v>
      </c>
      <c r="N39" s="2">
        <v>9266.1162036000023</v>
      </c>
      <c r="O39" s="2">
        <v>9686.4215163999961</v>
      </c>
      <c r="P39" s="2">
        <v>10182.969888400001</v>
      </c>
      <c r="Q39" s="2">
        <v>10542.473420999999</v>
      </c>
      <c r="R39" s="2">
        <v>11693.857868299996</v>
      </c>
      <c r="S39" s="2">
        <v>11614.388031600014</v>
      </c>
      <c r="T39" s="2">
        <v>11812.800777999995</v>
      </c>
      <c r="U39" s="2">
        <v>12156.700831490001</v>
      </c>
      <c r="V39" s="2">
        <v>10604.6217237</v>
      </c>
      <c r="W39" s="2">
        <v>12544.0595163</v>
      </c>
      <c r="X39" s="2">
        <v>12785.0925835</v>
      </c>
      <c r="Y39" s="36">
        <v>10413.1146981</v>
      </c>
      <c r="Z39" s="2">
        <v>16152.780710000001</v>
      </c>
      <c r="AA39" s="2">
        <v>16066.281673600002</v>
      </c>
      <c r="AB39" s="2">
        <v>20453.793782799996</v>
      </c>
      <c r="AC39" s="2">
        <v>18330.4902678</v>
      </c>
      <c r="AD39" s="2">
        <v>19468.055556600004</v>
      </c>
      <c r="AE39" s="2">
        <v>16121.986582200003</v>
      </c>
      <c r="AF39" s="2">
        <v>12162.900300000003</v>
      </c>
      <c r="AG39" s="2">
        <v>12432.477419000001</v>
      </c>
      <c r="AH39" s="2">
        <v>11480.937109799999</v>
      </c>
      <c r="AI39" s="2">
        <v>13673.190130000003</v>
      </c>
      <c r="AJ39" s="2">
        <v>12486.7642363</v>
      </c>
      <c r="AK39" s="36">
        <v>11407.7861314</v>
      </c>
      <c r="AL39" s="2">
        <f t="shared" si="18"/>
        <v>171578.15108860002</v>
      </c>
      <c r="AM39" s="2">
        <f t="shared" si="18"/>
        <v>165000.69543780002</v>
      </c>
      <c r="AN39" s="2">
        <f t="shared" si="18"/>
        <v>175674.34170059999</v>
      </c>
      <c r="AO39" s="2">
        <f t="shared" si="18"/>
        <v>177963.55874820001</v>
      </c>
      <c r="AP39" s="2">
        <f t="shared" si="18"/>
        <v>168417.75790669999</v>
      </c>
      <c r="AQ39" s="2">
        <f t="shared" si="18"/>
        <v>178447.85704440001</v>
      </c>
      <c r="AR39" s="2">
        <f t="shared" si="18"/>
        <v>179660.196073</v>
      </c>
      <c r="AS39" s="2">
        <f t="shared" si="18"/>
        <v>137531.08900749002</v>
      </c>
      <c r="AT39" s="2">
        <f t="shared" si="18"/>
        <v>150285.3328689</v>
      </c>
      <c r="AU39" s="2">
        <f t="shared" si="18"/>
        <v>169194.57748130002</v>
      </c>
      <c r="AV39" s="2">
        <f t="shared" si="18"/>
        <v>160567.50644220001</v>
      </c>
      <c r="AW39" s="19">
        <f t="shared" si="18"/>
        <v>186816.93666169999</v>
      </c>
    </row>
    <row r="40" spans="1:50" x14ac:dyDescent="0.25">
      <c r="A40" s="24" t="s">
        <v>48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8">
        <v>0</v>
      </c>
      <c r="N40" s="3">
        <v>4801.8691128200007</v>
      </c>
      <c r="O40" s="3">
        <v>5847.2959710999985</v>
      </c>
      <c r="P40" s="3">
        <v>5007.4412521000013</v>
      </c>
      <c r="Q40" s="3">
        <v>5396.3759106500029</v>
      </c>
      <c r="R40" s="3">
        <v>6095.058406199998</v>
      </c>
      <c r="S40" s="3">
        <v>5352.1882446</v>
      </c>
      <c r="T40" s="3">
        <v>5643.4491461999987</v>
      </c>
      <c r="U40" s="3">
        <v>6510.3974484200062</v>
      </c>
      <c r="V40" s="3">
        <v>5895.8905365999999</v>
      </c>
      <c r="W40" s="3">
        <v>7223.5320911999997</v>
      </c>
      <c r="X40" s="3">
        <v>6595.4276854999998</v>
      </c>
      <c r="Y40" s="38">
        <v>4737.3467755000001</v>
      </c>
      <c r="Z40" s="3">
        <v>7536.7545120999976</v>
      </c>
      <c r="AA40" s="3">
        <v>8619.0410833000005</v>
      </c>
      <c r="AB40" s="3">
        <v>12534.545817600001</v>
      </c>
      <c r="AC40" s="3">
        <v>12666.238343200001</v>
      </c>
      <c r="AD40" s="3">
        <v>11802.427851700006</v>
      </c>
      <c r="AE40" s="3">
        <v>11869.647792599986</v>
      </c>
      <c r="AF40" s="3">
        <v>12124.417658100012</v>
      </c>
      <c r="AG40" s="3">
        <v>11244.629234320004</v>
      </c>
      <c r="AH40" s="3">
        <v>10329.687107399999</v>
      </c>
      <c r="AI40" s="3">
        <v>11702.102716900006</v>
      </c>
      <c r="AJ40" s="3">
        <v>10871.714591400005</v>
      </c>
      <c r="AK40" s="38">
        <v>10672.010375500004</v>
      </c>
      <c r="AL40" s="3">
        <f t="shared" si="18"/>
        <v>-2734.8853992799968</v>
      </c>
      <c r="AM40" s="3">
        <f t="shared" si="18"/>
        <v>-2771.745112200002</v>
      </c>
      <c r="AN40" s="3">
        <f t="shared" si="18"/>
        <v>-7527.1045654999998</v>
      </c>
      <c r="AO40" s="3">
        <f t="shared" si="18"/>
        <v>-7269.8624325499977</v>
      </c>
      <c r="AP40" s="3">
        <f t="shared" si="18"/>
        <v>-5707.3694455000077</v>
      </c>
      <c r="AQ40" s="3">
        <f t="shared" si="18"/>
        <v>-6517.4595479999862</v>
      </c>
      <c r="AR40" s="3">
        <f t="shared" si="18"/>
        <v>-6480.9685119000133</v>
      </c>
      <c r="AS40" s="3">
        <f t="shared" si="18"/>
        <v>-4734.2317858999977</v>
      </c>
      <c r="AT40" s="3">
        <f t="shared" si="18"/>
        <v>-4433.7965707999992</v>
      </c>
      <c r="AU40" s="3">
        <f t="shared" si="18"/>
        <v>-4478.5706257000065</v>
      </c>
      <c r="AV40" s="3">
        <f t="shared" si="18"/>
        <v>-4276.286905900005</v>
      </c>
      <c r="AW40" s="17">
        <f t="shared" si="18"/>
        <v>-5934.6636000000035</v>
      </c>
    </row>
    <row r="41" spans="1:50" x14ac:dyDescent="0.25">
      <c r="A41" s="23" t="s">
        <v>9</v>
      </c>
      <c r="B41" s="2">
        <v>369173.50633333001</v>
      </c>
      <c r="C41" s="2">
        <v>345009.50633333001</v>
      </c>
      <c r="D41" s="2">
        <v>369885.50633333001</v>
      </c>
      <c r="E41" s="2">
        <v>372411.50633333001</v>
      </c>
      <c r="F41" s="2">
        <v>421527.50633333001</v>
      </c>
      <c r="G41" s="2">
        <v>381471.50633333001</v>
      </c>
      <c r="H41" s="2">
        <v>389091.50633333001</v>
      </c>
      <c r="I41" s="2">
        <v>343077.50633333001</v>
      </c>
      <c r="J41" s="2">
        <v>302025.50633333001</v>
      </c>
      <c r="K41" s="2">
        <v>305040.50633333001</v>
      </c>
      <c r="L41" s="2">
        <v>250540.50633333001</v>
      </c>
      <c r="M41" s="36">
        <v>327509.50633333001</v>
      </c>
      <c r="N41" s="2">
        <v>9589.7589599999992</v>
      </c>
      <c r="O41" s="2">
        <v>2549.3323700000001</v>
      </c>
      <c r="P41" s="2">
        <v>1578.6526799999999</v>
      </c>
      <c r="Q41" s="2">
        <v>2549.0798090000003</v>
      </c>
      <c r="R41" s="2">
        <v>1866.8478599999999</v>
      </c>
      <c r="S41" s="2">
        <v>528.57472900000005</v>
      </c>
      <c r="T41" s="2">
        <v>76.681159999999991</v>
      </c>
      <c r="U41" s="2">
        <v>81.383071999999999</v>
      </c>
      <c r="V41" s="2">
        <v>105.47956000000001</v>
      </c>
      <c r="W41" s="2">
        <v>5014.3910400000004</v>
      </c>
      <c r="X41" s="2">
        <v>108.4463634</v>
      </c>
      <c r="Y41" s="36">
        <v>8697.5643980000004</v>
      </c>
      <c r="Z41" s="2">
        <v>27708.967693000002</v>
      </c>
      <c r="AA41" s="2">
        <v>31740.715424999999</v>
      </c>
      <c r="AB41" s="2">
        <v>36788.612999999998</v>
      </c>
      <c r="AC41" s="2">
        <v>51147.95422800001</v>
      </c>
      <c r="AD41" s="2">
        <v>45432.740295000003</v>
      </c>
      <c r="AE41" s="2">
        <v>27299.435960000003</v>
      </c>
      <c r="AF41" s="2">
        <v>34596.970869000004</v>
      </c>
      <c r="AG41" s="2">
        <v>22286.584503000002</v>
      </c>
      <c r="AH41" s="2">
        <v>31780.581629000004</v>
      </c>
      <c r="AI41" s="2">
        <v>14250.157647</v>
      </c>
      <c r="AJ41" s="2">
        <v>40094.949993999995</v>
      </c>
      <c r="AK41" s="36">
        <v>33554.006977999998</v>
      </c>
      <c r="AL41" s="2">
        <f t="shared" si="18"/>
        <v>351054.29760033003</v>
      </c>
      <c r="AM41" s="2">
        <f t="shared" si="18"/>
        <v>315818.12327833002</v>
      </c>
      <c r="AN41" s="2">
        <f t="shared" si="18"/>
        <v>334675.54601332999</v>
      </c>
      <c r="AO41" s="2">
        <f t="shared" si="18"/>
        <v>323812.63191433001</v>
      </c>
      <c r="AP41" s="2">
        <f t="shared" si="18"/>
        <v>377961.61389832996</v>
      </c>
      <c r="AQ41" s="2">
        <f t="shared" si="18"/>
        <v>354700.64510233002</v>
      </c>
      <c r="AR41" s="2">
        <f t="shared" si="18"/>
        <v>354571.21662432997</v>
      </c>
      <c r="AS41" s="2">
        <f t="shared" si="18"/>
        <v>320872.30490232998</v>
      </c>
      <c r="AT41" s="2">
        <f t="shared" si="18"/>
        <v>270350.40426432999</v>
      </c>
      <c r="AU41" s="2">
        <f t="shared" si="18"/>
        <v>295804.73972633004</v>
      </c>
      <c r="AV41" s="2">
        <f t="shared" si="18"/>
        <v>210554.00270273001</v>
      </c>
      <c r="AW41" s="19">
        <f t="shared" si="18"/>
        <v>302653.06375333003</v>
      </c>
    </row>
    <row r="42" spans="1:50" x14ac:dyDescent="0.25">
      <c r="A42" s="24" t="s">
        <v>50</v>
      </c>
      <c r="B42" s="3">
        <f t="shared" ref="B42:AK42" si="22">B43+B44</f>
        <v>67808.25</v>
      </c>
      <c r="C42" s="3">
        <f t="shared" si="22"/>
        <v>66590.25</v>
      </c>
      <c r="D42" s="3">
        <f t="shared" si="22"/>
        <v>88003.25</v>
      </c>
      <c r="E42" s="3">
        <f t="shared" si="22"/>
        <v>81233.25</v>
      </c>
      <c r="F42" s="3">
        <f t="shared" si="22"/>
        <v>79526.25</v>
      </c>
      <c r="G42" s="3">
        <f t="shared" si="22"/>
        <v>76086.25</v>
      </c>
      <c r="H42" s="3">
        <f t="shared" si="22"/>
        <v>80802.25</v>
      </c>
      <c r="I42" s="3">
        <f t="shared" si="22"/>
        <v>93594.25</v>
      </c>
      <c r="J42" s="3">
        <f t="shared" si="22"/>
        <v>82668.25</v>
      </c>
      <c r="K42" s="3">
        <f t="shared" si="22"/>
        <v>85124.25</v>
      </c>
      <c r="L42" s="3">
        <f t="shared" si="22"/>
        <v>78067.25</v>
      </c>
      <c r="M42" s="38">
        <f t="shared" si="22"/>
        <v>53244.25</v>
      </c>
      <c r="N42" s="3">
        <f t="shared" si="22"/>
        <v>25204.2498634</v>
      </c>
      <c r="O42" s="3">
        <f t="shared" si="22"/>
        <v>28545.641430399992</v>
      </c>
      <c r="P42" s="3">
        <f t="shared" si="22"/>
        <v>12851.412608099999</v>
      </c>
      <c r="Q42" s="3">
        <f t="shared" si="22"/>
        <v>31930.521598099996</v>
      </c>
      <c r="R42" s="3">
        <f t="shared" si="22"/>
        <v>24040.614867000008</v>
      </c>
      <c r="S42" s="3">
        <f t="shared" si="22"/>
        <v>15783.924752700001</v>
      </c>
      <c r="T42" s="3">
        <f>T43+T44</f>
        <v>18573.3442889</v>
      </c>
      <c r="U42" s="3">
        <f t="shared" si="22"/>
        <v>17664.430955689997</v>
      </c>
      <c r="V42" s="3">
        <f t="shared" si="22"/>
        <v>5477.1121004000006</v>
      </c>
      <c r="W42" s="3">
        <f t="shared" si="22"/>
        <v>17900.7336885</v>
      </c>
      <c r="X42" s="3">
        <f t="shared" si="22"/>
        <v>9627.6373767000005</v>
      </c>
      <c r="Y42" s="38">
        <f t="shared" si="22"/>
        <v>7919.3764746000006</v>
      </c>
      <c r="Z42" s="3">
        <f t="shared" si="22"/>
        <v>17002.377485999998</v>
      </c>
      <c r="AA42" s="3">
        <f t="shared" si="22"/>
        <v>19067.471356800001</v>
      </c>
      <c r="AB42" s="3">
        <f t="shared" si="22"/>
        <v>25153.140520000008</v>
      </c>
      <c r="AC42" s="3">
        <f t="shared" si="22"/>
        <v>28157.807901</v>
      </c>
      <c r="AD42" s="3">
        <f t="shared" si="22"/>
        <v>25367.739680999999</v>
      </c>
      <c r="AE42" s="3">
        <f t="shared" si="22"/>
        <v>17937.839871999997</v>
      </c>
      <c r="AF42" s="3">
        <f>AF43+AF44</f>
        <v>14892.814316999997</v>
      </c>
      <c r="AG42" s="3">
        <f t="shared" si="22"/>
        <v>16709.880478899999</v>
      </c>
      <c r="AH42" s="3">
        <f t="shared" si="22"/>
        <v>9623.0647822999999</v>
      </c>
      <c r="AI42" s="3">
        <f t="shared" si="22"/>
        <v>14676.479748400001</v>
      </c>
      <c r="AJ42" s="3">
        <f t="shared" si="22"/>
        <v>16627.226102000001</v>
      </c>
      <c r="AK42" s="38">
        <f t="shared" si="22"/>
        <v>13330.411478800001</v>
      </c>
      <c r="AL42" s="3">
        <f t="shared" si="18"/>
        <v>76010.12237740001</v>
      </c>
      <c r="AM42" s="3">
        <f t="shared" si="18"/>
        <v>76068.420073599991</v>
      </c>
      <c r="AN42" s="3">
        <f t="shared" si="18"/>
        <v>75701.522088099999</v>
      </c>
      <c r="AO42" s="3">
        <f t="shared" si="18"/>
        <v>85005.9636971</v>
      </c>
      <c r="AP42" s="3">
        <f t="shared" si="18"/>
        <v>78199.125186000019</v>
      </c>
      <c r="AQ42" s="3">
        <f t="shared" si="18"/>
        <v>73932.3348807</v>
      </c>
      <c r="AR42" s="3">
        <f t="shared" si="18"/>
        <v>84482.779971900003</v>
      </c>
      <c r="AS42" s="3">
        <f t="shared" si="18"/>
        <v>94548.800476789998</v>
      </c>
      <c r="AT42" s="3">
        <f t="shared" si="18"/>
        <v>78522.297318099998</v>
      </c>
      <c r="AU42" s="3">
        <f t="shared" si="18"/>
        <v>88348.503940099996</v>
      </c>
      <c r="AV42" s="3">
        <f t="shared" si="18"/>
        <v>71067.661274700004</v>
      </c>
      <c r="AW42" s="17">
        <f t="shared" si="18"/>
        <v>47833.214995800001</v>
      </c>
    </row>
    <row r="43" spans="1:50" x14ac:dyDescent="0.25">
      <c r="A43" s="24" t="s">
        <v>52</v>
      </c>
      <c r="B43" s="3">
        <v>67808.25</v>
      </c>
      <c r="C43" s="3">
        <v>66590.25</v>
      </c>
      <c r="D43" s="3">
        <v>88003.25</v>
      </c>
      <c r="E43" s="3">
        <v>81233.25</v>
      </c>
      <c r="F43" s="3">
        <v>79526.25</v>
      </c>
      <c r="G43" s="3">
        <v>76086.25</v>
      </c>
      <c r="H43" s="3">
        <v>80802.25</v>
      </c>
      <c r="I43" s="3">
        <v>93594.25</v>
      </c>
      <c r="J43" s="3">
        <v>82668.25</v>
      </c>
      <c r="K43" s="3">
        <v>85124.25</v>
      </c>
      <c r="L43" s="3">
        <v>78067.25</v>
      </c>
      <c r="M43" s="38">
        <v>53244.25</v>
      </c>
      <c r="N43" s="3">
        <v>24833.7099069</v>
      </c>
      <c r="O43" s="3">
        <v>27732.857236899992</v>
      </c>
      <c r="P43" s="3">
        <v>11648.785284399999</v>
      </c>
      <c r="Q43" s="3">
        <v>30852.813248799997</v>
      </c>
      <c r="R43" s="3">
        <v>23684.569975700007</v>
      </c>
      <c r="S43" s="3">
        <v>10926.694929400001</v>
      </c>
      <c r="T43" s="3">
        <v>15472.835073799999</v>
      </c>
      <c r="U43" s="3">
        <v>17337.972966809997</v>
      </c>
      <c r="V43" s="3">
        <v>5028.7136453000003</v>
      </c>
      <c r="W43" s="3">
        <v>17389.763183800002</v>
      </c>
      <c r="X43" s="3">
        <v>8367.9472361999997</v>
      </c>
      <c r="Y43" s="38">
        <v>6738.0579076000004</v>
      </c>
      <c r="Z43" s="3">
        <v>13262.873235999998</v>
      </c>
      <c r="AA43" s="3">
        <v>11597.407110999999</v>
      </c>
      <c r="AB43" s="3">
        <v>16961.425230000008</v>
      </c>
      <c r="AC43" s="3">
        <v>18939.827697000001</v>
      </c>
      <c r="AD43" s="3">
        <v>16429.589948000001</v>
      </c>
      <c r="AE43" s="3">
        <v>11675.396584999999</v>
      </c>
      <c r="AF43" s="3">
        <v>7110.1268599999985</v>
      </c>
      <c r="AG43" s="3">
        <v>10499.093282</v>
      </c>
      <c r="AH43" s="3">
        <v>4968.3871790000003</v>
      </c>
      <c r="AI43" s="3">
        <v>9400.0121769999987</v>
      </c>
      <c r="AJ43" s="3">
        <v>11582.924625</v>
      </c>
      <c r="AK43" s="38">
        <v>9203.0271348000006</v>
      </c>
      <c r="AL43" s="3">
        <f t="shared" si="18"/>
        <v>79379.086670899997</v>
      </c>
      <c r="AM43" s="3">
        <f t="shared" si="18"/>
        <v>82725.700125899995</v>
      </c>
      <c r="AN43" s="3">
        <f t="shared" si="18"/>
        <v>82690.610054399993</v>
      </c>
      <c r="AO43" s="3">
        <f t="shared" si="18"/>
        <v>93146.235551799997</v>
      </c>
      <c r="AP43" s="3">
        <f t="shared" si="18"/>
        <v>86781.230027700018</v>
      </c>
      <c r="AQ43" s="3">
        <f t="shared" si="18"/>
        <v>75337.548344399998</v>
      </c>
      <c r="AR43" s="3">
        <f t="shared" si="18"/>
        <v>89164.958213799997</v>
      </c>
      <c r="AS43" s="3">
        <f t="shared" si="18"/>
        <v>100433.12968480999</v>
      </c>
      <c r="AT43" s="3">
        <f t="shared" si="18"/>
        <v>82728.576466300001</v>
      </c>
      <c r="AU43" s="3">
        <f t="shared" si="18"/>
        <v>93114.001006800012</v>
      </c>
      <c r="AV43" s="3">
        <f t="shared" si="18"/>
        <v>74852.272611199995</v>
      </c>
      <c r="AW43" s="17">
        <f t="shared" si="18"/>
        <v>50779.280772799997</v>
      </c>
    </row>
    <row r="44" spans="1:50" x14ac:dyDescent="0.25">
      <c r="A44" s="24" t="s">
        <v>53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8">
        <v>0</v>
      </c>
      <c r="N44" s="3">
        <v>370.53995650000007</v>
      </c>
      <c r="O44" s="3">
        <v>812.78419349999956</v>
      </c>
      <c r="P44" s="3">
        <v>1202.6273237000003</v>
      </c>
      <c r="Q44" s="3">
        <v>1077.7083493000005</v>
      </c>
      <c r="R44" s="3">
        <v>356.04489129999996</v>
      </c>
      <c r="S44" s="3">
        <v>4857.229823300001</v>
      </c>
      <c r="T44" s="3">
        <v>3100.5092151000008</v>
      </c>
      <c r="U44" s="3">
        <v>326.45798887999996</v>
      </c>
      <c r="V44" s="3">
        <v>448.39845509999998</v>
      </c>
      <c r="W44" s="3">
        <v>510.97050469999999</v>
      </c>
      <c r="X44" s="3">
        <v>1259.6901405000001</v>
      </c>
      <c r="Y44" s="38">
        <v>1181.318567</v>
      </c>
      <c r="Z44" s="3">
        <v>3739.50425</v>
      </c>
      <c r="AA44" s="3">
        <v>7470.0642458000011</v>
      </c>
      <c r="AB44" s="3">
        <v>8191.715290000001</v>
      </c>
      <c r="AC44" s="3">
        <v>9217.9802039999995</v>
      </c>
      <c r="AD44" s="3">
        <v>8938.1497330000002</v>
      </c>
      <c r="AE44" s="3">
        <v>6262.4432870000001</v>
      </c>
      <c r="AF44" s="3">
        <v>7782.6874569999991</v>
      </c>
      <c r="AG44" s="3">
        <v>6210.7871969000007</v>
      </c>
      <c r="AH44" s="3">
        <v>4654.6776032999996</v>
      </c>
      <c r="AI44" s="3">
        <v>5276.4675714000014</v>
      </c>
      <c r="AJ44" s="3">
        <v>5044.301477</v>
      </c>
      <c r="AK44" s="38">
        <v>4127.384344000001</v>
      </c>
      <c r="AL44" s="3">
        <f t="shared" si="18"/>
        <v>-3368.9642934999997</v>
      </c>
      <c r="AM44" s="3">
        <f t="shared" si="18"/>
        <v>-6657.2800523000014</v>
      </c>
      <c r="AN44" s="3">
        <f t="shared" si="18"/>
        <v>-6989.0879663000005</v>
      </c>
      <c r="AO44" s="3">
        <f t="shared" si="18"/>
        <v>-8140.2718546999986</v>
      </c>
      <c r="AP44" s="3">
        <f t="shared" si="18"/>
        <v>-8582.1048417000002</v>
      </c>
      <c r="AQ44" s="3">
        <f t="shared" si="18"/>
        <v>-1405.213463699999</v>
      </c>
      <c r="AR44" s="3">
        <f t="shared" si="18"/>
        <v>-4682.1782418999983</v>
      </c>
      <c r="AS44" s="3">
        <f t="shared" si="18"/>
        <v>-5884.3292080200008</v>
      </c>
      <c r="AT44" s="3">
        <f t="shared" si="18"/>
        <v>-4206.2791481999993</v>
      </c>
      <c r="AU44" s="3">
        <f t="shared" si="18"/>
        <v>-4765.4970667000016</v>
      </c>
      <c r="AV44" s="3">
        <f t="shared" si="18"/>
        <v>-3784.6113365000001</v>
      </c>
      <c r="AW44" s="17">
        <f t="shared" si="18"/>
        <v>-2946.0657770000007</v>
      </c>
    </row>
    <row r="45" spans="1:50" x14ac:dyDescent="0.25">
      <c r="A45" s="29" t="s">
        <v>36</v>
      </c>
      <c r="B45" s="3">
        <v>40734.400000000001</v>
      </c>
      <c r="C45" s="3">
        <v>40116.400000000001</v>
      </c>
      <c r="D45" s="3">
        <v>49057.4</v>
      </c>
      <c r="E45" s="3">
        <v>44751.4</v>
      </c>
      <c r="F45" s="3">
        <v>44627.4</v>
      </c>
      <c r="G45" s="3">
        <v>40838.400000000001</v>
      </c>
      <c r="H45" s="3">
        <v>49424.4</v>
      </c>
      <c r="I45" s="3">
        <v>48706.400000000001</v>
      </c>
      <c r="J45" s="3">
        <v>49990.400000000001</v>
      </c>
      <c r="K45" s="3">
        <v>47342.400000000001</v>
      </c>
      <c r="L45" s="3">
        <v>48092.4</v>
      </c>
      <c r="M45" s="38">
        <v>33243.4</v>
      </c>
      <c r="N45" s="3">
        <v>2318.4118239999998</v>
      </c>
      <c r="O45" s="3">
        <v>4590.2697566999987</v>
      </c>
      <c r="P45" s="3">
        <v>1901.9314717000002</v>
      </c>
      <c r="Q45" s="3">
        <v>3289.9099893999996</v>
      </c>
      <c r="R45" s="3">
        <v>2267.1561767999992</v>
      </c>
      <c r="S45" s="3">
        <v>955.64684629999999</v>
      </c>
      <c r="T45" s="3">
        <v>1473.6710586000002</v>
      </c>
      <c r="U45" s="3">
        <v>2005.6699027400002</v>
      </c>
      <c r="V45" s="3">
        <v>1290.3803103</v>
      </c>
      <c r="W45" s="3">
        <v>2682.4766974999998</v>
      </c>
      <c r="X45" s="3">
        <v>1309.5237282999999</v>
      </c>
      <c r="Y45" s="38">
        <v>1275.9157465000001</v>
      </c>
      <c r="Z45" s="3">
        <v>7582.7042219999985</v>
      </c>
      <c r="AA45" s="3">
        <v>8528.9335544000005</v>
      </c>
      <c r="AB45" s="3">
        <v>6097.9918400000024</v>
      </c>
      <c r="AC45" s="3">
        <v>4717.7772050000003</v>
      </c>
      <c r="AD45" s="3">
        <v>9159.5105507999997</v>
      </c>
      <c r="AE45" s="3">
        <v>2015.7480657999997</v>
      </c>
      <c r="AF45" s="3">
        <v>2763.6566679999996</v>
      </c>
      <c r="AG45" s="3">
        <v>3727.9700189999999</v>
      </c>
      <c r="AH45" s="3">
        <v>7446.54918</v>
      </c>
      <c r="AI45" s="3">
        <v>8482.3246469999995</v>
      </c>
      <c r="AJ45" s="3">
        <v>7565.3033835999995</v>
      </c>
      <c r="AK45" s="38">
        <v>4132.2788369999998</v>
      </c>
      <c r="AL45" s="3">
        <f t="shared" si="18"/>
        <v>35470.107602000004</v>
      </c>
      <c r="AM45" s="3">
        <f t="shared" si="18"/>
        <v>36177.736202300002</v>
      </c>
      <c r="AN45" s="3">
        <f t="shared" si="18"/>
        <v>44861.339631700001</v>
      </c>
      <c r="AO45" s="3">
        <f t="shared" si="18"/>
        <v>43323.532784400006</v>
      </c>
      <c r="AP45" s="3">
        <f t="shared" si="18"/>
        <v>37735.045626000006</v>
      </c>
      <c r="AQ45" s="3">
        <f t="shared" si="18"/>
        <v>39778.298780500001</v>
      </c>
      <c r="AR45" s="3">
        <f t="shared" si="18"/>
        <v>48134.414390599995</v>
      </c>
      <c r="AS45" s="3">
        <f t="shared" si="18"/>
        <v>46984.099883740004</v>
      </c>
      <c r="AT45" s="3">
        <f t="shared" si="18"/>
        <v>43834.231130300002</v>
      </c>
      <c r="AU45" s="3">
        <f t="shared" si="18"/>
        <v>41542.552050500002</v>
      </c>
      <c r="AV45" s="3">
        <f t="shared" si="18"/>
        <v>41836.620344700001</v>
      </c>
      <c r="AW45" s="17">
        <f t="shared" si="18"/>
        <v>30387.036909500006</v>
      </c>
    </row>
    <row r="46" spans="1:50" x14ac:dyDescent="0.25">
      <c r="A46" s="23" t="s">
        <v>17</v>
      </c>
      <c r="B46" s="3">
        <v>56921.140916666001</v>
      </c>
      <c r="C46" s="3">
        <v>58277.456916666997</v>
      </c>
      <c r="D46" s="3">
        <v>58225.236916667003</v>
      </c>
      <c r="E46" s="3">
        <v>54061.446916667002</v>
      </c>
      <c r="F46" s="3">
        <v>51920.416916665999</v>
      </c>
      <c r="G46" s="3">
        <v>55465.616916665997</v>
      </c>
      <c r="H46" s="3">
        <v>61606.101916665997</v>
      </c>
      <c r="I46" s="3">
        <v>65880.161916666999</v>
      </c>
      <c r="J46" s="3">
        <v>52922.986916667003</v>
      </c>
      <c r="K46" s="3">
        <v>57579.146916666003</v>
      </c>
      <c r="L46" s="3">
        <v>57826.556916667003</v>
      </c>
      <c r="M46" s="38">
        <v>57111.786916666002</v>
      </c>
      <c r="N46" s="3">
        <v>79732.445295500016</v>
      </c>
      <c r="O46" s="3">
        <v>61507.727171000006</v>
      </c>
      <c r="P46" s="3">
        <v>69646.309151799986</v>
      </c>
      <c r="Q46" s="3">
        <v>72699.007129400052</v>
      </c>
      <c r="R46" s="3">
        <v>79318.537959600013</v>
      </c>
      <c r="S46" s="3">
        <v>84475.848723500123</v>
      </c>
      <c r="T46" s="3">
        <v>66594.322411700021</v>
      </c>
      <c r="U46" s="3">
        <v>97797.26963775995</v>
      </c>
      <c r="V46" s="3">
        <v>67481.953470799999</v>
      </c>
      <c r="W46" s="3">
        <v>77197.794945799993</v>
      </c>
      <c r="X46" s="3">
        <v>80906.776647599996</v>
      </c>
      <c r="Y46" s="38">
        <v>60860.648677800003</v>
      </c>
      <c r="Z46" s="3">
        <v>7988.6396779999995</v>
      </c>
      <c r="AA46" s="3">
        <v>9852.4249723999983</v>
      </c>
      <c r="AB46" s="3">
        <v>6597.0472135</v>
      </c>
      <c r="AC46" s="3">
        <v>17130.140796200001</v>
      </c>
      <c r="AD46" s="3">
        <v>5997.9457331000003</v>
      </c>
      <c r="AE46" s="3">
        <v>3443.1655206</v>
      </c>
      <c r="AF46" s="3">
        <v>5879.7930377000012</v>
      </c>
      <c r="AG46" s="3">
        <v>5246.9474409700006</v>
      </c>
      <c r="AH46" s="3">
        <v>3297.8692464000001</v>
      </c>
      <c r="AI46" s="3">
        <v>4161.1735003000003</v>
      </c>
      <c r="AJ46" s="3">
        <v>4617.9004043999985</v>
      </c>
      <c r="AK46" s="38">
        <v>4347.3525436999998</v>
      </c>
      <c r="AL46" s="3">
        <f t="shared" si="18"/>
        <v>128664.946534166</v>
      </c>
      <c r="AM46" s="3">
        <f t="shared" si="18"/>
        <v>109932.75911526701</v>
      </c>
      <c r="AN46" s="3">
        <f t="shared" si="18"/>
        <v>121274.49885496699</v>
      </c>
      <c r="AO46" s="3">
        <f t="shared" si="18"/>
        <v>109630.31324986706</v>
      </c>
      <c r="AP46" s="3">
        <f t="shared" si="18"/>
        <v>125241.00914316601</v>
      </c>
      <c r="AQ46" s="3">
        <f t="shared" si="18"/>
        <v>136498.30011956612</v>
      </c>
      <c r="AR46" s="3">
        <f t="shared" si="18"/>
        <v>122320.63129066602</v>
      </c>
      <c r="AS46" s="3">
        <f t="shared" si="18"/>
        <v>158430.48411345697</v>
      </c>
      <c r="AT46" s="3">
        <f t="shared" si="18"/>
        <v>117107.071141067</v>
      </c>
      <c r="AU46" s="3">
        <f t="shared" si="18"/>
        <v>130615.76836216598</v>
      </c>
      <c r="AV46" s="3">
        <f t="shared" si="18"/>
        <v>134115.43315986701</v>
      </c>
      <c r="AW46" s="17">
        <f t="shared" si="18"/>
        <v>113625.083050766</v>
      </c>
    </row>
    <row r="47" spans="1:50" x14ac:dyDescent="0.25">
      <c r="A47" s="23" t="s">
        <v>10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36">
        <v>0</v>
      </c>
      <c r="N47" s="2">
        <v>1239.4901153999999</v>
      </c>
      <c r="O47" s="2">
        <v>933.7734773000002</v>
      </c>
      <c r="P47" s="2">
        <v>1346.0009989</v>
      </c>
      <c r="Q47" s="2">
        <v>1958.6340665</v>
      </c>
      <c r="R47" s="2">
        <v>3293.3460255</v>
      </c>
      <c r="S47" s="2">
        <v>3808.7899760000005</v>
      </c>
      <c r="T47" s="2">
        <v>1067.1716440999999</v>
      </c>
      <c r="U47" s="2">
        <v>642.57144561000007</v>
      </c>
      <c r="V47" s="2">
        <v>1215.9606555999999</v>
      </c>
      <c r="W47" s="2">
        <v>2387.6753217999999</v>
      </c>
      <c r="X47" s="2">
        <v>862.89326989999995</v>
      </c>
      <c r="Y47" s="36">
        <v>1931.4244109000001</v>
      </c>
      <c r="Z47" s="2">
        <v>40.034022</v>
      </c>
      <c r="AA47" s="2">
        <v>52.851527000000004</v>
      </c>
      <c r="AB47" s="2">
        <v>79.058277000000004</v>
      </c>
      <c r="AC47" s="2">
        <v>62.843747999999991</v>
      </c>
      <c r="AD47" s="2">
        <v>34.560392999999998</v>
      </c>
      <c r="AE47" s="2">
        <v>37.862400999999998</v>
      </c>
      <c r="AF47" s="2">
        <v>23.446252999999999</v>
      </c>
      <c r="AG47" s="2">
        <v>70.293519999999987</v>
      </c>
      <c r="AH47" s="2">
        <v>185.63418659999999</v>
      </c>
      <c r="AI47" s="2">
        <v>288.48068900000004</v>
      </c>
      <c r="AJ47" s="2">
        <v>115.31785499999999</v>
      </c>
      <c r="AK47" s="36">
        <v>40.464928999999991</v>
      </c>
      <c r="AL47" s="2">
        <f t="shared" si="18"/>
        <v>1199.4560933999999</v>
      </c>
      <c r="AM47" s="2">
        <f t="shared" si="18"/>
        <v>880.92195030000016</v>
      </c>
      <c r="AN47" s="2">
        <f t="shared" si="18"/>
        <v>1266.9427218999999</v>
      </c>
      <c r="AO47" s="2">
        <f t="shared" si="18"/>
        <v>1895.7903185</v>
      </c>
      <c r="AP47" s="2">
        <f t="shared" si="18"/>
        <v>3258.7856324999998</v>
      </c>
      <c r="AQ47" s="2">
        <f t="shared" si="18"/>
        <v>3770.9275750000006</v>
      </c>
      <c r="AR47" s="2">
        <f t="shared" si="18"/>
        <v>1043.7253910999998</v>
      </c>
      <c r="AS47" s="2">
        <f t="shared" si="18"/>
        <v>572.27792561000012</v>
      </c>
      <c r="AT47" s="2">
        <f t="shared" si="18"/>
        <v>1030.3264689999999</v>
      </c>
      <c r="AU47" s="2">
        <f t="shared" si="18"/>
        <v>2099.1946327999999</v>
      </c>
      <c r="AV47" s="2">
        <f t="shared" si="18"/>
        <v>747.57541489999994</v>
      </c>
      <c r="AW47" s="19">
        <f t="shared" si="18"/>
        <v>1890.9594819000001</v>
      </c>
    </row>
    <row r="48" spans="1:50" x14ac:dyDescent="0.25">
      <c r="A48" s="23" t="s">
        <v>13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36">
        <v>0</v>
      </c>
      <c r="N48" s="2">
        <v>5900.7308969999995</v>
      </c>
      <c r="O48" s="2">
        <v>5812.5878889000005</v>
      </c>
      <c r="P48" s="2">
        <v>5418.2435659999983</v>
      </c>
      <c r="Q48" s="2">
        <v>2616.2384710000001</v>
      </c>
      <c r="R48" s="2">
        <v>6515.0768461999996</v>
      </c>
      <c r="S48" s="2">
        <v>5234.1176415999998</v>
      </c>
      <c r="T48" s="2">
        <v>3120.8365680000006</v>
      </c>
      <c r="U48" s="2">
        <v>8287.4385593000006</v>
      </c>
      <c r="V48" s="2">
        <v>2668.9269949999998</v>
      </c>
      <c r="W48" s="2">
        <v>4894.369087</v>
      </c>
      <c r="X48" s="2">
        <v>10040.9916276</v>
      </c>
      <c r="Y48" s="36">
        <v>21418.258878000001</v>
      </c>
      <c r="Z48" s="2">
        <v>1.9139999999999999</v>
      </c>
      <c r="AA48" s="2">
        <v>0</v>
      </c>
      <c r="AB48" s="2">
        <v>19.966999999999999</v>
      </c>
      <c r="AC48" s="2">
        <v>20.285</v>
      </c>
      <c r="AD48" s="2">
        <v>4.5224469999999997</v>
      </c>
      <c r="AE48" s="2">
        <v>5.7980000000000002E-3</v>
      </c>
      <c r="AF48" s="2">
        <v>1.3923E-2</v>
      </c>
      <c r="AG48" s="2">
        <v>4.3070000000000004</v>
      </c>
      <c r="AH48" s="2">
        <v>0</v>
      </c>
      <c r="AI48" s="2">
        <v>2</v>
      </c>
      <c r="AJ48" s="2">
        <v>6.0000000000000001E-3</v>
      </c>
      <c r="AK48" s="36">
        <v>0</v>
      </c>
      <c r="AL48" s="2">
        <f t="shared" si="18"/>
        <v>5898.8168969999997</v>
      </c>
      <c r="AM48" s="2">
        <f t="shared" si="18"/>
        <v>5812.5878889000005</v>
      </c>
      <c r="AN48" s="2">
        <f t="shared" si="18"/>
        <v>5398.2765659999986</v>
      </c>
      <c r="AO48" s="2">
        <f t="shared" si="18"/>
        <v>2595.9534710000003</v>
      </c>
      <c r="AP48" s="2">
        <f t="shared" si="18"/>
        <v>6510.5543991999994</v>
      </c>
      <c r="AQ48" s="2">
        <f t="shared" si="18"/>
        <v>5234.1118435999997</v>
      </c>
      <c r="AR48" s="2">
        <f t="shared" si="18"/>
        <v>3120.8226450000006</v>
      </c>
      <c r="AS48" s="2">
        <f t="shared" si="18"/>
        <v>8283.1315592999999</v>
      </c>
      <c r="AT48" s="2">
        <f t="shared" si="18"/>
        <v>2668.9269949999998</v>
      </c>
      <c r="AU48" s="2">
        <f t="shared" si="18"/>
        <v>4892.369087</v>
      </c>
      <c r="AV48" s="2">
        <f t="shared" si="18"/>
        <v>10040.985627600001</v>
      </c>
      <c r="AW48" s="19">
        <f t="shared" si="18"/>
        <v>21418.258878000001</v>
      </c>
    </row>
    <row r="49" spans="1:49" x14ac:dyDescent="0.25">
      <c r="A49" s="44" t="s">
        <v>37</v>
      </c>
      <c r="B49" s="45">
        <f t="shared" ref="B49:AK49" si="23">B50+B51</f>
        <v>135306.85291666701</v>
      </c>
      <c r="C49" s="45">
        <f t="shared" si="23"/>
        <v>120341.912916667</v>
      </c>
      <c r="D49" s="45">
        <f t="shared" si="23"/>
        <v>148124.89291666701</v>
      </c>
      <c r="E49" s="45">
        <f t="shared" si="23"/>
        <v>154994.02291666699</v>
      </c>
      <c r="F49" s="45">
        <f t="shared" si="23"/>
        <v>135216.02291666699</v>
      </c>
      <c r="G49" s="45">
        <f t="shared" si="23"/>
        <v>139993.02291666699</v>
      </c>
      <c r="H49" s="45">
        <f t="shared" si="23"/>
        <v>140635.02291666699</v>
      </c>
      <c r="I49" s="45">
        <f t="shared" si="23"/>
        <v>154054.02291666699</v>
      </c>
      <c r="J49" s="45">
        <f t="shared" si="23"/>
        <v>144993.02291666699</v>
      </c>
      <c r="K49" s="45">
        <f t="shared" si="23"/>
        <v>144448.39291666701</v>
      </c>
      <c r="L49" s="45">
        <f t="shared" si="23"/>
        <v>135402.02291666699</v>
      </c>
      <c r="M49" s="46">
        <f t="shared" si="23"/>
        <v>113816.02291666699</v>
      </c>
      <c r="N49" s="45">
        <f t="shared" si="23"/>
        <v>42636.995201300022</v>
      </c>
      <c r="O49" s="45">
        <f t="shared" si="23"/>
        <v>32297.267601300016</v>
      </c>
      <c r="P49" s="45">
        <f t="shared" si="23"/>
        <v>36318.756974399985</v>
      </c>
      <c r="Q49" s="45">
        <f t="shared" si="23"/>
        <v>49513.347003549999</v>
      </c>
      <c r="R49" s="45">
        <f t="shared" si="23"/>
        <v>42514.011506099996</v>
      </c>
      <c r="S49" s="45">
        <f t="shared" si="23"/>
        <v>37749.129969000001</v>
      </c>
      <c r="T49" s="45">
        <f>T50+T51</f>
        <v>39351.925026100005</v>
      </c>
      <c r="U49" s="45">
        <f t="shared" si="23"/>
        <v>46066.248371150024</v>
      </c>
      <c r="V49" s="45">
        <f t="shared" si="23"/>
        <v>37777.407996900001</v>
      </c>
      <c r="W49" s="45">
        <f t="shared" si="23"/>
        <v>42635.093572600003</v>
      </c>
      <c r="X49" s="45">
        <f t="shared" si="23"/>
        <v>41031.804618199996</v>
      </c>
      <c r="Y49" s="46">
        <f t="shared" si="23"/>
        <v>32621.9596944</v>
      </c>
      <c r="Z49" s="45">
        <f t="shared" si="23"/>
        <v>95969.4067736</v>
      </c>
      <c r="AA49" s="45">
        <f t="shared" si="23"/>
        <v>113656.9138013</v>
      </c>
      <c r="AB49" s="45">
        <f t="shared" si="23"/>
        <v>113243.33025909998</v>
      </c>
      <c r="AC49" s="45">
        <f t="shared" si="23"/>
        <v>108442.04754679996</v>
      </c>
      <c r="AD49" s="45">
        <f t="shared" si="23"/>
        <v>135237.95183740003</v>
      </c>
      <c r="AE49" s="45">
        <f t="shared" si="23"/>
        <v>85791.495584999997</v>
      </c>
      <c r="AF49" s="45">
        <f>AF50+AF51</f>
        <v>114988.8100535</v>
      </c>
      <c r="AG49" s="45">
        <f t="shared" si="23"/>
        <v>111191.19178988</v>
      </c>
      <c r="AH49" s="45">
        <f t="shared" si="23"/>
        <v>109872.97937110002</v>
      </c>
      <c r="AI49" s="45">
        <f t="shared" si="23"/>
        <v>86727.250386999993</v>
      </c>
      <c r="AJ49" s="45">
        <f t="shared" si="23"/>
        <v>90036.241985500004</v>
      </c>
      <c r="AK49" s="46">
        <f t="shared" si="23"/>
        <v>100155.37368899997</v>
      </c>
      <c r="AL49" s="45">
        <f>AL50+AL51</f>
        <v>81974.44134436702</v>
      </c>
      <c r="AM49" s="45">
        <f t="shared" ref="AM49:AW49" si="24">AM50+AM51</f>
        <v>38982.266716667014</v>
      </c>
      <c r="AN49" s="45">
        <f t="shared" si="24"/>
        <v>71200.319631966995</v>
      </c>
      <c r="AO49" s="45">
        <f t="shared" si="24"/>
        <v>96065.322373417046</v>
      </c>
      <c r="AP49" s="45">
        <f t="shared" si="24"/>
        <v>42492.082585366988</v>
      </c>
      <c r="AQ49" s="45">
        <f t="shared" si="24"/>
        <v>91950.657300667008</v>
      </c>
      <c r="AR49" s="45">
        <f t="shared" si="24"/>
        <v>64998.137889267025</v>
      </c>
      <c r="AS49" s="45">
        <f t="shared" si="24"/>
        <v>88929.079497937026</v>
      </c>
      <c r="AT49" s="45">
        <f t="shared" si="24"/>
        <v>72897.451542466995</v>
      </c>
      <c r="AU49" s="45">
        <f t="shared" si="24"/>
        <v>100356.23610226702</v>
      </c>
      <c r="AV49" s="45">
        <f t="shared" si="24"/>
        <v>86397.585549366995</v>
      </c>
      <c r="AW49" s="47">
        <f t="shared" si="24"/>
        <v>46282.60892206704</v>
      </c>
    </row>
    <row r="50" spans="1:49" x14ac:dyDescent="0.25">
      <c r="A50" s="16" t="s">
        <v>11</v>
      </c>
      <c r="B50" s="3">
        <v>82082.600000000006</v>
      </c>
      <c r="C50" s="3">
        <v>72735.600000000006</v>
      </c>
      <c r="D50" s="3">
        <v>87789.6</v>
      </c>
      <c r="E50" s="3">
        <v>95705.600000000006</v>
      </c>
      <c r="F50" s="3">
        <v>80310.600000000006</v>
      </c>
      <c r="G50" s="3">
        <v>86673.600000000006</v>
      </c>
      <c r="H50" s="3">
        <v>82954.600000000006</v>
      </c>
      <c r="I50" s="3">
        <v>88358.6</v>
      </c>
      <c r="J50" s="3">
        <v>82897.600000000006</v>
      </c>
      <c r="K50" s="3">
        <v>84282.6</v>
      </c>
      <c r="L50" s="3">
        <v>71796.600000000006</v>
      </c>
      <c r="M50" s="38">
        <v>64079.6</v>
      </c>
      <c r="N50" s="3">
        <v>14730.014030500004</v>
      </c>
      <c r="O50" s="3">
        <v>7265.2710710000047</v>
      </c>
      <c r="P50" s="3">
        <v>8824.4638671000048</v>
      </c>
      <c r="Q50" s="3">
        <v>9525.0270090000031</v>
      </c>
      <c r="R50" s="3">
        <v>13842.121612100014</v>
      </c>
      <c r="S50" s="3">
        <v>12843.433467500001</v>
      </c>
      <c r="T50" s="3">
        <v>11217.509884900006</v>
      </c>
      <c r="U50" s="3">
        <v>10674.040849019995</v>
      </c>
      <c r="V50" s="3">
        <v>10417.7773652</v>
      </c>
      <c r="W50" s="3">
        <v>10830.843839200001</v>
      </c>
      <c r="X50" s="3">
        <v>11990.815275999999</v>
      </c>
      <c r="Y50" s="38">
        <v>8747.7741901999998</v>
      </c>
      <c r="Z50" s="3">
        <v>64414.339835900006</v>
      </c>
      <c r="AA50" s="3">
        <v>82798.848387499995</v>
      </c>
      <c r="AB50" s="3">
        <v>68209.284243900009</v>
      </c>
      <c r="AC50" s="3">
        <v>71540.637619899964</v>
      </c>
      <c r="AD50" s="3">
        <v>95773.998617700025</v>
      </c>
      <c r="AE50" s="3">
        <v>60872.367826999995</v>
      </c>
      <c r="AF50" s="3">
        <v>78824.71918059999</v>
      </c>
      <c r="AG50" s="3">
        <v>75946.498224900002</v>
      </c>
      <c r="AH50" s="3">
        <v>73399.451653900018</v>
      </c>
      <c r="AI50" s="3">
        <v>46625.277849299993</v>
      </c>
      <c r="AJ50" s="3">
        <v>60595.716707700005</v>
      </c>
      <c r="AK50" s="38">
        <v>67464.190462599974</v>
      </c>
      <c r="AL50" s="3">
        <f t="shared" ref="AL50:AW50" si="25">(B50+N50-Z50)</f>
        <v>32398.27419460001</v>
      </c>
      <c r="AM50" s="3">
        <f t="shared" si="25"/>
        <v>-2797.9773164999788</v>
      </c>
      <c r="AN50" s="3">
        <f t="shared" si="25"/>
        <v>28404.779623199996</v>
      </c>
      <c r="AO50" s="3">
        <f t="shared" si="25"/>
        <v>33689.989389100039</v>
      </c>
      <c r="AP50" s="3">
        <f t="shared" si="25"/>
        <v>-1621.2770056000008</v>
      </c>
      <c r="AQ50" s="3">
        <f t="shared" si="25"/>
        <v>38644.66564050001</v>
      </c>
      <c r="AR50" s="3">
        <f t="shared" si="25"/>
        <v>15347.390704300022</v>
      </c>
      <c r="AS50" s="3">
        <f t="shared" si="25"/>
        <v>23086.142624119995</v>
      </c>
      <c r="AT50" s="3">
        <f t="shared" si="25"/>
        <v>19915.925711299991</v>
      </c>
      <c r="AU50" s="3">
        <f t="shared" si="25"/>
        <v>48488.165989900008</v>
      </c>
      <c r="AV50" s="3">
        <f t="shared" si="25"/>
        <v>23191.698568299995</v>
      </c>
      <c r="AW50" s="17">
        <f t="shared" si="25"/>
        <v>5363.1837276000297</v>
      </c>
    </row>
    <row r="51" spans="1:49" x14ac:dyDescent="0.25">
      <c r="A51" s="48" t="s">
        <v>55</v>
      </c>
      <c r="B51" s="45">
        <f t="shared" ref="B51:AW51" si="26">(B52+B53)</f>
        <v>53224.252916666999</v>
      </c>
      <c r="C51" s="45">
        <f t="shared" si="26"/>
        <v>47606.312916666997</v>
      </c>
      <c r="D51" s="45">
        <f t="shared" si="26"/>
        <v>60335.292916667</v>
      </c>
      <c r="E51" s="45">
        <f t="shared" si="26"/>
        <v>59288.422916666997</v>
      </c>
      <c r="F51" s="45">
        <f t="shared" si="26"/>
        <v>54905.422916666997</v>
      </c>
      <c r="G51" s="45">
        <f t="shared" si="26"/>
        <v>53319.422916666997</v>
      </c>
      <c r="H51" s="45">
        <f t="shared" si="26"/>
        <v>57680.422916666997</v>
      </c>
      <c r="I51" s="45">
        <f t="shared" si="26"/>
        <v>65695.422916666997</v>
      </c>
      <c r="J51" s="45">
        <f t="shared" si="26"/>
        <v>62095.422916666997</v>
      </c>
      <c r="K51" s="45">
        <f t="shared" si="26"/>
        <v>60165.792916667</v>
      </c>
      <c r="L51" s="45">
        <f t="shared" si="26"/>
        <v>63605.422916666997</v>
      </c>
      <c r="M51" s="46">
        <f t="shared" si="26"/>
        <v>49736.422916666997</v>
      </c>
      <c r="N51" s="45">
        <f t="shared" si="26"/>
        <v>27906.981170800016</v>
      </c>
      <c r="O51" s="45">
        <f t="shared" si="26"/>
        <v>25031.99653030001</v>
      </c>
      <c r="P51" s="45">
        <f t="shared" si="26"/>
        <v>27494.293107299978</v>
      </c>
      <c r="Q51" s="45">
        <f t="shared" si="26"/>
        <v>39988.319994549995</v>
      </c>
      <c r="R51" s="45">
        <f t="shared" si="26"/>
        <v>28671.889893999985</v>
      </c>
      <c r="S51" s="45">
        <f t="shared" si="26"/>
        <v>24905.696501500002</v>
      </c>
      <c r="T51" s="45">
        <f>(T52+T53)</f>
        <v>28134.415141199999</v>
      </c>
      <c r="U51" s="45">
        <f t="shared" si="26"/>
        <v>35392.207522130026</v>
      </c>
      <c r="V51" s="45">
        <f t="shared" si="26"/>
        <v>27359.630631699998</v>
      </c>
      <c r="W51" s="45">
        <f t="shared" si="26"/>
        <v>31804.2497334</v>
      </c>
      <c r="X51" s="45">
        <f t="shared" si="26"/>
        <v>29040.989342199999</v>
      </c>
      <c r="Y51" s="46">
        <f t="shared" si="26"/>
        <v>23874.185504199999</v>
      </c>
      <c r="Z51" s="45">
        <f t="shared" si="26"/>
        <v>31555.066937699998</v>
      </c>
      <c r="AA51" s="45">
        <f t="shared" si="26"/>
        <v>30858.06541380001</v>
      </c>
      <c r="AB51" s="45">
        <f t="shared" si="26"/>
        <v>45034.04601519998</v>
      </c>
      <c r="AC51" s="45">
        <f t="shared" si="26"/>
        <v>36901.409926899993</v>
      </c>
      <c r="AD51" s="45">
        <f t="shared" si="26"/>
        <v>39463.953219700001</v>
      </c>
      <c r="AE51" s="45">
        <f t="shared" si="26"/>
        <v>24919.127758000006</v>
      </c>
      <c r="AF51" s="45">
        <f>(AF52+AF53)</f>
        <v>36164.0908729</v>
      </c>
      <c r="AG51" s="45">
        <f t="shared" si="26"/>
        <v>35244.69356498</v>
      </c>
      <c r="AH51" s="45">
        <f t="shared" si="26"/>
        <v>36473.527717199999</v>
      </c>
      <c r="AI51" s="45">
        <f t="shared" si="26"/>
        <v>40101.9725377</v>
      </c>
      <c r="AJ51" s="45">
        <f t="shared" si="26"/>
        <v>29440.525277799999</v>
      </c>
      <c r="AK51" s="46">
        <f t="shared" si="26"/>
        <v>32691.18322639999</v>
      </c>
      <c r="AL51" s="45">
        <f t="shared" si="26"/>
        <v>49576.167149767018</v>
      </c>
      <c r="AM51" s="45">
        <f t="shared" si="26"/>
        <v>41780.244033166993</v>
      </c>
      <c r="AN51" s="45">
        <f t="shared" si="26"/>
        <v>42795.540008766999</v>
      </c>
      <c r="AO51" s="45">
        <f t="shared" si="26"/>
        <v>62375.332984317007</v>
      </c>
      <c r="AP51" s="45">
        <f t="shared" si="26"/>
        <v>44113.359590966989</v>
      </c>
      <c r="AQ51" s="45">
        <f t="shared" si="26"/>
        <v>53305.991660166997</v>
      </c>
      <c r="AR51" s="45">
        <f t="shared" si="26"/>
        <v>49650.747184967004</v>
      </c>
      <c r="AS51" s="45">
        <f t="shared" si="26"/>
        <v>65842.936873817031</v>
      </c>
      <c r="AT51" s="45">
        <f t="shared" si="26"/>
        <v>52981.525831167004</v>
      </c>
      <c r="AU51" s="45">
        <f t="shared" si="26"/>
        <v>51868.070112367008</v>
      </c>
      <c r="AV51" s="45">
        <f t="shared" si="26"/>
        <v>63205.886981067</v>
      </c>
      <c r="AW51" s="47">
        <f t="shared" si="26"/>
        <v>40919.42519446701</v>
      </c>
    </row>
    <row r="52" spans="1:49" x14ac:dyDescent="0.25">
      <c r="A52" s="24" t="s">
        <v>61</v>
      </c>
      <c r="B52" s="3">
        <v>40895.652916667001</v>
      </c>
      <c r="C52" s="3">
        <v>36798.712916666998</v>
      </c>
      <c r="D52" s="3">
        <v>46190.692916667002</v>
      </c>
      <c r="E52" s="3">
        <v>43367.822916666999</v>
      </c>
      <c r="F52" s="3">
        <v>41636.822916666999</v>
      </c>
      <c r="G52" s="3">
        <v>41579.822916666999</v>
      </c>
      <c r="H52" s="3">
        <v>40756.822916666999</v>
      </c>
      <c r="I52" s="3">
        <v>43228.822916666999</v>
      </c>
      <c r="J52" s="3">
        <v>40815.822916666999</v>
      </c>
      <c r="K52" s="3">
        <v>39347.192916667002</v>
      </c>
      <c r="L52" s="3">
        <v>40274.822916666999</v>
      </c>
      <c r="M52" s="38">
        <v>36586.822916666999</v>
      </c>
      <c r="N52" s="3">
        <v>27035.008919600015</v>
      </c>
      <c r="O52" s="3">
        <v>23279.19168470001</v>
      </c>
      <c r="P52" s="3">
        <v>25666.707919099979</v>
      </c>
      <c r="Q52" s="3">
        <v>26276.385422249994</v>
      </c>
      <c r="R52" s="3">
        <v>26171.683988499986</v>
      </c>
      <c r="S52" s="3">
        <v>24017.011861400002</v>
      </c>
      <c r="T52" s="3">
        <v>25571.075292099998</v>
      </c>
      <c r="U52" s="3">
        <v>29873.710107030023</v>
      </c>
      <c r="V52" s="3">
        <v>22943.6540312</v>
      </c>
      <c r="W52" s="3">
        <v>29301.0408407</v>
      </c>
      <c r="X52" s="3">
        <v>25365.535833999998</v>
      </c>
      <c r="Y52" s="38">
        <v>21054.620228299998</v>
      </c>
      <c r="Z52" s="3">
        <v>31098.063468099997</v>
      </c>
      <c r="AA52" s="3">
        <v>30181.586798000011</v>
      </c>
      <c r="AB52" s="3">
        <v>44275.506685599983</v>
      </c>
      <c r="AC52" s="3">
        <v>36465.783350699996</v>
      </c>
      <c r="AD52" s="3">
        <v>39090.395195099998</v>
      </c>
      <c r="AE52" s="3">
        <v>21763.267334200005</v>
      </c>
      <c r="AF52" s="3">
        <v>31621.636922899997</v>
      </c>
      <c r="AG52" s="3">
        <v>26777.035045779998</v>
      </c>
      <c r="AH52" s="3">
        <v>22294.245597199999</v>
      </c>
      <c r="AI52" s="3">
        <v>22803.790235</v>
      </c>
      <c r="AJ52" s="3">
        <v>22862.6380078</v>
      </c>
      <c r="AK52" s="38">
        <v>21144.774580699992</v>
      </c>
      <c r="AL52" s="3">
        <f t="shared" ref="AL52:AW53" si="27">(B52+N52-Z52)</f>
        <v>36832.598368167019</v>
      </c>
      <c r="AM52" s="3">
        <f t="shared" si="27"/>
        <v>29896.317803366997</v>
      </c>
      <c r="AN52" s="3">
        <f t="shared" si="27"/>
        <v>27581.894150166998</v>
      </c>
      <c r="AO52" s="3">
        <f t="shared" si="27"/>
        <v>33178.424988217004</v>
      </c>
      <c r="AP52" s="3">
        <f t="shared" si="27"/>
        <v>28718.111710066987</v>
      </c>
      <c r="AQ52" s="3">
        <f t="shared" si="27"/>
        <v>43833.567443866996</v>
      </c>
      <c r="AR52" s="3">
        <f t="shared" si="27"/>
        <v>34706.261285867004</v>
      </c>
      <c r="AS52" s="3">
        <f t="shared" si="27"/>
        <v>46325.497977917024</v>
      </c>
      <c r="AT52" s="3">
        <f t="shared" si="27"/>
        <v>41465.231350667003</v>
      </c>
      <c r="AU52" s="3">
        <f t="shared" si="27"/>
        <v>45844.443522367008</v>
      </c>
      <c r="AV52" s="3">
        <f t="shared" si="27"/>
        <v>42777.720742867001</v>
      </c>
      <c r="AW52" s="17">
        <f t="shared" si="27"/>
        <v>36496.668564267005</v>
      </c>
    </row>
    <row r="53" spans="1:49" ht="13.8" thickBot="1" x14ac:dyDescent="0.3">
      <c r="A53" s="30" t="s">
        <v>62</v>
      </c>
      <c r="B53" s="25">
        <v>12328.6</v>
      </c>
      <c r="C53" s="25">
        <v>10807.6</v>
      </c>
      <c r="D53" s="25">
        <v>14144.6</v>
      </c>
      <c r="E53" s="25">
        <v>15920.6</v>
      </c>
      <c r="F53" s="25">
        <v>13268.6</v>
      </c>
      <c r="G53" s="25">
        <v>11739.6</v>
      </c>
      <c r="H53" s="25">
        <v>16923.599999999999</v>
      </c>
      <c r="I53" s="25">
        <v>22466.6</v>
      </c>
      <c r="J53" s="25">
        <v>21279.599999999999</v>
      </c>
      <c r="K53" s="25">
        <v>20818.599999999999</v>
      </c>
      <c r="L53" s="25">
        <v>23330.6</v>
      </c>
      <c r="M53" s="39">
        <v>13149.6</v>
      </c>
      <c r="N53" s="25">
        <v>871.97225120000007</v>
      </c>
      <c r="O53" s="25">
        <v>1752.8048456000004</v>
      </c>
      <c r="P53" s="25">
        <v>1827.5851881999999</v>
      </c>
      <c r="Q53" s="25">
        <v>13711.934572300001</v>
      </c>
      <c r="R53" s="25">
        <v>2500.2059055</v>
      </c>
      <c r="S53" s="25">
        <v>888.68464010000014</v>
      </c>
      <c r="T53" s="25">
        <v>2563.3398490999998</v>
      </c>
      <c r="U53" s="25">
        <v>5518.4974150999997</v>
      </c>
      <c r="V53" s="25">
        <v>4415.9766005000001</v>
      </c>
      <c r="W53" s="25">
        <v>2503.2088927</v>
      </c>
      <c r="X53" s="25">
        <v>3675.4535082000002</v>
      </c>
      <c r="Y53" s="39">
        <v>2819.5652759</v>
      </c>
      <c r="Z53" s="25">
        <v>457.00346960000002</v>
      </c>
      <c r="AA53" s="25">
        <v>676.47861579999994</v>
      </c>
      <c r="AB53" s="25">
        <v>758.53932959999997</v>
      </c>
      <c r="AC53" s="25">
        <v>435.62657619999999</v>
      </c>
      <c r="AD53" s="25">
        <v>373.55802459999995</v>
      </c>
      <c r="AE53" s="25">
        <v>3155.8604238000003</v>
      </c>
      <c r="AF53" s="25">
        <v>4542.4539500000001</v>
      </c>
      <c r="AG53" s="25">
        <v>8467.6585191999984</v>
      </c>
      <c r="AH53" s="25">
        <v>14179.28212</v>
      </c>
      <c r="AI53" s="25">
        <v>17298.182302699999</v>
      </c>
      <c r="AJ53" s="25">
        <v>6577.8872700000002</v>
      </c>
      <c r="AK53" s="39">
        <v>11546.408645699999</v>
      </c>
      <c r="AL53" s="25">
        <f t="shared" si="27"/>
        <v>12743.568781600001</v>
      </c>
      <c r="AM53" s="25">
        <f t="shared" si="27"/>
        <v>11883.926229799999</v>
      </c>
      <c r="AN53" s="25">
        <f t="shared" si="27"/>
        <v>15213.645858600001</v>
      </c>
      <c r="AO53" s="25">
        <f t="shared" si="27"/>
        <v>29196.907996099999</v>
      </c>
      <c r="AP53" s="25">
        <f t="shared" si="27"/>
        <v>15395.247880900002</v>
      </c>
      <c r="AQ53" s="25">
        <f t="shared" si="27"/>
        <v>9472.4242162999999</v>
      </c>
      <c r="AR53" s="25">
        <f t="shared" si="27"/>
        <v>14944.4858991</v>
      </c>
      <c r="AS53" s="25">
        <f t="shared" si="27"/>
        <v>19517.438895899999</v>
      </c>
      <c r="AT53" s="25">
        <f t="shared" si="27"/>
        <v>11516.294480499997</v>
      </c>
      <c r="AU53" s="25">
        <f t="shared" si="27"/>
        <v>6023.6265899999999</v>
      </c>
      <c r="AV53" s="25">
        <f t="shared" si="27"/>
        <v>20428.166238199999</v>
      </c>
      <c r="AW53" s="31">
        <f t="shared" si="27"/>
        <v>4422.7566302000014</v>
      </c>
    </row>
  </sheetData>
  <printOptions horizontalCentered="1" verticalCentered="1"/>
  <pageMargins left="0.19685039370078741" right="0.19685039370078741" top="0.43307086614173229" bottom="0.39370078740157483" header="0.23622047244094491" footer="0.19685039370078741"/>
  <pageSetup scale="9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8BCC7-F46E-4666-9D5E-B1A41C839A36}">
  <sheetPr>
    <outlinePr summaryBelow="0"/>
    <pageSetUpPr fitToPage="1"/>
  </sheetPr>
  <dimension ref="A1:BD53"/>
  <sheetViews>
    <sheetView workbookViewId="0">
      <pane xSplit="1" ySplit="1" topLeftCell="B10" activePane="bottomRight" state="frozen"/>
      <selection activeCell="A3" sqref="A3:A4"/>
      <selection pane="topRight" activeCell="A3" sqref="A3:A4"/>
      <selection pane="bottomLeft" activeCell="A3" sqref="A3:A4"/>
      <selection pane="bottomRight" sqref="A1:A1048576"/>
    </sheetView>
  </sheetViews>
  <sheetFormatPr defaultColWidth="12.77734375" defaultRowHeight="13.2" x14ac:dyDescent="0.25"/>
  <cols>
    <col min="1" max="1" width="43.21875" style="1" customWidth="1"/>
    <col min="2" max="37" width="8.77734375" style="51" customWidth="1"/>
    <col min="38" max="38" width="8.77734375" style="52" bestFit="1" customWidth="1"/>
    <col min="39" max="49" width="8.77734375" style="52" customWidth="1"/>
    <col min="50" max="16384" width="12.77734375" style="51"/>
  </cols>
  <sheetData>
    <row r="1" spans="1:53" s="4" customFormat="1" ht="13.95" customHeight="1" thickBot="1" x14ac:dyDescent="0.3">
      <c r="A1" s="134" t="s">
        <v>0</v>
      </c>
      <c r="B1" s="26" t="s">
        <v>23</v>
      </c>
      <c r="C1" s="26" t="s">
        <v>24</v>
      </c>
      <c r="D1" s="26" t="s">
        <v>25</v>
      </c>
      <c r="E1" s="26" t="s">
        <v>26</v>
      </c>
      <c r="F1" s="26" t="s">
        <v>27</v>
      </c>
      <c r="G1" s="26" t="s">
        <v>28</v>
      </c>
      <c r="H1" s="26" t="s">
        <v>29</v>
      </c>
      <c r="I1" s="26" t="s">
        <v>30</v>
      </c>
      <c r="J1" s="26" t="s">
        <v>31</v>
      </c>
      <c r="K1" s="26" t="s">
        <v>32</v>
      </c>
      <c r="L1" s="26" t="s">
        <v>33</v>
      </c>
      <c r="M1" s="32" t="s">
        <v>34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32" t="s">
        <v>34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27</v>
      </c>
      <c r="AE1" s="26" t="s">
        <v>28</v>
      </c>
      <c r="AF1" s="26" t="s">
        <v>29</v>
      </c>
      <c r="AG1" s="26" t="s">
        <v>30</v>
      </c>
      <c r="AH1" s="26" t="s">
        <v>31</v>
      </c>
      <c r="AI1" s="26" t="s">
        <v>32</v>
      </c>
      <c r="AJ1" s="26" t="s">
        <v>33</v>
      </c>
      <c r="AK1" s="32" t="s">
        <v>34</v>
      </c>
      <c r="AL1" s="26" t="s">
        <v>23</v>
      </c>
      <c r="AM1" s="26" t="s">
        <v>24</v>
      </c>
      <c r="AN1" s="26" t="s">
        <v>25</v>
      </c>
      <c r="AO1" s="26" t="s">
        <v>26</v>
      </c>
      <c r="AP1" s="26" t="s">
        <v>27</v>
      </c>
      <c r="AQ1" s="26" t="s">
        <v>28</v>
      </c>
      <c r="AR1" s="26" t="s">
        <v>29</v>
      </c>
      <c r="AS1" s="26" t="s">
        <v>30</v>
      </c>
      <c r="AT1" s="26" t="s">
        <v>31</v>
      </c>
      <c r="AU1" s="26" t="s">
        <v>32</v>
      </c>
      <c r="AV1" s="26" t="s">
        <v>33</v>
      </c>
      <c r="AW1" s="27" t="s">
        <v>34</v>
      </c>
    </row>
    <row r="2" spans="1:53" s="4" customFormat="1" x14ac:dyDescent="0.25">
      <c r="A2" s="14" t="s">
        <v>38</v>
      </c>
      <c r="B2" s="6">
        <f t="shared" ref="B2:AK2" si="0">SUM(B3:B7)</f>
        <v>2059875.9422391639</v>
      </c>
      <c r="C2" s="6">
        <f t="shared" si="0"/>
        <v>2100984.8824919639</v>
      </c>
      <c r="D2" s="6">
        <f t="shared" si="0"/>
        <v>2222747.6507488638</v>
      </c>
      <c r="E2" s="6">
        <f t="shared" si="0"/>
        <v>2158432.252860764</v>
      </c>
      <c r="F2" s="6">
        <f t="shared" si="0"/>
        <v>2139817.6459355643</v>
      </c>
      <c r="G2" s="6">
        <f t="shared" si="0"/>
        <v>2036304.736461764</v>
      </c>
      <c r="H2" s="6">
        <f t="shared" si="0"/>
        <v>1969762.468964064</v>
      </c>
      <c r="I2" s="6">
        <f t="shared" si="0"/>
        <v>2061201.466853864</v>
      </c>
      <c r="J2" s="6">
        <f t="shared" si="0"/>
        <v>1844902.081744564</v>
      </c>
      <c r="K2" s="6">
        <f t="shared" si="0"/>
        <v>1985184.476974064</v>
      </c>
      <c r="L2" s="6">
        <f t="shared" si="0"/>
        <v>1859706.582291164</v>
      </c>
      <c r="M2" s="33">
        <f t="shared" si="0"/>
        <v>1783052.0087640639</v>
      </c>
      <c r="N2" s="8">
        <f t="shared" si="0"/>
        <v>1583153.4644267999</v>
      </c>
      <c r="O2" s="8">
        <f t="shared" si="0"/>
        <v>1151563.3870814</v>
      </c>
      <c r="P2" s="8">
        <f t="shared" si="0"/>
        <v>1106903.1029838</v>
      </c>
      <c r="Q2" s="8">
        <f t="shared" si="0"/>
        <v>1043494.093175</v>
      </c>
      <c r="R2" s="8">
        <f t="shared" si="0"/>
        <v>1305118.276813</v>
      </c>
      <c r="S2" s="8">
        <f t="shared" si="0"/>
        <v>1562483.8572129998</v>
      </c>
      <c r="T2" s="8">
        <f>SUM(T3:T7)</f>
        <v>1413424.81119</v>
      </c>
      <c r="U2" s="8">
        <f t="shared" si="0"/>
        <v>1176635.7485700001</v>
      </c>
      <c r="V2" s="8">
        <f t="shared" si="0"/>
        <v>1139708.4274234001</v>
      </c>
      <c r="W2" s="8">
        <f t="shared" si="0"/>
        <v>1417029.7037532001</v>
      </c>
      <c r="X2" s="8">
        <f t="shared" si="0"/>
        <v>1169853.8260629999</v>
      </c>
      <c r="Y2" s="40">
        <f t="shared" si="0"/>
        <v>614557.69900399994</v>
      </c>
      <c r="Z2" s="8">
        <f t="shared" si="0"/>
        <v>136842.4171629</v>
      </c>
      <c r="AA2" s="8">
        <f t="shared" si="0"/>
        <v>77340.908348299999</v>
      </c>
      <c r="AB2" s="8">
        <f t="shared" si="0"/>
        <v>80518.234231599985</v>
      </c>
      <c r="AC2" s="8">
        <f t="shared" si="0"/>
        <v>146932.47957570001</v>
      </c>
      <c r="AD2" s="8">
        <f t="shared" si="0"/>
        <v>115101.12528150002</v>
      </c>
      <c r="AE2" s="8">
        <f t="shared" si="0"/>
        <v>127773.16263270001</v>
      </c>
      <c r="AF2" s="8">
        <f>SUM(AF3:AF7)</f>
        <v>147060.06033800001</v>
      </c>
      <c r="AG2" s="8">
        <f t="shared" si="0"/>
        <v>312535.5309748</v>
      </c>
      <c r="AH2" s="8">
        <f t="shared" si="0"/>
        <v>223086.71129250003</v>
      </c>
      <c r="AI2" s="8">
        <f t="shared" si="0"/>
        <v>261068.94259619998</v>
      </c>
      <c r="AJ2" s="8">
        <f t="shared" si="0"/>
        <v>69990.353245499995</v>
      </c>
      <c r="AK2" s="40">
        <f t="shared" si="0"/>
        <v>340439.34767499997</v>
      </c>
      <c r="AL2" s="8">
        <f>SUM(AL3:AL7)</f>
        <v>3506186.9895030637</v>
      </c>
      <c r="AM2" s="8">
        <f t="shared" ref="AM2:AW2" si="1">SUM(AM3:AM7)</f>
        <v>3175207.3612250639</v>
      </c>
      <c r="AN2" s="8">
        <f t="shared" si="1"/>
        <v>3249132.5195010644</v>
      </c>
      <c r="AO2" s="8">
        <f t="shared" si="1"/>
        <v>3054993.8664600635</v>
      </c>
      <c r="AP2" s="8">
        <f t="shared" si="1"/>
        <v>3329834.7974670641</v>
      </c>
      <c r="AQ2" s="8">
        <f t="shared" si="1"/>
        <v>3471015.431042064</v>
      </c>
      <c r="AR2" s="8">
        <f t="shared" si="1"/>
        <v>3236127.2198160635</v>
      </c>
      <c r="AS2" s="8">
        <f t="shared" si="1"/>
        <v>2925301.6844490641</v>
      </c>
      <c r="AT2" s="8">
        <f t="shared" si="1"/>
        <v>2761523.7978754635</v>
      </c>
      <c r="AU2" s="8">
        <f t="shared" si="1"/>
        <v>3141145.238131064</v>
      </c>
      <c r="AV2" s="8">
        <f t="shared" si="1"/>
        <v>2959570.0551086641</v>
      </c>
      <c r="AW2" s="15">
        <f t="shared" si="1"/>
        <v>2057170.3600930639</v>
      </c>
    </row>
    <row r="3" spans="1:53" s="4" customFormat="1" x14ac:dyDescent="0.25">
      <c r="A3" s="16" t="s">
        <v>39</v>
      </c>
      <c r="B3" s="7">
        <v>645721</v>
      </c>
      <c r="C3" s="7">
        <v>593645</v>
      </c>
      <c r="D3" s="7">
        <v>651683</v>
      </c>
      <c r="E3" s="7">
        <v>621296</v>
      </c>
      <c r="F3" s="7">
        <v>575334</v>
      </c>
      <c r="G3" s="7">
        <v>593364</v>
      </c>
      <c r="H3" s="7">
        <v>573979</v>
      </c>
      <c r="I3" s="7">
        <v>611213</v>
      </c>
      <c r="J3" s="7">
        <v>548566</v>
      </c>
      <c r="K3" s="7">
        <v>539720</v>
      </c>
      <c r="L3" s="7">
        <v>560630</v>
      </c>
      <c r="M3" s="34">
        <v>573728</v>
      </c>
      <c r="N3" s="7">
        <v>438708.89638499997</v>
      </c>
      <c r="O3" s="7">
        <v>199808.11528</v>
      </c>
      <c r="P3" s="7">
        <v>86049.857810999994</v>
      </c>
      <c r="Q3" s="7">
        <v>344651.11997399997</v>
      </c>
      <c r="R3" s="7">
        <v>287944.41863999999</v>
      </c>
      <c r="S3" s="7">
        <v>454802.88394899998</v>
      </c>
      <c r="T3" s="7">
        <v>209979.01011</v>
      </c>
      <c r="U3" s="7">
        <v>45424.484842999998</v>
      </c>
      <c r="V3" s="7">
        <v>27378.359919999999</v>
      </c>
      <c r="W3" s="7">
        <v>224937.177176</v>
      </c>
      <c r="X3" s="7">
        <v>34996.936529999999</v>
      </c>
      <c r="Y3" s="34">
        <v>10177.427873000001</v>
      </c>
      <c r="Z3" s="7">
        <v>83063.585000000006</v>
      </c>
      <c r="AA3" s="7">
        <v>3007.54</v>
      </c>
      <c r="AB3" s="7">
        <v>2333.9186</v>
      </c>
      <c r="AC3" s="7">
        <v>76928.754000000001</v>
      </c>
      <c r="AD3" s="7">
        <v>49076.375</v>
      </c>
      <c r="AE3" s="7">
        <v>59728.59</v>
      </c>
      <c r="AF3" s="7">
        <v>68608.705000000002</v>
      </c>
      <c r="AG3" s="7">
        <v>225924.83418000001</v>
      </c>
      <c r="AH3" s="7">
        <v>158069.32</v>
      </c>
      <c r="AI3" s="7">
        <v>199228.82579999999</v>
      </c>
      <c r="AJ3" s="7">
        <v>12572.764999999999</v>
      </c>
      <c r="AK3" s="34">
        <v>233922.79358</v>
      </c>
      <c r="AL3" s="3">
        <f t="shared" ref="AL3:AW7" si="2">(B3+N3-Z3)</f>
        <v>1001366.3113850001</v>
      </c>
      <c r="AM3" s="3">
        <f t="shared" si="2"/>
        <v>790445.57527999999</v>
      </c>
      <c r="AN3" s="3">
        <f t="shared" si="2"/>
        <v>735398.93921099999</v>
      </c>
      <c r="AO3" s="3">
        <f t="shared" si="2"/>
        <v>889018.36597399996</v>
      </c>
      <c r="AP3" s="3">
        <f t="shared" si="2"/>
        <v>814202.04364000005</v>
      </c>
      <c r="AQ3" s="3">
        <f t="shared" si="2"/>
        <v>988438.29394899996</v>
      </c>
      <c r="AR3" s="3">
        <f t="shared" si="2"/>
        <v>715349.30511000007</v>
      </c>
      <c r="AS3" s="3">
        <f t="shared" si="2"/>
        <v>430712.65066299995</v>
      </c>
      <c r="AT3" s="3">
        <f t="shared" si="2"/>
        <v>417875.03991999995</v>
      </c>
      <c r="AU3" s="3">
        <f t="shared" si="2"/>
        <v>565428.35137599998</v>
      </c>
      <c r="AV3" s="3">
        <f t="shared" si="2"/>
        <v>583054.17152999993</v>
      </c>
      <c r="AW3" s="17">
        <f t="shared" si="2"/>
        <v>349982.63429300004</v>
      </c>
    </row>
    <row r="4" spans="1:53" s="4" customFormat="1" x14ac:dyDescent="0.25">
      <c r="A4" s="16" t="s">
        <v>40</v>
      </c>
      <c r="B4" s="7">
        <v>538684</v>
      </c>
      <c r="C4" s="7">
        <v>541688</v>
      </c>
      <c r="D4" s="7">
        <v>600032</v>
      </c>
      <c r="E4" s="7">
        <v>596124</v>
      </c>
      <c r="F4" s="7">
        <v>593814</v>
      </c>
      <c r="G4" s="7">
        <v>635385</v>
      </c>
      <c r="H4" s="7">
        <v>526129</v>
      </c>
      <c r="I4" s="7">
        <v>574692</v>
      </c>
      <c r="J4" s="7">
        <v>495357</v>
      </c>
      <c r="K4" s="7">
        <v>636345</v>
      </c>
      <c r="L4" s="7">
        <v>476201</v>
      </c>
      <c r="M4" s="34">
        <v>378526</v>
      </c>
      <c r="N4" s="7">
        <v>923325.52257300005</v>
      </c>
      <c r="O4" s="7">
        <v>757269.97745200002</v>
      </c>
      <c r="P4" s="7">
        <v>780234.52075000003</v>
      </c>
      <c r="Q4" s="7">
        <v>529641.24888800003</v>
      </c>
      <c r="R4" s="7">
        <v>732696.77713599999</v>
      </c>
      <c r="S4" s="7">
        <v>885875.05189700006</v>
      </c>
      <c r="T4" s="7">
        <v>1029892.5563929999</v>
      </c>
      <c r="U4" s="7">
        <v>845950.49644599995</v>
      </c>
      <c r="V4" s="7">
        <v>815368.1130134</v>
      </c>
      <c r="W4" s="7">
        <v>906803.21043700003</v>
      </c>
      <c r="X4" s="7">
        <v>909855.90885500005</v>
      </c>
      <c r="Y4" s="34">
        <v>386915.246507</v>
      </c>
      <c r="Z4" s="7">
        <v>685.38499999999999</v>
      </c>
      <c r="AA4" s="7">
        <v>509.923</v>
      </c>
      <c r="AB4" s="7">
        <v>280.40100000000001</v>
      </c>
      <c r="AC4" s="7">
        <v>425.85</v>
      </c>
      <c r="AD4" s="7">
        <v>330.27929999999998</v>
      </c>
      <c r="AE4" s="7">
        <v>449.79250000000002</v>
      </c>
      <c r="AF4" s="7">
        <v>416.59</v>
      </c>
      <c r="AG4" s="7">
        <v>390.245</v>
      </c>
      <c r="AH4" s="7">
        <v>269.584</v>
      </c>
      <c r="AI4" s="7">
        <v>309.33</v>
      </c>
      <c r="AJ4" s="7">
        <v>444.49288639999997</v>
      </c>
      <c r="AK4" s="34">
        <v>139.67500000000001</v>
      </c>
      <c r="AL4" s="3">
        <f t="shared" si="2"/>
        <v>1461324.137573</v>
      </c>
      <c r="AM4" s="3">
        <f t="shared" si="2"/>
        <v>1298448.0544520002</v>
      </c>
      <c r="AN4" s="3">
        <f t="shared" si="2"/>
        <v>1379986.1197500001</v>
      </c>
      <c r="AO4" s="3">
        <f t="shared" si="2"/>
        <v>1125339.3988879998</v>
      </c>
      <c r="AP4" s="3">
        <f t="shared" si="2"/>
        <v>1326180.4978359998</v>
      </c>
      <c r="AQ4" s="3">
        <f t="shared" si="2"/>
        <v>1520810.2593970001</v>
      </c>
      <c r="AR4" s="3">
        <f t="shared" si="2"/>
        <v>1555604.9663929997</v>
      </c>
      <c r="AS4" s="3">
        <f t="shared" si="2"/>
        <v>1420252.2514459998</v>
      </c>
      <c r="AT4" s="3">
        <f t="shared" si="2"/>
        <v>1310455.5290134</v>
      </c>
      <c r="AU4" s="3">
        <f t="shared" si="2"/>
        <v>1542838.880437</v>
      </c>
      <c r="AV4" s="3">
        <f t="shared" si="2"/>
        <v>1385612.4159686</v>
      </c>
      <c r="AW4" s="17">
        <f t="shared" si="2"/>
        <v>765301.5715069999</v>
      </c>
    </row>
    <row r="5" spans="1:53" s="4" customFormat="1" x14ac:dyDescent="0.25">
      <c r="A5" s="16" t="s">
        <v>41</v>
      </c>
      <c r="B5" s="7">
        <v>91132</v>
      </c>
      <c r="C5" s="7">
        <v>82478</v>
      </c>
      <c r="D5" s="7">
        <v>91846</v>
      </c>
      <c r="E5" s="7">
        <v>90017</v>
      </c>
      <c r="F5" s="7">
        <v>92517</v>
      </c>
      <c r="G5" s="7">
        <v>81549</v>
      </c>
      <c r="H5" s="7">
        <v>86106</v>
      </c>
      <c r="I5" s="7">
        <v>79924</v>
      </c>
      <c r="J5" s="7">
        <v>71529</v>
      </c>
      <c r="K5" s="7">
        <v>80056</v>
      </c>
      <c r="L5" s="7">
        <v>74005</v>
      </c>
      <c r="M5" s="34">
        <v>70137</v>
      </c>
      <c r="N5" s="7">
        <v>86452.699217999994</v>
      </c>
      <c r="O5" s="7">
        <v>88399.822599000006</v>
      </c>
      <c r="P5" s="7">
        <v>123019.781799</v>
      </c>
      <c r="Q5" s="7">
        <v>42247.075011000001</v>
      </c>
      <c r="R5" s="7">
        <v>130119.360998</v>
      </c>
      <c r="S5" s="7">
        <v>85661.724212999994</v>
      </c>
      <c r="T5" s="7">
        <v>62586.505843999999</v>
      </c>
      <c r="U5" s="7">
        <v>163626.21198699999</v>
      </c>
      <c r="V5" s="7">
        <v>134010.17227000001</v>
      </c>
      <c r="W5" s="7">
        <v>136256.91881999999</v>
      </c>
      <c r="X5" s="7">
        <v>86192.657930000001</v>
      </c>
      <c r="Y5" s="34">
        <v>82918.242612999995</v>
      </c>
      <c r="Z5" s="7">
        <v>15</v>
      </c>
      <c r="AA5" s="7">
        <v>22</v>
      </c>
      <c r="AB5" s="7">
        <v>24.721</v>
      </c>
      <c r="AC5" s="7">
        <v>25</v>
      </c>
      <c r="AD5" s="7">
        <v>9</v>
      </c>
      <c r="AE5" s="7">
        <v>22</v>
      </c>
      <c r="AF5" s="7">
        <v>10</v>
      </c>
      <c r="AG5" s="7">
        <v>22</v>
      </c>
      <c r="AH5" s="7">
        <v>0</v>
      </c>
      <c r="AI5" s="7">
        <v>30</v>
      </c>
      <c r="AJ5" s="7">
        <v>10</v>
      </c>
      <c r="AK5" s="34">
        <v>30</v>
      </c>
      <c r="AL5" s="3">
        <f t="shared" si="2"/>
        <v>177569.69921799999</v>
      </c>
      <c r="AM5" s="3">
        <f t="shared" si="2"/>
        <v>170855.82259900001</v>
      </c>
      <c r="AN5" s="3">
        <f t="shared" si="2"/>
        <v>214841.060799</v>
      </c>
      <c r="AO5" s="3">
        <f t="shared" si="2"/>
        <v>132239.07501100001</v>
      </c>
      <c r="AP5" s="3">
        <f t="shared" si="2"/>
        <v>222627.36099800002</v>
      </c>
      <c r="AQ5" s="3">
        <f t="shared" si="2"/>
        <v>167188.72421299998</v>
      </c>
      <c r="AR5" s="3">
        <f t="shared" si="2"/>
        <v>148682.505844</v>
      </c>
      <c r="AS5" s="3">
        <f t="shared" si="2"/>
        <v>243528.21198699999</v>
      </c>
      <c r="AT5" s="3">
        <f t="shared" si="2"/>
        <v>205539.17227000001</v>
      </c>
      <c r="AU5" s="3">
        <f t="shared" si="2"/>
        <v>216282.91881999999</v>
      </c>
      <c r="AV5" s="3">
        <f t="shared" si="2"/>
        <v>160187.65792999999</v>
      </c>
      <c r="AW5" s="17">
        <f t="shared" si="2"/>
        <v>153025.24261299998</v>
      </c>
    </row>
    <row r="6" spans="1:53" s="4" customFormat="1" x14ac:dyDescent="0.25">
      <c r="A6" s="16" t="s">
        <v>42</v>
      </c>
      <c r="B6" s="7">
        <v>784338.94223916391</v>
      </c>
      <c r="C6" s="7">
        <v>883173.88249196392</v>
      </c>
      <c r="D6" s="7">
        <v>879186.65074886393</v>
      </c>
      <c r="E6" s="7">
        <v>850995.25286076404</v>
      </c>
      <c r="F6" s="7">
        <v>878152.64593556407</v>
      </c>
      <c r="G6" s="7">
        <v>726006.73646176397</v>
      </c>
      <c r="H6" s="7">
        <v>783548.46896406403</v>
      </c>
      <c r="I6" s="7">
        <v>795372.46685386391</v>
      </c>
      <c r="J6" s="7">
        <v>729450.081744564</v>
      </c>
      <c r="K6" s="7">
        <v>729063.4769740639</v>
      </c>
      <c r="L6" s="7">
        <v>748870.58229116397</v>
      </c>
      <c r="M6" s="34">
        <v>760661.00876406394</v>
      </c>
      <c r="N6" s="7">
        <v>131713.6862508</v>
      </c>
      <c r="O6" s="7">
        <v>104078.43175040001</v>
      </c>
      <c r="P6" s="7">
        <v>114261.9386238</v>
      </c>
      <c r="Q6" s="7">
        <v>125970.257302</v>
      </c>
      <c r="R6" s="7">
        <v>152036.48003899999</v>
      </c>
      <c r="S6" s="7">
        <v>135545.75715399999</v>
      </c>
      <c r="T6" s="7">
        <v>109405.648843</v>
      </c>
      <c r="U6" s="7">
        <v>119402.755294</v>
      </c>
      <c r="V6" s="7">
        <v>160783.19222</v>
      </c>
      <c r="W6" s="7">
        <v>145573.92732019999</v>
      </c>
      <c r="X6" s="7">
        <v>135316.692748</v>
      </c>
      <c r="Y6" s="34">
        <v>132596.13201100001</v>
      </c>
      <c r="Z6" s="7">
        <v>53041.920786900002</v>
      </c>
      <c r="AA6" s="7">
        <v>73770.901539300001</v>
      </c>
      <c r="AB6" s="7">
        <v>77849.793369599996</v>
      </c>
      <c r="AC6" s="7">
        <v>69520.702059699994</v>
      </c>
      <c r="AD6" s="7">
        <v>65662.099971500007</v>
      </c>
      <c r="AE6" s="7">
        <v>67548.2976127</v>
      </c>
      <c r="AF6" s="7">
        <v>78003.004803999997</v>
      </c>
      <c r="AG6" s="7">
        <v>86168.466144799997</v>
      </c>
      <c r="AH6" s="7">
        <v>64709.337961500001</v>
      </c>
      <c r="AI6" s="7">
        <v>61471.728291200001</v>
      </c>
      <c r="AJ6" s="7">
        <v>56955.221036100003</v>
      </c>
      <c r="AK6" s="34">
        <v>106343.14677199999</v>
      </c>
      <c r="AL6" s="3">
        <f t="shared" si="2"/>
        <v>863010.70770306396</v>
      </c>
      <c r="AM6" s="3">
        <f t="shared" si="2"/>
        <v>913481.41270306392</v>
      </c>
      <c r="AN6" s="3">
        <f t="shared" si="2"/>
        <v>915598.79600306402</v>
      </c>
      <c r="AO6" s="3">
        <f t="shared" si="2"/>
        <v>907444.80810306396</v>
      </c>
      <c r="AP6" s="3">
        <f t="shared" si="2"/>
        <v>964527.02600306412</v>
      </c>
      <c r="AQ6" s="3">
        <f t="shared" si="2"/>
        <v>794004.19600306393</v>
      </c>
      <c r="AR6" s="3">
        <f t="shared" si="2"/>
        <v>814951.11300306395</v>
      </c>
      <c r="AS6" s="3">
        <f t="shared" si="2"/>
        <v>828606.75600306399</v>
      </c>
      <c r="AT6" s="3">
        <f t="shared" si="2"/>
        <v>825523.93600306392</v>
      </c>
      <c r="AU6" s="3">
        <f t="shared" si="2"/>
        <v>813165.67600306391</v>
      </c>
      <c r="AV6" s="3">
        <f t="shared" si="2"/>
        <v>827232.05400306405</v>
      </c>
      <c r="AW6" s="17">
        <f t="shared" si="2"/>
        <v>786913.994003064</v>
      </c>
    </row>
    <row r="7" spans="1:53" s="4" customFormat="1" x14ac:dyDescent="0.25">
      <c r="A7" s="16" t="s">
        <v>43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34">
        <v>0</v>
      </c>
      <c r="N7" s="7">
        <v>2952.66</v>
      </c>
      <c r="O7" s="7">
        <v>2007.04</v>
      </c>
      <c r="P7" s="7">
        <v>3337.0039999999999</v>
      </c>
      <c r="Q7" s="7">
        <v>984.39200000000005</v>
      </c>
      <c r="R7" s="7">
        <v>2321.2399999999998</v>
      </c>
      <c r="S7" s="7">
        <v>598.44000000000005</v>
      </c>
      <c r="T7" s="7">
        <v>1561.09</v>
      </c>
      <c r="U7" s="7">
        <v>2231.8000000000002</v>
      </c>
      <c r="V7" s="7">
        <v>2168.59</v>
      </c>
      <c r="W7" s="7">
        <v>3458.47</v>
      </c>
      <c r="X7" s="7">
        <v>3491.63</v>
      </c>
      <c r="Y7" s="34">
        <v>1950.65</v>
      </c>
      <c r="Z7" s="7">
        <v>36.526375999999999</v>
      </c>
      <c r="AA7" s="7">
        <v>30.543809</v>
      </c>
      <c r="AB7" s="7">
        <v>29.400262000000001</v>
      </c>
      <c r="AC7" s="7">
        <v>32.173515999999999</v>
      </c>
      <c r="AD7" s="7">
        <v>23.371009999999998</v>
      </c>
      <c r="AE7" s="7">
        <v>24.482520000000001</v>
      </c>
      <c r="AF7" s="7">
        <v>21.760534</v>
      </c>
      <c r="AG7" s="7">
        <v>29.98565</v>
      </c>
      <c r="AH7" s="7">
        <v>38.469330999999997</v>
      </c>
      <c r="AI7" s="7">
        <v>29.058505</v>
      </c>
      <c r="AJ7" s="7">
        <v>7.8743230000000004</v>
      </c>
      <c r="AK7" s="34">
        <v>3.7323230000000001</v>
      </c>
      <c r="AL7" s="3">
        <f t="shared" si="2"/>
        <v>2916.1336240000001</v>
      </c>
      <c r="AM7" s="3">
        <f t="shared" si="2"/>
        <v>1976.496191</v>
      </c>
      <c r="AN7" s="3">
        <f t="shared" si="2"/>
        <v>3307.6037379999998</v>
      </c>
      <c r="AO7" s="3">
        <f t="shared" si="2"/>
        <v>952.2184840000001</v>
      </c>
      <c r="AP7" s="3">
        <f t="shared" si="2"/>
        <v>2297.8689899999999</v>
      </c>
      <c r="AQ7" s="3">
        <f t="shared" si="2"/>
        <v>573.95748000000003</v>
      </c>
      <c r="AR7" s="3">
        <f t="shared" si="2"/>
        <v>1539.3294659999999</v>
      </c>
      <c r="AS7" s="3">
        <f t="shared" si="2"/>
        <v>2201.8143500000001</v>
      </c>
      <c r="AT7" s="3">
        <f t="shared" si="2"/>
        <v>2130.1206690000004</v>
      </c>
      <c r="AU7" s="3">
        <f t="shared" si="2"/>
        <v>3429.4114949999998</v>
      </c>
      <c r="AV7" s="3">
        <f t="shared" si="2"/>
        <v>3483.7556770000001</v>
      </c>
      <c r="AW7" s="17">
        <f t="shared" si="2"/>
        <v>1946.9176770000001</v>
      </c>
    </row>
    <row r="8" spans="1:53" s="4" customFormat="1" ht="15.6" x14ac:dyDescent="0.25">
      <c r="A8" s="49" t="s">
        <v>54</v>
      </c>
      <c r="B8" s="9">
        <f>SUM(B9:B10)</f>
        <v>1653487.58935173</v>
      </c>
      <c r="C8" s="9">
        <f t="shared" ref="C8:M8" si="3">SUM(C9:C10)</f>
        <v>1678409.08935173</v>
      </c>
      <c r="D8" s="9">
        <f t="shared" si="3"/>
        <v>1693283.3193517299</v>
      </c>
      <c r="E8" s="9">
        <f t="shared" si="3"/>
        <v>1667734.8293517299</v>
      </c>
      <c r="F8" s="9">
        <f t="shared" si="3"/>
        <v>1688474.3193517299</v>
      </c>
      <c r="G8" s="9">
        <f t="shared" si="3"/>
        <v>1463991.3193517299</v>
      </c>
      <c r="H8" s="9">
        <f t="shared" si="3"/>
        <v>1511050.0193517299</v>
      </c>
      <c r="I8" s="9">
        <f t="shared" si="3"/>
        <v>1536810.3193517299</v>
      </c>
      <c r="J8" s="9">
        <f t="shared" si="3"/>
        <v>1481525.3193517299</v>
      </c>
      <c r="K8" s="9">
        <f t="shared" si="3"/>
        <v>1479920.3193517299</v>
      </c>
      <c r="L8" s="9">
        <f t="shared" si="3"/>
        <v>1451260.11935173</v>
      </c>
      <c r="M8" s="35">
        <f t="shared" si="3"/>
        <v>1386128.11935173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41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41">
        <v>0</v>
      </c>
      <c r="AL8" s="10" t="e">
        <f>SUM(#REF!)</f>
        <v>#REF!</v>
      </c>
      <c r="AM8" s="10" t="e">
        <f>SUM(#REF!)</f>
        <v>#REF!</v>
      </c>
      <c r="AN8" s="10" t="e">
        <f>SUM(#REF!)</f>
        <v>#REF!</v>
      </c>
      <c r="AO8" s="10" t="e">
        <f>SUM(#REF!)</f>
        <v>#REF!</v>
      </c>
      <c r="AP8" s="10" t="e">
        <f>SUM(#REF!)</f>
        <v>#REF!</v>
      </c>
      <c r="AQ8" s="10" t="e">
        <f>SUM(#REF!)</f>
        <v>#REF!</v>
      </c>
      <c r="AR8" s="10" t="e">
        <f>SUM(#REF!)</f>
        <v>#REF!</v>
      </c>
      <c r="AS8" s="10" t="e">
        <f>SUM(#REF!)</f>
        <v>#REF!</v>
      </c>
      <c r="AT8" s="10" t="e">
        <f>SUM(#REF!)</f>
        <v>#REF!</v>
      </c>
      <c r="AU8" s="10" t="e">
        <f>SUM(#REF!)</f>
        <v>#REF!</v>
      </c>
      <c r="AV8" s="10" t="e">
        <f>SUM(#REF!)</f>
        <v>#REF!</v>
      </c>
      <c r="AW8" s="28" t="e">
        <f>SUM(#REF!)</f>
        <v>#REF!</v>
      </c>
      <c r="AX8" s="54"/>
      <c r="AY8" s="54"/>
      <c r="AZ8" s="54"/>
      <c r="BA8" s="54"/>
    </row>
    <row r="9" spans="1:53" s="4" customFormat="1" x14ac:dyDescent="0.25">
      <c r="A9" s="18" t="s">
        <v>44</v>
      </c>
      <c r="B9" s="3">
        <v>1215508.0390184</v>
      </c>
      <c r="C9" s="3">
        <v>1286593.5390184</v>
      </c>
      <c r="D9" s="3">
        <v>1289575.7690184</v>
      </c>
      <c r="E9" s="3">
        <v>1278091.2790184</v>
      </c>
      <c r="F9" s="3">
        <v>1358488.7690184</v>
      </c>
      <c r="G9" s="3">
        <v>1118315.7690184</v>
      </c>
      <c r="H9" s="3">
        <v>1147818.4690183999</v>
      </c>
      <c r="I9" s="3">
        <v>1167051.7690184</v>
      </c>
      <c r="J9" s="3">
        <v>1162709.7690184</v>
      </c>
      <c r="K9" s="3">
        <v>1145303.7690184</v>
      </c>
      <c r="L9" s="3">
        <v>1165115.5690184</v>
      </c>
      <c r="M9" s="38">
        <v>1108329.5690184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8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8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17">
        <v>0</v>
      </c>
    </row>
    <row r="10" spans="1:53" s="4" customFormat="1" x14ac:dyDescent="0.25">
      <c r="A10" s="18" t="s">
        <v>45</v>
      </c>
      <c r="B10" s="3">
        <v>437979.55033333</v>
      </c>
      <c r="C10" s="3">
        <v>391815.55033333</v>
      </c>
      <c r="D10" s="3">
        <v>403707.55033333</v>
      </c>
      <c r="E10" s="3">
        <v>389643.55033333</v>
      </c>
      <c r="F10" s="3">
        <v>329985.55033333</v>
      </c>
      <c r="G10" s="3">
        <v>345675.55033333</v>
      </c>
      <c r="H10" s="3">
        <v>363231.55033333</v>
      </c>
      <c r="I10" s="3">
        <v>369758.55033333</v>
      </c>
      <c r="J10" s="3">
        <v>318815.55033333</v>
      </c>
      <c r="K10" s="3">
        <v>334616.55033333</v>
      </c>
      <c r="L10" s="3">
        <v>286144.55033333</v>
      </c>
      <c r="M10" s="38">
        <v>277798.55033333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8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8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17">
        <v>0</v>
      </c>
    </row>
    <row r="11" spans="1:53" s="4" customFormat="1" x14ac:dyDescent="0.25">
      <c r="A11" s="20" t="s">
        <v>1</v>
      </c>
      <c r="B11" s="11">
        <f t="shared" ref="B11:AK11" si="4">(B12+B15+B16)</f>
        <v>941640.41666666337</v>
      </c>
      <c r="C11" s="11">
        <f t="shared" si="4"/>
        <v>861163.41666666337</v>
      </c>
      <c r="D11" s="11">
        <f t="shared" si="4"/>
        <v>950317.41666666337</v>
      </c>
      <c r="E11" s="11">
        <f t="shared" si="4"/>
        <v>884358.41666666337</v>
      </c>
      <c r="F11" s="11">
        <f t="shared" si="4"/>
        <v>872035.41666666337</v>
      </c>
      <c r="G11" s="11">
        <f t="shared" si="4"/>
        <v>800887.41666666337</v>
      </c>
      <c r="H11" s="11">
        <f t="shared" si="4"/>
        <v>798940.41666666337</v>
      </c>
      <c r="I11" s="11">
        <f t="shared" si="4"/>
        <v>809654.41666666337</v>
      </c>
      <c r="J11" s="11">
        <f t="shared" si="4"/>
        <v>763595.41666666337</v>
      </c>
      <c r="K11" s="11">
        <f t="shared" si="4"/>
        <v>795280.41666666337</v>
      </c>
      <c r="L11" s="11">
        <f t="shared" si="4"/>
        <v>793029.41666666337</v>
      </c>
      <c r="M11" s="37">
        <f t="shared" si="4"/>
        <v>795777.41666666337</v>
      </c>
      <c r="N11" s="12">
        <f>(N12+N15+N16)</f>
        <v>99773.187241199994</v>
      </c>
      <c r="O11" s="12">
        <f t="shared" ref="O11:Y11" si="5">(O12+O15+O16)</f>
        <v>88295.83987679999</v>
      </c>
      <c r="P11" s="12">
        <f t="shared" si="5"/>
        <v>52277.614068999996</v>
      </c>
      <c r="Q11" s="12">
        <f t="shared" si="5"/>
        <v>145649.888744</v>
      </c>
      <c r="R11" s="12">
        <f t="shared" si="5"/>
        <v>99028.661133700007</v>
      </c>
      <c r="S11" s="12">
        <f t="shared" si="5"/>
        <v>71334.335074200004</v>
      </c>
      <c r="T11" s="12">
        <f>(T12+T15+T16)</f>
        <v>37942.038587800002</v>
      </c>
      <c r="U11" s="12">
        <f t="shared" si="5"/>
        <v>89473.560229199997</v>
      </c>
      <c r="V11" s="12">
        <f t="shared" si="5"/>
        <v>73719.461505700005</v>
      </c>
      <c r="W11" s="12">
        <f t="shared" si="5"/>
        <v>68624.580517199996</v>
      </c>
      <c r="X11" s="12">
        <f t="shared" si="5"/>
        <v>38822.773659799997</v>
      </c>
      <c r="Y11" s="42">
        <f t="shared" si="5"/>
        <v>86967.094215299992</v>
      </c>
      <c r="Z11" s="12">
        <f>(Z12+Z15+Z16)</f>
        <v>4430.7037090000003</v>
      </c>
      <c r="AA11" s="12">
        <f t="shared" si="4"/>
        <v>3952.9164059999998</v>
      </c>
      <c r="AB11" s="12">
        <f t="shared" si="4"/>
        <v>4628.6754810000002</v>
      </c>
      <c r="AC11" s="12">
        <f t="shared" si="4"/>
        <v>3690.3593859999996</v>
      </c>
      <c r="AD11" s="12">
        <f t="shared" si="4"/>
        <v>5222.980227</v>
      </c>
      <c r="AE11" s="12">
        <f t="shared" si="4"/>
        <v>2718.6879869999998</v>
      </c>
      <c r="AF11" s="12">
        <f>(AF12+AF15+AF16)</f>
        <v>5838.0630810000002</v>
      </c>
      <c r="AG11" s="12">
        <f t="shared" si="4"/>
        <v>5585.3053899999995</v>
      </c>
      <c r="AH11" s="12">
        <f t="shared" si="4"/>
        <v>9046.3054600000014</v>
      </c>
      <c r="AI11" s="12">
        <f t="shared" si="4"/>
        <v>5766.2983160000003</v>
      </c>
      <c r="AJ11" s="12">
        <f t="shared" si="4"/>
        <v>5113.8595100000002</v>
      </c>
      <c r="AK11" s="42">
        <f t="shared" si="4"/>
        <v>2517.5967600000004</v>
      </c>
      <c r="AL11" s="12">
        <f>(AL12+AL15+AL16)</f>
        <v>1036982.9001988632</v>
      </c>
      <c r="AM11" s="12">
        <f t="shared" ref="AM11:AW11" si="6">(AM12+AM15+AM16)</f>
        <v>945506.3401374633</v>
      </c>
      <c r="AN11" s="12">
        <f t="shared" si="6"/>
        <v>997966.35525466327</v>
      </c>
      <c r="AO11" s="12">
        <f t="shared" si="6"/>
        <v>1026317.9460246632</v>
      </c>
      <c r="AP11" s="12">
        <f t="shared" si="6"/>
        <v>965841.09757336322</v>
      </c>
      <c r="AQ11" s="12">
        <f t="shared" si="6"/>
        <v>869503.06375386333</v>
      </c>
      <c r="AR11" s="12">
        <f t="shared" si="6"/>
        <v>831044.39217346348</v>
      </c>
      <c r="AS11" s="12">
        <f t="shared" si="6"/>
        <v>893542.67150586343</v>
      </c>
      <c r="AT11" s="12">
        <f t="shared" si="6"/>
        <v>828268.57271236344</v>
      </c>
      <c r="AU11" s="12">
        <f t="shared" si="6"/>
        <v>858138.69886786339</v>
      </c>
      <c r="AV11" s="12">
        <f t="shared" si="6"/>
        <v>826738.33081646322</v>
      </c>
      <c r="AW11" s="21">
        <f t="shared" si="6"/>
        <v>880226.91412196332</v>
      </c>
    </row>
    <row r="12" spans="1:53" s="4" customFormat="1" x14ac:dyDescent="0.25">
      <c r="A12" s="44" t="s">
        <v>18</v>
      </c>
      <c r="B12" s="45">
        <f t="shared" ref="B12:Y12" si="7">(B13+B14)</f>
        <v>922711.58333333</v>
      </c>
      <c r="C12" s="45">
        <f t="shared" si="7"/>
        <v>842234.58333333</v>
      </c>
      <c r="D12" s="45">
        <f t="shared" si="7"/>
        <v>931388.58333333</v>
      </c>
      <c r="E12" s="45">
        <f t="shared" si="7"/>
        <v>865429.58333333</v>
      </c>
      <c r="F12" s="45">
        <f t="shared" si="7"/>
        <v>853106.58333333</v>
      </c>
      <c r="G12" s="45">
        <f t="shared" si="7"/>
        <v>781958.58333333</v>
      </c>
      <c r="H12" s="45">
        <f t="shared" si="7"/>
        <v>780011.58333333</v>
      </c>
      <c r="I12" s="45">
        <f t="shared" si="7"/>
        <v>790725.58333333</v>
      </c>
      <c r="J12" s="45">
        <f t="shared" si="7"/>
        <v>744666.58333333</v>
      </c>
      <c r="K12" s="45">
        <f t="shared" si="7"/>
        <v>776351.58333333</v>
      </c>
      <c r="L12" s="45">
        <f t="shared" si="7"/>
        <v>774100.58333333</v>
      </c>
      <c r="M12" s="46">
        <f t="shared" si="7"/>
        <v>776848.58333333</v>
      </c>
      <c r="N12" s="45">
        <f t="shared" si="7"/>
        <v>85629.104989999993</v>
      </c>
      <c r="O12" s="45">
        <f t="shared" si="7"/>
        <v>76245.692632999999</v>
      </c>
      <c r="P12" s="45">
        <f t="shared" si="7"/>
        <v>37998.474470000001</v>
      </c>
      <c r="Q12" s="45">
        <f t="shared" si="7"/>
        <v>132674.03357</v>
      </c>
      <c r="R12" s="45">
        <f t="shared" si="7"/>
        <v>82945.53211</v>
      </c>
      <c r="S12" s="45">
        <f t="shared" si="7"/>
        <v>61555.22451</v>
      </c>
      <c r="T12" s="45">
        <f>(T13+T14)</f>
        <v>24530.783342000002</v>
      </c>
      <c r="U12" s="45">
        <f t="shared" si="7"/>
        <v>76846.69442</v>
      </c>
      <c r="V12" s="45">
        <f t="shared" si="7"/>
        <v>62659.942093000005</v>
      </c>
      <c r="W12" s="45">
        <f t="shared" si="7"/>
        <v>53453.318486999997</v>
      </c>
      <c r="X12" s="45">
        <f t="shared" si="7"/>
        <v>24499.212940999998</v>
      </c>
      <c r="Y12" s="46">
        <f t="shared" si="7"/>
        <v>76683.811615999992</v>
      </c>
      <c r="Z12" s="45">
        <f>(Z13+Z14)</f>
        <v>0.126</v>
      </c>
      <c r="AA12" s="45">
        <f t="shared" ref="AA12:AK12" si="8">(AA13+AA14)</f>
        <v>5.1449999999999996</v>
      </c>
      <c r="AB12" s="45">
        <f t="shared" si="8"/>
        <v>0.58925000000000005</v>
      </c>
      <c r="AC12" s="45">
        <f t="shared" si="8"/>
        <v>2.0341</v>
      </c>
      <c r="AD12" s="45">
        <f t="shared" si="8"/>
        <v>0</v>
      </c>
      <c r="AE12" s="45">
        <f t="shared" si="8"/>
        <v>2.802</v>
      </c>
      <c r="AF12" s="45">
        <f>(AF13+AF14)</f>
        <v>0</v>
      </c>
      <c r="AG12" s="45">
        <f t="shared" si="8"/>
        <v>0</v>
      </c>
      <c r="AH12" s="45">
        <f t="shared" si="8"/>
        <v>2.25</v>
      </c>
      <c r="AI12" s="45">
        <f t="shared" si="8"/>
        <v>4.6477000000000004</v>
      </c>
      <c r="AJ12" s="45">
        <f t="shared" si="8"/>
        <v>1.75E-3</v>
      </c>
      <c r="AK12" s="46">
        <f t="shared" si="8"/>
        <v>3.0000000000000001E-3</v>
      </c>
      <c r="AL12" s="45">
        <f>(AL13+AL14)</f>
        <v>1008340.56232333</v>
      </c>
      <c r="AM12" s="45">
        <f t="shared" ref="AM12:AW12" si="9">(AM13+AM14)</f>
        <v>918475.13096632995</v>
      </c>
      <c r="AN12" s="45">
        <f t="shared" si="9"/>
        <v>969386.46855332993</v>
      </c>
      <c r="AO12" s="45">
        <f t="shared" si="9"/>
        <v>998101.58280332992</v>
      </c>
      <c r="AP12" s="45">
        <f t="shared" si="9"/>
        <v>936052.11544332991</v>
      </c>
      <c r="AQ12" s="45">
        <f t="shared" si="9"/>
        <v>843511.00584332994</v>
      </c>
      <c r="AR12" s="45">
        <f t="shared" si="9"/>
        <v>804542.36667533009</v>
      </c>
      <c r="AS12" s="45">
        <f t="shared" si="9"/>
        <v>867572.27775333007</v>
      </c>
      <c r="AT12" s="45">
        <f t="shared" si="9"/>
        <v>807324.27542633004</v>
      </c>
      <c r="AU12" s="45">
        <f t="shared" si="9"/>
        <v>829800.25412033009</v>
      </c>
      <c r="AV12" s="45">
        <f t="shared" si="9"/>
        <v>798599.79452432995</v>
      </c>
      <c r="AW12" s="47">
        <f t="shared" si="9"/>
        <v>853532.39194932999</v>
      </c>
    </row>
    <row r="13" spans="1:53" s="4" customFormat="1" x14ac:dyDescent="0.25">
      <c r="A13" s="13" t="s">
        <v>14</v>
      </c>
      <c r="B13" s="3">
        <v>402615.83333333</v>
      </c>
      <c r="C13" s="3">
        <v>361562.83333333</v>
      </c>
      <c r="D13" s="3">
        <v>376017.83333333</v>
      </c>
      <c r="E13" s="3">
        <v>355741.83333333</v>
      </c>
      <c r="F13" s="3">
        <v>317789.83333333</v>
      </c>
      <c r="G13" s="3">
        <v>319112.83333333</v>
      </c>
      <c r="H13" s="3">
        <v>325371.83333333</v>
      </c>
      <c r="I13" s="3">
        <v>359873.83333333</v>
      </c>
      <c r="J13" s="3">
        <v>317000.83333333</v>
      </c>
      <c r="K13" s="3">
        <v>330994.83333333</v>
      </c>
      <c r="L13" s="3">
        <v>283096.83333333</v>
      </c>
      <c r="M13" s="38">
        <v>279693.83333333</v>
      </c>
      <c r="N13" s="3">
        <v>10686.912990000001</v>
      </c>
      <c r="O13" s="3">
        <v>32627.295182999998</v>
      </c>
      <c r="P13" s="3">
        <v>2949.4994700000002</v>
      </c>
      <c r="Q13" s="3">
        <v>64967.651969999999</v>
      </c>
      <c r="R13" s="3">
        <v>47009.611680000002</v>
      </c>
      <c r="S13" s="3">
        <v>33833.011380000004</v>
      </c>
      <c r="T13" s="3">
        <v>3931.222162</v>
      </c>
      <c r="U13" s="3">
        <v>43846.69442</v>
      </c>
      <c r="V13" s="3">
        <v>35911.397104000003</v>
      </c>
      <c r="W13" s="3">
        <v>31926.526486999999</v>
      </c>
      <c r="X13" s="3">
        <v>2387.6907409999999</v>
      </c>
      <c r="Y13" s="38">
        <v>40711.261816999999</v>
      </c>
      <c r="Z13" s="3">
        <v>0.126</v>
      </c>
      <c r="AA13" s="3">
        <v>0</v>
      </c>
      <c r="AB13" s="3">
        <v>0.58925000000000005</v>
      </c>
      <c r="AC13" s="3">
        <v>2.0341</v>
      </c>
      <c r="AD13" s="3">
        <v>0</v>
      </c>
      <c r="AE13" s="3">
        <v>2.802</v>
      </c>
      <c r="AF13" s="3">
        <v>0</v>
      </c>
      <c r="AG13" s="3">
        <v>0</v>
      </c>
      <c r="AH13" s="3">
        <v>2.25</v>
      </c>
      <c r="AI13" s="3">
        <v>4.6477000000000004</v>
      </c>
      <c r="AJ13" s="3">
        <v>1.75E-3</v>
      </c>
      <c r="AK13" s="38">
        <v>3.0000000000000001E-3</v>
      </c>
      <c r="AL13" s="3">
        <f t="shared" ref="AL13:AW16" si="10">(B13+N13-Z13)</f>
        <v>413302.62032332999</v>
      </c>
      <c r="AM13" s="3">
        <f t="shared" si="10"/>
        <v>394190.12851632998</v>
      </c>
      <c r="AN13" s="3">
        <f t="shared" si="10"/>
        <v>378966.74355332996</v>
      </c>
      <c r="AO13" s="3">
        <f t="shared" si="10"/>
        <v>420707.45120333001</v>
      </c>
      <c r="AP13" s="3">
        <f t="shared" si="10"/>
        <v>364799.44501332997</v>
      </c>
      <c r="AQ13" s="3">
        <f t="shared" si="10"/>
        <v>352943.04271332995</v>
      </c>
      <c r="AR13" s="3">
        <f t="shared" si="10"/>
        <v>329303.05549533002</v>
      </c>
      <c r="AS13" s="3">
        <f t="shared" si="10"/>
        <v>403720.52775333001</v>
      </c>
      <c r="AT13" s="3">
        <f t="shared" si="10"/>
        <v>352909.98043732997</v>
      </c>
      <c r="AU13" s="3">
        <f t="shared" si="10"/>
        <v>362916.71212033002</v>
      </c>
      <c r="AV13" s="3">
        <f t="shared" si="10"/>
        <v>285484.52232433</v>
      </c>
      <c r="AW13" s="17">
        <f t="shared" si="10"/>
        <v>320405.09215032996</v>
      </c>
    </row>
    <row r="14" spans="1:53" s="4" customFormat="1" x14ac:dyDescent="0.25">
      <c r="A14" s="13" t="s">
        <v>15</v>
      </c>
      <c r="B14" s="3">
        <v>520095.75</v>
      </c>
      <c r="C14" s="3">
        <v>480671.75</v>
      </c>
      <c r="D14" s="3">
        <v>555370.75</v>
      </c>
      <c r="E14" s="3">
        <v>509687.75</v>
      </c>
      <c r="F14" s="3">
        <v>535316.75</v>
      </c>
      <c r="G14" s="3">
        <v>462845.75</v>
      </c>
      <c r="H14" s="3">
        <v>454639.75</v>
      </c>
      <c r="I14" s="3">
        <v>430851.75</v>
      </c>
      <c r="J14" s="3">
        <v>427665.75</v>
      </c>
      <c r="K14" s="3">
        <v>445356.75</v>
      </c>
      <c r="L14" s="3">
        <v>491003.75</v>
      </c>
      <c r="M14" s="38">
        <v>497154.75</v>
      </c>
      <c r="N14" s="3">
        <v>74942.191999999995</v>
      </c>
      <c r="O14" s="3">
        <v>43618.397449999997</v>
      </c>
      <c r="P14" s="3">
        <v>35048.974999999999</v>
      </c>
      <c r="Q14" s="3">
        <v>67706.381599999993</v>
      </c>
      <c r="R14" s="3">
        <v>35935.920429999998</v>
      </c>
      <c r="S14" s="3">
        <v>27722.21313</v>
      </c>
      <c r="T14" s="3">
        <v>20599.561180000001</v>
      </c>
      <c r="U14" s="3">
        <v>33000</v>
      </c>
      <c r="V14" s="3">
        <v>26748.544989000002</v>
      </c>
      <c r="W14" s="3">
        <v>21526.792000000001</v>
      </c>
      <c r="X14" s="3">
        <v>22111.522199999999</v>
      </c>
      <c r="Y14" s="38">
        <v>35972.549799</v>
      </c>
      <c r="Z14" s="3">
        <v>0</v>
      </c>
      <c r="AA14" s="3">
        <v>5.1449999999999996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8">
        <v>0</v>
      </c>
      <c r="AL14" s="3">
        <f t="shared" si="10"/>
        <v>595037.94200000004</v>
      </c>
      <c r="AM14" s="3">
        <f t="shared" si="10"/>
        <v>524285.00245000003</v>
      </c>
      <c r="AN14" s="3">
        <f t="shared" si="10"/>
        <v>590419.72499999998</v>
      </c>
      <c r="AO14" s="3">
        <f t="shared" si="10"/>
        <v>577394.13159999996</v>
      </c>
      <c r="AP14" s="3">
        <f t="shared" si="10"/>
        <v>571252.67042999994</v>
      </c>
      <c r="AQ14" s="3">
        <f t="shared" si="10"/>
        <v>490567.96312999999</v>
      </c>
      <c r="AR14" s="3">
        <f t="shared" si="10"/>
        <v>475239.31118000002</v>
      </c>
      <c r="AS14" s="3">
        <f t="shared" si="10"/>
        <v>463851.75</v>
      </c>
      <c r="AT14" s="3">
        <f t="shared" si="10"/>
        <v>454414.29498900002</v>
      </c>
      <c r="AU14" s="3">
        <f t="shared" si="10"/>
        <v>466883.54200000002</v>
      </c>
      <c r="AV14" s="3">
        <f t="shared" si="10"/>
        <v>513115.27220000001</v>
      </c>
      <c r="AW14" s="17">
        <f t="shared" si="10"/>
        <v>533127.29979900003</v>
      </c>
    </row>
    <row r="15" spans="1:53" s="4" customFormat="1" x14ac:dyDescent="0.25">
      <c r="A15" s="13" t="s">
        <v>2</v>
      </c>
      <c r="B15" s="3">
        <v>18928.833333333332</v>
      </c>
      <c r="C15" s="3">
        <v>18928.833333333332</v>
      </c>
      <c r="D15" s="3">
        <v>18928.833333333332</v>
      </c>
      <c r="E15" s="3">
        <v>18928.833333333332</v>
      </c>
      <c r="F15" s="3">
        <v>18928.833333333332</v>
      </c>
      <c r="G15" s="3">
        <v>18928.833333333332</v>
      </c>
      <c r="H15" s="3">
        <v>18928.833333333332</v>
      </c>
      <c r="I15" s="3">
        <v>18928.833333333332</v>
      </c>
      <c r="J15" s="3">
        <v>18928.833333333332</v>
      </c>
      <c r="K15" s="3">
        <v>18928.833333333332</v>
      </c>
      <c r="L15" s="3">
        <v>18928.833333333332</v>
      </c>
      <c r="M15" s="38">
        <v>18928.833333333332</v>
      </c>
      <c r="N15" s="3">
        <v>9004.8326579999994</v>
      </c>
      <c r="O15" s="3">
        <v>7361.6677870000003</v>
      </c>
      <c r="P15" s="3">
        <v>8760.6782019999991</v>
      </c>
      <c r="Q15" s="3">
        <v>8319.0372430000007</v>
      </c>
      <c r="R15" s="3">
        <v>10387.958224</v>
      </c>
      <c r="S15" s="3">
        <v>5012.8131350000003</v>
      </c>
      <c r="T15" s="3">
        <v>8174.6190829999996</v>
      </c>
      <c r="U15" s="3">
        <v>7475.186514</v>
      </c>
      <c r="V15" s="3">
        <v>6308.525337</v>
      </c>
      <c r="W15" s="3">
        <v>10104.336993999999</v>
      </c>
      <c r="X15" s="3">
        <v>9098.3682059999992</v>
      </c>
      <c r="Y15" s="38">
        <v>5875.1247729999995</v>
      </c>
      <c r="Z15" s="3">
        <v>4405.56556</v>
      </c>
      <c r="AA15" s="3">
        <v>3930.1819999999998</v>
      </c>
      <c r="AB15" s="3">
        <v>4621.4569300000003</v>
      </c>
      <c r="AC15" s="3">
        <v>3684.2393999999999</v>
      </c>
      <c r="AD15" s="3">
        <v>5208.2503999999999</v>
      </c>
      <c r="AE15" s="3">
        <v>1860.611848</v>
      </c>
      <c r="AF15" s="3">
        <v>5280.3975399999999</v>
      </c>
      <c r="AG15" s="3">
        <v>5365.2554799999998</v>
      </c>
      <c r="AH15" s="3">
        <v>9040.9004600000007</v>
      </c>
      <c r="AI15" s="3">
        <v>5756.1098000000002</v>
      </c>
      <c r="AJ15" s="3">
        <v>5105.7327599999999</v>
      </c>
      <c r="AK15" s="38">
        <v>2506.6123200000002</v>
      </c>
      <c r="AL15" s="3">
        <f t="shared" si="10"/>
        <v>23528.100431333332</v>
      </c>
      <c r="AM15" s="3">
        <f t="shared" si="10"/>
        <v>22360.319120333334</v>
      </c>
      <c r="AN15" s="3">
        <f t="shared" si="10"/>
        <v>23068.054605333331</v>
      </c>
      <c r="AO15" s="3">
        <f t="shared" si="10"/>
        <v>23563.631176333336</v>
      </c>
      <c r="AP15" s="3">
        <f t="shared" si="10"/>
        <v>24108.541157333329</v>
      </c>
      <c r="AQ15" s="3">
        <f t="shared" si="10"/>
        <v>22081.034620333332</v>
      </c>
      <c r="AR15" s="3">
        <f t="shared" si="10"/>
        <v>21823.054876333335</v>
      </c>
      <c r="AS15" s="3">
        <f t="shared" si="10"/>
        <v>21038.764367333333</v>
      </c>
      <c r="AT15" s="3">
        <f t="shared" si="10"/>
        <v>16196.45821033333</v>
      </c>
      <c r="AU15" s="3">
        <f t="shared" si="10"/>
        <v>23277.060527333335</v>
      </c>
      <c r="AV15" s="3">
        <f t="shared" si="10"/>
        <v>22921.468779333332</v>
      </c>
      <c r="AW15" s="17">
        <f t="shared" si="10"/>
        <v>22297.345786333331</v>
      </c>
    </row>
    <row r="16" spans="1:53" s="4" customFormat="1" x14ac:dyDescent="0.25">
      <c r="A16" s="13" t="s">
        <v>49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8">
        <v>0</v>
      </c>
      <c r="N16" s="3">
        <v>5139.2495932000002</v>
      </c>
      <c r="O16" s="3">
        <v>4688.4794567999998</v>
      </c>
      <c r="P16" s="3">
        <v>5518.461397</v>
      </c>
      <c r="Q16" s="3">
        <v>4656.8179309999996</v>
      </c>
      <c r="R16" s="3">
        <v>5695.1707997000003</v>
      </c>
      <c r="S16" s="3">
        <v>4766.2974291999999</v>
      </c>
      <c r="T16" s="3">
        <v>5236.6361628000004</v>
      </c>
      <c r="U16" s="3">
        <v>5151.6792951999996</v>
      </c>
      <c r="V16" s="3">
        <v>4750.9940757000004</v>
      </c>
      <c r="W16" s="3">
        <v>5066.9250362000002</v>
      </c>
      <c r="X16" s="3">
        <v>5225.1925128000003</v>
      </c>
      <c r="Y16" s="38">
        <v>4408.1578263000001</v>
      </c>
      <c r="Z16" s="3">
        <v>25.012149000000001</v>
      </c>
      <c r="AA16" s="3">
        <v>17.589406</v>
      </c>
      <c r="AB16" s="3">
        <v>6.6293009999999999</v>
      </c>
      <c r="AC16" s="3">
        <v>4.0858860000000004</v>
      </c>
      <c r="AD16" s="3">
        <v>14.729827</v>
      </c>
      <c r="AE16" s="3">
        <v>855.27413899999999</v>
      </c>
      <c r="AF16" s="3">
        <v>557.66554099999996</v>
      </c>
      <c r="AG16" s="3">
        <v>220.04991000000001</v>
      </c>
      <c r="AH16" s="3">
        <v>3.1549999999999998</v>
      </c>
      <c r="AI16" s="3">
        <v>5.5408160000000004</v>
      </c>
      <c r="AJ16" s="3">
        <v>8.125</v>
      </c>
      <c r="AK16" s="38">
        <v>10.981439999999999</v>
      </c>
      <c r="AL16" s="3">
        <f t="shared" si="10"/>
        <v>5114.2374442</v>
      </c>
      <c r="AM16" s="3">
        <f t="shared" si="10"/>
        <v>4670.8900507999997</v>
      </c>
      <c r="AN16" s="3">
        <f t="shared" si="10"/>
        <v>5511.8320960000001</v>
      </c>
      <c r="AO16" s="3">
        <f t="shared" si="10"/>
        <v>4652.7320449999997</v>
      </c>
      <c r="AP16" s="3">
        <f t="shared" si="10"/>
        <v>5680.4409727000002</v>
      </c>
      <c r="AQ16" s="3">
        <f t="shared" si="10"/>
        <v>3911.0232901999998</v>
      </c>
      <c r="AR16" s="3">
        <f t="shared" si="10"/>
        <v>4678.9706218000001</v>
      </c>
      <c r="AS16" s="3">
        <f t="shared" si="10"/>
        <v>4931.6293851999999</v>
      </c>
      <c r="AT16" s="3">
        <f t="shared" si="10"/>
        <v>4747.8390757000006</v>
      </c>
      <c r="AU16" s="3">
        <f t="shared" si="10"/>
        <v>5061.3842202000005</v>
      </c>
      <c r="AV16" s="3">
        <f t="shared" si="10"/>
        <v>5217.0675128000003</v>
      </c>
      <c r="AW16" s="17">
        <f t="shared" si="10"/>
        <v>4397.1763863000006</v>
      </c>
    </row>
    <row r="17" spans="1:56" s="4" customFormat="1" x14ac:dyDescent="0.25">
      <c r="A17" s="20" t="s">
        <v>3</v>
      </c>
      <c r="B17" s="11">
        <f>B18+B19</f>
        <v>288058</v>
      </c>
      <c r="C17" s="11">
        <f t="shared" ref="C17:AW17" si="11">C18+C19</f>
        <v>298468</v>
      </c>
      <c r="D17" s="11">
        <f t="shared" si="11"/>
        <v>365041</v>
      </c>
      <c r="E17" s="11">
        <f t="shared" si="11"/>
        <v>354762</v>
      </c>
      <c r="F17" s="11">
        <f t="shared" si="11"/>
        <v>414333</v>
      </c>
      <c r="G17" s="11">
        <f t="shared" si="11"/>
        <v>393246</v>
      </c>
      <c r="H17" s="11">
        <f t="shared" si="11"/>
        <v>370703</v>
      </c>
      <c r="I17" s="11">
        <f t="shared" si="11"/>
        <v>418804</v>
      </c>
      <c r="J17" s="11">
        <f t="shared" si="11"/>
        <v>366224</v>
      </c>
      <c r="K17" s="11">
        <f t="shared" si="11"/>
        <v>342364</v>
      </c>
      <c r="L17" s="11">
        <f t="shared" si="11"/>
        <v>353869</v>
      </c>
      <c r="M17" s="11">
        <f t="shared" si="11"/>
        <v>352028</v>
      </c>
      <c r="N17" s="11">
        <f t="shared" si="11"/>
        <v>232557.50971740001</v>
      </c>
      <c r="O17" s="11">
        <f t="shared" si="11"/>
        <v>230351.21896239999</v>
      </c>
      <c r="P17" s="11">
        <f t="shared" si="11"/>
        <v>156101.82560390001</v>
      </c>
      <c r="Q17" s="11">
        <f t="shared" si="11"/>
        <v>217248.7735181</v>
      </c>
      <c r="R17" s="11">
        <f t="shared" si="11"/>
        <v>132305.6105297</v>
      </c>
      <c r="S17" s="11">
        <f t="shared" si="11"/>
        <v>246606.76223789999</v>
      </c>
      <c r="T17" s="11">
        <f t="shared" si="11"/>
        <v>217003.60975080001</v>
      </c>
      <c r="U17" s="11">
        <f t="shared" si="11"/>
        <v>219479.00542890001</v>
      </c>
      <c r="V17" s="11">
        <f t="shared" si="11"/>
        <v>266286.50797470001</v>
      </c>
      <c r="W17" s="11">
        <f t="shared" si="11"/>
        <v>365744.16406819999</v>
      </c>
      <c r="X17" s="11">
        <f t="shared" si="11"/>
        <v>115549.9107005</v>
      </c>
      <c r="Y17" s="11">
        <f t="shared" si="11"/>
        <v>151226.25846020001</v>
      </c>
      <c r="Z17" s="11">
        <f t="shared" si="11"/>
        <v>109761.57223100001</v>
      </c>
      <c r="AA17" s="11">
        <f t="shared" si="11"/>
        <v>85854.692842999997</v>
      </c>
      <c r="AB17" s="11">
        <f t="shared" si="11"/>
        <v>130297.07818700001</v>
      </c>
      <c r="AC17" s="11">
        <f t="shared" si="11"/>
        <v>85573.772748000003</v>
      </c>
      <c r="AD17" s="11">
        <f t="shared" si="11"/>
        <v>113284.969939</v>
      </c>
      <c r="AE17" s="11">
        <f t="shared" si="11"/>
        <v>140176.81629699998</v>
      </c>
      <c r="AF17" s="11">
        <f t="shared" si="11"/>
        <v>159674.93834300002</v>
      </c>
      <c r="AG17" s="11">
        <f t="shared" si="11"/>
        <v>169782.338766</v>
      </c>
      <c r="AH17" s="11">
        <f t="shared" si="11"/>
        <v>242280.32652</v>
      </c>
      <c r="AI17" s="11">
        <f t="shared" si="11"/>
        <v>120152.76443700001</v>
      </c>
      <c r="AJ17" s="11">
        <f t="shared" si="11"/>
        <v>170852.87963899999</v>
      </c>
      <c r="AK17" s="11">
        <f t="shared" si="11"/>
        <v>221558.71836899998</v>
      </c>
      <c r="AL17" s="11">
        <f t="shared" si="11"/>
        <v>410853.93748640001</v>
      </c>
      <c r="AM17" s="11">
        <f t="shared" si="11"/>
        <v>442964.52611939999</v>
      </c>
      <c r="AN17" s="11">
        <f t="shared" si="11"/>
        <v>390845.74741690001</v>
      </c>
      <c r="AO17" s="11">
        <f t="shared" si="11"/>
        <v>486437.00077009998</v>
      </c>
      <c r="AP17" s="11">
        <f t="shared" si="11"/>
        <v>433353.64059070003</v>
      </c>
      <c r="AQ17" s="11">
        <f t="shared" si="11"/>
        <v>499675.94594090001</v>
      </c>
      <c r="AR17" s="11">
        <f t="shared" si="11"/>
        <v>428031.67140779999</v>
      </c>
      <c r="AS17" s="11">
        <f t="shared" si="11"/>
        <v>468500.66666290001</v>
      </c>
      <c r="AT17" s="11">
        <f t="shared" si="11"/>
        <v>390230.18145470001</v>
      </c>
      <c r="AU17" s="11">
        <f t="shared" si="11"/>
        <v>587955.39963120001</v>
      </c>
      <c r="AV17" s="11">
        <f t="shared" si="11"/>
        <v>298566.03106149996</v>
      </c>
      <c r="AW17" s="11">
        <f t="shared" si="11"/>
        <v>281695.54009120003</v>
      </c>
    </row>
    <row r="18" spans="1:56" s="4" customFormat="1" x14ac:dyDescent="0.25">
      <c r="A18" s="13" t="s">
        <v>19</v>
      </c>
      <c r="B18" s="3">
        <v>152174</v>
      </c>
      <c r="C18" s="3">
        <v>157280</v>
      </c>
      <c r="D18" s="3">
        <v>206099</v>
      </c>
      <c r="E18" s="3">
        <v>183714</v>
      </c>
      <c r="F18" s="3">
        <v>232247</v>
      </c>
      <c r="G18" s="3">
        <v>205744</v>
      </c>
      <c r="H18" s="3">
        <v>180881</v>
      </c>
      <c r="I18" s="3">
        <v>221703</v>
      </c>
      <c r="J18" s="3">
        <v>209120</v>
      </c>
      <c r="K18" s="3">
        <v>186121</v>
      </c>
      <c r="L18" s="3">
        <v>202275</v>
      </c>
      <c r="M18" s="38">
        <v>210223</v>
      </c>
      <c r="N18" s="3">
        <v>227147.0363494</v>
      </c>
      <c r="O18" s="3">
        <v>225586.2231144</v>
      </c>
      <c r="P18" s="3">
        <v>153702.59318190001</v>
      </c>
      <c r="Q18" s="3">
        <v>215014.24672210001</v>
      </c>
      <c r="R18" s="3">
        <v>127529.1795027</v>
      </c>
      <c r="S18" s="3">
        <v>231247.3130583</v>
      </c>
      <c r="T18" s="3">
        <v>212639.9808208</v>
      </c>
      <c r="U18" s="3">
        <v>214769.2795449</v>
      </c>
      <c r="V18" s="3">
        <v>264307.13905970001</v>
      </c>
      <c r="W18" s="3">
        <v>364030.91808139998</v>
      </c>
      <c r="X18" s="3">
        <v>114344.7415665</v>
      </c>
      <c r="Y18" s="38">
        <v>150370.556408</v>
      </c>
      <c r="Z18" s="3">
        <v>97533.229000000007</v>
      </c>
      <c r="AA18" s="3">
        <v>76519.804000000004</v>
      </c>
      <c r="AB18" s="3">
        <v>122681.933</v>
      </c>
      <c r="AC18" s="3">
        <v>82887.467000000004</v>
      </c>
      <c r="AD18" s="3">
        <v>112178.686</v>
      </c>
      <c r="AE18" s="3">
        <v>136429.31299999999</v>
      </c>
      <c r="AF18" s="3">
        <v>153322.46400000001</v>
      </c>
      <c r="AG18" s="3">
        <v>156628.95699999999</v>
      </c>
      <c r="AH18" s="3">
        <v>239072.41099999999</v>
      </c>
      <c r="AI18" s="3">
        <v>118532.5518</v>
      </c>
      <c r="AJ18" s="3">
        <v>159090.902</v>
      </c>
      <c r="AK18" s="38">
        <v>199384.88532999999</v>
      </c>
      <c r="AL18" s="3">
        <f t="shared" ref="AL18:AW19" si="12">(B18+N18-Z18)</f>
        <v>281787.80734940001</v>
      </c>
      <c r="AM18" s="3">
        <f t="shared" si="12"/>
        <v>306346.41911439999</v>
      </c>
      <c r="AN18" s="3">
        <f t="shared" si="12"/>
        <v>237119.66018189996</v>
      </c>
      <c r="AO18" s="3">
        <f t="shared" si="12"/>
        <v>315840.77972210001</v>
      </c>
      <c r="AP18" s="3">
        <f t="shared" si="12"/>
        <v>247597.4935027</v>
      </c>
      <c r="AQ18" s="3">
        <f t="shared" si="12"/>
        <v>300562.00005829998</v>
      </c>
      <c r="AR18" s="3">
        <f t="shared" si="12"/>
        <v>240198.5168208</v>
      </c>
      <c r="AS18" s="3">
        <f t="shared" si="12"/>
        <v>279843.3225449</v>
      </c>
      <c r="AT18" s="3">
        <f t="shared" si="12"/>
        <v>234354.72805970002</v>
      </c>
      <c r="AU18" s="3">
        <f t="shared" si="12"/>
        <v>431619.36628139997</v>
      </c>
      <c r="AV18" s="3">
        <f t="shared" si="12"/>
        <v>157528.83956649998</v>
      </c>
      <c r="AW18" s="17">
        <f t="shared" si="12"/>
        <v>161208.67107800001</v>
      </c>
    </row>
    <row r="19" spans="1:56" s="4" customFormat="1" x14ac:dyDescent="0.25">
      <c r="A19" s="13" t="s">
        <v>46</v>
      </c>
      <c r="B19" s="3">
        <v>135884</v>
      </c>
      <c r="C19" s="3">
        <v>141188</v>
      </c>
      <c r="D19" s="3">
        <v>158942</v>
      </c>
      <c r="E19" s="3">
        <v>171048</v>
      </c>
      <c r="F19" s="3">
        <v>182086</v>
      </c>
      <c r="G19" s="3">
        <v>187502</v>
      </c>
      <c r="H19" s="3">
        <v>189822</v>
      </c>
      <c r="I19" s="3">
        <v>197101</v>
      </c>
      <c r="J19" s="3">
        <v>157104</v>
      </c>
      <c r="K19" s="3">
        <v>156243</v>
      </c>
      <c r="L19" s="3">
        <v>151594</v>
      </c>
      <c r="M19" s="17">
        <v>141805</v>
      </c>
      <c r="N19" s="3">
        <v>5410.4733679999999</v>
      </c>
      <c r="O19" s="3">
        <v>4764.9958479999996</v>
      </c>
      <c r="P19" s="3">
        <v>2399.232422</v>
      </c>
      <c r="Q19" s="3">
        <v>2234.5267960000001</v>
      </c>
      <c r="R19" s="3">
        <v>4776.4310269999996</v>
      </c>
      <c r="S19" s="3">
        <v>15359.4491796</v>
      </c>
      <c r="T19" s="3">
        <v>4363.6289299999999</v>
      </c>
      <c r="U19" s="3">
        <v>4709.7258840000004</v>
      </c>
      <c r="V19" s="3">
        <v>1979.368915</v>
      </c>
      <c r="W19" s="3">
        <v>1713.2459868000001</v>
      </c>
      <c r="X19" s="3">
        <v>1205.169134</v>
      </c>
      <c r="Y19" s="38">
        <v>855.70205220000003</v>
      </c>
      <c r="Z19" s="3">
        <v>12228.343231000001</v>
      </c>
      <c r="AA19" s="3">
        <v>9334.8888430000006</v>
      </c>
      <c r="AB19" s="3">
        <v>7615.1451870000001</v>
      </c>
      <c r="AC19" s="3">
        <v>2686.3057480000002</v>
      </c>
      <c r="AD19" s="3">
        <v>1106.2839389999999</v>
      </c>
      <c r="AE19" s="3">
        <v>3747.5032970000002</v>
      </c>
      <c r="AF19" s="3">
        <v>6352.4743429999999</v>
      </c>
      <c r="AG19" s="3">
        <v>13153.381766</v>
      </c>
      <c r="AH19" s="3">
        <v>3207.91552</v>
      </c>
      <c r="AI19" s="3">
        <v>1620.2126370000001</v>
      </c>
      <c r="AJ19" s="3">
        <v>11761.977639000001</v>
      </c>
      <c r="AK19" s="17">
        <v>22173.833039000001</v>
      </c>
      <c r="AL19" s="3">
        <f t="shared" si="12"/>
        <v>129066.130137</v>
      </c>
      <c r="AM19" s="3">
        <f t="shared" si="12"/>
        <v>136618.107005</v>
      </c>
      <c r="AN19" s="3">
        <f t="shared" si="12"/>
        <v>153726.08723500001</v>
      </c>
      <c r="AO19" s="3">
        <f t="shared" si="12"/>
        <v>170596.22104799998</v>
      </c>
      <c r="AP19" s="3">
        <f t="shared" si="12"/>
        <v>185756.14708800003</v>
      </c>
      <c r="AQ19" s="3">
        <f t="shared" si="12"/>
        <v>199113.9458826</v>
      </c>
      <c r="AR19" s="3">
        <f t="shared" si="12"/>
        <v>187833.154587</v>
      </c>
      <c r="AS19" s="3">
        <f t="shared" si="12"/>
        <v>188657.34411800001</v>
      </c>
      <c r="AT19" s="3">
        <f t="shared" si="12"/>
        <v>155875.45339499999</v>
      </c>
      <c r="AU19" s="3">
        <f t="shared" si="12"/>
        <v>156336.03334980001</v>
      </c>
      <c r="AV19" s="3">
        <f t="shared" si="12"/>
        <v>141037.19149500001</v>
      </c>
      <c r="AW19" s="17">
        <f t="shared" si="12"/>
        <v>120486.8690132</v>
      </c>
    </row>
    <row r="20" spans="1:56" s="4" customFormat="1" x14ac:dyDescent="0.25">
      <c r="A20" s="20" t="s">
        <v>51</v>
      </c>
      <c r="B20" s="11">
        <f>(B21+B36+B50)</f>
        <v>1599706.6682525005</v>
      </c>
      <c r="C20" s="11">
        <f t="shared" ref="C20:AK20" si="13">(C21+C36+C50)</f>
        <v>1517601.2182525033</v>
      </c>
      <c r="D20" s="11">
        <f t="shared" si="13"/>
        <v>1503508.4582525033</v>
      </c>
      <c r="E20" s="11">
        <f t="shared" si="13"/>
        <v>1516024.6182525035</v>
      </c>
      <c r="F20" s="11">
        <f t="shared" si="13"/>
        <v>1523939.4582525033</v>
      </c>
      <c r="G20" s="11">
        <f t="shared" si="13"/>
        <v>1464638.4582525033</v>
      </c>
      <c r="H20" s="11">
        <f t="shared" si="13"/>
        <v>1477311.4582525033</v>
      </c>
      <c r="I20" s="11">
        <f t="shared" si="13"/>
        <v>1438890.4582525033</v>
      </c>
      <c r="J20" s="11">
        <f t="shared" si="13"/>
        <v>1470879.4582525033</v>
      </c>
      <c r="K20" s="11">
        <f t="shared" si="13"/>
        <v>1475570.4582525033</v>
      </c>
      <c r="L20" s="11">
        <f t="shared" si="13"/>
        <v>1428074.4582525033</v>
      </c>
      <c r="M20" s="50">
        <f t="shared" si="13"/>
        <v>1324864.4582525033</v>
      </c>
      <c r="N20" s="12">
        <f>(N21+N36+N50)</f>
        <v>850951.93995020003</v>
      </c>
      <c r="O20" s="12">
        <f t="shared" si="13"/>
        <v>750755.9055135001</v>
      </c>
      <c r="P20" s="12">
        <f t="shared" si="13"/>
        <v>917590.71987409994</v>
      </c>
      <c r="Q20" s="12">
        <f t="shared" si="13"/>
        <v>928145.25952179986</v>
      </c>
      <c r="R20" s="12">
        <f t="shared" si="13"/>
        <v>897749.91085079999</v>
      </c>
      <c r="S20" s="12">
        <f t="shared" si="13"/>
        <v>726318.9577447999</v>
      </c>
      <c r="T20" s="12">
        <f t="shared" si="13"/>
        <v>855855.31525799993</v>
      </c>
      <c r="U20" s="12">
        <f t="shared" si="13"/>
        <v>901763.93970970006</v>
      </c>
      <c r="V20" s="12">
        <f t="shared" si="13"/>
        <v>772617.06509582</v>
      </c>
      <c r="W20" s="12">
        <f t="shared" si="13"/>
        <v>812217.51536953985</v>
      </c>
      <c r="X20" s="12">
        <f t="shared" si="13"/>
        <v>727573.43441660004</v>
      </c>
      <c r="Y20" s="42">
        <f t="shared" si="13"/>
        <v>1012351.1416106001</v>
      </c>
      <c r="Z20" s="12">
        <f t="shared" si="13"/>
        <v>263357.20105860004</v>
      </c>
      <c r="AA20" s="12">
        <f t="shared" si="13"/>
        <v>273057.72707299999</v>
      </c>
      <c r="AB20" s="12">
        <f t="shared" si="13"/>
        <v>320112.06735590001</v>
      </c>
      <c r="AC20" s="12">
        <f t="shared" si="13"/>
        <v>305293.53052189999</v>
      </c>
      <c r="AD20" s="12">
        <f t="shared" si="13"/>
        <v>286970.64900759998</v>
      </c>
      <c r="AE20" s="12">
        <f t="shared" si="13"/>
        <v>275600.75526110001</v>
      </c>
      <c r="AF20" s="12">
        <f t="shared" si="13"/>
        <v>278959.08256010001</v>
      </c>
      <c r="AG20" s="12">
        <f t="shared" si="13"/>
        <v>278408.8336208</v>
      </c>
      <c r="AH20" s="12">
        <f t="shared" si="13"/>
        <v>273787.36695419997</v>
      </c>
      <c r="AI20" s="12">
        <f t="shared" si="13"/>
        <v>305783.74419239996</v>
      </c>
      <c r="AJ20" s="12">
        <f t="shared" si="13"/>
        <v>269779.82657959999</v>
      </c>
      <c r="AK20" s="21">
        <f t="shared" si="13"/>
        <v>337978.51201089995</v>
      </c>
      <c r="AL20" s="12">
        <f>(AL21+AL36+AL50)</f>
        <v>2187301.4071441004</v>
      </c>
      <c r="AM20" s="12">
        <f t="shared" ref="AM20:AU20" si="14">(AM21+AM36+AM50)</f>
        <v>1995299.3966930031</v>
      </c>
      <c r="AN20" s="12">
        <f t="shared" si="14"/>
        <v>2100987.1107707028</v>
      </c>
      <c r="AO20" s="12">
        <f t="shared" si="14"/>
        <v>2138876.3472524029</v>
      </c>
      <c r="AP20" s="12">
        <f t="shared" si="14"/>
        <v>2134718.7200957029</v>
      </c>
      <c r="AQ20" s="12">
        <f t="shared" si="14"/>
        <v>1915356.660736203</v>
      </c>
      <c r="AR20" s="12">
        <f t="shared" si="14"/>
        <v>2054207.6909504032</v>
      </c>
      <c r="AS20" s="12">
        <f t="shared" si="14"/>
        <v>2062245.5643414033</v>
      </c>
      <c r="AT20" s="12">
        <f t="shared" si="14"/>
        <v>1969709.1563941231</v>
      </c>
      <c r="AU20" s="12">
        <f t="shared" si="14"/>
        <v>1982004.2294296431</v>
      </c>
      <c r="AV20" s="12">
        <f>(AV21+AV36+AV50)</f>
        <v>1885868.0660895035</v>
      </c>
      <c r="AW20" s="21">
        <f>(AW21+AW36+AW50)</f>
        <v>1999237.0878522033</v>
      </c>
      <c r="BB20" s="43"/>
    </row>
    <row r="21" spans="1:56" s="4" customFormat="1" ht="15.6" x14ac:dyDescent="0.25">
      <c r="A21" s="48" t="s">
        <v>63</v>
      </c>
      <c r="B21" s="45">
        <f>B22+B25+B26</f>
        <v>738749.24133333331</v>
      </c>
      <c r="C21" s="45">
        <f t="shared" ref="C21:M21" si="15">C22+C25+C26</f>
        <v>718470.24133333331</v>
      </c>
      <c r="D21" s="45">
        <f t="shared" si="15"/>
        <v>690533.24133333331</v>
      </c>
      <c r="E21" s="45">
        <f t="shared" si="15"/>
        <v>690485.24133333331</v>
      </c>
      <c r="F21" s="45">
        <f t="shared" si="15"/>
        <v>667315.24133333331</v>
      </c>
      <c r="G21" s="45">
        <f t="shared" si="15"/>
        <v>617930.24133333331</v>
      </c>
      <c r="H21" s="45">
        <f t="shared" si="15"/>
        <v>672171.24133333331</v>
      </c>
      <c r="I21" s="45">
        <f t="shared" si="15"/>
        <v>697254.24133333331</v>
      </c>
      <c r="J21" s="45">
        <f t="shared" si="15"/>
        <v>691378.24133333331</v>
      </c>
      <c r="K21" s="45">
        <f t="shared" si="15"/>
        <v>691685.24133333331</v>
      </c>
      <c r="L21" s="45">
        <f t="shared" si="15"/>
        <v>640043.24133333331</v>
      </c>
      <c r="M21" s="47">
        <f t="shared" si="15"/>
        <v>569179.24133333331</v>
      </c>
      <c r="N21" s="45">
        <f>N22+SUM(N25:N26)+N27+SUM(N32:N34)+N35+N51</f>
        <v>699224.64203079999</v>
      </c>
      <c r="O21" s="45">
        <f t="shared" ref="O21:AK21" si="16">O22+SUM(O25:O26)+O27+SUM(O32:O34)+O35+O51</f>
        <v>595895.40596310003</v>
      </c>
      <c r="P21" s="45">
        <f t="shared" si="16"/>
        <v>759627.70651269995</v>
      </c>
      <c r="Q21" s="45">
        <f t="shared" si="16"/>
        <v>778102.40427479986</v>
      </c>
      <c r="R21" s="45">
        <f t="shared" si="16"/>
        <v>755844.42157330003</v>
      </c>
      <c r="S21" s="45">
        <f t="shared" si="16"/>
        <v>595958.20317139989</v>
      </c>
      <c r="T21" s="45">
        <f t="shared" si="16"/>
        <v>706354.58455649996</v>
      </c>
      <c r="U21" s="45">
        <f t="shared" si="16"/>
        <v>766444.82785880007</v>
      </c>
      <c r="V21" s="45">
        <f t="shared" si="16"/>
        <v>657528.27204940002</v>
      </c>
      <c r="W21" s="45">
        <f t="shared" si="16"/>
        <v>700089.57159189985</v>
      </c>
      <c r="X21" s="45">
        <f t="shared" si="16"/>
        <v>626462.13109330006</v>
      </c>
      <c r="Y21" s="46">
        <f t="shared" si="16"/>
        <v>862185.22533859999</v>
      </c>
      <c r="Z21" s="45">
        <f t="shared" si="16"/>
        <v>117889.16426980001</v>
      </c>
      <c r="AA21" s="45">
        <f t="shared" si="16"/>
        <v>118377.03196240001</v>
      </c>
      <c r="AB21" s="45">
        <f t="shared" si="16"/>
        <v>117120.7732728</v>
      </c>
      <c r="AC21" s="45">
        <f t="shared" si="16"/>
        <v>96626.639408799994</v>
      </c>
      <c r="AD21" s="45">
        <f t="shared" si="16"/>
        <v>100929.0464626</v>
      </c>
      <c r="AE21" s="45">
        <f t="shared" si="16"/>
        <v>88590.398727600026</v>
      </c>
      <c r="AF21" s="45">
        <f t="shared" si="16"/>
        <v>93386.060609600012</v>
      </c>
      <c r="AG21" s="45">
        <f t="shared" si="16"/>
        <v>100851.3801642</v>
      </c>
      <c r="AH21" s="45">
        <f t="shared" si="16"/>
        <v>81171.659590199997</v>
      </c>
      <c r="AI21" s="45">
        <f t="shared" si="16"/>
        <v>116103.1700499</v>
      </c>
      <c r="AJ21" s="45">
        <f t="shared" si="16"/>
        <v>97579.215996600018</v>
      </c>
      <c r="AK21" s="47">
        <f t="shared" si="16"/>
        <v>134855.15788429999</v>
      </c>
      <c r="AL21" s="45">
        <f t="shared" ref="AL21:AW21" si="17">(B21+N21-Z21)</f>
        <v>1320084.7190943332</v>
      </c>
      <c r="AM21" s="45">
        <f t="shared" si="17"/>
        <v>1195988.6153340333</v>
      </c>
      <c r="AN21" s="45">
        <f t="shared" si="17"/>
        <v>1333040.1745732331</v>
      </c>
      <c r="AO21" s="45">
        <f t="shared" si="17"/>
        <v>1371961.0061993331</v>
      </c>
      <c r="AP21" s="45">
        <f t="shared" si="17"/>
        <v>1322230.6164440331</v>
      </c>
      <c r="AQ21" s="45">
        <f t="shared" si="17"/>
        <v>1125298.0457771332</v>
      </c>
      <c r="AR21" s="45">
        <f t="shared" si="17"/>
        <v>1285139.7652802332</v>
      </c>
      <c r="AS21" s="45">
        <f t="shared" si="17"/>
        <v>1362847.6890279334</v>
      </c>
      <c r="AT21" s="45">
        <f t="shared" si="17"/>
        <v>1267734.8537925333</v>
      </c>
      <c r="AU21" s="45">
        <f t="shared" si="17"/>
        <v>1275671.6428753331</v>
      </c>
      <c r="AV21" s="45">
        <f t="shared" si="17"/>
        <v>1168926.1564300333</v>
      </c>
      <c r="AW21" s="47">
        <f t="shared" si="17"/>
        <v>1296509.3087876334</v>
      </c>
      <c r="BD21" s="43"/>
    </row>
    <row r="22" spans="1:56" s="4" customFormat="1" x14ac:dyDescent="0.25">
      <c r="A22" s="22" t="s">
        <v>20</v>
      </c>
      <c r="B22" s="3">
        <f t="shared" ref="B22:AK22" si="18">(B23+B24)</f>
        <v>227523.24133333337</v>
      </c>
      <c r="C22" s="3">
        <f t="shared" si="18"/>
        <v>210592.24133333337</v>
      </c>
      <c r="D22" s="3">
        <f t="shared" si="18"/>
        <v>201891.24133333337</v>
      </c>
      <c r="E22" s="3">
        <f t="shared" si="18"/>
        <v>169382.24133333337</v>
      </c>
      <c r="F22" s="3">
        <f t="shared" si="18"/>
        <v>165084.24133333337</v>
      </c>
      <c r="G22" s="3">
        <f t="shared" si="18"/>
        <v>148386.24133333337</v>
      </c>
      <c r="H22" s="3">
        <f t="shared" si="18"/>
        <v>183831.24133333337</v>
      </c>
      <c r="I22" s="3">
        <f t="shared" si="18"/>
        <v>173071.24133333337</v>
      </c>
      <c r="J22" s="3">
        <f t="shared" si="18"/>
        <v>171301.24133333337</v>
      </c>
      <c r="K22" s="3">
        <f t="shared" si="18"/>
        <v>170236.24133333337</v>
      </c>
      <c r="L22" s="3">
        <f t="shared" si="18"/>
        <v>147956.24133333337</v>
      </c>
      <c r="M22" s="38">
        <f t="shared" si="18"/>
        <v>140370.24133333337</v>
      </c>
      <c r="N22" s="3">
        <f t="shared" si="18"/>
        <v>68119.098506399998</v>
      </c>
      <c r="O22" s="3">
        <f t="shared" si="18"/>
        <v>92820.767303000001</v>
      </c>
      <c r="P22" s="3">
        <f t="shared" si="18"/>
        <v>87753.753011299996</v>
      </c>
      <c r="Q22" s="3">
        <f t="shared" si="18"/>
        <v>92164.051537499996</v>
      </c>
      <c r="R22" s="3">
        <f t="shared" si="18"/>
        <v>105289.4160918</v>
      </c>
      <c r="S22" s="3">
        <f t="shared" si="18"/>
        <v>60818.203657999999</v>
      </c>
      <c r="T22" s="3">
        <f>(T23+T24)</f>
        <v>75080.733208699996</v>
      </c>
      <c r="U22" s="3">
        <f t="shared" si="18"/>
        <v>90793.585781700007</v>
      </c>
      <c r="V22" s="3">
        <f>(V23+V24)</f>
        <v>66970.324504899996</v>
      </c>
      <c r="W22" s="3">
        <f>(W23+W24)</f>
        <v>68594.224827900005</v>
      </c>
      <c r="X22" s="3">
        <f>(X23+X24)</f>
        <v>78386.607289200008</v>
      </c>
      <c r="Y22" s="38">
        <f>(Y23+Y24)</f>
        <v>77063.258493100002</v>
      </c>
      <c r="Z22" s="3">
        <f>(Z23+Z24)</f>
        <v>16083.602879</v>
      </c>
      <c r="AA22" s="3">
        <f t="shared" si="18"/>
        <v>6997.1995210000005</v>
      </c>
      <c r="AB22" s="3">
        <f t="shared" si="18"/>
        <v>6778.2027939999998</v>
      </c>
      <c r="AC22" s="3">
        <f t="shared" si="18"/>
        <v>5108.48398</v>
      </c>
      <c r="AD22" s="3">
        <f t="shared" si="18"/>
        <v>6795.0845740000004</v>
      </c>
      <c r="AE22" s="3">
        <f t="shared" si="18"/>
        <v>2016.9573820000001</v>
      </c>
      <c r="AF22" s="3">
        <f>(AF23+AF24)</f>
        <v>2362.5894779999999</v>
      </c>
      <c r="AG22" s="3">
        <f t="shared" si="18"/>
        <v>2660.9553809999998</v>
      </c>
      <c r="AH22" s="3">
        <f t="shared" si="18"/>
        <v>1970.248961</v>
      </c>
      <c r="AI22" s="3">
        <f t="shared" si="18"/>
        <v>2895.583028</v>
      </c>
      <c r="AJ22" s="3">
        <f t="shared" si="18"/>
        <v>1404.897113</v>
      </c>
      <c r="AK22" s="17">
        <f t="shared" si="18"/>
        <v>3879.7066569999997</v>
      </c>
      <c r="AL22" s="3">
        <f>(AL23+AL24)</f>
        <v>279558.73696073337</v>
      </c>
      <c r="AM22" s="3">
        <f t="shared" ref="AM22:AW22" si="19">(AM23+AM24)</f>
        <v>296415.80911533337</v>
      </c>
      <c r="AN22" s="3">
        <f t="shared" si="19"/>
        <v>282866.79155063338</v>
      </c>
      <c r="AO22" s="3">
        <f t="shared" si="19"/>
        <v>256437.80889083337</v>
      </c>
      <c r="AP22" s="3">
        <f t="shared" si="19"/>
        <v>263578.57285113336</v>
      </c>
      <c r="AQ22" s="3">
        <f t="shared" si="19"/>
        <v>207187.48760933336</v>
      </c>
      <c r="AR22" s="3">
        <f t="shared" si="19"/>
        <v>256549.38506403338</v>
      </c>
      <c r="AS22" s="3">
        <f t="shared" si="19"/>
        <v>261203.87173403337</v>
      </c>
      <c r="AT22" s="3">
        <f t="shared" si="19"/>
        <v>236301.31687723339</v>
      </c>
      <c r="AU22" s="3">
        <f t="shared" si="19"/>
        <v>235934.88313323335</v>
      </c>
      <c r="AV22" s="3">
        <f t="shared" si="19"/>
        <v>224937.95150953339</v>
      </c>
      <c r="AW22" s="17">
        <f t="shared" si="19"/>
        <v>213553.79316943334</v>
      </c>
    </row>
    <row r="23" spans="1:56" s="4" customFormat="1" x14ac:dyDescent="0.25">
      <c r="A23" s="23" t="s">
        <v>21</v>
      </c>
      <c r="B23" s="3">
        <v>145013.97883129717</v>
      </c>
      <c r="C23" s="3">
        <v>134262.97883129717</v>
      </c>
      <c r="D23" s="3">
        <v>134125.97883129717</v>
      </c>
      <c r="E23" s="3">
        <v>115140.97883129717</v>
      </c>
      <c r="F23" s="3">
        <v>118518.97883129715</v>
      </c>
      <c r="G23" s="3">
        <v>101058.97883129715</v>
      </c>
      <c r="H23" s="3">
        <v>128362.97883129717</v>
      </c>
      <c r="I23" s="3">
        <v>120722.97883129717</v>
      </c>
      <c r="J23" s="3">
        <v>119942.97883129717</v>
      </c>
      <c r="K23" s="3">
        <v>117269.97883129717</v>
      </c>
      <c r="L23" s="3">
        <v>98801.97883129715</v>
      </c>
      <c r="M23" s="38">
        <v>100751.97883129715</v>
      </c>
      <c r="N23" s="3">
        <v>29584.52995</v>
      </c>
      <c r="O23" s="3">
        <v>59566.769630000003</v>
      </c>
      <c r="P23" s="3">
        <v>38730.697495499997</v>
      </c>
      <c r="Q23" s="3">
        <v>59192.754106499997</v>
      </c>
      <c r="R23" s="3">
        <v>52079.512609999998</v>
      </c>
      <c r="S23" s="3">
        <v>20502.913376500001</v>
      </c>
      <c r="T23" s="3">
        <v>39294.981785999997</v>
      </c>
      <c r="U23" s="3">
        <v>43806.624923000003</v>
      </c>
      <c r="V23" s="3">
        <v>30643.431133999999</v>
      </c>
      <c r="W23" s="3">
        <v>28374.706521</v>
      </c>
      <c r="X23" s="3">
        <v>40984.423163500003</v>
      </c>
      <c r="Y23" s="38">
        <v>33802.424291000003</v>
      </c>
      <c r="Z23" s="3">
        <v>12516.262000000001</v>
      </c>
      <c r="AA23" s="3">
        <v>3872.9047999999998</v>
      </c>
      <c r="AB23" s="3">
        <v>3887.6759999999999</v>
      </c>
      <c r="AC23" s="3">
        <v>3451.7530000000002</v>
      </c>
      <c r="AD23" s="3">
        <v>4567.6902799999998</v>
      </c>
      <c r="AE23" s="3">
        <v>1216.4110000000001</v>
      </c>
      <c r="AF23" s="3">
        <v>732.50400000000002</v>
      </c>
      <c r="AG23" s="3">
        <v>1303.807</v>
      </c>
      <c r="AH23" s="3">
        <v>1023.1486</v>
      </c>
      <c r="AI23" s="3">
        <v>1240.5383999999999</v>
      </c>
      <c r="AJ23" s="3">
        <v>590.14499999999998</v>
      </c>
      <c r="AK23" s="38">
        <v>1357.1569999999999</v>
      </c>
      <c r="AL23" s="3">
        <f t="shared" ref="AL23:AW26" si="20">(B23+N23-Z23)</f>
        <v>162082.24678129717</v>
      </c>
      <c r="AM23" s="3">
        <f t="shared" si="20"/>
        <v>189956.84366129717</v>
      </c>
      <c r="AN23" s="3">
        <f t="shared" si="20"/>
        <v>168969.00032679716</v>
      </c>
      <c r="AO23" s="3">
        <f t="shared" si="20"/>
        <v>170881.97993779715</v>
      </c>
      <c r="AP23" s="3">
        <f t="shared" si="20"/>
        <v>166030.80116129713</v>
      </c>
      <c r="AQ23" s="3">
        <f t="shared" si="20"/>
        <v>120345.48120779716</v>
      </c>
      <c r="AR23" s="3">
        <f t="shared" si="20"/>
        <v>166925.45661729717</v>
      </c>
      <c r="AS23" s="3">
        <f t="shared" si="20"/>
        <v>163225.79675429716</v>
      </c>
      <c r="AT23" s="3">
        <f t="shared" si="20"/>
        <v>149563.26136529716</v>
      </c>
      <c r="AU23" s="3">
        <f t="shared" si="20"/>
        <v>144404.14695229716</v>
      </c>
      <c r="AV23" s="3">
        <f t="shared" si="20"/>
        <v>139196.25699479718</v>
      </c>
      <c r="AW23" s="17">
        <f t="shared" si="20"/>
        <v>133197.24612229713</v>
      </c>
    </row>
    <row r="24" spans="1:56" s="4" customFormat="1" x14ac:dyDescent="0.25">
      <c r="A24" s="24" t="s">
        <v>22</v>
      </c>
      <c r="B24" s="3">
        <v>82509.262502036203</v>
      </c>
      <c r="C24" s="3">
        <v>76329.262502036203</v>
      </c>
      <c r="D24" s="3">
        <v>67765.262502036217</v>
      </c>
      <c r="E24" s="3">
        <v>54241.26250203621</v>
      </c>
      <c r="F24" s="3">
        <v>46565.26250203621</v>
      </c>
      <c r="G24" s="3">
        <v>47327.26250203621</v>
      </c>
      <c r="H24" s="3">
        <v>55468.26250203621</v>
      </c>
      <c r="I24" s="3">
        <v>52348.26250203621</v>
      </c>
      <c r="J24" s="3">
        <v>51358.26250203621</v>
      </c>
      <c r="K24" s="3">
        <v>52966.26250203621</v>
      </c>
      <c r="L24" s="3">
        <v>49154.26250203621</v>
      </c>
      <c r="M24" s="38">
        <v>39618.26250203621</v>
      </c>
      <c r="N24" s="3">
        <v>38534.568556400001</v>
      </c>
      <c r="O24" s="3">
        <v>33253.997672999998</v>
      </c>
      <c r="P24" s="3">
        <v>49023.055515799999</v>
      </c>
      <c r="Q24" s="3">
        <v>32971.297430999999</v>
      </c>
      <c r="R24" s="3">
        <v>53209.9034818</v>
      </c>
      <c r="S24" s="3">
        <v>40315.290281499998</v>
      </c>
      <c r="T24" s="3">
        <v>35785.751422699999</v>
      </c>
      <c r="U24" s="3">
        <v>46986.960858699997</v>
      </c>
      <c r="V24" s="3">
        <v>36326.893370899998</v>
      </c>
      <c r="W24" s="3">
        <v>40219.518306899998</v>
      </c>
      <c r="X24" s="3">
        <v>37402.184125699998</v>
      </c>
      <c r="Y24" s="38">
        <v>43260.834202099999</v>
      </c>
      <c r="Z24" s="3">
        <v>3567.3408789999999</v>
      </c>
      <c r="AA24" s="3">
        <v>3124.2947210000002</v>
      </c>
      <c r="AB24" s="3">
        <v>2890.5267939999999</v>
      </c>
      <c r="AC24" s="3">
        <v>1656.73098</v>
      </c>
      <c r="AD24" s="3">
        <v>2227.3942940000002</v>
      </c>
      <c r="AE24" s="3">
        <v>800.54638199999999</v>
      </c>
      <c r="AF24" s="3">
        <v>1630.085478</v>
      </c>
      <c r="AG24" s="3">
        <v>1357.148381</v>
      </c>
      <c r="AH24" s="3">
        <v>947.10036100000002</v>
      </c>
      <c r="AI24" s="3">
        <v>1655.0446280000001</v>
      </c>
      <c r="AJ24" s="3">
        <v>814.75211300000001</v>
      </c>
      <c r="AK24" s="38">
        <v>2522.549657</v>
      </c>
      <c r="AL24" s="3">
        <f t="shared" si="20"/>
        <v>117476.49017943621</v>
      </c>
      <c r="AM24" s="3">
        <f t="shared" si="20"/>
        <v>106458.96545403621</v>
      </c>
      <c r="AN24" s="3">
        <f t="shared" si="20"/>
        <v>113897.79122383622</v>
      </c>
      <c r="AO24" s="3">
        <f t="shared" si="20"/>
        <v>85555.828953036224</v>
      </c>
      <c r="AP24" s="3">
        <f t="shared" si="20"/>
        <v>97547.771689836212</v>
      </c>
      <c r="AQ24" s="3">
        <f t="shared" si="20"/>
        <v>86842.0064015362</v>
      </c>
      <c r="AR24" s="3">
        <f t="shared" si="20"/>
        <v>89623.928446736216</v>
      </c>
      <c r="AS24" s="3">
        <f t="shared" si="20"/>
        <v>97978.074979736208</v>
      </c>
      <c r="AT24" s="3">
        <f t="shared" si="20"/>
        <v>86738.055511936211</v>
      </c>
      <c r="AU24" s="3">
        <f t="shared" si="20"/>
        <v>91530.736180936205</v>
      </c>
      <c r="AV24" s="3">
        <f t="shared" si="20"/>
        <v>85741.694514736213</v>
      </c>
      <c r="AW24" s="17">
        <f t="shared" si="20"/>
        <v>80356.547047136206</v>
      </c>
    </row>
    <row r="25" spans="1:56" s="4" customFormat="1" x14ac:dyDescent="0.25">
      <c r="A25" s="23" t="s">
        <v>4</v>
      </c>
      <c r="B25" s="3">
        <v>234791</v>
      </c>
      <c r="C25" s="3">
        <v>250705</v>
      </c>
      <c r="D25" s="3">
        <v>221326</v>
      </c>
      <c r="E25" s="3">
        <v>235941</v>
      </c>
      <c r="F25" s="3">
        <v>231959</v>
      </c>
      <c r="G25" s="3">
        <v>221457</v>
      </c>
      <c r="H25" s="3">
        <v>218588</v>
      </c>
      <c r="I25" s="3">
        <v>259271</v>
      </c>
      <c r="J25" s="3">
        <v>263226</v>
      </c>
      <c r="K25" s="3">
        <v>235718</v>
      </c>
      <c r="L25" s="3">
        <v>210897</v>
      </c>
      <c r="M25" s="38">
        <v>191196</v>
      </c>
      <c r="N25" s="3">
        <v>131649.30653629999</v>
      </c>
      <c r="O25" s="3">
        <v>83004.8750382</v>
      </c>
      <c r="P25" s="3">
        <v>131684.7218766</v>
      </c>
      <c r="Q25" s="3">
        <v>141247.95176200001</v>
      </c>
      <c r="R25" s="3">
        <v>126949.2319254</v>
      </c>
      <c r="S25" s="3">
        <v>81560.104469400001</v>
      </c>
      <c r="T25" s="3">
        <v>122645.6685933</v>
      </c>
      <c r="U25" s="3">
        <v>131441.94451669999</v>
      </c>
      <c r="V25" s="3">
        <v>110940.7159077</v>
      </c>
      <c r="W25" s="3">
        <v>106912.67391149999</v>
      </c>
      <c r="X25" s="3">
        <v>116848.39818790001</v>
      </c>
      <c r="Y25" s="38">
        <v>250846.39442490001</v>
      </c>
      <c r="Z25" s="3">
        <v>20944.204533100001</v>
      </c>
      <c r="AA25" s="3">
        <v>14433.018076</v>
      </c>
      <c r="AB25" s="3">
        <v>16971.906369</v>
      </c>
      <c r="AC25" s="3">
        <v>11287.839416999999</v>
      </c>
      <c r="AD25" s="3">
        <v>13486.428668</v>
      </c>
      <c r="AE25" s="3">
        <v>8319.9802020000006</v>
      </c>
      <c r="AF25" s="3">
        <v>8996.2503773999997</v>
      </c>
      <c r="AG25" s="3">
        <v>11023.308225000001</v>
      </c>
      <c r="AH25" s="3">
        <v>8567.2114450000008</v>
      </c>
      <c r="AI25" s="3">
        <v>17597.030088799998</v>
      </c>
      <c r="AJ25" s="3">
        <v>6897.2367180000001</v>
      </c>
      <c r="AK25" s="38">
        <v>16322.581172</v>
      </c>
      <c r="AL25" s="3">
        <f t="shared" si="20"/>
        <v>345496.10200319998</v>
      </c>
      <c r="AM25" s="3">
        <f t="shared" si="20"/>
        <v>319276.85696220002</v>
      </c>
      <c r="AN25" s="3">
        <f t="shared" si="20"/>
        <v>336038.81550760003</v>
      </c>
      <c r="AO25" s="3">
        <f t="shared" si="20"/>
        <v>365901.11234499997</v>
      </c>
      <c r="AP25" s="3">
        <f t="shared" si="20"/>
        <v>345421.8032574</v>
      </c>
      <c r="AQ25" s="3">
        <f t="shared" si="20"/>
        <v>294697.12426740001</v>
      </c>
      <c r="AR25" s="3">
        <f t="shared" si="20"/>
        <v>332237.41821589996</v>
      </c>
      <c r="AS25" s="3">
        <f t="shared" si="20"/>
        <v>379689.63629170001</v>
      </c>
      <c r="AT25" s="3">
        <f t="shared" si="20"/>
        <v>365599.50446269999</v>
      </c>
      <c r="AU25" s="3">
        <f t="shared" si="20"/>
        <v>325033.64382270002</v>
      </c>
      <c r="AV25" s="3">
        <f t="shared" si="20"/>
        <v>320848.16146990005</v>
      </c>
      <c r="AW25" s="17">
        <f t="shared" si="20"/>
        <v>425719.81325290003</v>
      </c>
    </row>
    <row r="26" spans="1:56" s="4" customFormat="1" x14ac:dyDescent="0.25">
      <c r="A26" s="23" t="s">
        <v>5</v>
      </c>
      <c r="B26" s="3">
        <v>276435</v>
      </c>
      <c r="C26" s="3">
        <v>257173</v>
      </c>
      <c r="D26" s="3">
        <v>267316</v>
      </c>
      <c r="E26" s="3">
        <v>285162</v>
      </c>
      <c r="F26" s="3">
        <v>270272</v>
      </c>
      <c r="G26" s="3">
        <v>248087</v>
      </c>
      <c r="H26" s="3">
        <v>269752</v>
      </c>
      <c r="I26" s="3">
        <v>264912</v>
      </c>
      <c r="J26" s="3">
        <v>256851</v>
      </c>
      <c r="K26" s="3">
        <v>285731</v>
      </c>
      <c r="L26" s="3">
        <v>281190</v>
      </c>
      <c r="M26" s="38">
        <v>237613</v>
      </c>
      <c r="N26" s="3">
        <v>83973.370494100003</v>
      </c>
      <c r="O26" s="3">
        <v>70453.393706200004</v>
      </c>
      <c r="P26" s="3">
        <v>91473.306630599996</v>
      </c>
      <c r="Q26" s="3">
        <v>79234.668520399995</v>
      </c>
      <c r="R26" s="3">
        <v>75325.135240799995</v>
      </c>
      <c r="S26" s="3">
        <v>84344.9003925</v>
      </c>
      <c r="T26" s="3">
        <v>76181.537637000001</v>
      </c>
      <c r="U26" s="3">
        <v>93502.194891199993</v>
      </c>
      <c r="V26" s="3">
        <v>95483.467116999993</v>
      </c>
      <c r="W26" s="3">
        <v>96830.450573399998</v>
      </c>
      <c r="X26" s="3">
        <v>69191.552879299998</v>
      </c>
      <c r="Y26" s="38">
        <v>126445.8744731</v>
      </c>
      <c r="Z26" s="3">
        <v>17604.456181199999</v>
      </c>
      <c r="AA26" s="3">
        <v>28052.352938799999</v>
      </c>
      <c r="AB26" s="3">
        <v>28798.404393000001</v>
      </c>
      <c r="AC26" s="3">
        <v>16863.9997062</v>
      </c>
      <c r="AD26" s="3">
        <v>23763.637463200001</v>
      </c>
      <c r="AE26" s="3">
        <v>11899.266620300001</v>
      </c>
      <c r="AF26" s="3">
        <v>14354.572059399999</v>
      </c>
      <c r="AG26" s="3">
        <v>14071.5186392</v>
      </c>
      <c r="AH26" s="3">
        <v>13249.2751506</v>
      </c>
      <c r="AI26" s="3">
        <v>29689.117091</v>
      </c>
      <c r="AJ26" s="3">
        <v>24189.256424200001</v>
      </c>
      <c r="AK26" s="38">
        <v>35329.816494300001</v>
      </c>
      <c r="AL26" s="3">
        <f t="shared" si="20"/>
        <v>342803.91431290004</v>
      </c>
      <c r="AM26" s="3">
        <f t="shared" si="20"/>
        <v>299574.0407674</v>
      </c>
      <c r="AN26" s="3">
        <f t="shared" si="20"/>
        <v>329990.90223760001</v>
      </c>
      <c r="AO26" s="3">
        <f t="shared" si="20"/>
        <v>347532.66881420003</v>
      </c>
      <c r="AP26" s="3">
        <f t="shared" si="20"/>
        <v>321833.49777759996</v>
      </c>
      <c r="AQ26" s="3">
        <f t="shared" si="20"/>
        <v>320532.63377219997</v>
      </c>
      <c r="AR26" s="3">
        <f t="shared" si="20"/>
        <v>331578.9655776</v>
      </c>
      <c r="AS26" s="3">
        <f t="shared" si="20"/>
        <v>344342.67625199998</v>
      </c>
      <c r="AT26" s="3">
        <f t="shared" si="20"/>
        <v>339085.19196640002</v>
      </c>
      <c r="AU26" s="3">
        <f t="shared" si="20"/>
        <v>352872.33348239999</v>
      </c>
      <c r="AV26" s="3">
        <f t="shared" si="20"/>
        <v>326192.29645509995</v>
      </c>
      <c r="AW26" s="17">
        <f t="shared" si="20"/>
        <v>328729.05797880003</v>
      </c>
    </row>
    <row r="27" spans="1:56" s="4" customFormat="1" x14ac:dyDescent="0.25">
      <c r="A27" s="48" t="s">
        <v>56</v>
      </c>
      <c r="B27" s="45">
        <f t="shared" ref="B27:M27" si="21">SUM(B28:B31)</f>
        <v>246270.7443583367</v>
      </c>
      <c r="C27" s="45">
        <f t="shared" si="21"/>
        <v>229282.7443583367</v>
      </c>
      <c r="D27" s="45">
        <f t="shared" si="21"/>
        <v>240172.7443583367</v>
      </c>
      <c r="E27" s="45">
        <f t="shared" si="21"/>
        <v>240937.7443583367</v>
      </c>
      <c r="F27" s="45">
        <f t="shared" si="21"/>
        <v>242792.7443583367</v>
      </c>
      <c r="G27" s="45">
        <f t="shared" si="21"/>
        <v>227317.7443583367</v>
      </c>
      <c r="H27" s="45">
        <f t="shared" si="21"/>
        <v>240763.7443583367</v>
      </c>
      <c r="I27" s="45">
        <f t="shared" si="21"/>
        <v>238748.74435833673</v>
      </c>
      <c r="J27" s="45">
        <f t="shared" si="21"/>
        <v>240329.7443583367</v>
      </c>
      <c r="K27" s="45">
        <f t="shared" si="21"/>
        <v>252199.74435833673</v>
      </c>
      <c r="L27" s="45">
        <f t="shared" si="21"/>
        <v>239789.7443583367</v>
      </c>
      <c r="M27" s="46">
        <f t="shared" si="21"/>
        <v>243349.7443583367</v>
      </c>
      <c r="N27" s="45">
        <v>166906.11594379999</v>
      </c>
      <c r="O27" s="45">
        <v>146483.94141959999</v>
      </c>
      <c r="P27" s="45">
        <v>182060.90428059999</v>
      </c>
      <c r="Q27" s="45">
        <v>161662.74672320002</v>
      </c>
      <c r="R27" s="45">
        <v>180616.72962329999</v>
      </c>
      <c r="S27" s="45">
        <v>155220.05833559998</v>
      </c>
      <c r="T27" s="45">
        <v>178385.51782110002</v>
      </c>
      <c r="U27" s="45">
        <v>198143.912094</v>
      </c>
      <c r="V27" s="45">
        <v>170713.47323239999</v>
      </c>
      <c r="W27" s="45">
        <v>192392.23115140002</v>
      </c>
      <c r="X27" s="45">
        <v>168917.42334879999</v>
      </c>
      <c r="Y27" s="46">
        <v>187620.73802299998</v>
      </c>
      <c r="Z27" s="45">
        <v>24466.8904057</v>
      </c>
      <c r="AA27" s="45">
        <v>28977.659164999997</v>
      </c>
      <c r="AB27" s="45">
        <v>28043.850318999997</v>
      </c>
      <c r="AC27" s="45">
        <v>20411.147406</v>
      </c>
      <c r="AD27" s="45">
        <v>22517.730076</v>
      </c>
      <c r="AE27" s="45">
        <v>25311.998981300003</v>
      </c>
      <c r="AF27" s="45">
        <v>25374.432333500001</v>
      </c>
      <c r="AG27" s="45">
        <v>30382.013604</v>
      </c>
      <c r="AH27" s="45">
        <v>19655.533696999999</v>
      </c>
      <c r="AI27" s="45">
        <v>28949.869498400003</v>
      </c>
      <c r="AJ27" s="45">
        <v>27233.584320000002</v>
      </c>
      <c r="AK27" s="46">
        <v>34535.171009600002</v>
      </c>
      <c r="AL27" s="45">
        <f t="shared" ref="AL27:AW27" si="22">SUM(AL28:AL31)</f>
        <v>388709.96989643679</v>
      </c>
      <c r="AM27" s="45">
        <f t="shared" si="22"/>
        <v>346789.02661293669</v>
      </c>
      <c r="AN27" s="45">
        <f t="shared" si="22"/>
        <v>394189.79831993661</v>
      </c>
      <c r="AO27" s="45">
        <f t="shared" si="22"/>
        <v>382189.34367553669</v>
      </c>
      <c r="AP27" s="45">
        <f t="shared" si="22"/>
        <v>400891.74390563671</v>
      </c>
      <c r="AQ27" s="45">
        <f t="shared" si="22"/>
        <v>357225.8037126367</v>
      </c>
      <c r="AR27" s="45">
        <f t="shared" si="22"/>
        <v>393774.82984593674</v>
      </c>
      <c r="AS27" s="45">
        <f t="shared" si="22"/>
        <v>406510.64284833666</v>
      </c>
      <c r="AT27" s="45">
        <f t="shared" si="22"/>
        <v>391387.68389373668</v>
      </c>
      <c r="AU27" s="45">
        <f t="shared" si="22"/>
        <v>415642.10601133673</v>
      </c>
      <c r="AV27" s="45">
        <f t="shared" si="22"/>
        <v>381473.58338713681</v>
      </c>
      <c r="AW27" s="47">
        <f t="shared" si="22"/>
        <v>396435.31137173664</v>
      </c>
    </row>
    <row r="28" spans="1:56" s="4" customFormat="1" x14ac:dyDescent="0.25">
      <c r="A28" s="24" t="s">
        <v>57</v>
      </c>
      <c r="B28" s="3">
        <v>236852.57769167001</v>
      </c>
      <c r="C28" s="3">
        <v>219312.57769167001</v>
      </c>
      <c r="D28" s="3">
        <v>227745.57769167001</v>
      </c>
      <c r="E28" s="3">
        <v>228934.57769167001</v>
      </c>
      <c r="F28" s="3">
        <v>232350.57769167001</v>
      </c>
      <c r="G28" s="3">
        <v>217415.57769167001</v>
      </c>
      <c r="H28" s="3">
        <v>230527.57769167001</v>
      </c>
      <c r="I28" s="3">
        <v>227133.57769167001</v>
      </c>
      <c r="J28" s="3">
        <v>230678.57769167001</v>
      </c>
      <c r="K28" s="3">
        <v>238670.57769167001</v>
      </c>
      <c r="L28" s="3">
        <v>227953.57769167001</v>
      </c>
      <c r="M28" s="38">
        <v>235223.57769167001</v>
      </c>
      <c r="N28" s="3">
        <v>124323.1980549</v>
      </c>
      <c r="O28" s="3">
        <v>105183.7030314</v>
      </c>
      <c r="P28" s="3">
        <v>127854.5614221</v>
      </c>
      <c r="Q28" s="3">
        <v>118795.7624655</v>
      </c>
      <c r="R28" s="3">
        <v>139505.90823510001</v>
      </c>
      <c r="S28" s="3">
        <v>119221.17780980001</v>
      </c>
      <c r="T28" s="3">
        <v>147491.9416582</v>
      </c>
      <c r="U28" s="3">
        <v>165560.13908980001</v>
      </c>
      <c r="V28" s="3">
        <v>142484.49816829999</v>
      </c>
      <c r="W28" s="3">
        <v>152310.02113730001</v>
      </c>
      <c r="X28" s="3">
        <v>135509.10980400001</v>
      </c>
      <c r="Y28" s="38">
        <v>148529.9648432</v>
      </c>
      <c r="Z28" s="3">
        <v>19367.940089700001</v>
      </c>
      <c r="AA28" s="3">
        <v>17658.108332</v>
      </c>
      <c r="AB28" s="3">
        <v>16259.338745999999</v>
      </c>
      <c r="AC28" s="3">
        <v>13382.147027000001</v>
      </c>
      <c r="AD28" s="3">
        <v>14894.038076999999</v>
      </c>
      <c r="AE28" s="3">
        <v>16780.304948000001</v>
      </c>
      <c r="AF28" s="3">
        <v>18486.767303500001</v>
      </c>
      <c r="AG28" s="3">
        <v>19334.027937999999</v>
      </c>
      <c r="AH28" s="3">
        <v>12195.317547000001</v>
      </c>
      <c r="AI28" s="3">
        <v>20401.966449399999</v>
      </c>
      <c r="AJ28" s="3">
        <v>19531.24278</v>
      </c>
      <c r="AK28" s="38">
        <v>24853.841635600002</v>
      </c>
      <c r="AL28" s="3">
        <f t="shared" ref="AL28:AL48" si="23">(B28+N28-Z28)</f>
        <v>341807.83565687004</v>
      </c>
      <c r="AM28" s="3">
        <f t="shared" ref="AM28:AM48" si="24">(C28+O28-AA28)</f>
        <v>306838.17239107005</v>
      </c>
      <c r="AN28" s="3">
        <f t="shared" ref="AN28:AN48" si="25">(D28+P28-AB28)</f>
        <v>339340.80036776996</v>
      </c>
      <c r="AO28" s="3">
        <f t="shared" ref="AO28:AO48" si="26">(E28+Q28-AC28)</f>
        <v>334348.19313017</v>
      </c>
      <c r="AP28" s="3">
        <f t="shared" ref="AP28:AP48" si="27">(F28+R28-AD28)</f>
        <v>356962.44784977002</v>
      </c>
      <c r="AQ28" s="3">
        <f t="shared" ref="AQ28:AQ48" si="28">(G28+S28-AE28)</f>
        <v>319856.45055347</v>
      </c>
      <c r="AR28" s="3">
        <f t="shared" ref="AR28:AR48" si="29">(H28+T28-AF28)</f>
        <v>359532.75204637006</v>
      </c>
      <c r="AS28" s="3">
        <f t="shared" ref="AS28:AS48" si="30">(I28+U28-AG28)</f>
        <v>373359.68884347001</v>
      </c>
      <c r="AT28" s="3">
        <f t="shared" ref="AT28:AT48" si="31">(J28+V28-AH28)</f>
        <v>360967.75831296999</v>
      </c>
      <c r="AU28" s="3">
        <f t="shared" ref="AU28:AU48" si="32">(K28+W28-AI28)</f>
        <v>370578.63237956999</v>
      </c>
      <c r="AV28" s="3">
        <f t="shared" ref="AV28:AV48" si="33">(L28+X28-AJ28)</f>
        <v>343931.44471567008</v>
      </c>
      <c r="AW28" s="17">
        <f t="shared" ref="AW28:AW48" si="34">(M28+Y28-AK28)</f>
        <v>358899.70089926996</v>
      </c>
    </row>
    <row r="29" spans="1:56" s="4" customFormat="1" x14ac:dyDescent="0.25">
      <c r="A29" s="24" t="s">
        <v>58</v>
      </c>
      <c r="B29" s="3">
        <v>3704.1666666667002</v>
      </c>
      <c r="C29" s="3">
        <v>5672.1666666666997</v>
      </c>
      <c r="D29" s="3">
        <v>7021.1666666666997</v>
      </c>
      <c r="E29" s="3">
        <v>6721.1666666666997</v>
      </c>
      <c r="F29" s="3">
        <v>4997.1666666666997</v>
      </c>
      <c r="G29" s="3">
        <v>4390.1666666666997</v>
      </c>
      <c r="H29" s="3">
        <v>6441.1666666666997</v>
      </c>
      <c r="I29" s="3">
        <v>8299.1666666667006</v>
      </c>
      <c r="J29" s="3">
        <v>6267.1666666666997</v>
      </c>
      <c r="K29" s="3">
        <v>9626.1666666667006</v>
      </c>
      <c r="L29" s="3">
        <v>7656.1666666666997</v>
      </c>
      <c r="M29" s="38">
        <v>4294.1666666666997</v>
      </c>
      <c r="N29" s="3">
        <v>18801.393153000001</v>
      </c>
      <c r="O29" s="3">
        <v>12608.894709</v>
      </c>
      <c r="P29" s="3">
        <v>31849.197052300002</v>
      </c>
      <c r="Q29" s="3">
        <v>18064.027582300001</v>
      </c>
      <c r="R29" s="3">
        <v>13750.0219148</v>
      </c>
      <c r="S29" s="3">
        <v>11651.9715093</v>
      </c>
      <c r="T29" s="3">
        <v>10772.6949577</v>
      </c>
      <c r="U29" s="3">
        <v>12829.306601</v>
      </c>
      <c r="V29" s="3">
        <v>14667.245632</v>
      </c>
      <c r="W29" s="3">
        <v>15459.816538700001</v>
      </c>
      <c r="X29" s="3">
        <v>19768.314578199999</v>
      </c>
      <c r="Y29" s="38">
        <v>14789.057909499999</v>
      </c>
      <c r="Z29" s="3">
        <v>0.75702599999999998</v>
      </c>
      <c r="AA29" s="3">
        <v>347.66117600000001</v>
      </c>
      <c r="AB29" s="3">
        <v>59.893000000000001</v>
      </c>
      <c r="AC29" s="3">
        <v>31.15</v>
      </c>
      <c r="AD29" s="3">
        <v>205.25800000000001</v>
      </c>
      <c r="AE29" s="3">
        <v>188.04326800000001</v>
      </c>
      <c r="AF29" s="3">
        <v>140.76300900000001</v>
      </c>
      <c r="AG29" s="3">
        <v>344.90475400000003</v>
      </c>
      <c r="AH29" s="3">
        <v>43.741999999999997</v>
      </c>
      <c r="AI29" s="3">
        <v>347.16899999999998</v>
      </c>
      <c r="AJ29" s="3">
        <v>80.912000000000006</v>
      </c>
      <c r="AK29" s="38">
        <v>165.35401999999999</v>
      </c>
      <c r="AL29" s="3">
        <f t="shared" si="23"/>
        <v>22504.802793666702</v>
      </c>
      <c r="AM29" s="3">
        <f t="shared" si="24"/>
        <v>17933.400199666699</v>
      </c>
      <c r="AN29" s="3">
        <f t="shared" si="25"/>
        <v>38810.470718966702</v>
      </c>
      <c r="AO29" s="3">
        <f t="shared" si="26"/>
        <v>24754.0442489667</v>
      </c>
      <c r="AP29" s="3">
        <f t="shared" si="27"/>
        <v>18541.930581466699</v>
      </c>
      <c r="AQ29" s="3">
        <f t="shared" si="28"/>
        <v>15854.094907966699</v>
      </c>
      <c r="AR29" s="3">
        <f t="shared" si="29"/>
        <v>17073.0986153667</v>
      </c>
      <c r="AS29" s="3">
        <f t="shared" si="30"/>
        <v>20783.568513666702</v>
      </c>
      <c r="AT29" s="3">
        <f t="shared" si="31"/>
        <v>20890.670298666701</v>
      </c>
      <c r="AU29" s="3">
        <f t="shared" si="32"/>
        <v>24738.8142053667</v>
      </c>
      <c r="AV29" s="3">
        <f t="shared" si="33"/>
        <v>27343.5692448667</v>
      </c>
      <c r="AW29" s="17">
        <f t="shared" si="34"/>
        <v>18917.870556166701</v>
      </c>
    </row>
    <row r="30" spans="1:56" s="4" customFormat="1" x14ac:dyDescent="0.25">
      <c r="A30" s="24" t="s">
        <v>59</v>
      </c>
      <c r="B30" s="3">
        <v>5714</v>
      </c>
      <c r="C30" s="3">
        <v>4298</v>
      </c>
      <c r="D30" s="3">
        <v>5406</v>
      </c>
      <c r="E30" s="3">
        <v>5282</v>
      </c>
      <c r="F30" s="3">
        <v>5445</v>
      </c>
      <c r="G30" s="3">
        <v>5512</v>
      </c>
      <c r="H30" s="3">
        <v>3795</v>
      </c>
      <c r="I30" s="3">
        <v>3316</v>
      </c>
      <c r="J30" s="3">
        <v>3384</v>
      </c>
      <c r="K30" s="3">
        <v>3903</v>
      </c>
      <c r="L30" s="3">
        <v>4180</v>
      </c>
      <c r="M30" s="38">
        <v>3832</v>
      </c>
      <c r="N30" s="3">
        <v>10952.213103</v>
      </c>
      <c r="O30" s="3">
        <v>18773.168446</v>
      </c>
      <c r="P30" s="3">
        <v>9624.8679969999994</v>
      </c>
      <c r="Q30" s="3">
        <v>11298.768971</v>
      </c>
      <c r="R30" s="3">
        <v>13075.891566</v>
      </c>
      <c r="S30" s="3">
        <v>8302.0903030000009</v>
      </c>
      <c r="T30" s="3">
        <v>9156.8965991999994</v>
      </c>
      <c r="U30" s="3">
        <v>6777.4185850000003</v>
      </c>
      <c r="V30" s="3">
        <v>5352.1314320000001</v>
      </c>
      <c r="W30" s="3">
        <v>9321.9726420000006</v>
      </c>
      <c r="X30" s="3">
        <v>5119.3943399999998</v>
      </c>
      <c r="Y30" s="38">
        <v>7424.6629759999996</v>
      </c>
      <c r="Z30" s="3">
        <v>0</v>
      </c>
      <c r="AA30" s="3">
        <v>44.725000000000001</v>
      </c>
      <c r="AB30" s="3">
        <v>0</v>
      </c>
      <c r="AC30" s="3">
        <v>41.905000000000001</v>
      </c>
      <c r="AD30" s="3">
        <v>9.2799999999999994</v>
      </c>
      <c r="AE30" s="3">
        <v>0</v>
      </c>
      <c r="AF30" s="3">
        <v>7.0410000000000004</v>
      </c>
      <c r="AG30" s="3">
        <v>0</v>
      </c>
      <c r="AH30" s="3">
        <v>8</v>
      </c>
      <c r="AI30" s="3">
        <v>0</v>
      </c>
      <c r="AJ30" s="3">
        <v>0</v>
      </c>
      <c r="AK30" s="38">
        <v>0</v>
      </c>
      <c r="AL30" s="3">
        <f t="shared" si="23"/>
        <v>16666.213103000002</v>
      </c>
      <c r="AM30" s="3">
        <f t="shared" si="24"/>
        <v>23026.443446000001</v>
      </c>
      <c r="AN30" s="3">
        <f t="shared" si="25"/>
        <v>15030.867996999999</v>
      </c>
      <c r="AO30" s="3">
        <f t="shared" si="26"/>
        <v>16538.863970999999</v>
      </c>
      <c r="AP30" s="3">
        <f t="shared" si="27"/>
        <v>18511.611566</v>
      </c>
      <c r="AQ30" s="3">
        <f t="shared" si="28"/>
        <v>13814.090303000001</v>
      </c>
      <c r="AR30" s="3">
        <f t="shared" si="29"/>
        <v>12944.8555992</v>
      </c>
      <c r="AS30" s="3">
        <f t="shared" si="30"/>
        <v>10093.418584999999</v>
      </c>
      <c r="AT30" s="3">
        <f t="shared" si="31"/>
        <v>8728.1314320000001</v>
      </c>
      <c r="AU30" s="3">
        <f t="shared" si="32"/>
        <v>13224.972642000001</v>
      </c>
      <c r="AV30" s="3">
        <f t="shared" si="33"/>
        <v>9299.3943399999989</v>
      </c>
      <c r="AW30" s="17">
        <f t="shared" si="34"/>
        <v>11256.662976</v>
      </c>
    </row>
    <row r="31" spans="1:56" s="4" customFormat="1" x14ac:dyDescent="0.25">
      <c r="A31" s="24" t="s">
        <v>60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8">
        <v>0</v>
      </c>
      <c r="N31" s="3">
        <v>12829.3116329</v>
      </c>
      <c r="O31" s="3">
        <v>9918.1752331999996</v>
      </c>
      <c r="P31" s="3">
        <v>12732.277809200001</v>
      </c>
      <c r="Q31" s="3">
        <v>13504.187704399999</v>
      </c>
      <c r="R31" s="3">
        <v>14284.9079074</v>
      </c>
      <c r="S31" s="3">
        <v>16044.818713500001</v>
      </c>
      <c r="T31" s="3">
        <v>10963.984606</v>
      </c>
      <c r="U31" s="3">
        <v>12977.047818200001</v>
      </c>
      <c r="V31" s="3">
        <v>8209.5980001000007</v>
      </c>
      <c r="W31" s="3">
        <v>15300.4208334</v>
      </c>
      <c r="X31" s="3">
        <v>8520.6046265999994</v>
      </c>
      <c r="Y31" s="38">
        <v>16877.0522943</v>
      </c>
      <c r="Z31" s="3">
        <v>5098.1932900000002</v>
      </c>
      <c r="AA31" s="3">
        <v>10927.164656999999</v>
      </c>
      <c r="AB31" s="3">
        <v>11724.618573</v>
      </c>
      <c r="AC31" s="3">
        <v>6955.9453789999998</v>
      </c>
      <c r="AD31" s="3">
        <v>7409.1539990000001</v>
      </c>
      <c r="AE31" s="3">
        <v>8343.6507653000008</v>
      </c>
      <c r="AF31" s="3">
        <v>6739.8610209999997</v>
      </c>
      <c r="AG31" s="3">
        <v>10703.080911999999</v>
      </c>
      <c r="AH31" s="3">
        <v>7408.47415</v>
      </c>
      <c r="AI31" s="3">
        <v>8200.7340490000006</v>
      </c>
      <c r="AJ31" s="3">
        <v>7621.4295400000001</v>
      </c>
      <c r="AK31" s="38">
        <v>9515.9753540000002</v>
      </c>
      <c r="AL31" s="3">
        <f t="shared" si="23"/>
        <v>7731.1183429000002</v>
      </c>
      <c r="AM31" s="3">
        <f t="shared" si="24"/>
        <v>-1008.9894237999997</v>
      </c>
      <c r="AN31" s="3">
        <f t="shared" si="25"/>
        <v>1007.659236200001</v>
      </c>
      <c r="AO31" s="3">
        <f t="shared" si="26"/>
        <v>6548.2423253999996</v>
      </c>
      <c r="AP31" s="3">
        <f t="shared" si="27"/>
        <v>6875.7539084</v>
      </c>
      <c r="AQ31" s="3">
        <f t="shared" si="28"/>
        <v>7701.1679482</v>
      </c>
      <c r="AR31" s="3">
        <f t="shared" si="29"/>
        <v>4224.1235850000003</v>
      </c>
      <c r="AS31" s="3">
        <f t="shared" si="30"/>
        <v>2273.9669062000012</v>
      </c>
      <c r="AT31" s="3">
        <f t="shared" si="31"/>
        <v>801.12385010000071</v>
      </c>
      <c r="AU31" s="3">
        <f t="shared" si="32"/>
        <v>7099.6867843999989</v>
      </c>
      <c r="AV31" s="3">
        <f t="shared" si="33"/>
        <v>899.1750865999993</v>
      </c>
      <c r="AW31" s="17">
        <f t="shared" si="34"/>
        <v>7361.0769402999995</v>
      </c>
    </row>
    <row r="32" spans="1:56" s="4" customFormat="1" x14ac:dyDescent="0.25">
      <c r="A32" s="23" t="s">
        <v>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8">
        <v>0</v>
      </c>
      <c r="N32" s="3">
        <v>31991.610904000001</v>
      </c>
      <c r="O32" s="3">
        <v>17971.674889999998</v>
      </c>
      <c r="P32" s="3">
        <v>34945.046724</v>
      </c>
      <c r="Q32" s="3">
        <v>35448.809427</v>
      </c>
      <c r="R32" s="3">
        <v>28411.746378</v>
      </c>
      <c r="S32" s="3">
        <v>24220.395292000001</v>
      </c>
      <c r="T32" s="3">
        <v>27494.794716</v>
      </c>
      <c r="U32" s="3">
        <v>33195.046957999999</v>
      </c>
      <c r="V32" s="3">
        <v>19067.110957000001</v>
      </c>
      <c r="W32" s="3">
        <v>31228.739274</v>
      </c>
      <c r="X32" s="3">
        <v>18355.605019999999</v>
      </c>
      <c r="Y32" s="38">
        <v>20528.338309999999</v>
      </c>
      <c r="Z32" s="3">
        <v>1105.2977194</v>
      </c>
      <c r="AA32" s="3">
        <v>728.11539900000002</v>
      </c>
      <c r="AB32" s="3">
        <v>679.30429300000003</v>
      </c>
      <c r="AC32" s="3">
        <v>722.973837</v>
      </c>
      <c r="AD32" s="3">
        <v>641.58717100000001</v>
      </c>
      <c r="AE32" s="3">
        <v>122.626746</v>
      </c>
      <c r="AF32" s="3">
        <v>223.20232100000001</v>
      </c>
      <c r="AG32" s="3">
        <v>541.35186499999998</v>
      </c>
      <c r="AH32" s="3">
        <v>528.46569099999999</v>
      </c>
      <c r="AI32" s="3">
        <v>984.84589600000004</v>
      </c>
      <c r="AJ32" s="3">
        <v>677.98359300000004</v>
      </c>
      <c r="AK32" s="38">
        <v>808.64334899999994</v>
      </c>
      <c r="AL32" s="3">
        <f t="shared" si="23"/>
        <v>30886.3131846</v>
      </c>
      <c r="AM32" s="3">
        <f t="shared" si="24"/>
        <v>17243.559491</v>
      </c>
      <c r="AN32" s="3">
        <f t="shared" si="25"/>
        <v>34265.742430999999</v>
      </c>
      <c r="AO32" s="3">
        <f t="shared" si="26"/>
        <v>34725.835590000002</v>
      </c>
      <c r="AP32" s="3">
        <f t="shared" si="27"/>
        <v>27770.159207000001</v>
      </c>
      <c r="AQ32" s="3">
        <f t="shared" si="28"/>
        <v>24097.768545999999</v>
      </c>
      <c r="AR32" s="3">
        <f t="shared" si="29"/>
        <v>27271.592395</v>
      </c>
      <c r="AS32" s="3">
        <f t="shared" si="30"/>
        <v>32653.695092999998</v>
      </c>
      <c r="AT32" s="3">
        <f t="shared" si="31"/>
        <v>18538.645266</v>
      </c>
      <c r="AU32" s="3">
        <f t="shared" si="32"/>
        <v>30243.893378000001</v>
      </c>
      <c r="AV32" s="3">
        <f t="shared" si="33"/>
        <v>17677.621426999998</v>
      </c>
      <c r="AW32" s="17">
        <f t="shared" si="34"/>
        <v>19719.694961000001</v>
      </c>
    </row>
    <row r="33" spans="1:50" s="4" customFormat="1" x14ac:dyDescent="0.25">
      <c r="A33" s="23" t="s">
        <v>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8">
        <v>0</v>
      </c>
      <c r="N33" s="3">
        <v>154029.40857999999</v>
      </c>
      <c r="O33" s="3">
        <v>115648.8019703</v>
      </c>
      <c r="P33" s="3">
        <v>158663.77541589999</v>
      </c>
      <c r="Q33" s="3">
        <v>201996.37054810001</v>
      </c>
      <c r="R33" s="3">
        <v>160448.56924539999</v>
      </c>
      <c r="S33" s="3">
        <v>121047.44653260001</v>
      </c>
      <c r="T33" s="3">
        <v>154571.61568829999</v>
      </c>
      <c r="U33" s="3">
        <v>145518.45164019999</v>
      </c>
      <c r="V33" s="3">
        <v>120651.12661760001</v>
      </c>
      <c r="W33" s="3">
        <v>137169.12358099999</v>
      </c>
      <c r="X33" s="3">
        <v>119692.9778068</v>
      </c>
      <c r="Y33" s="38">
        <v>120982.10497109999</v>
      </c>
      <c r="Z33" s="3">
        <v>2897.5088549000002</v>
      </c>
      <c r="AA33" s="3">
        <v>2624.2776880000001</v>
      </c>
      <c r="AB33" s="3">
        <v>1289.7558087</v>
      </c>
      <c r="AC33" s="3">
        <v>1516.1517558999999</v>
      </c>
      <c r="AD33" s="3">
        <v>1292.2527399999999</v>
      </c>
      <c r="AE33" s="3">
        <v>765.37303759999998</v>
      </c>
      <c r="AF33" s="3">
        <v>1280.5033126000001</v>
      </c>
      <c r="AG33" s="3">
        <v>1027.7533980000001</v>
      </c>
      <c r="AH33" s="3">
        <v>676.36561500000005</v>
      </c>
      <c r="AI33" s="3">
        <v>1489.9225501999999</v>
      </c>
      <c r="AJ33" s="3">
        <v>1106.024549</v>
      </c>
      <c r="AK33" s="38">
        <v>1883.7042329999999</v>
      </c>
      <c r="AL33" s="3">
        <f t="shared" si="23"/>
        <v>151131.8997251</v>
      </c>
      <c r="AM33" s="3">
        <f t="shared" si="24"/>
        <v>113024.5242823</v>
      </c>
      <c r="AN33" s="3">
        <f t="shared" si="25"/>
        <v>157374.0196072</v>
      </c>
      <c r="AO33" s="3">
        <f t="shared" si="26"/>
        <v>200480.2187922</v>
      </c>
      <c r="AP33" s="3">
        <f t="shared" si="27"/>
        <v>159156.3165054</v>
      </c>
      <c r="AQ33" s="3">
        <f t="shared" si="28"/>
        <v>120282.073495</v>
      </c>
      <c r="AR33" s="3">
        <f t="shared" si="29"/>
        <v>153291.1123757</v>
      </c>
      <c r="AS33" s="3">
        <f t="shared" si="30"/>
        <v>144490.69824219999</v>
      </c>
      <c r="AT33" s="3">
        <f t="shared" si="31"/>
        <v>119974.7610026</v>
      </c>
      <c r="AU33" s="3">
        <f t="shared" si="32"/>
        <v>135679.2010308</v>
      </c>
      <c r="AV33" s="3">
        <f t="shared" si="33"/>
        <v>118586.95325780001</v>
      </c>
      <c r="AW33" s="17">
        <f t="shared" si="34"/>
        <v>119098.4007381</v>
      </c>
    </row>
    <row r="34" spans="1:50" s="4" customFormat="1" x14ac:dyDescent="0.25">
      <c r="A34" s="23" t="s">
        <v>7</v>
      </c>
      <c r="B34" s="3">
        <v>16784.75</v>
      </c>
      <c r="C34" s="3">
        <v>14792.75</v>
      </c>
      <c r="D34" s="3">
        <v>16559.75</v>
      </c>
      <c r="E34" s="3">
        <v>14141.75</v>
      </c>
      <c r="F34" s="3">
        <v>17035.75</v>
      </c>
      <c r="G34" s="3">
        <v>14254.75</v>
      </c>
      <c r="H34" s="3">
        <v>14662.75</v>
      </c>
      <c r="I34" s="3">
        <v>14614.75</v>
      </c>
      <c r="J34" s="3">
        <v>15890.75</v>
      </c>
      <c r="K34" s="3">
        <v>15481.75</v>
      </c>
      <c r="L34" s="3">
        <v>11249.75</v>
      </c>
      <c r="M34" s="38">
        <v>8530.75</v>
      </c>
      <c r="N34" s="3">
        <v>33471.438719099999</v>
      </c>
      <c r="O34" s="3">
        <v>45721.034338899997</v>
      </c>
      <c r="P34" s="3">
        <v>44249.564863899999</v>
      </c>
      <c r="Q34" s="3">
        <v>35399.269047000002</v>
      </c>
      <c r="R34" s="3">
        <v>45276.021871600002</v>
      </c>
      <c r="S34" s="3">
        <v>37878.236893100002</v>
      </c>
      <c r="T34" s="3">
        <v>41237.359949199999</v>
      </c>
      <c r="U34" s="3">
        <v>45090.259933599998</v>
      </c>
      <c r="V34" s="3">
        <v>46902.116517800001</v>
      </c>
      <c r="W34" s="3">
        <v>38990.342216700003</v>
      </c>
      <c r="X34" s="3">
        <v>27319.030307000001</v>
      </c>
      <c r="Y34" s="38">
        <v>50210.959986900001</v>
      </c>
      <c r="Z34" s="3">
        <v>4449.6410788000003</v>
      </c>
      <c r="AA34" s="3">
        <v>6709.5095443999999</v>
      </c>
      <c r="AB34" s="3">
        <v>6595.8658401000002</v>
      </c>
      <c r="AC34" s="3">
        <v>6500.5344625999996</v>
      </c>
      <c r="AD34" s="3">
        <v>4693.8718227999998</v>
      </c>
      <c r="AE34" s="3">
        <v>4373.892253</v>
      </c>
      <c r="AF34" s="3">
        <v>5418.8029098999996</v>
      </c>
      <c r="AG34" s="3">
        <v>5549.7497819999999</v>
      </c>
      <c r="AH34" s="3">
        <v>4045.0712638</v>
      </c>
      <c r="AI34" s="3">
        <v>6025.4513969999998</v>
      </c>
      <c r="AJ34" s="3">
        <v>5604.9937509000001</v>
      </c>
      <c r="AK34" s="38">
        <v>4597.2505866000001</v>
      </c>
      <c r="AL34" s="3">
        <f t="shared" si="23"/>
        <v>45806.547640299999</v>
      </c>
      <c r="AM34" s="3">
        <f t="shared" si="24"/>
        <v>53804.274794500001</v>
      </c>
      <c r="AN34" s="3">
        <f t="shared" si="25"/>
        <v>54213.4490238</v>
      </c>
      <c r="AO34" s="3">
        <f t="shared" si="26"/>
        <v>43040.484584400001</v>
      </c>
      <c r="AP34" s="3">
        <f t="shared" si="27"/>
        <v>57617.900048800002</v>
      </c>
      <c r="AQ34" s="3">
        <f t="shared" si="28"/>
        <v>47759.094640100004</v>
      </c>
      <c r="AR34" s="3">
        <f t="shared" si="29"/>
        <v>50481.307039300002</v>
      </c>
      <c r="AS34" s="3">
        <f t="shared" si="30"/>
        <v>54155.2601516</v>
      </c>
      <c r="AT34" s="3">
        <f t="shared" si="31"/>
        <v>58747.795254000004</v>
      </c>
      <c r="AU34" s="3">
        <f t="shared" si="32"/>
        <v>48446.640819700006</v>
      </c>
      <c r="AV34" s="3">
        <f t="shared" si="33"/>
        <v>32963.7865561</v>
      </c>
      <c r="AW34" s="17">
        <f t="shared" si="34"/>
        <v>54144.459400300002</v>
      </c>
    </row>
    <row r="35" spans="1:50" s="4" customFormat="1" x14ac:dyDescent="0.25">
      <c r="A35" s="24" t="s">
        <v>12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8">
        <v>0</v>
      </c>
      <c r="N35" s="3">
        <v>2091.3943989999998</v>
      </c>
      <c r="O35" s="3">
        <v>1991.3656269999999</v>
      </c>
      <c r="P35" s="3">
        <v>1644.4397587999999</v>
      </c>
      <c r="Q35" s="3">
        <v>2429.6863159999998</v>
      </c>
      <c r="R35" s="3">
        <v>2710.1733429999999</v>
      </c>
      <c r="S35" s="3">
        <v>2439.9882874999998</v>
      </c>
      <c r="T35" s="3">
        <v>3868.9166009</v>
      </c>
      <c r="U35" s="3">
        <v>2575.1816020000001</v>
      </c>
      <c r="V35" s="3">
        <v>2452.050037</v>
      </c>
      <c r="W35" s="3">
        <v>2423.334664</v>
      </c>
      <c r="X35" s="3">
        <v>2673.8647575999998</v>
      </c>
      <c r="Y35" s="38">
        <v>1785.484602</v>
      </c>
      <c r="Z35" s="3">
        <v>0.13153999999999999</v>
      </c>
      <c r="AA35" s="3">
        <v>2.3554979999999999</v>
      </c>
      <c r="AB35" s="3">
        <v>14.5612733</v>
      </c>
      <c r="AC35" s="3">
        <v>8.8439320000000006</v>
      </c>
      <c r="AD35" s="3">
        <v>13.830720299999999</v>
      </c>
      <c r="AE35" s="3">
        <v>1.58847</v>
      </c>
      <c r="AF35" s="3">
        <v>5.0550100000000002</v>
      </c>
      <c r="AG35" s="3">
        <v>18.179490000000001</v>
      </c>
      <c r="AH35" s="3">
        <v>17.689522</v>
      </c>
      <c r="AI35" s="3">
        <v>124.53870999999999</v>
      </c>
      <c r="AJ35" s="3">
        <v>152.07852299999999</v>
      </c>
      <c r="AK35" s="38">
        <v>98.246381</v>
      </c>
      <c r="AL35" s="3">
        <f t="shared" si="23"/>
        <v>2091.2628589999999</v>
      </c>
      <c r="AM35" s="3">
        <f t="shared" si="24"/>
        <v>1989.010129</v>
      </c>
      <c r="AN35" s="3">
        <f t="shared" si="25"/>
        <v>1629.8784854999999</v>
      </c>
      <c r="AO35" s="3">
        <f t="shared" si="26"/>
        <v>2420.8423839999996</v>
      </c>
      <c r="AP35" s="3">
        <f t="shared" si="27"/>
        <v>2696.3426227</v>
      </c>
      <c r="AQ35" s="3">
        <f t="shared" si="28"/>
        <v>2438.3998174999997</v>
      </c>
      <c r="AR35" s="3">
        <f t="shared" si="29"/>
        <v>3863.8615909</v>
      </c>
      <c r="AS35" s="3">
        <f t="shared" si="30"/>
        <v>2557.0021120000001</v>
      </c>
      <c r="AT35" s="3">
        <f t="shared" si="31"/>
        <v>2434.3605149999999</v>
      </c>
      <c r="AU35" s="3">
        <f t="shared" si="32"/>
        <v>2298.7959540000002</v>
      </c>
      <c r="AV35" s="3">
        <f t="shared" si="33"/>
        <v>2521.7862345999997</v>
      </c>
      <c r="AW35" s="17">
        <f t="shared" si="34"/>
        <v>1687.2382210000001</v>
      </c>
    </row>
    <row r="36" spans="1:50" s="4" customFormat="1" ht="15.6" x14ac:dyDescent="0.25">
      <c r="A36" s="48" t="s">
        <v>64</v>
      </c>
      <c r="B36" s="45">
        <f t="shared" ref="B36:M36" si="35">B37+B41+B42+B45+B46+B47+B48</f>
        <v>793025.97808583407</v>
      </c>
      <c r="C36" s="45">
        <f t="shared" si="35"/>
        <v>731222.52808583691</v>
      </c>
      <c r="D36" s="45">
        <f t="shared" si="35"/>
        <v>737154.7680858369</v>
      </c>
      <c r="E36" s="45">
        <f t="shared" si="35"/>
        <v>756679.92808583693</v>
      </c>
      <c r="F36" s="45">
        <f t="shared" si="35"/>
        <v>783663.7680858369</v>
      </c>
      <c r="G36" s="45">
        <f t="shared" si="35"/>
        <v>767696.7680858369</v>
      </c>
      <c r="H36" s="45">
        <f t="shared" si="35"/>
        <v>746243.7680858369</v>
      </c>
      <c r="I36" s="45">
        <f t="shared" si="35"/>
        <v>681518.7680858369</v>
      </c>
      <c r="J36" s="45">
        <f t="shared" si="35"/>
        <v>715732.7680858369</v>
      </c>
      <c r="K36" s="45">
        <f t="shared" si="35"/>
        <v>709970.7680858369</v>
      </c>
      <c r="L36" s="45">
        <f t="shared" si="35"/>
        <v>715608.7680858369</v>
      </c>
      <c r="M36" s="46">
        <f t="shared" si="35"/>
        <v>679180.7680858369</v>
      </c>
      <c r="N36" s="45">
        <v>141161.5772996</v>
      </c>
      <c r="O36" s="45">
        <v>146935.3957964</v>
      </c>
      <c r="P36" s="45">
        <v>144067.95196769998</v>
      </c>
      <c r="Q36" s="45">
        <v>139215.80498650001</v>
      </c>
      <c r="R36" s="45">
        <v>132271.40860560001</v>
      </c>
      <c r="S36" s="45">
        <v>119779.60327360001</v>
      </c>
      <c r="T36" s="45">
        <v>131639.07500519999</v>
      </c>
      <c r="U36" s="45">
        <v>119991.2681381</v>
      </c>
      <c r="V36" s="45">
        <v>108267.45624372001</v>
      </c>
      <c r="W36" s="45">
        <v>104302.33621852001</v>
      </c>
      <c r="X36" s="45">
        <v>93662.161283699999</v>
      </c>
      <c r="Y36" s="46">
        <v>134620.91101360001</v>
      </c>
      <c r="Z36" s="45">
        <v>86670.358856400009</v>
      </c>
      <c r="AA36" s="45">
        <v>113376.4394642</v>
      </c>
      <c r="AB36" s="45">
        <v>154054.92703940001</v>
      </c>
      <c r="AC36" s="45">
        <v>156314.9586716</v>
      </c>
      <c r="AD36" s="45">
        <v>148588.927302</v>
      </c>
      <c r="AE36" s="45">
        <v>136648.34186049999</v>
      </c>
      <c r="AF36" s="45">
        <v>139749.54542140002</v>
      </c>
      <c r="AG36" s="45">
        <v>133063.2788876</v>
      </c>
      <c r="AH36" s="45">
        <v>152578.15720059999</v>
      </c>
      <c r="AI36" s="45">
        <v>145427.03528059999</v>
      </c>
      <c r="AJ36" s="45">
        <v>119606.9217473</v>
      </c>
      <c r="AK36" s="46">
        <v>152843.95508090002</v>
      </c>
      <c r="AL36" s="45">
        <f t="shared" si="23"/>
        <v>847517.19652903406</v>
      </c>
      <c r="AM36" s="45">
        <f t="shared" si="24"/>
        <v>764781.48441803688</v>
      </c>
      <c r="AN36" s="45">
        <f t="shared" si="25"/>
        <v>727167.79301413684</v>
      </c>
      <c r="AO36" s="45">
        <f t="shared" si="26"/>
        <v>739580.77440073702</v>
      </c>
      <c r="AP36" s="45">
        <f t="shared" si="27"/>
        <v>767346.24938943691</v>
      </c>
      <c r="AQ36" s="45">
        <f t="shared" si="28"/>
        <v>750828.02949893684</v>
      </c>
      <c r="AR36" s="45">
        <f t="shared" si="29"/>
        <v>738133.2976696369</v>
      </c>
      <c r="AS36" s="45">
        <f t="shared" si="30"/>
        <v>668446.75733633689</v>
      </c>
      <c r="AT36" s="45">
        <f t="shared" si="31"/>
        <v>671422.0671289569</v>
      </c>
      <c r="AU36" s="45">
        <f t="shared" si="32"/>
        <v>668846.06902375701</v>
      </c>
      <c r="AV36" s="45">
        <f t="shared" si="33"/>
        <v>689664.00762223697</v>
      </c>
      <c r="AW36" s="47">
        <f t="shared" si="34"/>
        <v>660957.72401853686</v>
      </c>
    </row>
    <row r="37" spans="1:50" s="4" customFormat="1" x14ac:dyDescent="0.25">
      <c r="A37" s="22" t="s">
        <v>16</v>
      </c>
      <c r="B37" s="3">
        <v>195876.02116666999</v>
      </c>
      <c r="C37" s="3">
        <v>192673.02116666999</v>
      </c>
      <c r="D37" s="3">
        <v>204149.02116666999</v>
      </c>
      <c r="E37" s="3">
        <v>225047.02116666999</v>
      </c>
      <c r="F37" s="3">
        <v>239840.02116666999</v>
      </c>
      <c r="G37" s="3">
        <v>237993.02116666999</v>
      </c>
      <c r="H37" s="3">
        <v>208218.02116666999</v>
      </c>
      <c r="I37" s="3">
        <v>197228.02116666999</v>
      </c>
      <c r="J37" s="3">
        <v>211843.02116666999</v>
      </c>
      <c r="K37" s="3">
        <v>215846.02116666999</v>
      </c>
      <c r="L37" s="3">
        <v>209057.02116666999</v>
      </c>
      <c r="M37" s="38">
        <v>211414.02116666999</v>
      </c>
      <c r="N37" s="3">
        <v>29573.944185700002</v>
      </c>
      <c r="O37" s="3">
        <v>16033.297912800001</v>
      </c>
      <c r="P37" s="3">
        <v>15026.471184999999</v>
      </c>
      <c r="Q37" s="3">
        <v>10237.244565000001</v>
      </c>
      <c r="R37" s="3">
        <v>12671.195171000001</v>
      </c>
      <c r="S37" s="3">
        <v>7248.0505050000002</v>
      </c>
      <c r="T37" s="3">
        <v>9783.5378769999988</v>
      </c>
      <c r="U37" s="3">
        <v>9001.2148426000003</v>
      </c>
      <c r="V37" s="3">
        <v>8583.6489989999991</v>
      </c>
      <c r="W37" s="3">
        <v>11851.295910000001</v>
      </c>
      <c r="X37" s="3">
        <v>7585.3651879999998</v>
      </c>
      <c r="Y37" s="38">
        <v>8634.7590429999982</v>
      </c>
      <c r="Z37" s="3">
        <v>17521.791942</v>
      </c>
      <c r="AA37" s="3">
        <v>23691.850373000001</v>
      </c>
      <c r="AB37" s="3">
        <v>26865.550498000001</v>
      </c>
      <c r="AC37" s="3">
        <v>29207.453882000002</v>
      </c>
      <c r="AD37" s="3">
        <v>48733.291253999996</v>
      </c>
      <c r="AE37" s="3">
        <v>42326.059840000002</v>
      </c>
      <c r="AF37" s="3">
        <v>25992.5351716</v>
      </c>
      <c r="AG37" s="3">
        <v>36122.807131999994</v>
      </c>
      <c r="AH37" s="3">
        <v>47895.698437500003</v>
      </c>
      <c r="AI37" s="3">
        <v>35226.401738</v>
      </c>
      <c r="AJ37" s="3">
        <v>32952.049400999997</v>
      </c>
      <c r="AK37" s="38">
        <v>31873.979954999999</v>
      </c>
      <c r="AL37" s="3">
        <f t="shared" si="23"/>
        <v>207928.17341036999</v>
      </c>
      <c r="AM37" s="3">
        <f t="shared" si="24"/>
        <v>185014.46870647001</v>
      </c>
      <c r="AN37" s="3">
        <f t="shared" si="25"/>
        <v>192309.94185367</v>
      </c>
      <c r="AO37" s="3">
        <f t="shared" si="26"/>
        <v>206076.81184966999</v>
      </c>
      <c r="AP37" s="3">
        <f t="shared" si="27"/>
        <v>203777.92508367001</v>
      </c>
      <c r="AQ37" s="3">
        <f t="shared" si="28"/>
        <v>202915.01183166998</v>
      </c>
      <c r="AR37" s="3">
        <f t="shared" si="29"/>
        <v>192009.02387206999</v>
      </c>
      <c r="AS37" s="3">
        <f t="shared" si="30"/>
        <v>170106.42887726999</v>
      </c>
      <c r="AT37" s="3">
        <f t="shared" si="31"/>
        <v>172530.97172817</v>
      </c>
      <c r="AU37" s="3">
        <f t="shared" si="32"/>
        <v>192470.91533867002</v>
      </c>
      <c r="AV37" s="3">
        <f t="shared" si="33"/>
        <v>183690.33695366999</v>
      </c>
      <c r="AW37" s="17">
        <f t="shared" si="34"/>
        <v>188174.80025467</v>
      </c>
    </row>
    <row r="38" spans="1:50" s="4" customFormat="1" x14ac:dyDescent="0.25">
      <c r="A38" s="24" t="s">
        <v>35</v>
      </c>
      <c r="B38" s="3">
        <f t="shared" ref="B38:M38" si="36">B39+B40</f>
        <v>158659.5771585</v>
      </c>
      <c r="C38" s="3">
        <f t="shared" si="36"/>
        <v>156065.14715850001</v>
      </c>
      <c r="D38" s="3">
        <f t="shared" si="36"/>
        <v>165360.70715850001</v>
      </c>
      <c r="E38" s="3">
        <f t="shared" si="36"/>
        <v>182288.08715850001</v>
      </c>
      <c r="F38" s="3">
        <f t="shared" si="36"/>
        <v>194270.4171585</v>
      </c>
      <c r="G38" s="3">
        <f t="shared" si="36"/>
        <v>192774.34715849999</v>
      </c>
      <c r="H38" s="3">
        <f t="shared" si="36"/>
        <v>168656.59715849999</v>
      </c>
      <c r="I38" s="3">
        <f t="shared" si="36"/>
        <v>159754.6971585</v>
      </c>
      <c r="J38" s="3">
        <f t="shared" si="36"/>
        <v>171592.84715849999</v>
      </c>
      <c r="K38" s="3">
        <f t="shared" si="36"/>
        <v>174835.27715849999</v>
      </c>
      <c r="L38" s="3">
        <f t="shared" si="36"/>
        <v>169336.18715849999</v>
      </c>
      <c r="M38" s="38">
        <f t="shared" si="36"/>
        <v>171245.3571585</v>
      </c>
      <c r="N38" s="3">
        <v>18299.865752400001</v>
      </c>
      <c r="O38" s="3">
        <v>17840.465913600001</v>
      </c>
      <c r="P38" s="3">
        <v>17883.380623199999</v>
      </c>
      <c r="Q38" s="3">
        <v>15013.653724100001</v>
      </c>
      <c r="R38" s="3">
        <v>17260.797202499998</v>
      </c>
      <c r="S38" s="3">
        <v>15769.8517904</v>
      </c>
      <c r="T38" s="3">
        <v>20350.288803199997</v>
      </c>
      <c r="U38" s="3">
        <v>16254.2064799</v>
      </c>
      <c r="V38" s="3">
        <v>14853.799812199999</v>
      </c>
      <c r="W38" s="3">
        <v>15608.238962900001</v>
      </c>
      <c r="X38" s="3">
        <v>14446.929504200001</v>
      </c>
      <c r="Y38" s="38">
        <v>13957.701517900001</v>
      </c>
      <c r="Z38" s="3">
        <v>23603.942445599998</v>
      </c>
      <c r="AA38" s="3">
        <v>28020.220691200004</v>
      </c>
      <c r="AB38" s="3">
        <v>28275.127042799999</v>
      </c>
      <c r="AC38" s="3">
        <v>29956.109024000001</v>
      </c>
      <c r="AD38" s="3">
        <v>30278.884662700002</v>
      </c>
      <c r="AE38" s="3">
        <v>27611.078396099998</v>
      </c>
      <c r="AF38" s="3">
        <v>28901.3531907</v>
      </c>
      <c r="AG38" s="3">
        <v>25040.094967199999</v>
      </c>
      <c r="AH38" s="3">
        <v>22998.992434399999</v>
      </c>
      <c r="AI38" s="3">
        <v>23891.710973100002</v>
      </c>
      <c r="AJ38" s="3">
        <v>24794.371525499999</v>
      </c>
      <c r="AK38" s="38">
        <v>27462.0173378</v>
      </c>
      <c r="AL38" s="3">
        <f t="shared" si="23"/>
        <v>153355.50046529999</v>
      </c>
      <c r="AM38" s="3">
        <f t="shared" si="24"/>
        <v>145885.39238090001</v>
      </c>
      <c r="AN38" s="3">
        <f t="shared" si="25"/>
        <v>154968.9607389</v>
      </c>
      <c r="AO38" s="3">
        <f t="shared" si="26"/>
        <v>167345.63185860001</v>
      </c>
      <c r="AP38" s="3">
        <f t="shared" si="27"/>
        <v>181252.32969829999</v>
      </c>
      <c r="AQ38" s="3">
        <f t="shared" si="28"/>
        <v>180933.12055279998</v>
      </c>
      <c r="AR38" s="3">
        <f t="shared" si="29"/>
        <v>160105.532771</v>
      </c>
      <c r="AS38" s="3">
        <f t="shared" si="30"/>
        <v>150968.80867120001</v>
      </c>
      <c r="AT38" s="3">
        <f t="shared" si="31"/>
        <v>163447.65453630002</v>
      </c>
      <c r="AU38" s="3">
        <f t="shared" si="32"/>
        <v>166551.80514829999</v>
      </c>
      <c r="AV38" s="3">
        <f t="shared" si="33"/>
        <v>158988.74513719999</v>
      </c>
      <c r="AW38" s="17">
        <f t="shared" si="34"/>
        <v>157741.04133859999</v>
      </c>
      <c r="AX38" s="53"/>
    </row>
    <row r="39" spans="1:50" s="4" customFormat="1" x14ac:dyDescent="0.25">
      <c r="A39" s="24" t="s">
        <v>47</v>
      </c>
      <c r="B39" s="3">
        <v>158659.5771585</v>
      </c>
      <c r="C39" s="3">
        <v>156065.14715850001</v>
      </c>
      <c r="D39" s="3">
        <v>165360.70715850001</v>
      </c>
      <c r="E39" s="3">
        <v>182288.08715850001</v>
      </c>
      <c r="F39" s="3">
        <v>194270.4171585</v>
      </c>
      <c r="G39" s="3">
        <v>192774.34715849999</v>
      </c>
      <c r="H39" s="3">
        <v>168656.59715849999</v>
      </c>
      <c r="I39" s="3">
        <v>159754.6971585</v>
      </c>
      <c r="J39" s="3">
        <v>171592.84715849999</v>
      </c>
      <c r="K39" s="3">
        <v>174835.27715849999</v>
      </c>
      <c r="L39" s="3">
        <v>169336.18715849999</v>
      </c>
      <c r="M39" s="38">
        <v>171245.3571585</v>
      </c>
      <c r="N39" s="3">
        <v>11665.812303999999</v>
      </c>
      <c r="O39" s="3">
        <v>10216.3336318</v>
      </c>
      <c r="P39" s="3">
        <v>12179.848951800001</v>
      </c>
      <c r="Q39" s="3">
        <v>9828.4202482000001</v>
      </c>
      <c r="R39" s="3">
        <v>11032.7456348</v>
      </c>
      <c r="S39" s="3">
        <v>10239.0282553</v>
      </c>
      <c r="T39" s="3">
        <v>12915.810965299999</v>
      </c>
      <c r="U39" s="3">
        <v>10491.008877</v>
      </c>
      <c r="V39" s="3">
        <v>8791.5007872999995</v>
      </c>
      <c r="W39" s="3">
        <v>9756.6301994000005</v>
      </c>
      <c r="X39" s="3">
        <v>8963.7438717000005</v>
      </c>
      <c r="Y39" s="38">
        <v>9525.3878440000008</v>
      </c>
      <c r="Z39" s="3">
        <v>13524.865250999999</v>
      </c>
      <c r="AA39" s="3">
        <v>16653.544054400001</v>
      </c>
      <c r="AB39" s="3">
        <v>17844.2075826</v>
      </c>
      <c r="AC39" s="3">
        <v>17296.095151000001</v>
      </c>
      <c r="AD39" s="3">
        <v>17963.212887000002</v>
      </c>
      <c r="AE39" s="3">
        <v>16358.4569304</v>
      </c>
      <c r="AF39" s="3">
        <v>17670.0140622</v>
      </c>
      <c r="AG39" s="3">
        <v>15564.618208600001</v>
      </c>
      <c r="AH39" s="3">
        <v>13245.934102699999</v>
      </c>
      <c r="AI39" s="3">
        <v>12335.199134300001</v>
      </c>
      <c r="AJ39" s="3">
        <v>14261.652488</v>
      </c>
      <c r="AK39" s="38">
        <v>16408.195755000001</v>
      </c>
      <c r="AL39" s="3">
        <f t="shared" si="23"/>
        <v>156800.52421149999</v>
      </c>
      <c r="AM39" s="3">
        <f t="shared" si="24"/>
        <v>149627.9367359</v>
      </c>
      <c r="AN39" s="3">
        <f t="shared" si="25"/>
        <v>159696.3485277</v>
      </c>
      <c r="AO39" s="3">
        <f t="shared" si="26"/>
        <v>174820.41225570004</v>
      </c>
      <c r="AP39" s="3">
        <f t="shared" si="27"/>
        <v>187339.9499063</v>
      </c>
      <c r="AQ39" s="3">
        <f t="shared" si="28"/>
        <v>186654.91848340002</v>
      </c>
      <c r="AR39" s="3">
        <f t="shared" si="29"/>
        <v>163902.3940616</v>
      </c>
      <c r="AS39" s="3">
        <f t="shared" si="30"/>
        <v>154681.08782689998</v>
      </c>
      <c r="AT39" s="3">
        <f t="shared" si="31"/>
        <v>167138.41384309999</v>
      </c>
      <c r="AU39" s="3">
        <f t="shared" si="32"/>
        <v>172256.7082236</v>
      </c>
      <c r="AV39" s="3">
        <f t="shared" si="33"/>
        <v>164038.27854219999</v>
      </c>
      <c r="AW39" s="17">
        <f t="shared" si="34"/>
        <v>164362.54924750002</v>
      </c>
    </row>
    <row r="40" spans="1:50" s="4" customFormat="1" x14ac:dyDescent="0.25">
      <c r="A40" s="24" t="s">
        <v>48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8">
        <v>0</v>
      </c>
      <c r="N40" s="3">
        <v>6634.0534484</v>
      </c>
      <c r="O40" s="3">
        <v>7624.1322817999999</v>
      </c>
      <c r="P40" s="3">
        <v>5703.5316714000001</v>
      </c>
      <c r="Q40" s="3">
        <v>5185.2334758999996</v>
      </c>
      <c r="R40" s="3">
        <v>6228.0515677000003</v>
      </c>
      <c r="S40" s="3">
        <v>5530.8235351000003</v>
      </c>
      <c r="T40" s="3">
        <v>7434.4778378999999</v>
      </c>
      <c r="U40" s="3">
        <v>5763.1976028999998</v>
      </c>
      <c r="V40" s="3">
        <v>6062.2990249000004</v>
      </c>
      <c r="W40" s="3">
        <v>5851.6087635000004</v>
      </c>
      <c r="X40" s="3">
        <v>5483.1856324999999</v>
      </c>
      <c r="Y40" s="38">
        <v>4432.3136739000001</v>
      </c>
      <c r="Z40" s="3">
        <v>10079.0771946</v>
      </c>
      <c r="AA40" s="3">
        <v>11366.676636800001</v>
      </c>
      <c r="AB40" s="3">
        <v>10430.919460200001</v>
      </c>
      <c r="AC40" s="3">
        <v>12660.013873</v>
      </c>
      <c r="AD40" s="3">
        <v>12315.671775700001</v>
      </c>
      <c r="AE40" s="3">
        <v>11252.6214657</v>
      </c>
      <c r="AF40" s="3">
        <v>11231.3391285</v>
      </c>
      <c r="AG40" s="3">
        <v>9475.4767585999998</v>
      </c>
      <c r="AH40" s="3">
        <v>9753.0583317000001</v>
      </c>
      <c r="AI40" s="3">
        <v>11556.511838799999</v>
      </c>
      <c r="AJ40" s="3">
        <v>10532.719037499999</v>
      </c>
      <c r="AK40" s="38">
        <v>11053.821582799999</v>
      </c>
      <c r="AL40" s="3">
        <f t="shared" si="23"/>
        <v>-3445.0237462000005</v>
      </c>
      <c r="AM40" s="3">
        <f t="shared" si="24"/>
        <v>-3742.5443550000009</v>
      </c>
      <c r="AN40" s="3">
        <f t="shared" si="25"/>
        <v>-4727.3877888000006</v>
      </c>
      <c r="AO40" s="3">
        <f t="shared" si="26"/>
        <v>-7474.7803971000003</v>
      </c>
      <c r="AP40" s="3">
        <f t="shared" si="27"/>
        <v>-6087.6202080000003</v>
      </c>
      <c r="AQ40" s="3">
        <f t="shared" si="28"/>
        <v>-5721.7979305999997</v>
      </c>
      <c r="AR40" s="3">
        <f t="shared" si="29"/>
        <v>-3796.8612905999998</v>
      </c>
      <c r="AS40" s="3">
        <f t="shared" si="30"/>
        <v>-3712.2791557</v>
      </c>
      <c r="AT40" s="3">
        <f t="shared" si="31"/>
        <v>-3690.7593067999996</v>
      </c>
      <c r="AU40" s="3">
        <f t="shared" si="32"/>
        <v>-5704.9030752999988</v>
      </c>
      <c r="AV40" s="3">
        <f t="shared" si="33"/>
        <v>-5049.5334049999992</v>
      </c>
      <c r="AW40" s="17">
        <f t="shared" si="34"/>
        <v>-6621.5079088999992</v>
      </c>
    </row>
    <row r="41" spans="1:50" s="4" customFormat="1" x14ac:dyDescent="0.25">
      <c r="A41" s="23" t="s">
        <v>9</v>
      </c>
      <c r="B41" s="2">
        <v>379933.34224999999</v>
      </c>
      <c r="C41" s="2">
        <v>342382.42225</v>
      </c>
      <c r="D41" s="2">
        <v>337535.69225000002</v>
      </c>
      <c r="E41" s="2">
        <v>332323.30225000001</v>
      </c>
      <c r="F41" s="2">
        <v>332667.69225000002</v>
      </c>
      <c r="G41" s="2">
        <v>359770.69225000002</v>
      </c>
      <c r="H41" s="2">
        <v>346183.69225000002</v>
      </c>
      <c r="I41" s="2">
        <v>297565.69225000002</v>
      </c>
      <c r="J41" s="2">
        <v>333242.69225000002</v>
      </c>
      <c r="K41" s="2">
        <v>309029.69225000002</v>
      </c>
      <c r="L41" s="2">
        <v>326599.69225000002</v>
      </c>
      <c r="M41" s="36">
        <v>331707.69225000002</v>
      </c>
      <c r="N41" s="2">
        <v>6762.7069700000002</v>
      </c>
      <c r="O41" s="2">
        <v>5300.5430770000003</v>
      </c>
      <c r="P41" s="2">
        <v>5140.3750669999999</v>
      </c>
      <c r="Q41" s="2">
        <v>38.198483000000003</v>
      </c>
      <c r="R41" s="2">
        <v>52.37106</v>
      </c>
      <c r="S41" s="2">
        <v>15.354977</v>
      </c>
      <c r="T41" s="2">
        <v>10.5191479</v>
      </c>
      <c r="U41" s="2">
        <v>40.764504000000002</v>
      </c>
      <c r="V41" s="2">
        <v>7.828932</v>
      </c>
      <c r="W41" s="2">
        <v>74.539613399999993</v>
      </c>
      <c r="X41" s="2">
        <v>5.2856100000000001</v>
      </c>
      <c r="Y41" s="36">
        <v>29.357472999999999</v>
      </c>
      <c r="Z41" s="2">
        <v>26659.372928000001</v>
      </c>
      <c r="AA41" s="2">
        <v>38772.255826000001</v>
      </c>
      <c r="AB41" s="2">
        <v>70819.481459999995</v>
      </c>
      <c r="AC41" s="2">
        <v>66388.105551000001</v>
      </c>
      <c r="AD41" s="2">
        <v>44068.171628999997</v>
      </c>
      <c r="AE41" s="2">
        <v>43633.725808000003</v>
      </c>
      <c r="AF41" s="2">
        <v>50781.342040000003</v>
      </c>
      <c r="AG41" s="2">
        <v>38555.197269999997</v>
      </c>
      <c r="AH41" s="2">
        <v>52119.542090000003</v>
      </c>
      <c r="AI41" s="2">
        <v>41500.926829999997</v>
      </c>
      <c r="AJ41" s="2">
        <v>30700.7</v>
      </c>
      <c r="AK41" s="36">
        <v>56936.567999999999</v>
      </c>
      <c r="AL41" s="2">
        <f t="shared" si="23"/>
        <v>360036.67629199999</v>
      </c>
      <c r="AM41" s="2">
        <f t="shared" si="24"/>
        <v>308910.709501</v>
      </c>
      <c r="AN41" s="2">
        <f t="shared" si="25"/>
        <v>271856.58585700003</v>
      </c>
      <c r="AO41" s="2">
        <f t="shared" si="26"/>
        <v>265973.39518200001</v>
      </c>
      <c r="AP41" s="2">
        <f t="shared" si="27"/>
        <v>288651.89168100001</v>
      </c>
      <c r="AQ41" s="2">
        <f t="shared" si="28"/>
        <v>316152.32141899999</v>
      </c>
      <c r="AR41" s="2">
        <f t="shared" si="29"/>
        <v>295412.8693579</v>
      </c>
      <c r="AS41" s="2">
        <f t="shared" si="30"/>
        <v>259051.25948400004</v>
      </c>
      <c r="AT41" s="2">
        <f t="shared" si="31"/>
        <v>281130.97909199999</v>
      </c>
      <c r="AU41" s="2">
        <f t="shared" si="32"/>
        <v>267603.30503340001</v>
      </c>
      <c r="AV41" s="2">
        <f t="shared" si="33"/>
        <v>295904.27786000003</v>
      </c>
      <c r="AW41" s="19">
        <f t="shared" si="34"/>
        <v>274800.48172300006</v>
      </c>
    </row>
    <row r="42" spans="1:50" s="4" customFormat="1" x14ac:dyDescent="0.25">
      <c r="A42" s="24" t="s">
        <v>50</v>
      </c>
      <c r="B42" s="3">
        <f t="shared" ref="B42:M42" si="37">B43+B44</f>
        <v>101345.40583583</v>
      </c>
      <c r="C42" s="3">
        <f t="shared" si="37"/>
        <v>91065.055835833002</v>
      </c>
      <c r="D42" s="3">
        <f t="shared" si="37"/>
        <v>79334.675835832997</v>
      </c>
      <c r="E42" s="3">
        <f t="shared" si="37"/>
        <v>84698.725835833</v>
      </c>
      <c r="F42" s="3">
        <f t="shared" si="37"/>
        <v>89198.675835832997</v>
      </c>
      <c r="G42" s="3">
        <f t="shared" si="37"/>
        <v>61719.675835832997</v>
      </c>
      <c r="H42" s="3">
        <f t="shared" si="37"/>
        <v>81905.675835832997</v>
      </c>
      <c r="I42" s="3">
        <f t="shared" si="37"/>
        <v>80173.675835832997</v>
      </c>
      <c r="J42" s="3">
        <f t="shared" si="37"/>
        <v>70762.675835832997</v>
      </c>
      <c r="K42" s="3">
        <f t="shared" si="37"/>
        <v>80354.675835832997</v>
      </c>
      <c r="L42" s="3">
        <f t="shared" si="37"/>
        <v>85145.675835832997</v>
      </c>
      <c r="M42" s="38">
        <f t="shared" si="37"/>
        <v>59438.675835832997</v>
      </c>
      <c r="N42" s="3">
        <v>11843.696253099999</v>
      </c>
      <c r="O42" s="3">
        <v>12941.984491800002</v>
      </c>
      <c r="P42" s="3">
        <v>10913.527486000001</v>
      </c>
      <c r="Q42" s="3">
        <v>14526.782186299999</v>
      </c>
      <c r="R42" s="3">
        <v>10441.5277613</v>
      </c>
      <c r="S42" s="3">
        <v>17108.015339000001</v>
      </c>
      <c r="T42" s="3">
        <v>8061.7456513999996</v>
      </c>
      <c r="U42" s="3">
        <v>8231.8314245000001</v>
      </c>
      <c r="V42" s="3">
        <v>6972.9892801999995</v>
      </c>
      <c r="W42" s="3">
        <v>10768.8097846</v>
      </c>
      <c r="X42" s="3">
        <v>10383.2622835</v>
      </c>
      <c r="Y42" s="38">
        <v>9154.8412009000003</v>
      </c>
      <c r="Z42" s="3">
        <v>9674.8682802999992</v>
      </c>
      <c r="AA42" s="3">
        <v>13259.398544299998</v>
      </c>
      <c r="AB42" s="3">
        <v>15750.420980999999</v>
      </c>
      <c r="AC42" s="3">
        <v>21509.387404000001</v>
      </c>
      <c r="AD42" s="3">
        <v>16482.8918122</v>
      </c>
      <c r="AE42" s="3">
        <v>12329.908238399999</v>
      </c>
      <c r="AF42" s="3">
        <v>20406.020918000002</v>
      </c>
      <c r="AG42" s="3">
        <v>21642.049410600001</v>
      </c>
      <c r="AH42" s="3">
        <v>18251.094452000001</v>
      </c>
      <c r="AI42" s="3">
        <v>26894.037822600003</v>
      </c>
      <c r="AJ42" s="3">
        <v>18407.266595100002</v>
      </c>
      <c r="AK42" s="38">
        <v>25278.965190000003</v>
      </c>
      <c r="AL42" s="3">
        <f t="shared" si="23"/>
        <v>103514.23380863</v>
      </c>
      <c r="AM42" s="3">
        <f t="shared" si="24"/>
        <v>90747.641783333005</v>
      </c>
      <c r="AN42" s="3">
        <f t="shared" si="25"/>
        <v>74497.782340833</v>
      </c>
      <c r="AO42" s="3">
        <f t="shared" si="26"/>
        <v>77716.120618132991</v>
      </c>
      <c r="AP42" s="3">
        <f t="shared" si="27"/>
        <v>83157.311784932986</v>
      </c>
      <c r="AQ42" s="3">
        <f t="shared" si="28"/>
        <v>66497.78293643301</v>
      </c>
      <c r="AR42" s="3">
        <f t="shared" si="29"/>
        <v>69561.400569232996</v>
      </c>
      <c r="AS42" s="3">
        <f t="shared" si="30"/>
        <v>66763.457849732993</v>
      </c>
      <c r="AT42" s="3">
        <f t="shared" si="31"/>
        <v>59484.570664032988</v>
      </c>
      <c r="AU42" s="3">
        <f t="shared" si="32"/>
        <v>64229.447797832996</v>
      </c>
      <c r="AV42" s="3">
        <f t="shared" si="33"/>
        <v>77121.67152423301</v>
      </c>
      <c r="AW42" s="17">
        <f t="shared" si="34"/>
        <v>43314.551846732997</v>
      </c>
    </row>
    <row r="43" spans="1:50" s="4" customFormat="1" x14ac:dyDescent="0.25">
      <c r="A43" s="24" t="s">
        <v>52</v>
      </c>
      <c r="B43" s="3">
        <v>101345.40583583</v>
      </c>
      <c r="C43" s="3">
        <v>91065.055835833002</v>
      </c>
      <c r="D43" s="3">
        <v>79334.675835832997</v>
      </c>
      <c r="E43" s="3">
        <v>84698.725835833</v>
      </c>
      <c r="F43" s="3">
        <v>89198.675835832997</v>
      </c>
      <c r="G43" s="3">
        <v>61719.675835832997</v>
      </c>
      <c r="H43" s="3">
        <v>81905.675835832997</v>
      </c>
      <c r="I43" s="3">
        <v>80173.675835832997</v>
      </c>
      <c r="J43" s="3">
        <v>70762.675835832997</v>
      </c>
      <c r="K43" s="3">
        <v>80354.675835832997</v>
      </c>
      <c r="L43" s="3">
        <v>85145.675835832997</v>
      </c>
      <c r="M43" s="38">
        <v>59438.675835832997</v>
      </c>
      <c r="N43" s="3">
        <v>10627.485801999999</v>
      </c>
      <c r="O43" s="3">
        <v>11474.751923600001</v>
      </c>
      <c r="P43" s="3">
        <v>9949.2065060000004</v>
      </c>
      <c r="Q43" s="3">
        <v>11294.1021351</v>
      </c>
      <c r="R43" s="3">
        <v>9239.8572738000003</v>
      </c>
      <c r="S43" s="3">
        <v>16135.78788</v>
      </c>
      <c r="T43" s="3">
        <v>6745.8870847999997</v>
      </c>
      <c r="U43" s="3">
        <v>7761.193972</v>
      </c>
      <c r="V43" s="3">
        <v>5415.5721868999999</v>
      </c>
      <c r="W43" s="3">
        <v>9302.9020739999996</v>
      </c>
      <c r="X43" s="3">
        <v>9347.7846812999996</v>
      </c>
      <c r="Y43" s="38">
        <v>7687.3552737</v>
      </c>
      <c r="Z43" s="3">
        <v>3549.0994059999998</v>
      </c>
      <c r="AA43" s="3">
        <v>5647.1594742999996</v>
      </c>
      <c r="AB43" s="3">
        <v>9837.3309599999993</v>
      </c>
      <c r="AC43" s="3">
        <v>14940.56978</v>
      </c>
      <c r="AD43" s="3">
        <v>7696.0313169999999</v>
      </c>
      <c r="AE43" s="3">
        <v>6678.5458740000004</v>
      </c>
      <c r="AF43" s="3">
        <v>11707.358638</v>
      </c>
      <c r="AG43" s="3">
        <v>13972.584948</v>
      </c>
      <c r="AH43" s="3">
        <v>11467.287833</v>
      </c>
      <c r="AI43" s="3">
        <v>16129.179953000001</v>
      </c>
      <c r="AJ43" s="3">
        <v>11372.519272</v>
      </c>
      <c r="AK43" s="38">
        <v>18257.178433000001</v>
      </c>
      <c r="AL43" s="3">
        <f t="shared" si="23"/>
        <v>108423.79223183</v>
      </c>
      <c r="AM43" s="3">
        <f t="shared" si="24"/>
        <v>96892.648285132993</v>
      </c>
      <c r="AN43" s="3">
        <f t="shared" si="25"/>
        <v>79446.551381833007</v>
      </c>
      <c r="AO43" s="3">
        <f t="shared" si="26"/>
        <v>81052.258190932989</v>
      </c>
      <c r="AP43" s="3">
        <f t="shared" si="27"/>
        <v>90742.501792632989</v>
      </c>
      <c r="AQ43" s="3">
        <f t="shared" si="28"/>
        <v>71176.917841832998</v>
      </c>
      <c r="AR43" s="3">
        <f t="shared" si="29"/>
        <v>76944.204282632985</v>
      </c>
      <c r="AS43" s="3">
        <f t="shared" si="30"/>
        <v>73962.284859832987</v>
      </c>
      <c r="AT43" s="3">
        <f t="shared" si="31"/>
        <v>64710.960189732992</v>
      </c>
      <c r="AU43" s="3">
        <f t="shared" si="32"/>
        <v>73528.397956832996</v>
      </c>
      <c r="AV43" s="3">
        <f t="shared" si="33"/>
        <v>83120.941245132999</v>
      </c>
      <c r="AW43" s="17">
        <f t="shared" si="34"/>
        <v>48868.852676532995</v>
      </c>
    </row>
    <row r="44" spans="1:50" s="4" customFormat="1" x14ac:dyDescent="0.25">
      <c r="A44" s="24" t="s">
        <v>53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8">
        <v>0</v>
      </c>
      <c r="N44" s="3">
        <v>1216.2104511</v>
      </c>
      <c r="O44" s="3">
        <v>1467.2325682000001</v>
      </c>
      <c r="P44" s="3">
        <v>964.32097999999996</v>
      </c>
      <c r="Q44" s="3">
        <v>3232.6800512</v>
      </c>
      <c r="R44" s="3">
        <v>1201.6704875</v>
      </c>
      <c r="S44" s="3">
        <v>972.22745899999995</v>
      </c>
      <c r="T44" s="3">
        <v>1315.8585665999999</v>
      </c>
      <c r="U44" s="3">
        <v>470.63745249999999</v>
      </c>
      <c r="V44" s="3">
        <v>1557.4170933</v>
      </c>
      <c r="W44" s="3">
        <v>1465.9077106</v>
      </c>
      <c r="X44" s="3">
        <v>1035.4776022000001</v>
      </c>
      <c r="Y44" s="38">
        <v>1467.4859272000001</v>
      </c>
      <c r="Z44" s="3">
        <v>6125.7688742999999</v>
      </c>
      <c r="AA44" s="3">
        <v>7612.2390699999996</v>
      </c>
      <c r="AB44" s="3">
        <v>5913.090021</v>
      </c>
      <c r="AC44" s="3">
        <v>6568.8176240000003</v>
      </c>
      <c r="AD44" s="3">
        <v>8786.8604952000005</v>
      </c>
      <c r="AE44" s="3">
        <v>5651.3623643999999</v>
      </c>
      <c r="AF44" s="3">
        <v>8698.6622800000005</v>
      </c>
      <c r="AG44" s="3">
        <v>7669.4644625999999</v>
      </c>
      <c r="AH44" s="3">
        <v>6783.806619</v>
      </c>
      <c r="AI44" s="3">
        <v>10764.8578696</v>
      </c>
      <c r="AJ44" s="3">
        <v>7034.7473231000004</v>
      </c>
      <c r="AK44" s="38">
        <v>7021.7867569999999</v>
      </c>
      <c r="AL44" s="3">
        <f t="shared" si="23"/>
        <v>-4909.5584232000001</v>
      </c>
      <c r="AM44" s="3">
        <f t="shared" si="24"/>
        <v>-6145.0065017999996</v>
      </c>
      <c r="AN44" s="3">
        <f t="shared" si="25"/>
        <v>-4948.7690409999996</v>
      </c>
      <c r="AO44" s="3">
        <f t="shared" si="26"/>
        <v>-3336.1375728000003</v>
      </c>
      <c r="AP44" s="3">
        <f t="shared" si="27"/>
        <v>-7585.1900077000009</v>
      </c>
      <c r="AQ44" s="3">
        <f t="shared" si="28"/>
        <v>-4679.1349054000002</v>
      </c>
      <c r="AR44" s="3">
        <f t="shared" si="29"/>
        <v>-7382.8037134000006</v>
      </c>
      <c r="AS44" s="3">
        <f t="shared" si="30"/>
        <v>-7198.8270100999998</v>
      </c>
      <c r="AT44" s="3">
        <f t="shared" si="31"/>
        <v>-5226.3895257000004</v>
      </c>
      <c r="AU44" s="3">
        <f t="shared" si="32"/>
        <v>-9298.950159</v>
      </c>
      <c r="AV44" s="3">
        <f t="shared" si="33"/>
        <v>-5999.2697208999998</v>
      </c>
      <c r="AW44" s="17">
        <f t="shared" si="34"/>
        <v>-5554.3008297999995</v>
      </c>
    </row>
    <row r="45" spans="1:50" s="4" customFormat="1" x14ac:dyDescent="0.25">
      <c r="A45" s="29" t="s">
        <v>36</v>
      </c>
      <c r="B45" s="3">
        <v>46905.473916666997</v>
      </c>
      <c r="C45" s="3">
        <v>44895.293916666997</v>
      </c>
      <c r="D45" s="3">
        <v>53346.643916667002</v>
      </c>
      <c r="E45" s="3">
        <v>51264.313916667001</v>
      </c>
      <c r="F45" s="3">
        <v>52361.643916667002</v>
      </c>
      <c r="G45" s="3">
        <v>48001.643916667002</v>
      </c>
      <c r="H45" s="3">
        <v>48455.643916667002</v>
      </c>
      <c r="I45" s="3">
        <v>44005.643916667002</v>
      </c>
      <c r="J45" s="3">
        <v>44565.643916667002</v>
      </c>
      <c r="K45" s="3">
        <v>42987.643916667002</v>
      </c>
      <c r="L45" s="3">
        <v>41038.643916667002</v>
      </c>
      <c r="M45" s="38">
        <v>33939.643916667002</v>
      </c>
      <c r="N45" s="3">
        <v>890.87664029999996</v>
      </c>
      <c r="O45" s="3">
        <v>1566.2151197999999</v>
      </c>
      <c r="P45" s="3">
        <v>1642.3978373</v>
      </c>
      <c r="Q45" s="3">
        <v>3348.0617582999998</v>
      </c>
      <c r="R45" s="3">
        <v>2233.2396818000002</v>
      </c>
      <c r="S45" s="3">
        <v>3152.3059105000002</v>
      </c>
      <c r="T45" s="3">
        <v>2172.3303114999999</v>
      </c>
      <c r="U45" s="3">
        <v>2973.8377436000001</v>
      </c>
      <c r="V45" s="3">
        <v>2896.3323856000002</v>
      </c>
      <c r="W45" s="3">
        <v>2332.8921801000001</v>
      </c>
      <c r="X45" s="3">
        <v>2220.5604896</v>
      </c>
      <c r="Y45" s="38">
        <v>2043.1487595000001</v>
      </c>
      <c r="Z45" s="3">
        <v>5694.1799849999998</v>
      </c>
      <c r="AA45" s="3">
        <v>4273.5704335999999</v>
      </c>
      <c r="AB45" s="3">
        <v>6996.6146829999998</v>
      </c>
      <c r="AC45" s="3">
        <v>4038.3213606999998</v>
      </c>
      <c r="AD45" s="3">
        <v>4679.6521894999996</v>
      </c>
      <c r="AE45" s="3">
        <v>5736.1516540000002</v>
      </c>
      <c r="AF45" s="3">
        <v>7564.1220249999997</v>
      </c>
      <c r="AG45" s="3">
        <v>6275.2406142999998</v>
      </c>
      <c r="AH45" s="3">
        <v>5408.5542420000002</v>
      </c>
      <c r="AI45" s="3">
        <v>9630.5448699999997</v>
      </c>
      <c r="AJ45" s="3">
        <v>5929.1027489999997</v>
      </c>
      <c r="AK45" s="38">
        <v>7123.878205</v>
      </c>
      <c r="AL45" s="3">
        <f t="shared" si="23"/>
        <v>42102.170571966992</v>
      </c>
      <c r="AM45" s="3">
        <f t="shared" si="24"/>
        <v>42187.938602866998</v>
      </c>
      <c r="AN45" s="3">
        <f t="shared" si="25"/>
        <v>47992.427070967002</v>
      </c>
      <c r="AO45" s="3">
        <f t="shared" si="26"/>
        <v>50574.054314266999</v>
      </c>
      <c r="AP45" s="3">
        <f t="shared" si="27"/>
        <v>49915.231408967004</v>
      </c>
      <c r="AQ45" s="3">
        <f t="shared" si="28"/>
        <v>45417.798173167001</v>
      </c>
      <c r="AR45" s="3">
        <f t="shared" si="29"/>
        <v>43063.852203167007</v>
      </c>
      <c r="AS45" s="3">
        <f t="shared" si="30"/>
        <v>40704.241045967006</v>
      </c>
      <c r="AT45" s="3">
        <f t="shared" si="31"/>
        <v>42053.422060267003</v>
      </c>
      <c r="AU45" s="3">
        <f t="shared" si="32"/>
        <v>35689.991226767008</v>
      </c>
      <c r="AV45" s="3">
        <f t="shared" si="33"/>
        <v>37330.101657267005</v>
      </c>
      <c r="AW45" s="17">
        <f t="shared" si="34"/>
        <v>28858.914471167001</v>
      </c>
    </row>
    <row r="46" spans="1:50" s="4" customFormat="1" x14ac:dyDescent="0.25">
      <c r="A46" s="23" t="s">
        <v>17</v>
      </c>
      <c r="B46" s="3">
        <v>68965.734916667003</v>
      </c>
      <c r="C46" s="3">
        <v>60206.734916667003</v>
      </c>
      <c r="D46" s="3">
        <v>62788.734916667003</v>
      </c>
      <c r="E46" s="3">
        <v>63346.564916666997</v>
      </c>
      <c r="F46" s="3">
        <v>69595.734916667003</v>
      </c>
      <c r="G46" s="3">
        <v>60211.734916667003</v>
      </c>
      <c r="H46" s="3">
        <v>61480.734916667003</v>
      </c>
      <c r="I46" s="3">
        <v>62545.734916667003</v>
      </c>
      <c r="J46" s="3">
        <v>55318.734916667003</v>
      </c>
      <c r="K46" s="3">
        <v>61752.734916667003</v>
      </c>
      <c r="L46" s="3">
        <v>53767.734916667003</v>
      </c>
      <c r="M46" s="38">
        <v>42680.734916667003</v>
      </c>
      <c r="N46" s="3">
        <v>65932.306579299999</v>
      </c>
      <c r="O46" s="3">
        <v>82362.076485900005</v>
      </c>
      <c r="P46" s="3">
        <v>84308.335023399995</v>
      </c>
      <c r="Q46" s="3">
        <v>86825.178452699998</v>
      </c>
      <c r="R46" s="3">
        <v>81637.900794000001</v>
      </c>
      <c r="S46" s="3">
        <v>67739.113495800004</v>
      </c>
      <c r="T46" s="3">
        <v>79597.090951100006</v>
      </c>
      <c r="U46" s="3">
        <v>73467.389713600001</v>
      </c>
      <c r="V46" s="3">
        <v>66701.083781020003</v>
      </c>
      <c r="W46" s="3">
        <v>56574.190126720001</v>
      </c>
      <c r="X46" s="3">
        <v>50298.435708099998</v>
      </c>
      <c r="Y46" s="38">
        <v>86330.415370500006</v>
      </c>
      <c r="Z46" s="3">
        <v>3473.6543495000001</v>
      </c>
      <c r="AA46" s="3">
        <v>5290.6552530999998</v>
      </c>
      <c r="AB46" s="3">
        <v>5212.8299806000005</v>
      </c>
      <c r="AC46" s="3">
        <v>4974.6830239000001</v>
      </c>
      <c r="AD46" s="3">
        <v>4171.1621636</v>
      </c>
      <c r="AE46" s="3">
        <v>4800.1974179999997</v>
      </c>
      <c r="AF46" s="3">
        <v>5966.2759611000001</v>
      </c>
      <c r="AG46" s="3">
        <v>5164.2331427999998</v>
      </c>
      <c r="AH46" s="3">
        <v>5839.0317846999997</v>
      </c>
      <c r="AI46" s="3">
        <v>8274.2338889000002</v>
      </c>
      <c r="AJ46" s="3">
        <v>6815.9026168999999</v>
      </c>
      <c r="AK46" s="38">
        <v>4164.3297782</v>
      </c>
      <c r="AL46" s="3">
        <f t="shared" si="23"/>
        <v>131424.38714646702</v>
      </c>
      <c r="AM46" s="3">
        <f t="shared" si="24"/>
        <v>137278.15614946702</v>
      </c>
      <c r="AN46" s="3">
        <f t="shared" si="25"/>
        <v>141884.239959467</v>
      </c>
      <c r="AO46" s="3">
        <f t="shared" si="26"/>
        <v>145197.06034546701</v>
      </c>
      <c r="AP46" s="3">
        <f t="shared" si="27"/>
        <v>147062.473547067</v>
      </c>
      <c r="AQ46" s="3">
        <f t="shared" si="28"/>
        <v>123150.65099446701</v>
      </c>
      <c r="AR46" s="3">
        <f t="shared" si="29"/>
        <v>135111.549906667</v>
      </c>
      <c r="AS46" s="3">
        <f t="shared" si="30"/>
        <v>130848.891487467</v>
      </c>
      <c r="AT46" s="3">
        <f t="shared" si="31"/>
        <v>116180.78691298701</v>
      </c>
      <c r="AU46" s="3">
        <f t="shared" si="32"/>
        <v>110052.69115448701</v>
      </c>
      <c r="AV46" s="3">
        <f t="shared" si="33"/>
        <v>97250.268007866995</v>
      </c>
      <c r="AW46" s="17">
        <f t="shared" si="34"/>
        <v>124846.82050896701</v>
      </c>
    </row>
    <row r="47" spans="1:50" s="4" customFormat="1" x14ac:dyDescent="0.25">
      <c r="A47" s="23" t="s">
        <v>10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8">
        <v>0</v>
      </c>
      <c r="N47" s="3">
        <v>2269.9407335000001</v>
      </c>
      <c r="O47" s="3">
        <v>3273.5212394999999</v>
      </c>
      <c r="P47" s="3">
        <v>1451.3122607999999</v>
      </c>
      <c r="Q47" s="3">
        <v>2296.9400463000002</v>
      </c>
      <c r="R47" s="3">
        <v>2857.5406839999996</v>
      </c>
      <c r="S47" s="3">
        <v>2220.7376009</v>
      </c>
      <c r="T47" s="3">
        <v>3151.0135238000003</v>
      </c>
      <c r="U47" s="3">
        <v>5593.3368169000005</v>
      </c>
      <c r="V47" s="3">
        <v>2504.9213976999999</v>
      </c>
      <c r="W47" s="3">
        <v>2591.4676507999998</v>
      </c>
      <c r="X47" s="3">
        <v>3054.5371137000002</v>
      </c>
      <c r="Y47" s="38">
        <v>3839.8521437999998</v>
      </c>
      <c r="Z47" s="3">
        <v>42.548926000000002</v>
      </c>
      <c r="AA47" s="3">
        <v>60.985343</v>
      </c>
      <c r="AB47" s="3">
        <v>134.90239400000002</v>
      </c>
      <c r="AC47" s="3">
        <v>137.09842600000002</v>
      </c>
      <c r="AD47" s="3">
        <v>130.79359100000002</v>
      </c>
      <c r="AE47" s="3">
        <v>191.49550600000001</v>
      </c>
      <c r="AF47" s="3">
        <v>71.76111499999999</v>
      </c>
      <c r="AG47" s="3">
        <v>217.2423507</v>
      </c>
      <c r="AH47" s="3">
        <v>64.953760000000003</v>
      </c>
      <c r="AI47" s="3">
        <v>9.179158000000001</v>
      </c>
      <c r="AJ47" s="3">
        <v>6.9921997999999999</v>
      </c>
      <c r="AK47" s="38">
        <v>3.9444548999999998</v>
      </c>
      <c r="AL47" s="3">
        <f t="shared" si="23"/>
        <v>2227.3918075000001</v>
      </c>
      <c r="AM47" s="3">
        <f t="shared" si="24"/>
        <v>3212.5358965</v>
      </c>
      <c r="AN47" s="3">
        <f t="shared" si="25"/>
        <v>1316.4098667999999</v>
      </c>
      <c r="AO47" s="3">
        <f t="shared" si="26"/>
        <v>2159.8416203000002</v>
      </c>
      <c r="AP47" s="3">
        <f t="shared" si="27"/>
        <v>2726.7470929999995</v>
      </c>
      <c r="AQ47" s="3">
        <f t="shared" si="28"/>
        <v>2029.2420949</v>
      </c>
      <c r="AR47" s="3">
        <f t="shared" si="29"/>
        <v>3079.2524088000005</v>
      </c>
      <c r="AS47" s="3">
        <f t="shared" si="30"/>
        <v>5376.0944662000002</v>
      </c>
      <c r="AT47" s="3">
        <f t="shared" si="31"/>
        <v>2439.9676377000001</v>
      </c>
      <c r="AU47" s="3">
        <f t="shared" si="32"/>
        <v>2582.2884927999999</v>
      </c>
      <c r="AV47" s="3">
        <f t="shared" si="33"/>
        <v>3047.5449139000002</v>
      </c>
      <c r="AW47" s="17">
        <f t="shared" si="34"/>
        <v>3835.9076888999998</v>
      </c>
    </row>
    <row r="48" spans="1:50" s="4" customFormat="1" x14ac:dyDescent="0.25">
      <c r="A48" s="23" t="s">
        <v>13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8">
        <v>0</v>
      </c>
      <c r="N48" s="3">
        <v>5588.2401853000001</v>
      </c>
      <c r="O48" s="3">
        <v>7617.2915560000001</v>
      </c>
      <c r="P48" s="3">
        <v>7702.1524849999996</v>
      </c>
      <c r="Q48" s="3">
        <v>6929.7457708000002</v>
      </c>
      <c r="R48" s="3">
        <v>5116.8362509999997</v>
      </c>
      <c r="S48" s="3">
        <v>6526.1736549999996</v>
      </c>
      <c r="T48" s="3">
        <v>8512.5487393000003</v>
      </c>
      <c r="U48" s="3">
        <v>4428.6866129999999</v>
      </c>
      <c r="V48" s="3">
        <v>5746.8516559999998</v>
      </c>
      <c r="W48" s="3">
        <v>4500.9019900000003</v>
      </c>
      <c r="X48" s="3">
        <v>5667.7853865999996</v>
      </c>
      <c r="Y48" s="38">
        <v>10630.835504999999</v>
      </c>
      <c r="Z48" s="3">
        <v>0</v>
      </c>
      <c r="AA48" s="3">
        <v>7.5030000000000001</v>
      </c>
      <c r="AB48" s="3">
        <v>0</v>
      </c>
      <c r="AC48" s="3">
        <v>103.8</v>
      </c>
      <c r="AD48" s="3">
        <v>44.08</v>
      </c>
      <c r="AE48" s="3">
        <v>19.725000000000001</v>
      </c>
      <c r="AF48" s="3">
        <v>66.135000000000005</v>
      </c>
      <c r="AG48" s="3">
        <v>46.414000000000001</v>
      </c>
      <c r="AH48" s="3">
        <v>0.28999999999999998</v>
      </c>
      <c r="AI48" s="3">
        <v>0</v>
      </c>
      <c r="AJ48" s="3">
        <v>0.53666000000000003</v>
      </c>
      <c r="AK48" s="38">
        <v>0.27216000000000001</v>
      </c>
      <c r="AL48" s="3">
        <f t="shared" si="23"/>
        <v>5588.2401853000001</v>
      </c>
      <c r="AM48" s="3">
        <f t="shared" si="24"/>
        <v>7609.7885560000004</v>
      </c>
      <c r="AN48" s="3">
        <f t="shared" si="25"/>
        <v>7702.1524849999996</v>
      </c>
      <c r="AO48" s="3">
        <f t="shared" si="26"/>
        <v>6825.9457708</v>
      </c>
      <c r="AP48" s="3">
        <f t="shared" si="27"/>
        <v>5072.7562509999998</v>
      </c>
      <c r="AQ48" s="3">
        <f t="shared" si="28"/>
        <v>6506.4486549999992</v>
      </c>
      <c r="AR48" s="3">
        <f t="shared" si="29"/>
        <v>8446.4137393000001</v>
      </c>
      <c r="AS48" s="3">
        <f t="shared" si="30"/>
        <v>4382.2726130000001</v>
      </c>
      <c r="AT48" s="3">
        <f t="shared" si="31"/>
        <v>5746.5616559999999</v>
      </c>
      <c r="AU48" s="3">
        <f t="shared" si="32"/>
        <v>4500.9019900000003</v>
      </c>
      <c r="AV48" s="3">
        <f t="shared" si="33"/>
        <v>5667.2487265999998</v>
      </c>
      <c r="AW48" s="17">
        <f t="shared" si="34"/>
        <v>10630.563344999999</v>
      </c>
    </row>
    <row r="49" spans="1:49" s="4" customFormat="1" x14ac:dyDescent="0.25">
      <c r="A49" s="44" t="s">
        <v>37</v>
      </c>
      <c r="B49" s="45">
        <f t="shared" ref="B49:M49" si="38">B50+B51</f>
        <v>133255.574333333</v>
      </c>
      <c r="C49" s="45">
        <f t="shared" si="38"/>
        <v>129810.06433333299</v>
      </c>
      <c r="D49" s="45">
        <f t="shared" si="38"/>
        <v>144562.574333333</v>
      </c>
      <c r="E49" s="45">
        <f t="shared" si="38"/>
        <v>136205.03433333299</v>
      </c>
      <c r="F49" s="45">
        <f t="shared" si="38"/>
        <v>132445.35433333297</v>
      </c>
      <c r="G49" s="45">
        <f t="shared" si="38"/>
        <v>139660.10433333297</v>
      </c>
      <c r="H49" s="45">
        <f t="shared" si="38"/>
        <v>121755.45433333301</v>
      </c>
      <c r="I49" s="45">
        <f t="shared" si="38"/>
        <v>116539.45433333301</v>
      </c>
      <c r="J49" s="45">
        <f t="shared" si="38"/>
        <v>116107.45433333301</v>
      </c>
      <c r="K49" s="45">
        <f t="shared" si="38"/>
        <v>129564.45433333299</v>
      </c>
      <c r="L49" s="45">
        <f t="shared" si="38"/>
        <v>122450.45433333299</v>
      </c>
      <c r="M49" s="46">
        <f t="shared" si="38"/>
        <v>127088.45433333299</v>
      </c>
      <c r="N49" s="45">
        <v>37558.618567899997</v>
      </c>
      <c r="O49" s="45">
        <v>29724.6554239</v>
      </c>
      <c r="P49" s="45">
        <v>41047.255344700003</v>
      </c>
      <c r="Q49" s="45">
        <v>39345.900654099998</v>
      </c>
      <c r="R49" s="45">
        <v>40451.478525899998</v>
      </c>
      <c r="S49" s="45">
        <v>39010.020610499996</v>
      </c>
      <c r="T49" s="45">
        <v>44750.096038300006</v>
      </c>
      <c r="U49" s="45">
        <v>41512.0941542</v>
      </c>
      <c r="V49" s="45">
        <v>31169.223960699997</v>
      </c>
      <c r="W49" s="45">
        <v>33374.058951120001</v>
      </c>
      <c r="X49" s="45">
        <v>32525.8135363</v>
      </c>
      <c r="Y49" s="46">
        <v>42247.077312900001</v>
      </c>
      <c r="Z49" s="45">
        <v>89135.109010100001</v>
      </c>
      <c r="AA49" s="45">
        <v>71156.799778600005</v>
      </c>
      <c r="AB49" s="45">
        <v>76885.289226399997</v>
      </c>
      <c r="AC49" s="45">
        <v>86558.597353599995</v>
      </c>
      <c r="AD49" s="45">
        <v>65177.298470299997</v>
      </c>
      <c r="AE49" s="45">
        <v>86140.729708400002</v>
      </c>
      <c r="AF49" s="45">
        <v>81194.129336900005</v>
      </c>
      <c r="AG49" s="45">
        <v>80070.724348999996</v>
      </c>
      <c r="AH49" s="45">
        <v>72499.348408200007</v>
      </c>
      <c r="AI49" s="45">
        <v>72600.350652399997</v>
      </c>
      <c r="AJ49" s="45">
        <v>82906.84984119999</v>
      </c>
      <c r="AK49" s="46">
        <v>87679.437047500003</v>
      </c>
      <c r="AL49" s="45">
        <f t="shared" ref="AL49:AW49" si="39">AL50+AL51</f>
        <v>81679.083891132992</v>
      </c>
      <c r="AM49" s="45">
        <f t="shared" si="39"/>
        <v>88377.919978632999</v>
      </c>
      <c r="AN49" s="45">
        <f t="shared" si="39"/>
        <v>108724.54045163299</v>
      </c>
      <c r="AO49" s="45">
        <f t="shared" si="39"/>
        <v>88992.337633832998</v>
      </c>
      <c r="AP49" s="45">
        <f t="shared" si="39"/>
        <v>107719.534388933</v>
      </c>
      <c r="AQ49" s="45">
        <f t="shared" si="39"/>
        <v>92529.395235432981</v>
      </c>
      <c r="AR49" s="45">
        <f t="shared" si="39"/>
        <v>85311.421034733008</v>
      </c>
      <c r="AS49" s="45">
        <f t="shared" si="39"/>
        <v>77980.824138533004</v>
      </c>
      <c r="AT49" s="45">
        <f t="shared" si="39"/>
        <v>74777.329885832994</v>
      </c>
      <c r="AU49" s="45">
        <f t="shared" si="39"/>
        <v>90338.16263205299</v>
      </c>
      <c r="AV49" s="45">
        <f t="shared" si="39"/>
        <v>72069.418028433007</v>
      </c>
      <c r="AW49" s="47">
        <f t="shared" si="39"/>
        <v>81656.094598733005</v>
      </c>
    </row>
    <row r="50" spans="1:49" s="4" customFormat="1" x14ac:dyDescent="0.25">
      <c r="A50" s="16" t="s">
        <v>11</v>
      </c>
      <c r="B50" s="3">
        <v>67931.448833332994</v>
      </c>
      <c r="C50" s="3">
        <v>67908.448833332994</v>
      </c>
      <c r="D50" s="3">
        <v>75820.448833332994</v>
      </c>
      <c r="E50" s="3">
        <v>68859.448833332994</v>
      </c>
      <c r="F50" s="3">
        <v>72960.448833332994</v>
      </c>
      <c r="G50" s="3">
        <v>79011.448833332994</v>
      </c>
      <c r="H50" s="3">
        <v>58896.448833333001</v>
      </c>
      <c r="I50" s="3">
        <v>60117.448833333001</v>
      </c>
      <c r="J50" s="3">
        <v>63768.448833333001</v>
      </c>
      <c r="K50" s="3">
        <v>73914.448833332994</v>
      </c>
      <c r="L50" s="3">
        <v>72422.448833332994</v>
      </c>
      <c r="M50" s="38">
        <v>76504.448833332994</v>
      </c>
      <c r="N50" s="3">
        <v>10565.7206198</v>
      </c>
      <c r="O50" s="3">
        <v>7925.1037539999998</v>
      </c>
      <c r="P50" s="3">
        <v>13895.0613937</v>
      </c>
      <c r="Q50" s="3">
        <v>10827.0502605</v>
      </c>
      <c r="R50" s="3">
        <v>9634.0806718999993</v>
      </c>
      <c r="S50" s="3">
        <v>10581.1512998</v>
      </c>
      <c r="T50" s="3">
        <v>17861.6556963</v>
      </c>
      <c r="U50" s="3">
        <v>15327.843712800001</v>
      </c>
      <c r="V50" s="3">
        <v>6821.3368026999997</v>
      </c>
      <c r="W50" s="3">
        <v>7825.6075591199997</v>
      </c>
      <c r="X50" s="3">
        <v>7449.1420396000003</v>
      </c>
      <c r="Y50" s="38">
        <v>15545.0052584</v>
      </c>
      <c r="Z50" s="3">
        <v>58797.677932400002</v>
      </c>
      <c r="AA50" s="3">
        <v>41304.255646400001</v>
      </c>
      <c r="AB50" s="3">
        <v>48936.367043699996</v>
      </c>
      <c r="AC50" s="3">
        <v>52351.932441500001</v>
      </c>
      <c r="AD50" s="3">
        <v>37452.675242999998</v>
      </c>
      <c r="AE50" s="3">
        <v>50362.014672999998</v>
      </c>
      <c r="AF50" s="3">
        <v>45823.4765291</v>
      </c>
      <c r="AG50" s="3">
        <v>44494.174569000003</v>
      </c>
      <c r="AH50" s="3">
        <v>40037.550163400003</v>
      </c>
      <c r="AI50" s="3">
        <v>44253.5388619</v>
      </c>
      <c r="AJ50" s="3">
        <v>52593.688835699999</v>
      </c>
      <c r="AK50" s="38">
        <v>50279.399045700004</v>
      </c>
      <c r="AL50" s="3">
        <f t="shared" ref="AL50:AW50" si="40">(B50+N50-Z50)</f>
        <v>19699.491520732998</v>
      </c>
      <c r="AM50" s="3">
        <f t="shared" si="40"/>
        <v>34529.296940932989</v>
      </c>
      <c r="AN50" s="3">
        <f t="shared" si="40"/>
        <v>40779.143183332999</v>
      </c>
      <c r="AO50" s="3">
        <f t="shared" si="40"/>
        <v>27334.566652333</v>
      </c>
      <c r="AP50" s="3">
        <f t="shared" si="40"/>
        <v>45141.854262232991</v>
      </c>
      <c r="AQ50" s="3">
        <f t="shared" si="40"/>
        <v>39230.585460132992</v>
      </c>
      <c r="AR50" s="3">
        <f t="shared" si="40"/>
        <v>30934.628000532997</v>
      </c>
      <c r="AS50" s="3">
        <f t="shared" si="40"/>
        <v>30951.117977132999</v>
      </c>
      <c r="AT50" s="3">
        <f t="shared" si="40"/>
        <v>30552.235472633001</v>
      </c>
      <c r="AU50" s="3">
        <f t="shared" si="40"/>
        <v>37486.517530552999</v>
      </c>
      <c r="AV50" s="3">
        <f t="shared" si="40"/>
        <v>27277.902037232998</v>
      </c>
      <c r="AW50" s="17">
        <f t="shared" si="40"/>
        <v>41770.055046032998</v>
      </c>
    </row>
    <row r="51" spans="1:49" s="4" customFormat="1" x14ac:dyDescent="0.25">
      <c r="A51" s="48" t="s">
        <v>55</v>
      </c>
      <c r="B51" s="45">
        <f t="shared" ref="B51:M51" si="41">(B52+B53)</f>
        <v>65324.125499999995</v>
      </c>
      <c r="C51" s="45">
        <f t="shared" si="41"/>
        <v>61901.6155</v>
      </c>
      <c r="D51" s="45">
        <f t="shared" si="41"/>
        <v>68742.125499999995</v>
      </c>
      <c r="E51" s="45">
        <f t="shared" si="41"/>
        <v>67345.585500000001</v>
      </c>
      <c r="F51" s="45">
        <f t="shared" si="41"/>
        <v>59484.905499999993</v>
      </c>
      <c r="G51" s="45">
        <f t="shared" si="41"/>
        <v>60648.655499999993</v>
      </c>
      <c r="H51" s="45">
        <f t="shared" si="41"/>
        <v>62859.005499999999</v>
      </c>
      <c r="I51" s="45">
        <f t="shared" si="41"/>
        <v>56422.005499999999</v>
      </c>
      <c r="J51" s="45">
        <f t="shared" si="41"/>
        <v>52339.005499999999</v>
      </c>
      <c r="K51" s="45">
        <f t="shared" si="41"/>
        <v>55650.005499999999</v>
      </c>
      <c r="L51" s="45">
        <f t="shared" si="41"/>
        <v>50028.005499999999</v>
      </c>
      <c r="M51" s="46">
        <f t="shared" si="41"/>
        <v>50584.005499999999</v>
      </c>
      <c r="N51" s="45">
        <v>26992.897948099999</v>
      </c>
      <c r="O51" s="45">
        <v>21799.5516699</v>
      </c>
      <c r="P51" s="45">
        <v>27152.193951000001</v>
      </c>
      <c r="Q51" s="45">
        <v>28518.850393599998</v>
      </c>
      <c r="R51" s="45">
        <v>30817.397853999999</v>
      </c>
      <c r="S51" s="45">
        <v>28428.8693107</v>
      </c>
      <c r="T51" s="45">
        <v>26888.440342000002</v>
      </c>
      <c r="U51" s="45">
        <v>26184.2504414</v>
      </c>
      <c r="V51" s="45">
        <v>24347.887157999998</v>
      </c>
      <c r="W51" s="45">
        <v>25548.451391999999</v>
      </c>
      <c r="X51" s="45">
        <v>25076.671496700001</v>
      </c>
      <c r="Y51" s="46">
        <v>26702.0720545</v>
      </c>
      <c r="Z51" s="45">
        <v>30337.431077699999</v>
      </c>
      <c r="AA51" s="45">
        <v>29852.544132200001</v>
      </c>
      <c r="AB51" s="45">
        <v>27948.9221827</v>
      </c>
      <c r="AC51" s="45">
        <v>34206.664912100001</v>
      </c>
      <c r="AD51" s="45">
        <v>27724.623227299999</v>
      </c>
      <c r="AE51" s="45">
        <v>35778.715035400004</v>
      </c>
      <c r="AF51" s="45">
        <v>35370.652807800005</v>
      </c>
      <c r="AG51" s="45">
        <v>35576.549780000001</v>
      </c>
      <c r="AH51" s="45">
        <v>32461.7982448</v>
      </c>
      <c r="AI51" s="45">
        <v>28346.8117905</v>
      </c>
      <c r="AJ51" s="45">
        <v>30313.161005499998</v>
      </c>
      <c r="AK51" s="46">
        <v>37400.0380018</v>
      </c>
      <c r="AL51" s="45">
        <f t="shared" ref="AL51:AW51" si="42">(AL52+AL53)</f>
        <v>61979.592370399994</v>
      </c>
      <c r="AM51" s="45">
        <f t="shared" si="42"/>
        <v>53848.623037700003</v>
      </c>
      <c r="AN51" s="45">
        <f t="shared" si="42"/>
        <v>67945.397268299988</v>
      </c>
      <c r="AO51" s="45">
        <f t="shared" si="42"/>
        <v>61657.770981499998</v>
      </c>
      <c r="AP51" s="45">
        <f t="shared" si="42"/>
        <v>62577.680126700005</v>
      </c>
      <c r="AQ51" s="45">
        <f t="shared" si="42"/>
        <v>53298.809775299989</v>
      </c>
      <c r="AR51" s="45">
        <f t="shared" si="42"/>
        <v>54376.793034200011</v>
      </c>
      <c r="AS51" s="45">
        <f t="shared" si="42"/>
        <v>47029.706161399998</v>
      </c>
      <c r="AT51" s="45">
        <f t="shared" si="42"/>
        <v>44225.094413199993</v>
      </c>
      <c r="AU51" s="45">
        <f t="shared" si="42"/>
        <v>52851.645101499991</v>
      </c>
      <c r="AV51" s="45">
        <f t="shared" si="42"/>
        <v>44791.515991200009</v>
      </c>
      <c r="AW51" s="47">
        <f t="shared" si="42"/>
        <v>39886.039552700007</v>
      </c>
    </row>
    <row r="52" spans="1:49" s="4" customFormat="1" x14ac:dyDescent="0.25">
      <c r="A52" s="24" t="s">
        <v>61</v>
      </c>
      <c r="B52" s="3">
        <v>46031.438833332999</v>
      </c>
      <c r="C52" s="3">
        <v>40016.438833332999</v>
      </c>
      <c r="D52" s="3">
        <v>41039.438833332999</v>
      </c>
      <c r="E52" s="3">
        <v>39121.438833332999</v>
      </c>
      <c r="F52" s="3">
        <v>39366.438833332999</v>
      </c>
      <c r="G52" s="3">
        <v>39048.438833332999</v>
      </c>
      <c r="H52" s="3">
        <v>41617.438833332999</v>
      </c>
      <c r="I52" s="3">
        <v>38936.438833332999</v>
      </c>
      <c r="J52" s="3">
        <v>36667.438833332999</v>
      </c>
      <c r="K52" s="3">
        <v>40876.438833332999</v>
      </c>
      <c r="L52" s="3">
        <v>35139.438833332999</v>
      </c>
      <c r="M52" s="38">
        <v>34916.438833332999</v>
      </c>
      <c r="N52" s="3">
        <v>22398.223935999999</v>
      </c>
      <c r="O52" s="3">
        <v>20245.235288100001</v>
      </c>
      <c r="P52" s="3">
        <v>23741.6764306</v>
      </c>
      <c r="Q52" s="3">
        <v>23473.121854699999</v>
      </c>
      <c r="R52" s="3">
        <v>29493.5297832</v>
      </c>
      <c r="S52" s="3">
        <v>24714.585641999998</v>
      </c>
      <c r="T52" s="3">
        <v>25112.414090300001</v>
      </c>
      <c r="U52" s="3">
        <v>25951.3121785</v>
      </c>
      <c r="V52" s="3">
        <v>23058.3752092</v>
      </c>
      <c r="W52" s="3">
        <v>24115.7707538</v>
      </c>
      <c r="X52" s="3">
        <v>23592.530872200001</v>
      </c>
      <c r="Y52" s="38">
        <v>25142.810545200002</v>
      </c>
      <c r="Z52" s="3">
        <v>21824.733673700001</v>
      </c>
      <c r="AA52" s="3">
        <v>24249.5065679</v>
      </c>
      <c r="AB52" s="3">
        <v>25580.649802600001</v>
      </c>
      <c r="AC52" s="3">
        <v>30316.802645100001</v>
      </c>
      <c r="AD52" s="3">
        <v>24926.3474756</v>
      </c>
      <c r="AE52" s="3">
        <v>29569.936593400002</v>
      </c>
      <c r="AF52" s="3">
        <v>27881.212634300002</v>
      </c>
      <c r="AG52" s="3">
        <v>27088.8672506</v>
      </c>
      <c r="AH52" s="3">
        <v>25159.895090800001</v>
      </c>
      <c r="AI52" s="3">
        <v>26970.203891500001</v>
      </c>
      <c r="AJ52" s="3">
        <v>27558.368151499999</v>
      </c>
      <c r="AK52" s="38">
        <v>32995.301458299997</v>
      </c>
      <c r="AL52" s="3">
        <f t="shared" ref="AL52:AW53" si="43">(B52+N52-Z52)</f>
        <v>46604.929095632993</v>
      </c>
      <c r="AM52" s="3">
        <f t="shared" si="43"/>
        <v>36012.167553533</v>
      </c>
      <c r="AN52" s="3">
        <f t="shared" si="43"/>
        <v>39200.465461332991</v>
      </c>
      <c r="AO52" s="3">
        <f t="shared" si="43"/>
        <v>32277.758042933001</v>
      </c>
      <c r="AP52" s="3">
        <f t="shared" si="43"/>
        <v>43933.621140933006</v>
      </c>
      <c r="AQ52" s="3">
        <f t="shared" si="43"/>
        <v>34193.087881932996</v>
      </c>
      <c r="AR52" s="3">
        <f t="shared" si="43"/>
        <v>38848.640289333009</v>
      </c>
      <c r="AS52" s="3">
        <f t="shared" si="43"/>
        <v>37798.883761232995</v>
      </c>
      <c r="AT52" s="3">
        <f t="shared" si="43"/>
        <v>34565.918951732994</v>
      </c>
      <c r="AU52" s="3">
        <f t="shared" si="43"/>
        <v>38022.005695632994</v>
      </c>
      <c r="AV52" s="3">
        <f t="shared" si="43"/>
        <v>31173.601554033005</v>
      </c>
      <c r="AW52" s="17">
        <f t="shared" si="43"/>
        <v>27063.947920233004</v>
      </c>
    </row>
    <row r="53" spans="1:49" s="4" customFormat="1" ht="13.8" thickBot="1" x14ac:dyDescent="0.3">
      <c r="A53" s="30" t="s">
        <v>62</v>
      </c>
      <c r="B53" s="25">
        <v>19292.686666666999</v>
      </c>
      <c r="C53" s="25">
        <v>21885.176666667001</v>
      </c>
      <c r="D53" s="25">
        <v>27702.686666666999</v>
      </c>
      <c r="E53" s="25">
        <v>28224.146666666998</v>
      </c>
      <c r="F53" s="25">
        <v>20118.466666666998</v>
      </c>
      <c r="G53" s="25">
        <v>21600.216666666998</v>
      </c>
      <c r="H53" s="25">
        <v>21241.566666667</v>
      </c>
      <c r="I53" s="25">
        <v>17485.566666667</v>
      </c>
      <c r="J53" s="25">
        <v>15671.566666667</v>
      </c>
      <c r="K53" s="25">
        <v>14773.566666667</v>
      </c>
      <c r="L53" s="25">
        <v>14888.566666667</v>
      </c>
      <c r="M53" s="39">
        <v>15667.566666667</v>
      </c>
      <c r="N53" s="25">
        <v>4594.6740121000003</v>
      </c>
      <c r="O53" s="25">
        <v>1554.3163818</v>
      </c>
      <c r="P53" s="25">
        <v>3410.5175204000002</v>
      </c>
      <c r="Q53" s="25">
        <v>5045.7285388999999</v>
      </c>
      <c r="R53" s="25">
        <v>1323.8680707999999</v>
      </c>
      <c r="S53" s="25">
        <v>3714.2836686999999</v>
      </c>
      <c r="T53" s="25">
        <v>1776.0262517000001</v>
      </c>
      <c r="U53" s="25">
        <v>232.93826290000001</v>
      </c>
      <c r="V53" s="25">
        <v>1289.5119488</v>
      </c>
      <c r="W53" s="25">
        <v>1432.6806382</v>
      </c>
      <c r="X53" s="25">
        <v>1484.1406245000001</v>
      </c>
      <c r="Y53" s="39">
        <v>1559.2615092999999</v>
      </c>
      <c r="Z53" s="25">
        <v>8512.6974040000005</v>
      </c>
      <c r="AA53" s="25">
        <v>5603.0375642999998</v>
      </c>
      <c r="AB53" s="25">
        <v>2368.2723801000002</v>
      </c>
      <c r="AC53" s="25">
        <v>3889.862267</v>
      </c>
      <c r="AD53" s="25">
        <v>2798.2757517</v>
      </c>
      <c r="AE53" s="25">
        <v>6208.7784419999998</v>
      </c>
      <c r="AF53" s="25">
        <v>7489.4401735000001</v>
      </c>
      <c r="AG53" s="25">
        <v>8487.6825293999991</v>
      </c>
      <c r="AH53" s="25">
        <v>7301.9031539999996</v>
      </c>
      <c r="AI53" s="25">
        <v>1376.6078990000001</v>
      </c>
      <c r="AJ53" s="25">
        <v>2754.7928539999998</v>
      </c>
      <c r="AK53" s="39">
        <v>4404.7365435000002</v>
      </c>
      <c r="AL53" s="25">
        <f t="shared" si="43"/>
        <v>15374.663274766999</v>
      </c>
      <c r="AM53" s="25">
        <f t="shared" si="43"/>
        <v>17836.455484167</v>
      </c>
      <c r="AN53" s="25">
        <f t="shared" si="43"/>
        <v>28744.931806967001</v>
      </c>
      <c r="AO53" s="25">
        <f t="shared" si="43"/>
        <v>29380.012938566997</v>
      </c>
      <c r="AP53" s="25">
        <f t="shared" si="43"/>
        <v>18644.058985766998</v>
      </c>
      <c r="AQ53" s="25">
        <f t="shared" si="43"/>
        <v>19105.721893366997</v>
      </c>
      <c r="AR53" s="25">
        <f t="shared" si="43"/>
        <v>15528.152744867002</v>
      </c>
      <c r="AS53" s="25">
        <f t="shared" si="43"/>
        <v>9230.8224001670005</v>
      </c>
      <c r="AT53" s="25">
        <f t="shared" si="43"/>
        <v>9659.175461466999</v>
      </c>
      <c r="AU53" s="25">
        <f t="shared" si="43"/>
        <v>14829.639405866999</v>
      </c>
      <c r="AV53" s="25">
        <f t="shared" si="43"/>
        <v>13617.914437167001</v>
      </c>
      <c r="AW53" s="31">
        <f t="shared" si="43"/>
        <v>12822.091632467</v>
      </c>
    </row>
  </sheetData>
  <printOptions horizontalCentered="1" verticalCentered="1"/>
  <pageMargins left="0.19685039370078741" right="0.19685039370078741" top="0.43307086614173229" bottom="0.39370078740157483" header="0.23622047244094491" footer="0.19685039370078741"/>
  <pageSetup scale="9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2DBC-63EA-4AAA-BE5F-60B251F90248}">
  <sheetPr>
    <outlinePr summaryBelow="0"/>
    <pageSetUpPr fitToPage="1"/>
  </sheetPr>
  <dimension ref="A1:BD57"/>
  <sheetViews>
    <sheetView zoomScaleNormal="100" workbookViewId="0">
      <pane xSplit="1" ySplit="1" topLeftCell="B25" activePane="bottomRight" state="frozen"/>
      <selection pane="topRight" activeCell="B1" sqref="B1"/>
      <selection pane="bottomLeft" activeCell="A6" sqref="A6"/>
      <selection pane="bottomRight" sqref="A1:A1048576"/>
    </sheetView>
  </sheetViews>
  <sheetFormatPr defaultColWidth="12.77734375" defaultRowHeight="13.2" x14ac:dyDescent="0.25"/>
  <cols>
    <col min="1" max="1" width="43.21875" style="1" customWidth="1"/>
    <col min="2" max="37" width="8.77734375" style="51" customWidth="1"/>
    <col min="38" max="38" width="8.77734375" style="52" bestFit="1" customWidth="1"/>
    <col min="39" max="49" width="8.77734375" style="52" customWidth="1"/>
    <col min="50" max="16384" width="12.77734375" style="51"/>
  </cols>
  <sheetData>
    <row r="1" spans="1:53" s="4" customFormat="1" ht="13.95" customHeight="1" thickBot="1" x14ac:dyDescent="0.3">
      <c r="A1" s="134" t="s">
        <v>0</v>
      </c>
      <c r="B1" s="26" t="s">
        <v>23</v>
      </c>
      <c r="C1" s="26" t="s">
        <v>24</v>
      </c>
      <c r="D1" s="26" t="s">
        <v>25</v>
      </c>
      <c r="E1" s="26" t="s">
        <v>26</v>
      </c>
      <c r="F1" s="26" t="s">
        <v>27</v>
      </c>
      <c r="G1" s="26" t="s">
        <v>28</v>
      </c>
      <c r="H1" s="26" t="s">
        <v>29</v>
      </c>
      <c r="I1" s="26" t="s">
        <v>30</v>
      </c>
      <c r="J1" s="26" t="s">
        <v>31</v>
      </c>
      <c r="K1" s="26" t="s">
        <v>32</v>
      </c>
      <c r="L1" s="26" t="s">
        <v>33</v>
      </c>
      <c r="M1" s="32" t="s">
        <v>34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32" t="s">
        <v>34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27</v>
      </c>
      <c r="AE1" s="26" t="s">
        <v>28</v>
      </c>
      <c r="AF1" s="26" t="s">
        <v>29</v>
      </c>
      <c r="AG1" s="26" t="s">
        <v>30</v>
      </c>
      <c r="AH1" s="26" t="s">
        <v>31</v>
      </c>
      <c r="AI1" s="26" t="s">
        <v>32</v>
      </c>
      <c r="AJ1" s="26" t="s">
        <v>33</v>
      </c>
      <c r="AK1" s="32" t="s">
        <v>34</v>
      </c>
      <c r="AL1" s="26" t="s">
        <v>23</v>
      </c>
      <c r="AM1" s="26" t="s">
        <v>24</v>
      </c>
      <c r="AN1" s="26" t="s">
        <v>25</v>
      </c>
      <c r="AO1" s="26" t="s">
        <v>26</v>
      </c>
      <c r="AP1" s="26" t="s">
        <v>27</v>
      </c>
      <c r="AQ1" s="26" t="s">
        <v>28</v>
      </c>
      <c r="AR1" s="26" t="s">
        <v>29</v>
      </c>
      <c r="AS1" s="26" t="s">
        <v>30</v>
      </c>
      <c r="AT1" s="26" t="s">
        <v>31</v>
      </c>
      <c r="AU1" s="26" t="s">
        <v>32</v>
      </c>
      <c r="AV1" s="26" t="s">
        <v>33</v>
      </c>
      <c r="AW1" s="27" t="s">
        <v>34</v>
      </c>
    </row>
    <row r="2" spans="1:53" s="4" customFormat="1" x14ac:dyDescent="0.25">
      <c r="A2" s="14" t="s">
        <v>38</v>
      </c>
      <c r="B2" s="6">
        <f t="shared" ref="B2:AK2" si="0">SUM(B3:B7)</f>
        <v>1737899.1300933668</v>
      </c>
      <c r="C2" s="6">
        <f t="shared" si="0"/>
        <v>1556151.610092157</v>
      </c>
      <c r="D2" s="6">
        <f t="shared" si="0"/>
        <v>1653548.138240017</v>
      </c>
      <c r="E2" s="6">
        <f t="shared" si="0"/>
        <v>1121272.010546457</v>
      </c>
      <c r="F2" s="6">
        <f t="shared" si="0"/>
        <v>1083206.1162450358</v>
      </c>
      <c r="G2" s="6">
        <f t="shared" si="0"/>
        <v>1463282.3105134356</v>
      </c>
      <c r="H2" s="6">
        <f t="shared" si="0"/>
        <v>1593202.0973740569</v>
      </c>
      <c r="I2" s="6">
        <f t="shared" si="0"/>
        <v>1695480.7153340569</v>
      </c>
      <c r="J2" s="6">
        <f t="shared" si="0"/>
        <v>1691104.0790911368</v>
      </c>
      <c r="K2" s="6">
        <f t="shared" si="0"/>
        <v>1164976.8966042269</v>
      </c>
      <c r="L2" s="6">
        <f t="shared" si="0"/>
        <v>1587739.3350675572</v>
      </c>
      <c r="M2" s="33">
        <f t="shared" si="0"/>
        <v>1630391.4659515573</v>
      </c>
      <c r="N2" s="8">
        <f>SUM(N3:N7)</f>
        <v>453599.98731299996</v>
      </c>
      <c r="O2" s="8">
        <f t="shared" si="0"/>
        <v>677816.11919650005</v>
      </c>
      <c r="P2" s="8">
        <f t="shared" si="0"/>
        <v>406670.29176043998</v>
      </c>
      <c r="Q2" s="8">
        <f t="shared" si="0"/>
        <v>708024.13056796999</v>
      </c>
      <c r="R2" s="8">
        <f t="shared" si="0"/>
        <v>234868.2749506</v>
      </c>
      <c r="S2" s="8">
        <f t="shared" si="0"/>
        <v>314868.51067319995</v>
      </c>
      <c r="T2" s="8">
        <f>SUM(T3:T7)</f>
        <v>178732.49000220001</v>
      </c>
      <c r="U2" s="8">
        <f t="shared" si="0"/>
        <v>513875.39820449997</v>
      </c>
      <c r="V2" s="8">
        <f t="shared" si="0"/>
        <v>425740.61410112004</v>
      </c>
      <c r="W2" s="8">
        <f t="shared" si="0"/>
        <v>659504.52758879995</v>
      </c>
      <c r="X2" s="8">
        <f>SUM(X3:X7)</f>
        <v>544596.03193399997</v>
      </c>
      <c r="Y2" s="40">
        <f>SUM(Y3:Y7)</f>
        <v>428656.37858935999</v>
      </c>
      <c r="Z2" s="8">
        <f t="shared" si="0"/>
        <v>61703.85760001</v>
      </c>
      <c r="AA2" s="8">
        <f t="shared" si="0"/>
        <v>63783.252139299999</v>
      </c>
      <c r="AB2" s="8">
        <f t="shared" si="0"/>
        <v>217715.55666510001</v>
      </c>
      <c r="AC2" s="8">
        <f t="shared" si="0"/>
        <v>195991.99967810002</v>
      </c>
      <c r="AD2" s="8">
        <f t="shared" si="0"/>
        <v>230126.12526530001</v>
      </c>
      <c r="AE2" s="8">
        <f t="shared" si="0"/>
        <v>313433.22980630002</v>
      </c>
      <c r="AF2" s="8">
        <f>SUM(AF3:AF7)</f>
        <v>118394.31276090001</v>
      </c>
      <c r="AG2" s="8">
        <f t="shared" si="0"/>
        <v>232810.16410920001</v>
      </c>
      <c r="AH2" s="8">
        <f t="shared" si="0"/>
        <v>256277.66480489998</v>
      </c>
      <c r="AI2" s="8">
        <f t="shared" si="0"/>
        <v>95794.035165670008</v>
      </c>
      <c r="AJ2" s="8">
        <f t="shared" si="0"/>
        <v>185715.85667119999</v>
      </c>
      <c r="AK2" s="40">
        <f t="shared" si="0"/>
        <v>639373.37059320009</v>
      </c>
      <c r="AL2" s="8">
        <f t="shared" ref="AL2:AW2" si="1">SUM(AL3:AL7)</f>
        <v>2129795.2598063569</v>
      </c>
      <c r="AM2" s="8">
        <f t="shared" si="1"/>
        <v>2170184.4771493571</v>
      </c>
      <c r="AN2" s="8">
        <f t="shared" si="1"/>
        <v>1842502.8733353571</v>
      </c>
      <c r="AO2" s="8">
        <f t="shared" si="1"/>
        <v>1633304.1414363268</v>
      </c>
      <c r="AP2" s="8">
        <f t="shared" si="1"/>
        <v>1087948.2659303355</v>
      </c>
      <c r="AQ2" s="8">
        <f t="shared" si="1"/>
        <v>1464717.5913803356</v>
      </c>
      <c r="AR2" s="8">
        <f t="shared" si="1"/>
        <v>1653540.2746153569</v>
      </c>
      <c r="AS2" s="8">
        <f t="shared" si="1"/>
        <v>1976545.949429357</v>
      </c>
      <c r="AT2" s="8">
        <f t="shared" si="1"/>
        <v>1860567.0283873568</v>
      </c>
      <c r="AU2" s="8">
        <f t="shared" si="1"/>
        <v>1728687.3890273569</v>
      </c>
      <c r="AV2" s="8">
        <f t="shared" si="1"/>
        <v>1946619.5103303569</v>
      </c>
      <c r="AW2" s="15">
        <f t="shared" si="1"/>
        <v>1419674.4739477171</v>
      </c>
    </row>
    <row r="3" spans="1:53" s="4" customFormat="1" x14ac:dyDescent="0.25">
      <c r="A3" s="16" t="s">
        <v>39</v>
      </c>
      <c r="B3" s="7">
        <v>567591</v>
      </c>
      <c r="C3" s="7">
        <v>536085</v>
      </c>
      <c r="D3" s="7">
        <v>478088</v>
      </c>
      <c r="E3" s="7">
        <v>463312</v>
      </c>
      <c r="F3" s="7">
        <v>497216</v>
      </c>
      <c r="G3" s="7">
        <v>492953</v>
      </c>
      <c r="H3" s="7">
        <v>469721</v>
      </c>
      <c r="I3" s="7">
        <v>517440</v>
      </c>
      <c r="J3" s="7">
        <v>484895</v>
      </c>
      <c r="K3" s="7">
        <v>92</v>
      </c>
      <c r="L3" s="7">
        <v>409615</v>
      </c>
      <c r="M3" s="34">
        <v>496216</v>
      </c>
      <c r="N3" s="7">
        <v>134120.05961</v>
      </c>
      <c r="O3" s="7">
        <v>269376.03798000002</v>
      </c>
      <c r="P3" s="7">
        <v>23771.603475</v>
      </c>
      <c r="Q3" s="7">
        <v>259239.97414000001</v>
      </c>
      <c r="R3" s="7">
        <v>126.491236</v>
      </c>
      <c r="S3" s="7">
        <v>154.22362000000001</v>
      </c>
      <c r="T3" s="7">
        <v>58.880482999999998</v>
      </c>
      <c r="U3" s="7">
        <v>266099.04173499998</v>
      </c>
      <c r="V3" s="7">
        <v>132580.76687200001</v>
      </c>
      <c r="W3" s="7">
        <v>271681.25777899998</v>
      </c>
      <c r="X3" s="7">
        <v>131715.363924</v>
      </c>
      <c r="Y3" s="34">
        <v>137.769845</v>
      </c>
      <c r="Z3" s="7">
        <v>0</v>
      </c>
      <c r="AA3" s="7">
        <v>1405.4649999999999</v>
      </c>
      <c r="AB3" s="7">
        <v>146676.995</v>
      </c>
      <c r="AC3" s="7">
        <v>159013.15700000001</v>
      </c>
      <c r="AD3" s="7">
        <v>182856.10500000001</v>
      </c>
      <c r="AE3" s="7">
        <v>256364.51500000001</v>
      </c>
      <c r="AF3" s="7">
        <v>56431.985000000001</v>
      </c>
      <c r="AG3" s="7">
        <v>177019.32800000001</v>
      </c>
      <c r="AH3" s="7">
        <v>184348.84</v>
      </c>
      <c r="AI3" s="7">
        <v>23775.5</v>
      </c>
      <c r="AJ3" s="7">
        <v>133451.82915000001</v>
      </c>
      <c r="AK3" s="34">
        <v>568620.68402000004</v>
      </c>
      <c r="AL3" s="3">
        <f t="shared" ref="AL3:AW7" si="2">(B3+N3-Z3)</f>
        <v>701711.05961</v>
      </c>
      <c r="AM3" s="3">
        <f t="shared" si="2"/>
        <v>804055.57298000006</v>
      </c>
      <c r="AN3" s="3">
        <f t="shared" si="2"/>
        <v>355182.60847500002</v>
      </c>
      <c r="AO3" s="3">
        <f t="shared" si="2"/>
        <v>563538.81714000006</v>
      </c>
      <c r="AP3" s="3">
        <f t="shared" si="2"/>
        <v>314486.38623599999</v>
      </c>
      <c r="AQ3" s="3">
        <f t="shared" si="2"/>
        <v>236742.70861999999</v>
      </c>
      <c r="AR3" s="3">
        <f t="shared" si="2"/>
        <v>413347.89548300003</v>
      </c>
      <c r="AS3" s="3">
        <f t="shared" si="2"/>
        <v>606519.713735</v>
      </c>
      <c r="AT3" s="3">
        <f t="shared" si="2"/>
        <v>433126.92687199998</v>
      </c>
      <c r="AU3" s="3">
        <f t="shared" si="2"/>
        <v>247997.75777899998</v>
      </c>
      <c r="AV3" s="3">
        <f t="shared" si="2"/>
        <v>407878.53477399994</v>
      </c>
      <c r="AW3" s="17">
        <f t="shared" si="2"/>
        <v>-72266.914175000042</v>
      </c>
    </row>
    <row r="4" spans="1:53" s="4" customFormat="1" x14ac:dyDescent="0.25">
      <c r="A4" s="16" t="s">
        <v>40</v>
      </c>
      <c r="B4" s="7">
        <v>312549</v>
      </c>
      <c r="C4" s="7">
        <v>281524</v>
      </c>
      <c r="D4" s="7">
        <v>280691</v>
      </c>
      <c r="E4" s="7">
        <v>16719</v>
      </c>
      <c r="F4" s="7">
        <v>15850</v>
      </c>
      <c r="G4" s="7">
        <v>362881</v>
      </c>
      <c r="H4" s="7">
        <v>388356</v>
      </c>
      <c r="I4" s="7">
        <v>337482</v>
      </c>
      <c r="J4" s="7">
        <v>435265</v>
      </c>
      <c r="K4" s="7">
        <v>336730</v>
      </c>
      <c r="L4" s="7">
        <v>395366</v>
      </c>
      <c r="M4" s="34">
        <v>395366</v>
      </c>
      <c r="N4" s="7">
        <v>84512.342848</v>
      </c>
      <c r="O4" s="7">
        <v>88147.187602000005</v>
      </c>
      <c r="P4" s="7">
        <v>74750.693587000002</v>
      </c>
      <c r="Q4" s="7">
        <v>142459.54417797</v>
      </c>
      <c r="R4" s="7">
        <v>21332.641715999998</v>
      </c>
      <c r="S4" s="7">
        <v>69755.354158000002</v>
      </c>
      <c r="T4" s="7">
        <v>31799.509442999999</v>
      </c>
      <c r="U4" s="7">
        <v>37863.238287</v>
      </c>
      <c r="V4" s="7">
        <v>32488.336313</v>
      </c>
      <c r="W4" s="7">
        <v>36865.201430000001</v>
      </c>
      <c r="X4" s="7">
        <v>119747.269354</v>
      </c>
      <c r="Y4" s="34">
        <v>13587.396616</v>
      </c>
      <c r="Z4" s="7">
        <v>481.46199999999999</v>
      </c>
      <c r="AA4" s="7">
        <v>208</v>
      </c>
      <c r="AB4" s="7">
        <v>268.02114399999999</v>
      </c>
      <c r="AC4" s="7">
        <v>24</v>
      </c>
      <c r="AD4" s="7">
        <v>3.6520000000000001</v>
      </c>
      <c r="AE4" s="7">
        <v>32</v>
      </c>
      <c r="AF4" s="7">
        <v>0</v>
      </c>
      <c r="AG4" s="7">
        <v>185.3</v>
      </c>
      <c r="AH4" s="7">
        <v>323.89620000000002</v>
      </c>
      <c r="AI4" s="7">
        <v>431.61500000000001</v>
      </c>
      <c r="AJ4" s="7">
        <v>384.65499999999997</v>
      </c>
      <c r="AK4" s="34">
        <v>514.625</v>
      </c>
      <c r="AL4" s="3">
        <f t="shared" si="2"/>
        <v>396579.880848</v>
      </c>
      <c r="AM4" s="3">
        <f t="shared" si="2"/>
        <v>369463.18760200002</v>
      </c>
      <c r="AN4" s="3">
        <f t="shared" si="2"/>
        <v>355173.67244300002</v>
      </c>
      <c r="AO4" s="3">
        <f t="shared" si="2"/>
        <v>159154.54417797</v>
      </c>
      <c r="AP4" s="3">
        <f t="shared" si="2"/>
        <v>37178.989715999996</v>
      </c>
      <c r="AQ4" s="3">
        <f t="shared" si="2"/>
        <v>432604.35415799997</v>
      </c>
      <c r="AR4" s="3">
        <f t="shared" si="2"/>
        <v>420155.50944300002</v>
      </c>
      <c r="AS4" s="3">
        <f t="shared" si="2"/>
        <v>375159.938287</v>
      </c>
      <c r="AT4" s="3">
        <f t="shared" si="2"/>
        <v>467429.44011299999</v>
      </c>
      <c r="AU4" s="3">
        <f t="shared" si="2"/>
        <v>373163.58643000002</v>
      </c>
      <c r="AV4" s="3">
        <f t="shared" si="2"/>
        <v>514728.61435399996</v>
      </c>
      <c r="AW4" s="17">
        <f t="shared" si="2"/>
        <v>408438.77161599998</v>
      </c>
    </row>
    <row r="5" spans="1:53" s="4" customFormat="1" x14ac:dyDescent="0.25">
      <c r="A5" s="16" t="s">
        <v>41</v>
      </c>
      <c r="B5" s="7">
        <v>58647</v>
      </c>
      <c r="C5" s="7">
        <v>56619</v>
      </c>
      <c r="D5" s="7">
        <v>60437</v>
      </c>
      <c r="E5" s="7">
        <v>57488</v>
      </c>
      <c r="F5" s="7">
        <v>57913</v>
      </c>
      <c r="G5" s="7">
        <v>56669</v>
      </c>
      <c r="H5" s="7">
        <v>59470</v>
      </c>
      <c r="I5" s="7">
        <v>61171</v>
      </c>
      <c r="J5" s="7">
        <v>55600</v>
      </c>
      <c r="K5" s="7">
        <v>58853</v>
      </c>
      <c r="L5" s="7">
        <v>58207</v>
      </c>
      <c r="M5" s="34">
        <v>55521</v>
      </c>
      <c r="N5" s="7">
        <v>82614.934802000003</v>
      </c>
      <c r="O5" s="7">
        <v>123406.019609</v>
      </c>
      <c r="P5" s="7">
        <v>117046.36515899999</v>
      </c>
      <c r="Q5" s="7">
        <v>79516.75116</v>
      </c>
      <c r="R5" s="7">
        <v>54968.023520000002</v>
      </c>
      <c r="S5" s="7">
        <v>118798.282144</v>
      </c>
      <c r="T5" s="7">
        <v>43485.399397000001</v>
      </c>
      <c r="U5" s="7">
        <v>86006.316949</v>
      </c>
      <c r="V5" s="7">
        <v>63116.934944000001</v>
      </c>
      <c r="W5" s="7">
        <v>100600.24836</v>
      </c>
      <c r="X5" s="7">
        <v>48059.642743999997</v>
      </c>
      <c r="Y5" s="34">
        <v>108267.56848</v>
      </c>
      <c r="Z5" s="7">
        <v>0</v>
      </c>
      <c r="AA5" s="7">
        <v>22</v>
      </c>
      <c r="AB5" s="7">
        <v>0</v>
      </c>
      <c r="AC5" s="7">
        <v>0</v>
      </c>
      <c r="AD5" s="7">
        <v>44</v>
      </c>
      <c r="AE5" s="7">
        <v>10</v>
      </c>
      <c r="AF5" s="7">
        <v>23.946166000000002</v>
      </c>
      <c r="AG5" s="7">
        <v>2</v>
      </c>
      <c r="AH5" s="7">
        <v>22</v>
      </c>
      <c r="AI5" s="7">
        <v>0</v>
      </c>
      <c r="AJ5" s="7">
        <v>0</v>
      </c>
      <c r="AK5" s="34">
        <v>22</v>
      </c>
      <c r="AL5" s="3">
        <f t="shared" si="2"/>
        <v>141261.934802</v>
      </c>
      <c r="AM5" s="3">
        <f t="shared" si="2"/>
        <v>180003.01960900001</v>
      </c>
      <c r="AN5" s="3">
        <f t="shared" si="2"/>
        <v>177483.36515899998</v>
      </c>
      <c r="AO5" s="3">
        <f t="shared" si="2"/>
        <v>137004.75115999999</v>
      </c>
      <c r="AP5" s="3">
        <f t="shared" si="2"/>
        <v>112837.02352</v>
      </c>
      <c r="AQ5" s="3">
        <f t="shared" si="2"/>
        <v>175457.282144</v>
      </c>
      <c r="AR5" s="3">
        <f t="shared" si="2"/>
        <v>102931.45323100001</v>
      </c>
      <c r="AS5" s="3">
        <f t="shared" si="2"/>
        <v>147175.316949</v>
      </c>
      <c r="AT5" s="3">
        <f t="shared" si="2"/>
        <v>118694.93494400001</v>
      </c>
      <c r="AU5" s="3">
        <f t="shared" si="2"/>
        <v>159453.24836</v>
      </c>
      <c r="AV5" s="3">
        <f t="shared" si="2"/>
        <v>106266.642744</v>
      </c>
      <c r="AW5" s="17">
        <f t="shared" si="2"/>
        <v>163766.56848000002</v>
      </c>
    </row>
    <row r="6" spans="1:53" s="4" customFormat="1" x14ac:dyDescent="0.25">
      <c r="A6" s="16" t="s">
        <v>42</v>
      </c>
      <c r="B6" s="7">
        <v>799112.13009336696</v>
      </c>
      <c r="C6" s="7">
        <v>681923.61009215703</v>
      </c>
      <c r="D6" s="7">
        <v>834332.138240017</v>
      </c>
      <c r="E6" s="7">
        <v>583753.01054645691</v>
      </c>
      <c r="F6" s="7">
        <v>512227.11624503572</v>
      </c>
      <c r="G6" s="7">
        <v>550779.31051343563</v>
      </c>
      <c r="H6" s="7">
        <v>675655.09737405705</v>
      </c>
      <c r="I6" s="7">
        <v>779387.71533405688</v>
      </c>
      <c r="J6" s="7">
        <v>715344.07909113693</v>
      </c>
      <c r="K6" s="7">
        <v>769301.89660422702</v>
      </c>
      <c r="L6" s="7">
        <v>724551.33506755705</v>
      </c>
      <c r="M6" s="34">
        <v>683288.46595155715</v>
      </c>
      <c r="N6" s="7">
        <v>151193.98005300001</v>
      </c>
      <c r="O6" s="7">
        <v>194324.0340055</v>
      </c>
      <c r="P6" s="7">
        <v>189464.75953944001</v>
      </c>
      <c r="Q6" s="7">
        <v>224305.71809000001</v>
      </c>
      <c r="R6" s="7">
        <v>155035.3084786</v>
      </c>
      <c r="S6" s="7">
        <v>123846.4807512</v>
      </c>
      <c r="T6" s="7">
        <v>100760.44067919999</v>
      </c>
      <c r="U6" s="7">
        <v>121375.1512335</v>
      </c>
      <c r="V6" s="7">
        <v>195062.56597212001</v>
      </c>
      <c r="W6" s="7">
        <v>249200.5600198</v>
      </c>
      <c r="X6" s="7">
        <v>242978.61191199999</v>
      </c>
      <c r="Y6" s="34">
        <v>305387.04207999998</v>
      </c>
      <c r="Z6" s="7">
        <v>61209.42368801</v>
      </c>
      <c r="AA6" s="7">
        <v>62138.317639300003</v>
      </c>
      <c r="AB6" s="7">
        <v>70768.971321100005</v>
      </c>
      <c r="AC6" s="7">
        <v>36953.392178100003</v>
      </c>
      <c r="AD6" s="7">
        <v>47222.3682653</v>
      </c>
      <c r="AE6" s="7">
        <v>57026.714806299999</v>
      </c>
      <c r="AF6" s="7">
        <v>61938.381594899998</v>
      </c>
      <c r="AG6" s="7">
        <v>55603.536109200002</v>
      </c>
      <c r="AH6" s="7">
        <v>71582.928604899993</v>
      </c>
      <c r="AI6" s="7">
        <v>71586.920165670002</v>
      </c>
      <c r="AJ6" s="7">
        <v>51879.260521199998</v>
      </c>
      <c r="AK6" s="34">
        <v>70216.061573200001</v>
      </c>
      <c r="AL6" s="3">
        <f t="shared" si="2"/>
        <v>889096.68645835703</v>
      </c>
      <c r="AM6" s="3">
        <f t="shared" si="2"/>
        <v>814109.32645835704</v>
      </c>
      <c r="AN6" s="3">
        <f t="shared" si="2"/>
        <v>953027.92645835702</v>
      </c>
      <c r="AO6" s="3">
        <f t="shared" si="2"/>
        <v>771105.33645835693</v>
      </c>
      <c r="AP6" s="3">
        <f t="shared" si="2"/>
        <v>620040.0564583356</v>
      </c>
      <c r="AQ6" s="3">
        <f t="shared" si="2"/>
        <v>617599.07645833562</v>
      </c>
      <c r="AR6" s="3">
        <f t="shared" si="2"/>
        <v>714477.156458357</v>
      </c>
      <c r="AS6" s="3">
        <f t="shared" si="2"/>
        <v>845159.33045835688</v>
      </c>
      <c r="AT6" s="3">
        <f t="shared" si="2"/>
        <v>838823.71645835694</v>
      </c>
      <c r="AU6" s="3">
        <f t="shared" si="2"/>
        <v>946915.536458357</v>
      </c>
      <c r="AV6" s="3">
        <f t="shared" si="2"/>
        <v>915650.68645835703</v>
      </c>
      <c r="AW6" s="17">
        <f t="shared" si="2"/>
        <v>918459.44645835704</v>
      </c>
    </row>
    <row r="7" spans="1:53" s="4" customFormat="1" x14ac:dyDescent="0.25">
      <c r="A7" s="16" t="s">
        <v>43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34">
        <v>0</v>
      </c>
      <c r="N7" s="7">
        <v>1158.67</v>
      </c>
      <c r="O7" s="7">
        <v>2562.84</v>
      </c>
      <c r="P7" s="7">
        <v>1636.87</v>
      </c>
      <c r="Q7" s="7">
        <v>2502.143</v>
      </c>
      <c r="R7" s="7">
        <v>3405.81</v>
      </c>
      <c r="S7" s="7">
        <v>2314.17</v>
      </c>
      <c r="T7" s="7">
        <v>2628.26</v>
      </c>
      <c r="U7" s="7">
        <v>2531.65</v>
      </c>
      <c r="V7" s="7">
        <v>2492.0100000000002</v>
      </c>
      <c r="W7" s="7">
        <v>1157.26</v>
      </c>
      <c r="X7" s="7">
        <v>2095.1439999999998</v>
      </c>
      <c r="Y7" s="34">
        <v>1276.6015683600001</v>
      </c>
      <c r="Z7" s="7">
        <v>12.971912</v>
      </c>
      <c r="AA7" s="7">
        <v>9.4695</v>
      </c>
      <c r="AB7" s="7">
        <v>1.5691999999999999</v>
      </c>
      <c r="AC7" s="7">
        <v>1.4504999999999999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0.112</v>
      </c>
      <c r="AK7" s="34">
        <v>0</v>
      </c>
      <c r="AL7" s="3">
        <f t="shared" si="2"/>
        <v>1145.6980880000001</v>
      </c>
      <c r="AM7" s="3">
        <f t="shared" si="2"/>
        <v>2553.3705</v>
      </c>
      <c r="AN7" s="3">
        <f t="shared" si="2"/>
        <v>1635.3008</v>
      </c>
      <c r="AO7" s="3">
        <f t="shared" si="2"/>
        <v>2500.6925000000001</v>
      </c>
      <c r="AP7" s="3">
        <f t="shared" si="2"/>
        <v>3405.81</v>
      </c>
      <c r="AQ7" s="3">
        <f t="shared" si="2"/>
        <v>2314.17</v>
      </c>
      <c r="AR7" s="3">
        <f t="shared" si="2"/>
        <v>2628.26</v>
      </c>
      <c r="AS7" s="3">
        <f t="shared" si="2"/>
        <v>2531.65</v>
      </c>
      <c r="AT7" s="3">
        <f t="shared" si="2"/>
        <v>2492.0100000000002</v>
      </c>
      <c r="AU7" s="3">
        <f t="shared" si="2"/>
        <v>1157.26</v>
      </c>
      <c r="AV7" s="3">
        <f t="shared" si="2"/>
        <v>2095.0319999999997</v>
      </c>
      <c r="AW7" s="17">
        <f t="shared" si="2"/>
        <v>1276.6015683600001</v>
      </c>
    </row>
    <row r="8" spans="1:53" s="4" customFormat="1" ht="15.6" x14ac:dyDescent="0.25">
      <c r="A8" s="49" t="s">
        <v>54</v>
      </c>
      <c r="B8" s="9">
        <f t="shared" ref="B8:L8" si="3">SUM(B9:B10)</f>
        <v>1482463.43750003</v>
      </c>
      <c r="C8" s="9">
        <f t="shared" si="3"/>
        <v>1386298.43750003</v>
      </c>
      <c r="D8" s="9">
        <f t="shared" si="3"/>
        <v>1598071.43750003</v>
      </c>
      <c r="E8" s="9">
        <f t="shared" si="3"/>
        <v>1310091.43750003</v>
      </c>
      <c r="F8" s="9">
        <f t="shared" si="3"/>
        <v>1133278.4375</v>
      </c>
      <c r="G8" s="9">
        <f t="shared" si="3"/>
        <v>1086605.4375</v>
      </c>
      <c r="H8" s="9">
        <f t="shared" si="3"/>
        <v>1236932.43750003</v>
      </c>
      <c r="I8" s="9">
        <f t="shared" si="3"/>
        <v>1424141.8375000299</v>
      </c>
      <c r="J8" s="9">
        <f t="shared" si="3"/>
        <v>1403505.43750003</v>
      </c>
      <c r="K8" s="9">
        <f t="shared" si="3"/>
        <v>1525622.43750003</v>
      </c>
      <c r="L8" s="9">
        <f t="shared" si="3"/>
        <v>1483470.43750003</v>
      </c>
      <c r="M8" s="35">
        <f>SUM(M9:M10)</f>
        <v>1484067.43750003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41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41">
        <v>0</v>
      </c>
      <c r="AL8" s="10" t="e">
        <f>SUM(#REF!)</f>
        <v>#REF!</v>
      </c>
      <c r="AM8" s="10" t="e">
        <f>SUM(#REF!)</f>
        <v>#REF!</v>
      </c>
      <c r="AN8" s="10" t="e">
        <f>SUM(#REF!)</f>
        <v>#REF!</v>
      </c>
      <c r="AO8" s="10" t="e">
        <f>SUM(#REF!)</f>
        <v>#REF!</v>
      </c>
      <c r="AP8" s="10" t="e">
        <f>SUM(#REF!)</f>
        <v>#REF!</v>
      </c>
      <c r="AQ8" s="10" t="e">
        <f>SUM(#REF!)</f>
        <v>#REF!</v>
      </c>
      <c r="AR8" s="10" t="e">
        <f>SUM(#REF!)</f>
        <v>#REF!</v>
      </c>
      <c r="AS8" s="10" t="e">
        <f>SUM(#REF!)</f>
        <v>#REF!</v>
      </c>
      <c r="AT8" s="10" t="e">
        <f>SUM(#REF!)</f>
        <v>#REF!</v>
      </c>
      <c r="AU8" s="10" t="e">
        <f>SUM(#REF!)</f>
        <v>#REF!</v>
      </c>
      <c r="AV8" s="10" t="e">
        <f>SUM(#REF!)</f>
        <v>#REF!</v>
      </c>
      <c r="AW8" s="28" t="e">
        <f>SUM(#REF!)</f>
        <v>#REF!</v>
      </c>
      <c r="AX8" s="54"/>
      <c r="AY8" s="54"/>
      <c r="AZ8" s="54"/>
      <c r="BA8" s="54"/>
    </row>
    <row r="9" spans="1:53" s="4" customFormat="1" x14ac:dyDescent="0.25">
      <c r="A9" s="18" t="s">
        <v>44</v>
      </c>
      <c r="B9" s="3">
        <v>1252248.8541667</v>
      </c>
      <c r="C9" s="3">
        <v>1146632.8541667</v>
      </c>
      <c r="D9" s="3">
        <v>1342292.8541667</v>
      </c>
      <c r="E9" s="3">
        <v>1086063.8541667</v>
      </c>
      <c r="F9" s="3">
        <v>873295.85416667</v>
      </c>
      <c r="G9" s="3">
        <v>869857.85416667</v>
      </c>
      <c r="H9" s="3">
        <v>1006305.8541667</v>
      </c>
      <c r="I9" s="3">
        <v>1190365.2541666999</v>
      </c>
      <c r="J9" s="3">
        <v>1181441.8541667</v>
      </c>
      <c r="K9" s="3">
        <v>1333683.8541667</v>
      </c>
      <c r="L9" s="3">
        <v>1289648.8541667</v>
      </c>
      <c r="M9" s="38">
        <v>1293604.8541667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8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8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17">
        <v>0</v>
      </c>
    </row>
    <row r="10" spans="1:53" s="4" customFormat="1" x14ac:dyDescent="0.25">
      <c r="A10" s="18" t="s">
        <v>45</v>
      </c>
      <c r="B10" s="3">
        <v>230214.58333333</v>
      </c>
      <c r="C10" s="3">
        <v>239665.58333333</v>
      </c>
      <c r="D10" s="3">
        <v>255778.58333333</v>
      </c>
      <c r="E10" s="3">
        <v>224027.58333333</v>
      </c>
      <c r="F10" s="3">
        <v>259982.58333333</v>
      </c>
      <c r="G10" s="3">
        <v>216747.58333333</v>
      </c>
      <c r="H10" s="3">
        <v>230626.58333333</v>
      </c>
      <c r="I10" s="3">
        <v>233776.58333333</v>
      </c>
      <c r="J10" s="3">
        <v>222063.58333333</v>
      </c>
      <c r="K10" s="3">
        <v>191938.58333333</v>
      </c>
      <c r="L10" s="3">
        <v>193821.58333333</v>
      </c>
      <c r="M10" s="38">
        <v>190462.58333333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8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8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17">
        <v>0</v>
      </c>
    </row>
    <row r="11" spans="1:53" s="4" customFormat="1" x14ac:dyDescent="0.25">
      <c r="A11" s="20" t="s">
        <v>1</v>
      </c>
      <c r="B11" s="11">
        <f t="shared" ref="B11:AW11" si="4">(B12+B15+B16)</f>
        <v>775251.53136999661</v>
      </c>
      <c r="C11" s="11">
        <f t="shared" si="4"/>
        <v>597838.53136999661</v>
      </c>
      <c r="D11" s="11">
        <f t="shared" si="4"/>
        <v>702673.53136999661</v>
      </c>
      <c r="E11" s="11">
        <f t="shared" si="4"/>
        <v>611824.53136999661</v>
      </c>
      <c r="F11" s="11">
        <f t="shared" si="4"/>
        <v>601681.53136999661</v>
      </c>
      <c r="G11" s="11">
        <f t="shared" si="4"/>
        <v>637500.53136999661</v>
      </c>
      <c r="H11" s="11">
        <f t="shared" si="4"/>
        <v>695268.53136999661</v>
      </c>
      <c r="I11" s="11">
        <f t="shared" si="4"/>
        <v>763798.53136999661</v>
      </c>
      <c r="J11" s="11">
        <f t="shared" si="4"/>
        <v>765222.53136999661</v>
      </c>
      <c r="K11" s="11">
        <f t="shared" si="4"/>
        <v>749267.53136999661</v>
      </c>
      <c r="L11" s="11">
        <f t="shared" si="4"/>
        <v>739726.53136999661</v>
      </c>
      <c r="M11" s="37">
        <f t="shared" si="4"/>
        <v>654686.53136999661</v>
      </c>
      <c r="N11" s="12">
        <f t="shared" si="4"/>
        <v>38709.724471100002</v>
      </c>
      <c r="O11" s="12">
        <f t="shared" si="4"/>
        <v>57515.832648700001</v>
      </c>
      <c r="P11" s="12">
        <f t="shared" si="4"/>
        <v>43599.788326199996</v>
      </c>
      <c r="Q11" s="12">
        <f t="shared" si="4"/>
        <v>66061.632550499999</v>
      </c>
      <c r="R11" s="12">
        <f t="shared" si="4"/>
        <v>12502.632700999999</v>
      </c>
      <c r="S11" s="12">
        <f t="shared" si="4"/>
        <v>41482.563450000001</v>
      </c>
      <c r="T11" s="12">
        <f>(T12+T15+T16)</f>
        <v>29204.771380799997</v>
      </c>
      <c r="U11" s="12">
        <f t="shared" si="4"/>
        <v>7818.5989704999993</v>
      </c>
      <c r="V11" s="12">
        <f t="shared" si="4"/>
        <v>33530.181841700003</v>
      </c>
      <c r="W11" s="12">
        <f t="shared" si="4"/>
        <v>9502.1263857599988</v>
      </c>
      <c r="X11" s="12">
        <f t="shared" si="4"/>
        <v>54422.001374400003</v>
      </c>
      <c r="Y11" s="42">
        <f t="shared" si="4"/>
        <v>102592.70510259998</v>
      </c>
      <c r="Z11" s="12">
        <f t="shared" si="4"/>
        <v>2885.9796200000001</v>
      </c>
      <c r="AA11" s="12">
        <f t="shared" si="4"/>
        <v>4743.0873500000007</v>
      </c>
      <c r="AB11" s="12">
        <f t="shared" si="4"/>
        <v>5122.9697029999998</v>
      </c>
      <c r="AC11" s="12">
        <f t="shared" si="4"/>
        <v>4788.9291490000005</v>
      </c>
      <c r="AD11" s="12">
        <f t="shared" si="4"/>
        <v>8527.7719319999997</v>
      </c>
      <c r="AE11" s="12">
        <f t="shared" si="4"/>
        <v>3652.5348429999999</v>
      </c>
      <c r="AF11" s="12">
        <f>(AF12+AF15+AF16)</f>
        <v>1821.5013000000001</v>
      </c>
      <c r="AG11" s="12">
        <f t="shared" si="4"/>
        <v>6672.4737560000003</v>
      </c>
      <c r="AH11" s="12">
        <f t="shared" si="4"/>
        <v>6606.0602080000008</v>
      </c>
      <c r="AI11" s="12">
        <f t="shared" si="4"/>
        <v>5646.4285929999996</v>
      </c>
      <c r="AJ11" s="12">
        <f t="shared" si="4"/>
        <v>2780.0910690000001</v>
      </c>
      <c r="AK11" s="42">
        <f t="shared" si="4"/>
        <v>5257.5636020000002</v>
      </c>
      <c r="AL11" s="12">
        <f t="shared" si="4"/>
        <v>811075.27622109675</v>
      </c>
      <c r="AM11" s="12">
        <f t="shared" si="4"/>
        <v>650611.27666869666</v>
      </c>
      <c r="AN11" s="12">
        <f t="shared" si="4"/>
        <v>741150.34999319667</v>
      </c>
      <c r="AO11" s="12">
        <f t="shared" si="4"/>
        <v>673097.2347714965</v>
      </c>
      <c r="AP11" s="12">
        <f t="shared" si="4"/>
        <v>605656.39213899674</v>
      </c>
      <c r="AQ11" s="12">
        <f t="shared" si="4"/>
        <v>675330.55997699662</v>
      </c>
      <c r="AR11" s="12">
        <f t="shared" si="4"/>
        <v>722651.80145079666</v>
      </c>
      <c r="AS11" s="12">
        <f t="shared" si="4"/>
        <v>764944.65658449673</v>
      </c>
      <c r="AT11" s="12">
        <f t="shared" si="4"/>
        <v>792146.6530036967</v>
      </c>
      <c r="AU11" s="12">
        <f t="shared" si="4"/>
        <v>753123.2291627567</v>
      </c>
      <c r="AV11" s="12">
        <f t="shared" si="4"/>
        <v>791368.44167539664</v>
      </c>
      <c r="AW11" s="21">
        <f t="shared" si="4"/>
        <v>752021.67287059675</v>
      </c>
    </row>
    <row r="12" spans="1:53" s="4" customFormat="1" x14ac:dyDescent="0.25">
      <c r="A12" s="44" t="s">
        <v>18</v>
      </c>
      <c r="B12" s="45">
        <f t="shared" ref="B12:AW12" si="5">(B13+B14)</f>
        <v>758175.61470332998</v>
      </c>
      <c r="C12" s="45">
        <f t="shared" si="5"/>
        <v>580762.61470332998</v>
      </c>
      <c r="D12" s="45">
        <f t="shared" si="5"/>
        <v>685597.61470332998</v>
      </c>
      <c r="E12" s="45">
        <f t="shared" si="5"/>
        <v>594748.61470332998</v>
      </c>
      <c r="F12" s="45">
        <f t="shared" si="5"/>
        <v>584605.61470332998</v>
      </c>
      <c r="G12" s="45">
        <f t="shared" si="5"/>
        <v>620424.61470332998</v>
      </c>
      <c r="H12" s="45">
        <f t="shared" si="5"/>
        <v>678192.61470332998</v>
      </c>
      <c r="I12" s="45">
        <f t="shared" si="5"/>
        <v>746722.61470332998</v>
      </c>
      <c r="J12" s="45">
        <f t="shared" si="5"/>
        <v>748146.61470332998</v>
      </c>
      <c r="K12" s="45">
        <f t="shared" si="5"/>
        <v>732191.61470332998</v>
      </c>
      <c r="L12" s="45">
        <f t="shared" si="5"/>
        <v>722650.61470332998</v>
      </c>
      <c r="M12" s="46">
        <f t="shared" si="5"/>
        <v>637610.61470332998</v>
      </c>
      <c r="N12" s="45">
        <f t="shared" si="5"/>
        <v>26563.671014</v>
      </c>
      <c r="O12" s="45">
        <f t="shared" si="5"/>
        <v>47275.574537</v>
      </c>
      <c r="P12" s="45">
        <f t="shared" si="5"/>
        <v>31101.179579999996</v>
      </c>
      <c r="Q12" s="45">
        <f t="shared" si="5"/>
        <v>56019.547959999996</v>
      </c>
      <c r="R12" s="45">
        <f t="shared" si="5"/>
        <v>4502.4359999999997</v>
      </c>
      <c r="S12" s="45">
        <f t="shared" si="5"/>
        <v>34270.80141</v>
      </c>
      <c r="T12" s="45">
        <f>(T13+T14)</f>
        <v>20119.504249999998</v>
      </c>
      <c r="U12" s="45">
        <f t="shared" si="5"/>
        <v>530.96593800000005</v>
      </c>
      <c r="V12" s="45">
        <f t="shared" si="5"/>
        <v>25972.445800000001</v>
      </c>
      <c r="W12" s="45">
        <f t="shared" si="5"/>
        <v>261.254504</v>
      </c>
      <c r="X12" s="45">
        <f t="shared" si="5"/>
        <v>42222.903269000002</v>
      </c>
      <c r="Y12" s="46">
        <f t="shared" si="5"/>
        <v>89376.652967999995</v>
      </c>
      <c r="Z12" s="45">
        <f t="shared" si="5"/>
        <v>0.01</v>
      </c>
      <c r="AA12" s="45">
        <f t="shared" si="5"/>
        <v>1.522</v>
      </c>
      <c r="AB12" s="45">
        <f t="shared" si="5"/>
        <v>8.8999999999999996E-2</v>
      </c>
      <c r="AC12" s="45">
        <f t="shared" si="5"/>
        <v>0.16675999999999999</v>
      </c>
      <c r="AD12" s="45">
        <f t="shared" si="5"/>
        <v>0.59050000000000002</v>
      </c>
      <c r="AE12" s="45">
        <f t="shared" si="5"/>
        <v>1.349</v>
      </c>
      <c r="AF12" s="45">
        <f>(AF13+AF14)</f>
        <v>0</v>
      </c>
      <c r="AG12" s="45">
        <f t="shared" si="5"/>
        <v>2.5430000000000001</v>
      </c>
      <c r="AH12" s="45">
        <f t="shared" si="5"/>
        <v>0</v>
      </c>
      <c r="AI12" s="45">
        <f t="shared" si="5"/>
        <v>163.429</v>
      </c>
      <c r="AJ12" s="45">
        <f t="shared" si="5"/>
        <v>3.1</v>
      </c>
      <c r="AK12" s="46">
        <f t="shared" si="5"/>
        <v>3.0019999999999998</v>
      </c>
      <c r="AL12" s="45">
        <f t="shared" si="5"/>
        <v>784739.27571733005</v>
      </c>
      <c r="AM12" s="45">
        <f t="shared" si="5"/>
        <v>628036.66724033002</v>
      </c>
      <c r="AN12" s="45">
        <f t="shared" si="5"/>
        <v>716698.70528333005</v>
      </c>
      <c r="AO12" s="45">
        <f t="shared" si="5"/>
        <v>650767.99590332992</v>
      </c>
      <c r="AP12" s="45">
        <f t="shared" si="5"/>
        <v>589107.46020333003</v>
      </c>
      <c r="AQ12" s="45">
        <f t="shared" si="5"/>
        <v>654694.06711333001</v>
      </c>
      <c r="AR12" s="45">
        <f t="shared" si="5"/>
        <v>698312.11895332998</v>
      </c>
      <c r="AS12" s="45">
        <f t="shared" si="5"/>
        <v>747251.03764133004</v>
      </c>
      <c r="AT12" s="45">
        <f t="shared" si="5"/>
        <v>774119.06050333008</v>
      </c>
      <c r="AU12" s="45">
        <f t="shared" si="5"/>
        <v>732289.44020733004</v>
      </c>
      <c r="AV12" s="45">
        <f t="shared" si="5"/>
        <v>764870.41797233</v>
      </c>
      <c r="AW12" s="47">
        <f t="shared" si="5"/>
        <v>726984.26567133004</v>
      </c>
    </row>
    <row r="13" spans="1:53" s="4" customFormat="1" x14ac:dyDescent="0.25">
      <c r="A13" s="13" t="s">
        <v>14</v>
      </c>
      <c r="B13" s="3">
        <v>236388.17324832999</v>
      </c>
      <c r="C13" s="3">
        <v>211645.17324832999</v>
      </c>
      <c r="D13" s="3">
        <v>232717.17324832999</v>
      </c>
      <c r="E13" s="3">
        <v>201777.17324832999</v>
      </c>
      <c r="F13" s="3">
        <v>225502.17324832999</v>
      </c>
      <c r="G13" s="3">
        <v>235282.17324832999</v>
      </c>
      <c r="H13" s="3">
        <v>244449.17324832999</v>
      </c>
      <c r="I13" s="3">
        <v>243923.17324832999</v>
      </c>
      <c r="J13" s="3">
        <v>237822.17324832999</v>
      </c>
      <c r="K13" s="3">
        <v>212680.17324832999</v>
      </c>
      <c r="L13" s="3">
        <v>209614.17324832999</v>
      </c>
      <c r="M13" s="38">
        <v>209665.17324832999</v>
      </c>
      <c r="N13" s="3">
        <v>18563.645314000001</v>
      </c>
      <c r="O13" s="3">
        <v>32269.868589000002</v>
      </c>
      <c r="P13" s="3">
        <v>6300.4640799999997</v>
      </c>
      <c r="Q13" s="3">
        <v>31921.06796</v>
      </c>
      <c r="R13" s="3">
        <v>80.846000000000004</v>
      </c>
      <c r="S13" s="3">
        <v>8270.7314100000003</v>
      </c>
      <c r="T13" s="3">
        <v>16122.90425</v>
      </c>
      <c r="U13" s="3">
        <v>530.96593800000005</v>
      </c>
      <c r="V13" s="3">
        <v>236.4658</v>
      </c>
      <c r="W13" s="3">
        <v>261.254504</v>
      </c>
      <c r="X13" s="3">
        <v>31402.941268999999</v>
      </c>
      <c r="Y13" s="38">
        <v>30792.632968000002</v>
      </c>
      <c r="Z13" s="3">
        <v>0.01</v>
      </c>
      <c r="AA13" s="3">
        <v>1.522</v>
      </c>
      <c r="AB13" s="3">
        <v>8.8999999999999996E-2</v>
      </c>
      <c r="AC13" s="3">
        <v>0.16675999999999999</v>
      </c>
      <c r="AD13" s="3">
        <v>0.59050000000000002</v>
      </c>
      <c r="AE13" s="3">
        <v>0.59899999999999998</v>
      </c>
      <c r="AF13" s="3">
        <v>0</v>
      </c>
      <c r="AG13" s="3">
        <v>2.5430000000000001</v>
      </c>
      <c r="AH13" s="3">
        <v>0</v>
      </c>
      <c r="AI13" s="3">
        <v>163.429</v>
      </c>
      <c r="AJ13" s="3">
        <v>3.1</v>
      </c>
      <c r="AK13" s="38">
        <v>3.0019999999999998</v>
      </c>
      <c r="AL13" s="3">
        <f t="shared" ref="AL13:AW16" si="6">(B13+N13-Z13)</f>
        <v>254951.80856232997</v>
      </c>
      <c r="AM13" s="3">
        <f t="shared" si="6"/>
        <v>243913.51983732998</v>
      </c>
      <c r="AN13" s="3">
        <f t="shared" si="6"/>
        <v>239017.54832832998</v>
      </c>
      <c r="AO13" s="3">
        <f t="shared" si="6"/>
        <v>233698.07444832998</v>
      </c>
      <c r="AP13" s="3">
        <f t="shared" si="6"/>
        <v>225582.42874832998</v>
      </c>
      <c r="AQ13" s="3">
        <f t="shared" si="6"/>
        <v>243552.30565833001</v>
      </c>
      <c r="AR13" s="3">
        <f t="shared" si="6"/>
        <v>260572.07749832998</v>
      </c>
      <c r="AS13" s="3">
        <f t="shared" si="6"/>
        <v>244451.59618632999</v>
      </c>
      <c r="AT13" s="3">
        <f t="shared" si="6"/>
        <v>238058.63904832999</v>
      </c>
      <c r="AU13" s="3">
        <f t="shared" si="6"/>
        <v>212777.99875232999</v>
      </c>
      <c r="AV13" s="3">
        <f t="shared" si="6"/>
        <v>241014.01451732998</v>
      </c>
      <c r="AW13" s="17">
        <f t="shared" si="6"/>
        <v>240454.80421632997</v>
      </c>
    </row>
    <row r="14" spans="1:53" s="4" customFormat="1" x14ac:dyDescent="0.25">
      <c r="A14" s="13" t="s">
        <v>15</v>
      </c>
      <c r="B14" s="3">
        <v>521787.44145500002</v>
      </c>
      <c r="C14" s="3">
        <v>369117.44145500002</v>
      </c>
      <c r="D14" s="3">
        <v>452880.44145500002</v>
      </c>
      <c r="E14" s="3">
        <v>392971.44145500002</v>
      </c>
      <c r="F14" s="3">
        <v>359103.44145500002</v>
      </c>
      <c r="G14" s="3">
        <v>385142.44145500002</v>
      </c>
      <c r="H14" s="3">
        <v>433743.44145500002</v>
      </c>
      <c r="I14" s="3">
        <v>502799.44145500002</v>
      </c>
      <c r="J14" s="3">
        <v>510324.44145500002</v>
      </c>
      <c r="K14" s="3">
        <v>519511.44145500002</v>
      </c>
      <c r="L14" s="3">
        <v>513036.44145500002</v>
      </c>
      <c r="M14" s="34">
        <v>427945.44145500002</v>
      </c>
      <c r="N14" s="3">
        <v>8000.0257000000001</v>
      </c>
      <c r="O14" s="3">
        <v>15005.705948000001</v>
      </c>
      <c r="P14" s="3">
        <v>24800.715499999998</v>
      </c>
      <c r="Q14" s="3">
        <v>24098.48</v>
      </c>
      <c r="R14" s="3">
        <v>4421.59</v>
      </c>
      <c r="S14" s="3">
        <v>26000.07</v>
      </c>
      <c r="T14" s="3">
        <v>3996.6</v>
      </c>
      <c r="U14" s="3">
        <v>0</v>
      </c>
      <c r="V14" s="3">
        <v>25735.98</v>
      </c>
      <c r="W14" s="3">
        <v>0</v>
      </c>
      <c r="X14" s="3">
        <v>10819.962</v>
      </c>
      <c r="Y14" s="38">
        <v>58584.02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0.75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8">
        <v>0</v>
      </c>
      <c r="AL14" s="3">
        <f t="shared" si="6"/>
        <v>529787.46715500008</v>
      </c>
      <c r="AM14" s="3">
        <f t="shared" si="6"/>
        <v>384123.14740300004</v>
      </c>
      <c r="AN14" s="3">
        <f t="shared" si="6"/>
        <v>477681.15695500001</v>
      </c>
      <c r="AO14" s="3">
        <f t="shared" si="6"/>
        <v>417069.921455</v>
      </c>
      <c r="AP14" s="3">
        <f t="shared" si="6"/>
        <v>363525.03145500005</v>
      </c>
      <c r="AQ14" s="3">
        <f t="shared" si="6"/>
        <v>411141.76145500003</v>
      </c>
      <c r="AR14" s="3">
        <f t="shared" si="6"/>
        <v>437740.041455</v>
      </c>
      <c r="AS14" s="3">
        <f t="shared" si="6"/>
        <v>502799.44145500002</v>
      </c>
      <c r="AT14" s="3">
        <f t="shared" si="6"/>
        <v>536060.42145500006</v>
      </c>
      <c r="AU14" s="3">
        <f t="shared" si="6"/>
        <v>519511.44145500002</v>
      </c>
      <c r="AV14" s="3">
        <f t="shared" si="6"/>
        <v>523856.40345500002</v>
      </c>
      <c r="AW14" s="17">
        <f t="shared" si="6"/>
        <v>486529.46145500004</v>
      </c>
    </row>
    <row r="15" spans="1:53" s="4" customFormat="1" x14ac:dyDescent="0.25">
      <c r="A15" s="13" t="s">
        <v>2</v>
      </c>
      <c r="B15" s="3">
        <v>17075.916666666668</v>
      </c>
      <c r="C15" s="3">
        <v>17075.916666666668</v>
      </c>
      <c r="D15" s="3">
        <v>17075.916666666668</v>
      </c>
      <c r="E15" s="3">
        <v>17075.916666666668</v>
      </c>
      <c r="F15" s="3">
        <v>17075.916666666668</v>
      </c>
      <c r="G15" s="3">
        <v>17075.916666666668</v>
      </c>
      <c r="H15" s="3">
        <v>17075.916666666668</v>
      </c>
      <c r="I15" s="3">
        <v>17075.916666666668</v>
      </c>
      <c r="J15" s="3">
        <v>17075.916666666668</v>
      </c>
      <c r="K15" s="3">
        <v>17075.916666666668</v>
      </c>
      <c r="L15" s="3">
        <v>17075.916666666668</v>
      </c>
      <c r="M15" s="34">
        <v>17075.916666666668</v>
      </c>
      <c r="N15" s="3">
        <v>7573.0034480000004</v>
      </c>
      <c r="O15" s="3">
        <v>6042.1112309999999</v>
      </c>
      <c r="P15" s="3">
        <v>7926.624957</v>
      </c>
      <c r="Q15" s="3">
        <v>6986.6223980000004</v>
      </c>
      <c r="R15" s="3">
        <v>5947.0833679999996</v>
      </c>
      <c r="S15" s="3">
        <v>4504.3684229999999</v>
      </c>
      <c r="T15" s="3">
        <v>5933.7071610000003</v>
      </c>
      <c r="U15" s="3">
        <v>3766.6156310000001</v>
      </c>
      <c r="V15" s="3">
        <v>3093.7336209999999</v>
      </c>
      <c r="W15" s="3">
        <v>4770.0405799999999</v>
      </c>
      <c r="X15" s="3">
        <v>7154.7989729999999</v>
      </c>
      <c r="Y15" s="38">
        <v>8717.7876990000004</v>
      </c>
      <c r="Z15" s="3">
        <v>2882.3408199999999</v>
      </c>
      <c r="AA15" s="3">
        <v>4733.7525400000004</v>
      </c>
      <c r="AB15" s="3">
        <v>5118.6405199999999</v>
      </c>
      <c r="AC15" s="3">
        <v>4763.9219190000003</v>
      </c>
      <c r="AD15" s="3">
        <v>8518.3503000000001</v>
      </c>
      <c r="AE15" s="3">
        <v>3640.7979999999998</v>
      </c>
      <c r="AF15" s="3">
        <v>1779.4709</v>
      </c>
      <c r="AG15" s="3">
        <v>6667.1688000000004</v>
      </c>
      <c r="AH15" s="3">
        <v>6581.3046000000004</v>
      </c>
      <c r="AI15" s="3">
        <v>5424.5115999999998</v>
      </c>
      <c r="AJ15" s="3">
        <v>2752.7550000000001</v>
      </c>
      <c r="AK15" s="38">
        <v>5239.4772419999999</v>
      </c>
      <c r="AL15" s="3">
        <f t="shared" si="6"/>
        <v>21766.579294666666</v>
      </c>
      <c r="AM15" s="3">
        <f t="shared" si="6"/>
        <v>18384.275357666666</v>
      </c>
      <c r="AN15" s="3">
        <f t="shared" si="6"/>
        <v>19883.901103666667</v>
      </c>
      <c r="AO15" s="3">
        <f t="shared" si="6"/>
        <v>19298.617145666667</v>
      </c>
      <c r="AP15" s="3">
        <f t="shared" si="6"/>
        <v>14504.649734666667</v>
      </c>
      <c r="AQ15" s="3">
        <f t="shared" si="6"/>
        <v>17939.487089666669</v>
      </c>
      <c r="AR15" s="3">
        <f t="shared" si="6"/>
        <v>21230.15292766667</v>
      </c>
      <c r="AS15" s="3">
        <f t="shared" si="6"/>
        <v>14175.363497666669</v>
      </c>
      <c r="AT15" s="3">
        <f t="shared" si="6"/>
        <v>13588.345687666668</v>
      </c>
      <c r="AU15" s="3">
        <f t="shared" si="6"/>
        <v>16421.445646666667</v>
      </c>
      <c r="AV15" s="3">
        <f t="shared" si="6"/>
        <v>21477.960639666668</v>
      </c>
      <c r="AW15" s="17">
        <f t="shared" si="6"/>
        <v>20554.227123666667</v>
      </c>
    </row>
    <row r="16" spans="1:53" s="4" customFormat="1" x14ac:dyDescent="0.25">
      <c r="A16" s="13" t="s">
        <v>49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8">
        <v>0</v>
      </c>
      <c r="N16" s="3">
        <v>4573.0500091000004</v>
      </c>
      <c r="O16" s="3">
        <v>4198.1468807000001</v>
      </c>
      <c r="P16" s="3">
        <v>4571.9837891999996</v>
      </c>
      <c r="Q16" s="3">
        <v>3055.4621925000001</v>
      </c>
      <c r="R16" s="3">
        <v>2053.1133329999998</v>
      </c>
      <c r="S16" s="3">
        <v>2707.3936170000002</v>
      </c>
      <c r="T16" s="3">
        <v>3151.5599698000001</v>
      </c>
      <c r="U16" s="3">
        <v>3521.0174014999998</v>
      </c>
      <c r="V16" s="3">
        <v>4464.0024206999997</v>
      </c>
      <c r="W16" s="3">
        <v>4470.8313017600003</v>
      </c>
      <c r="X16" s="3">
        <v>5044.2991324000004</v>
      </c>
      <c r="Y16" s="38">
        <v>4498.2644356000001</v>
      </c>
      <c r="Z16" s="3">
        <v>3.6288</v>
      </c>
      <c r="AA16" s="3">
        <v>7.8128099999999998</v>
      </c>
      <c r="AB16" s="3">
        <v>4.240183</v>
      </c>
      <c r="AC16" s="3">
        <v>24.84047</v>
      </c>
      <c r="AD16" s="3">
        <v>8.8311320000000002</v>
      </c>
      <c r="AE16" s="3">
        <v>10.387843</v>
      </c>
      <c r="AF16" s="3">
        <v>42.0304</v>
      </c>
      <c r="AG16" s="3">
        <v>2.7619560000000001</v>
      </c>
      <c r="AH16" s="3">
        <v>24.755607999999999</v>
      </c>
      <c r="AI16" s="3">
        <v>58.487993000000003</v>
      </c>
      <c r="AJ16" s="3">
        <v>24.236069000000001</v>
      </c>
      <c r="AK16" s="38">
        <v>15.08436</v>
      </c>
      <c r="AL16" s="3">
        <f t="shared" si="6"/>
        <v>4569.4212090999999</v>
      </c>
      <c r="AM16" s="3">
        <f t="shared" si="6"/>
        <v>4190.3340706999998</v>
      </c>
      <c r="AN16" s="3">
        <f t="shared" si="6"/>
        <v>4567.7436061999997</v>
      </c>
      <c r="AO16" s="3">
        <f t="shared" si="6"/>
        <v>3030.6217225</v>
      </c>
      <c r="AP16" s="3">
        <f t="shared" si="6"/>
        <v>2044.2822009999998</v>
      </c>
      <c r="AQ16" s="3">
        <f t="shared" si="6"/>
        <v>2697.0057740000002</v>
      </c>
      <c r="AR16" s="3">
        <f t="shared" si="6"/>
        <v>3109.5295698</v>
      </c>
      <c r="AS16" s="3">
        <f t="shared" si="6"/>
        <v>3518.2554455</v>
      </c>
      <c r="AT16" s="3">
        <f t="shared" si="6"/>
        <v>4439.2468126999993</v>
      </c>
      <c r="AU16" s="3">
        <f t="shared" si="6"/>
        <v>4412.3433087600006</v>
      </c>
      <c r="AV16" s="3">
        <f t="shared" si="6"/>
        <v>5020.0630634000008</v>
      </c>
      <c r="AW16" s="17">
        <f t="shared" si="6"/>
        <v>4483.1800756000002</v>
      </c>
    </row>
    <row r="17" spans="1:56" s="4" customFormat="1" x14ac:dyDescent="0.25">
      <c r="A17" s="20" t="s">
        <v>3</v>
      </c>
      <c r="B17" s="11">
        <f>B18+B19</f>
        <v>365554.5</v>
      </c>
      <c r="C17" s="11">
        <f>C18+C19</f>
        <v>266733.5</v>
      </c>
      <c r="D17" s="11">
        <f>D18+D19</f>
        <v>392126.5</v>
      </c>
      <c r="E17" s="11">
        <f>E18+E19</f>
        <v>338443.5</v>
      </c>
      <c r="F17" s="11">
        <f t="shared" ref="F17:Y17" si="7">F18+F19</f>
        <v>304781.66800000001</v>
      </c>
      <c r="G17" s="11">
        <f t="shared" si="7"/>
        <v>313595.5</v>
      </c>
      <c r="H17" s="11">
        <f t="shared" si="7"/>
        <v>305820.5</v>
      </c>
      <c r="I17" s="11">
        <f t="shared" si="7"/>
        <v>373158.5</v>
      </c>
      <c r="J17" s="11">
        <f t="shared" si="7"/>
        <v>366412.5</v>
      </c>
      <c r="K17" s="11">
        <f t="shared" si="7"/>
        <v>404338.5</v>
      </c>
      <c r="L17" s="11">
        <f t="shared" si="7"/>
        <v>398916.5</v>
      </c>
      <c r="M17" s="11">
        <f t="shared" si="7"/>
        <v>375916.5</v>
      </c>
      <c r="N17" s="11">
        <f>N18+N19</f>
        <v>196455.7085178</v>
      </c>
      <c r="O17" s="11">
        <f t="shared" si="7"/>
        <v>197756.85242000001</v>
      </c>
      <c r="P17" s="11">
        <f t="shared" si="7"/>
        <v>254757.88141459998</v>
      </c>
      <c r="Q17" s="11">
        <f t="shared" si="7"/>
        <v>218960.45941499999</v>
      </c>
      <c r="R17" s="11">
        <f t="shared" si="7"/>
        <v>115258.043863</v>
      </c>
      <c r="S17" s="11">
        <f t="shared" si="7"/>
        <v>112956.849201</v>
      </c>
      <c r="T17" s="11">
        <f t="shared" si="7"/>
        <v>163264.78472639999</v>
      </c>
      <c r="U17" s="11">
        <f t="shared" si="7"/>
        <v>288773.20780440001</v>
      </c>
      <c r="V17" s="11">
        <f t="shared" si="7"/>
        <v>270831.12727220001</v>
      </c>
      <c r="W17" s="11">
        <f t="shared" si="7"/>
        <v>276402.67889962997</v>
      </c>
      <c r="X17" s="11">
        <f t="shared" si="7"/>
        <v>294489.09552020003</v>
      </c>
      <c r="Y17" s="11">
        <f t="shared" si="7"/>
        <v>280520.52217260998</v>
      </c>
      <c r="Z17" s="11">
        <f>Z18+Z19</f>
        <v>188366.383088</v>
      </c>
      <c r="AA17" s="11">
        <f t="shared" ref="AA17:AK17" si="8">AA18+AA19</f>
        <v>80576.935983599993</v>
      </c>
      <c r="AB17" s="11">
        <f t="shared" si="8"/>
        <v>191247.74036145001</v>
      </c>
      <c r="AC17" s="11">
        <f t="shared" si="8"/>
        <v>134949.50479100001</v>
      </c>
      <c r="AD17" s="11">
        <f t="shared" si="8"/>
        <v>107905.1511832</v>
      </c>
      <c r="AE17" s="11">
        <f t="shared" si="8"/>
        <v>161673.448477</v>
      </c>
      <c r="AF17" s="11">
        <f t="shared" si="8"/>
        <v>199419.57470100001</v>
      </c>
      <c r="AG17" s="11">
        <f t="shared" si="8"/>
        <v>129115.325692</v>
      </c>
      <c r="AH17" s="11">
        <f t="shared" si="8"/>
        <v>222632.81802499999</v>
      </c>
      <c r="AI17" s="11">
        <f t="shared" si="8"/>
        <v>175220.299</v>
      </c>
      <c r="AJ17" s="11">
        <f t="shared" si="8"/>
        <v>238016.43175799999</v>
      </c>
      <c r="AK17" s="11">
        <f t="shared" si="8"/>
        <v>187689.149806</v>
      </c>
      <c r="AL17" s="11">
        <f>AL18+AL19</f>
        <v>373643.82542979997</v>
      </c>
      <c r="AM17" s="11">
        <f t="shared" ref="AM17:AW17" si="9">AM18+AM19</f>
        <v>383913.41643639997</v>
      </c>
      <c r="AN17" s="11">
        <f t="shared" si="9"/>
        <v>455636.64105314994</v>
      </c>
      <c r="AO17" s="11">
        <f t="shared" si="9"/>
        <v>422454.45462400001</v>
      </c>
      <c r="AP17" s="11">
        <f t="shared" si="9"/>
        <v>312134.56067979999</v>
      </c>
      <c r="AQ17" s="11">
        <f t="shared" si="9"/>
        <v>264878.90072400001</v>
      </c>
      <c r="AR17" s="11">
        <f t="shared" si="9"/>
        <v>269665.71002539992</v>
      </c>
      <c r="AS17" s="11">
        <f t="shared" si="9"/>
        <v>532816.38211240002</v>
      </c>
      <c r="AT17" s="11">
        <f t="shared" si="9"/>
        <v>414610.80924720003</v>
      </c>
      <c r="AU17" s="11">
        <f t="shared" si="9"/>
        <v>505520.87989962997</v>
      </c>
      <c r="AV17" s="11">
        <f t="shared" si="9"/>
        <v>455389.16376220004</v>
      </c>
      <c r="AW17" s="11">
        <f t="shared" si="9"/>
        <v>468747.87236661004</v>
      </c>
    </row>
    <row r="18" spans="1:56" s="4" customFormat="1" x14ac:dyDescent="0.25">
      <c r="A18" s="13" t="s">
        <v>19</v>
      </c>
      <c r="B18" s="3">
        <v>202775.5</v>
      </c>
      <c r="C18" s="3">
        <v>113521.5</v>
      </c>
      <c r="D18" s="3">
        <v>215376.5</v>
      </c>
      <c r="E18" s="3">
        <v>175778.5</v>
      </c>
      <c r="F18" s="3">
        <v>163774.5</v>
      </c>
      <c r="G18" s="3">
        <v>185053.5</v>
      </c>
      <c r="H18" s="3">
        <v>170256.5</v>
      </c>
      <c r="I18" s="3">
        <v>201692.5</v>
      </c>
      <c r="J18" s="3">
        <v>208295.5</v>
      </c>
      <c r="K18" s="3">
        <v>222349.5</v>
      </c>
      <c r="L18" s="3">
        <v>223712.5</v>
      </c>
      <c r="M18" s="38">
        <v>208505.5</v>
      </c>
      <c r="N18" s="3">
        <v>193235.7867688</v>
      </c>
      <c r="O18" s="3">
        <v>189857.60692600001</v>
      </c>
      <c r="P18" s="3">
        <v>254096.40703959999</v>
      </c>
      <c r="Q18" s="3">
        <v>217850.76435499999</v>
      </c>
      <c r="R18" s="3">
        <v>114682.483018</v>
      </c>
      <c r="S18" s="3">
        <v>112283.602088</v>
      </c>
      <c r="T18" s="3">
        <v>161678.44197499999</v>
      </c>
      <c r="U18" s="3">
        <v>288236.97725579998</v>
      </c>
      <c r="V18" s="3">
        <v>270260.5114812</v>
      </c>
      <c r="W18" s="3">
        <v>272265.72275562998</v>
      </c>
      <c r="X18" s="3">
        <v>289020.54150260001</v>
      </c>
      <c r="Y18" s="38">
        <v>275517.36724761</v>
      </c>
      <c r="Z18" s="3">
        <v>154318.01300000001</v>
      </c>
      <c r="AA18" s="3">
        <v>76711.649999999994</v>
      </c>
      <c r="AB18" s="3">
        <v>162198.10399999999</v>
      </c>
      <c r="AC18" s="3">
        <v>134348.83300000001</v>
      </c>
      <c r="AD18" s="3">
        <v>107454.48299999999</v>
      </c>
      <c r="AE18" s="3">
        <v>160969.932</v>
      </c>
      <c r="AF18" s="3">
        <v>157635.402</v>
      </c>
      <c r="AG18" s="3">
        <v>125013.579</v>
      </c>
      <c r="AH18" s="3">
        <v>206116.05499999999</v>
      </c>
      <c r="AI18" s="3">
        <v>169162.29</v>
      </c>
      <c r="AJ18" s="3">
        <v>229673.37299999999</v>
      </c>
      <c r="AK18" s="38">
        <v>176536.28599999999</v>
      </c>
      <c r="AL18" s="3">
        <f t="shared" ref="AL18:AW19" si="10">(B18+N18-Z18)</f>
        <v>241693.27376879999</v>
      </c>
      <c r="AM18" s="3">
        <f t="shared" si="10"/>
        <v>226667.45692599998</v>
      </c>
      <c r="AN18" s="3">
        <f t="shared" si="10"/>
        <v>307274.80303959997</v>
      </c>
      <c r="AO18" s="3">
        <f t="shared" si="10"/>
        <v>259280.43135499998</v>
      </c>
      <c r="AP18" s="3">
        <f t="shared" si="10"/>
        <v>171002.50001800002</v>
      </c>
      <c r="AQ18" s="3">
        <f t="shared" si="10"/>
        <v>136367.17008799998</v>
      </c>
      <c r="AR18" s="3">
        <f t="shared" si="10"/>
        <v>174299.53997499996</v>
      </c>
      <c r="AS18" s="3">
        <f t="shared" si="10"/>
        <v>364915.89825580001</v>
      </c>
      <c r="AT18" s="3">
        <f t="shared" si="10"/>
        <v>272439.9564812</v>
      </c>
      <c r="AU18" s="3">
        <f t="shared" si="10"/>
        <v>325452.93275563</v>
      </c>
      <c r="AV18" s="3">
        <f t="shared" si="10"/>
        <v>283059.66850260005</v>
      </c>
      <c r="AW18" s="17">
        <f>(M18+Y18-AK18)</f>
        <v>307486.58124761004</v>
      </c>
    </row>
    <row r="19" spans="1:56" s="4" customFormat="1" x14ac:dyDescent="0.25">
      <c r="A19" s="13" t="s">
        <v>46</v>
      </c>
      <c r="B19" s="3">
        <v>162779</v>
      </c>
      <c r="C19" s="3">
        <v>153212</v>
      </c>
      <c r="D19" s="3">
        <v>176750</v>
      </c>
      <c r="E19" s="3">
        <v>162665</v>
      </c>
      <c r="F19" s="3">
        <v>141007.16800000001</v>
      </c>
      <c r="G19" s="3">
        <v>128542</v>
      </c>
      <c r="H19" s="3">
        <v>135564</v>
      </c>
      <c r="I19" s="3">
        <v>171466</v>
      </c>
      <c r="J19" s="3">
        <v>158117</v>
      </c>
      <c r="K19" s="3">
        <v>181989</v>
      </c>
      <c r="L19" s="3">
        <v>175204</v>
      </c>
      <c r="M19" s="17">
        <v>167411</v>
      </c>
      <c r="N19" s="3">
        <v>3219.9217490000001</v>
      </c>
      <c r="O19" s="3">
        <v>7899.2454939999998</v>
      </c>
      <c r="P19" s="3">
        <v>661.47437500000001</v>
      </c>
      <c r="Q19" s="3">
        <v>1109.69506</v>
      </c>
      <c r="R19" s="3">
        <v>575.56084499999997</v>
      </c>
      <c r="S19" s="3">
        <v>673.24711300000001</v>
      </c>
      <c r="T19" s="3">
        <v>1586.3427514</v>
      </c>
      <c r="U19" s="3">
        <v>536.23054860000002</v>
      </c>
      <c r="V19" s="3">
        <v>570.61579099999994</v>
      </c>
      <c r="W19" s="3">
        <v>4136.9561439999998</v>
      </c>
      <c r="X19" s="3">
        <v>5468.5540176000004</v>
      </c>
      <c r="Y19" s="38">
        <v>5003.1549249999998</v>
      </c>
      <c r="Z19" s="3">
        <v>34048.370088000003</v>
      </c>
      <c r="AA19" s="3">
        <v>3865.2859835999998</v>
      </c>
      <c r="AB19" s="3">
        <v>29049.636361450001</v>
      </c>
      <c r="AC19" s="3">
        <v>600.67179099999998</v>
      </c>
      <c r="AD19" s="3">
        <v>450.66818319999999</v>
      </c>
      <c r="AE19" s="3">
        <v>703.51647700000001</v>
      </c>
      <c r="AF19" s="3">
        <v>41784.172701000003</v>
      </c>
      <c r="AG19" s="3">
        <v>4101.7466919999997</v>
      </c>
      <c r="AH19" s="3">
        <v>16516.763025</v>
      </c>
      <c r="AI19" s="3">
        <v>6058.009</v>
      </c>
      <c r="AJ19" s="3">
        <v>8343.0587579999992</v>
      </c>
      <c r="AK19" s="17">
        <v>11152.863805999999</v>
      </c>
      <c r="AL19" s="3">
        <f t="shared" si="10"/>
        <v>131950.551661</v>
      </c>
      <c r="AM19" s="3">
        <f t="shared" si="10"/>
        <v>157245.95951039999</v>
      </c>
      <c r="AN19" s="3">
        <f t="shared" si="10"/>
        <v>148361.83801354998</v>
      </c>
      <c r="AO19" s="3">
        <f t="shared" si="10"/>
        <v>163174.023269</v>
      </c>
      <c r="AP19" s="3">
        <f t="shared" si="10"/>
        <v>141132.0606618</v>
      </c>
      <c r="AQ19" s="3">
        <f t="shared" si="10"/>
        <v>128511.73063600001</v>
      </c>
      <c r="AR19" s="3">
        <f t="shared" si="10"/>
        <v>95366.170050399989</v>
      </c>
      <c r="AS19" s="3">
        <f t="shared" si="10"/>
        <v>167900.48385660001</v>
      </c>
      <c r="AT19" s="3">
        <f t="shared" si="10"/>
        <v>142170.852766</v>
      </c>
      <c r="AU19" s="3">
        <f t="shared" si="10"/>
        <v>180067.94714400001</v>
      </c>
      <c r="AV19" s="3">
        <f t="shared" si="10"/>
        <v>172329.49525959999</v>
      </c>
      <c r="AW19" s="17">
        <f t="shared" si="10"/>
        <v>161261.291119</v>
      </c>
    </row>
    <row r="20" spans="1:56" s="4" customFormat="1" x14ac:dyDescent="0.25">
      <c r="A20" s="20" t="s">
        <v>51</v>
      </c>
      <c r="B20" s="11">
        <f>(B21+B36+B50)</f>
        <v>1516811.0018333269</v>
      </c>
      <c r="C20" s="11">
        <f t="shared" ref="C20:AK20" si="11">(C21+C36+C50)</f>
        <v>1429583.0018333269</v>
      </c>
      <c r="D20" s="11">
        <f t="shared" si="11"/>
        <v>1566559.0018333269</v>
      </c>
      <c r="E20" s="11">
        <f t="shared" si="11"/>
        <v>1304350.0018333269</v>
      </c>
      <c r="F20" s="11">
        <f t="shared" si="11"/>
        <v>1134049.0018333269</v>
      </c>
      <c r="G20" s="11">
        <f t="shared" si="11"/>
        <v>1054719.0018333269</v>
      </c>
      <c r="H20" s="11">
        <f t="shared" si="11"/>
        <v>1205000.0018333269</v>
      </c>
      <c r="I20" s="11">
        <f t="shared" si="11"/>
        <v>1375188.0018333269</v>
      </c>
      <c r="J20" s="11">
        <f t="shared" si="11"/>
        <v>1410768.0018333269</v>
      </c>
      <c r="K20" s="11">
        <f t="shared" si="11"/>
        <v>1423459.0018333269</v>
      </c>
      <c r="L20" s="11">
        <f t="shared" si="11"/>
        <v>1457361.0018333269</v>
      </c>
      <c r="M20" s="50">
        <f t="shared" si="11"/>
        <v>1423075.0018333269</v>
      </c>
      <c r="N20" s="12">
        <f t="shared" si="11"/>
        <v>868179.16137900006</v>
      </c>
      <c r="O20" s="12">
        <f t="shared" si="11"/>
        <v>695712.39244339999</v>
      </c>
      <c r="P20" s="12">
        <f t="shared" si="11"/>
        <v>820338.53242593003</v>
      </c>
      <c r="Q20" s="12">
        <f t="shared" si="11"/>
        <v>800852.94217162009</v>
      </c>
      <c r="R20" s="12">
        <f t="shared" si="11"/>
        <v>691370.3366359002</v>
      </c>
      <c r="S20" s="12">
        <f t="shared" si="11"/>
        <v>657865.70601693983</v>
      </c>
      <c r="T20" s="12">
        <f t="shared" si="11"/>
        <v>566010.78332185</v>
      </c>
      <c r="U20" s="12">
        <f t="shared" si="11"/>
        <v>586308.09681740985</v>
      </c>
      <c r="V20" s="12">
        <f t="shared" si="11"/>
        <v>688567.33972807997</v>
      </c>
      <c r="W20" s="12">
        <f t="shared" si="11"/>
        <v>767348.87025079993</v>
      </c>
      <c r="X20" s="12">
        <f t="shared" si="11"/>
        <v>725391.58987904992</v>
      </c>
      <c r="Y20" s="42">
        <f t="shared" si="11"/>
        <v>954932.91329237004</v>
      </c>
      <c r="Z20" s="12">
        <f t="shared" si="11"/>
        <v>328876.90533941</v>
      </c>
      <c r="AA20" s="12">
        <f t="shared" si="11"/>
        <v>356301.216442</v>
      </c>
      <c r="AB20" s="12">
        <f t="shared" si="11"/>
        <v>283770.37088338</v>
      </c>
      <c r="AC20" s="12">
        <f t="shared" si="11"/>
        <v>232153.22280358002</v>
      </c>
      <c r="AD20" s="12">
        <f t="shared" si="11"/>
        <v>249632.85260769003</v>
      </c>
      <c r="AE20" s="12">
        <f t="shared" si="11"/>
        <v>262861.28128280002</v>
      </c>
      <c r="AF20" s="12">
        <f t="shared" si="11"/>
        <v>249600.06310824002</v>
      </c>
      <c r="AG20" s="12">
        <f t="shared" si="11"/>
        <v>259604.04480109998</v>
      </c>
      <c r="AH20" s="12">
        <f t="shared" si="11"/>
        <v>260461.44147770997</v>
      </c>
      <c r="AI20" s="12">
        <f t="shared" si="11"/>
        <v>275531.23668188002</v>
      </c>
      <c r="AJ20" s="12">
        <f t="shared" si="11"/>
        <v>226474.19733819002</v>
      </c>
      <c r="AK20" s="21">
        <f t="shared" si="11"/>
        <v>268648.32396394998</v>
      </c>
      <c r="AL20" s="12">
        <f>(AL21+AL36+AL50)</f>
        <v>2056113.2578729168</v>
      </c>
      <c r="AM20" s="12">
        <f t="shared" ref="AM20:AU20" si="12">(AM21+AM36+AM50)</f>
        <v>1768994.1778347269</v>
      </c>
      <c r="AN20" s="12">
        <f t="shared" si="12"/>
        <v>2103127.1633758768</v>
      </c>
      <c r="AO20" s="12">
        <f t="shared" si="12"/>
        <v>1873049.7212013667</v>
      </c>
      <c r="AP20" s="12">
        <f t="shared" si="12"/>
        <v>1575786.485861537</v>
      </c>
      <c r="AQ20" s="12">
        <f t="shared" si="12"/>
        <v>1449723.4265674667</v>
      </c>
      <c r="AR20" s="12">
        <f t="shared" si="12"/>
        <v>1521410.7220469369</v>
      </c>
      <c r="AS20" s="12">
        <f t="shared" si="12"/>
        <v>1701892.053849637</v>
      </c>
      <c r="AT20" s="12">
        <f t="shared" si="12"/>
        <v>1838873.9000836967</v>
      </c>
      <c r="AU20" s="12">
        <f t="shared" si="12"/>
        <v>1915276.6354022468</v>
      </c>
      <c r="AV20" s="12">
        <f>(AV21+AV36+AV50)</f>
        <v>1956278.3943741869</v>
      </c>
      <c r="AW20" s="21">
        <f>(AW21+AW36+AW50)</f>
        <v>2109359.591161747</v>
      </c>
      <c r="AX20" s="53"/>
      <c r="BB20" s="43"/>
    </row>
    <row r="21" spans="1:56" s="4" customFormat="1" ht="15.6" x14ac:dyDescent="0.25">
      <c r="A21" s="48" t="s">
        <v>63</v>
      </c>
      <c r="B21" s="45">
        <f t="shared" ref="B21:M21" si="13">B22+B25+B26+B35</f>
        <v>640583.26425000001</v>
      </c>
      <c r="C21" s="45">
        <f t="shared" si="13"/>
        <v>583485.26425000001</v>
      </c>
      <c r="D21" s="45">
        <f t="shared" si="13"/>
        <v>637868.26425000001</v>
      </c>
      <c r="E21" s="45">
        <f t="shared" si="13"/>
        <v>547204.26425000001</v>
      </c>
      <c r="F21" s="45">
        <f t="shared" si="13"/>
        <v>487936.26425000001</v>
      </c>
      <c r="G21" s="45">
        <f t="shared" si="13"/>
        <v>412812.26425000001</v>
      </c>
      <c r="H21" s="45">
        <f t="shared" si="13"/>
        <v>493487.26425000001</v>
      </c>
      <c r="I21" s="45">
        <f t="shared" si="13"/>
        <v>566729.26425000001</v>
      </c>
      <c r="J21" s="45">
        <f t="shared" si="13"/>
        <v>587994.26425000001</v>
      </c>
      <c r="K21" s="45">
        <f t="shared" si="13"/>
        <v>554275.26425000001</v>
      </c>
      <c r="L21" s="45">
        <f t="shared" si="13"/>
        <v>584880.26425000001</v>
      </c>
      <c r="M21" s="47">
        <f t="shared" si="13"/>
        <v>545743.26425000001</v>
      </c>
      <c r="N21" s="45">
        <f>N22+SUM(N25:N26)+N27+SUM(N32:N34)+N35+N51</f>
        <v>767894.69810946996</v>
      </c>
      <c r="O21" s="45">
        <f t="shared" ref="O21:Y21" si="14">O22+SUM(O25:O26)+O27+SUM(O32:O34)+O35+O51</f>
        <v>592833.112922</v>
      </c>
      <c r="P21" s="45">
        <f t="shared" si="14"/>
        <v>700396.25473316992</v>
      </c>
      <c r="Q21" s="45">
        <f t="shared" si="14"/>
        <v>714545.82489724003</v>
      </c>
      <c r="R21" s="45">
        <f t="shared" si="14"/>
        <v>620844.41988921014</v>
      </c>
      <c r="S21" s="45">
        <f t="shared" si="14"/>
        <v>582714.27475466987</v>
      </c>
      <c r="T21" s="45">
        <f>T22+SUM(T25:T26)+T27+SUM(T32:T34)+T35+T51</f>
        <v>477621.02932794002</v>
      </c>
      <c r="U21" s="45">
        <f t="shared" si="14"/>
        <v>490262.94515601994</v>
      </c>
      <c r="V21" s="45">
        <f t="shared" si="14"/>
        <v>601311.43341952993</v>
      </c>
      <c r="W21" s="45">
        <f t="shared" si="14"/>
        <v>654151.83592919994</v>
      </c>
      <c r="X21" s="45">
        <f t="shared" si="14"/>
        <v>633731.72081542993</v>
      </c>
      <c r="Y21" s="46">
        <f t="shared" si="14"/>
        <v>776727.86781773006</v>
      </c>
      <c r="Z21" s="45">
        <f t="shared" ref="Z21:AK21" si="15">Z22+SUM(Z25:Z26)+Z27+SUM(Z32:Z34)+Z35+Z51</f>
        <v>94692.052901600007</v>
      </c>
      <c r="AA21" s="45">
        <f t="shared" si="15"/>
        <v>117690.94286270002</v>
      </c>
      <c r="AB21" s="45">
        <f t="shared" si="15"/>
        <v>92891.432180000003</v>
      </c>
      <c r="AC21" s="45">
        <f t="shared" si="15"/>
        <v>77123.778994570006</v>
      </c>
      <c r="AD21" s="45">
        <f t="shared" si="15"/>
        <v>107835.83146042001</v>
      </c>
      <c r="AE21" s="45">
        <f t="shared" si="15"/>
        <v>124739.52612150001</v>
      </c>
      <c r="AF21" s="45">
        <f t="shared" si="15"/>
        <v>101017.21769228001</v>
      </c>
      <c r="AG21" s="45">
        <f t="shared" si="15"/>
        <v>91831.75709952999</v>
      </c>
      <c r="AH21" s="45">
        <f t="shared" si="15"/>
        <v>80511.726483189996</v>
      </c>
      <c r="AI21" s="45">
        <f t="shared" si="15"/>
        <v>74247.70915943</v>
      </c>
      <c r="AJ21" s="45">
        <f t="shared" si="15"/>
        <v>62604.539124960007</v>
      </c>
      <c r="AK21" s="47">
        <f t="shared" si="15"/>
        <v>77263.746595570003</v>
      </c>
      <c r="AL21" s="45">
        <f t="shared" ref="AL21:AW21" si="16">(B21+N21-Z21)</f>
        <v>1313785.9094578698</v>
      </c>
      <c r="AM21" s="45">
        <f t="shared" si="16"/>
        <v>1058627.4343093</v>
      </c>
      <c r="AN21" s="45">
        <f t="shared" si="16"/>
        <v>1245373.0868031699</v>
      </c>
      <c r="AO21" s="45">
        <f t="shared" si="16"/>
        <v>1184626.3101526699</v>
      </c>
      <c r="AP21" s="45">
        <f t="shared" si="16"/>
        <v>1000944.8526787902</v>
      </c>
      <c r="AQ21" s="45">
        <f t="shared" si="16"/>
        <v>870787.01288316981</v>
      </c>
      <c r="AR21" s="45">
        <f t="shared" si="16"/>
        <v>870091.07588566002</v>
      </c>
      <c r="AS21" s="45">
        <f t="shared" si="16"/>
        <v>965160.45230648993</v>
      </c>
      <c r="AT21" s="45">
        <f t="shared" si="16"/>
        <v>1108793.9711863399</v>
      </c>
      <c r="AU21" s="45">
        <f t="shared" si="16"/>
        <v>1134179.3910197699</v>
      </c>
      <c r="AV21" s="45">
        <f t="shared" si="16"/>
        <v>1156007.4459404699</v>
      </c>
      <c r="AW21" s="47">
        <f t="shared" si="16"/>
        <v>1245207.3854721603</v>
      </c>
      <c r="BD21" s="43"/>
    </row>
    <row r="22" spans="1:56" s="4" customFormat="1" x14ac:dyDescent="0.25">
      <c r="A22" s="22" t="s">
        <v>20</v>
      </c>
      <c r="B22" s="3">
        <f t="shared" ref="B22:AW22" si="17">(B23+B24)</f>
        <v>123093.26424999999</v>
      </c>
      <c r="C22" s="3">
        <f t="shared" si="17"/>
        <v>131910.26425000001</v>
      </c>
      <c r="D22" s="3">
        <f t="shared" si="17"/>
        <v>151470.26425000001</v>
      </c>
      <c r="E22" s="3">
        <f t="shared" si="17"/>
        <v>108281.26424999999</v>
      </c>
      <c r="F22" s="3">
        <f t="shared" si="17"/>
        <v>121916.26424999999</v>
      </c>
      <c r="G22" s="3">
        <f t="shared" si="17"/>
        <v>86917.264249999993</v>
      </c>
      <c r="H22" s="3">
        <f t="shared" si="17"/>
        <v>91536.264249999993</v>
      </c>
      <c r="I22" s="3">
        <f t="shared" si="17"/>
        <v>103866.26424999999</v>
      </c>
      <c r="J22" s="3">
        <f t="shared" si="17"/>
        <v>105859.26424999999</v>
      </c>
      <c r="K22" s="3">
        <f t="shared" si="17"/>
        <v>89618.264249999993</v>
      </c>
      <c r="L22" s="3">
        <f t="shared" si="17"/>
        <v>91997.264249999993</v>
      </c>
      <c r="M22" s="38">
        <f t="shared" si="17"/>
        <v>83811.264250000007</v>
      </c>
      <c r="N22" s="3">
        <f t="shared" si="17"/>
        <v>103308.21962412</v>
      </c>
      <c r="O22" s="3">
        <f t="shared" si="17"/>
        <v>77084.987082399995</v>
      </c>
      <c r="P22" s="3">
        <f t="shared" si="17"/>
        <v>104008.49132298</v>
      </c>
      <c r="Q22" s="3">
        <f t="shared" si="17"/>
        <v>88294.886687930004</v>
      </c>
      <c r="R22" s="3">
        <f t="shared" si="17"/>
        <v>85195.119816540013</v>
      </c>
      <c r="S22" s="3">
        <f t="shared" si="17"/>
        <v>108558.64526557999</v>
      </c>
      <c r="T22" s="3">
        <f>(T23+T24)</f>
        <v>61921.789625109996</v>
      </c>
      <c r="U22" s="3">
        <f t="shared" si="17"/>
        <v>69240.556964810006</v>
      </c>
      <c r="V22" s="3">
        <f t="shared" si="17"/>
        <v>70364.871835350001</v>
      </c>
      <c r="W22" s="3">
        <f t="shared" si="17"/>
        <v>61310.56051748</v>
      </c>
      <c r="X22" s="3">
        <f t="shared" si="17"/>
        <v>58012.82080514</v>
      </c>
      <c r="Y22" s="38">
        <f t="shared" si="17"/>
        <v>74050.72142983001</v>
      </c>
      <c r="Z22" s="3">
        <f t="shared" si="17"/>
        <v>2385.2090010700003</v>
      </c>
      <c r="AA22" s="3">
        <f t="shared" si="17"/>
        <v>3765.5829239999998</v>
      </c>
      <c r="AB22" s="3">
        <f t="shared" si="17"/>
        <v>1484.7059319999998</v>
      </c>
      <c r="AC22" s="3">
        <f t="shared" si="17"/>
        <v>1064.0258907799998</v>
      </c>
      <c r="AD22" s="3">
        <f t="shared" si="17"/>
        <v>1615.7083790000001</v>
      </c>
      <c r="AE22" s="3">
        <f t="shared" si="17"/>
        <v>2301.8316881999999</v>
      </c>
      <c r="AF22" s="3">
        <f>(AF23+AF24)</f>
        <v>1441.698701</v>
      </c>
      <c r="AG22" s="3">
        <f t="shared" si="17"/>
        <v>1872.72614</v>
      </c>
      <c r="AH22" s="3">
        <f t="shared" si="17"/>
        <v>1252.1022929999999</v>
      </c>
      <c r="AI22" s="3">
        <f t="shared" si="17"/>
        <v>928.82901199999992</v>
      </c>
      <c r="AJ22" s="3">
        <f t="shared" si="17"/>
        <v>869.30145400000004</v>
      </c>
      <c r="AK22" s="17">
        <f t="shared" si="17"/>
        <v>567.40506700000003</v>
      </c>
      <c r="AL22" s="3">
        <f t="shared" si="17"/>
        <v>224016.27487304999</v>
      </c>
      <c r="AM22" s="3">
        <f t="shared" si="17"/>
        <v>205229.6684084</v>
      </c>
      <c r="AN22" s="3">
        <f t="shared" si="17"/>
        <v>253994.04964097997</v>
      </c>
      <c r="AO22" s="3">
        <f t="shared" si="17"/>
        <v>195512.12504714998</v>
      </c>
      <c r="AP22" s="3">
        <f t="shared" si="17"/>
        <v>205495.67568753997</v>
      </c>
      <c r="AQ22" s="3">
        <f t="shared" si="17"/>
        <v>193174.07782737998</v>
      </c>
      <c r="AR22" s="3">
        <f t="shared" si="17"/>
        <v>152016.35517410998</v>
      </c>
      <c r="AS22" s="3">
        <f t="shared" si="17"/>
        <v>171234.09507481</v>
      </c>
      <c r="AT22" s="3">
        <f t="shared" si="17"/>
        <v>174972.03379235003</v>
      </c>
      <c r="AU22" s="3">
        <f t="shared" si="17"/>
        <v>149999.99575547999</v>
      </c>
      <c r="AV22" s="3">
        <f t="shared" si="17"/>
        <v>149140.78360113999</v>
      </c>
      <c r="AW22" s="17">
        <f t="shared" si="17"/>
        <v>157294.58061283</v>
      </c>
    </row>
    <row r="23" spans="1:56" s="4" customFormat="1" x14ac:dyDescent="0.25">
      <c r="A23" s="23" t="s">
        <v>21</v>
      </c>
      <c r="B23" s="3">
        <v>88547.514249999993</v>
      </c>
      <c r="C23" s="3">
        <v>91750.514249999993</v>
      </c>
      <c r="D23" s="3">
        <v>112362.51424999999</v>
      </c>
      <c r="E23" s="3">
        <v>79081.514249999993</v>
      </c>
      <c r="F23" s="3">
        <v>94891.514249999993</v>
      </c>
      <c r="G23" s="3">
        <v>69538.514249999993</v>
      </c>
      <c r="H23" s="3">
        <v>67697.514249999993</v>
      </c>
      <c r="I23" s="3">
        <v>75749.514249999993</v>
      </c>
      <c r="J23" s="3">
        <v>82482.514249999993</v>
      </c>
      <c r="K23" s="3">
        <v>66219.514249999993</v>
      </c>
      <c r="L23" s="3">
        <v>68158.514249999993</v>
      </c>
      <c r="M23" s="38">
        <v>61550.51425</v>
      </c>
      <c r="N23" s="3">
        <v>51152.104218</v>
      </c>
      <c r="O23" s="3">
        <v>25558.630970900002</v>
      </c>
      <c r="P23" s="3">
        <v>45544.153337999996</v>
      </c>
      <c r="Q23" s="3">
        <v>41891.990656000002</v>
      </c>
      <c r="R23" s="3">
        <v>45308.816528000003</v>
      </c>
      <c r="S23" s="3">
        <v>51322.801683999998</v>
      </c>
      <c r="T23" s="3">
        <v>25821.238068999999</v>
      </c>
      <c r="U23" s="3">
        <v>32879.706873000003</v>
      </c>
      <c r="V23" s="3">
        <v>23072.893131600002</v>
      </c>
      <c r="W23" s="3">
        <v>28793.022625000001</v>
      </c>
      <c r="X23" s="3">
        <v>25212.774012999998</v>
      </c>
      <c r="Y23" s="38">
        <v>45521.169259000002</v>
      </c>
      <c r="Z23" s="3">
        <v>1034.0183300000001</v>
      </c>
      <c r="AA23" s="3">
        <v>1657.373</v>
      </c>
      <c r="AB23" s="3">
        <v>951.17340000000002</v>
      </c>
      <c r="AC23" s="3">
        <v>649.00699999999995</v>
      </c>
      <c r="AD23" s="3">
        <v>1012.183993</v>
      </c>
      <c r="AE23" s="3">
        <v>1829.1823119999999</v>
      </c>
      <c r="AF23" s="3">
        <v>765.43394000000001</v>
      </c>
      <c r="AG23" s="3">
        <v>1304.317937</v>
      </c>
      <c r="AH23" s="3">
        <v>695.08342000000005</v>
      </c>
      <c r="AI23" s="3">
        <v>514.52419999999995</v>
      </c>
      <c r="AJ23" s="3">
        <v>284.35491999999999</v>
      </c>
      <c r="AK23" s="38">
        <v>271.95400000000001</v>
      </c>
      <c r="AL23" s="3">
        <f t="shared" ref="AL23:AW26" si="18">(B23+N23-Z23)</f>
        <v>138665.60013800001</v>
      </c>
      <c r="AM23" s="3">
        <f t="shared" si="18"/>
        <v>115651.77222089999</v>
      </c>
      <c r="AN23" s="3">
        <f t="shared" si="18"/>
        <v>156955.49418799998</v>
      </c>
      <c r="AO23" s="3">
        <f t="shared" si="18"/>
        <v>120324.49790599999</v>
      </c>
      <c r="AP23" s="3">
        <f t="shared" si="18"/>
        <v>139188.14678499999</v>
      </c>
      <c r="AQ23" s="3">
        <f t="shared" si="18"/>
        <v>119032.13362199998</v>
      </c>
      <c r="AR23" s="3">
        <f t="shared" si="18"/>
        <v>92753.318378999989</v>
      </c>
      <c r="AS23" s="3">
        <f t="shared" si="18"/>
        <v>107324.903186</v>
      </c>
      <c r="AT23" s="3">
        <f>(J23+V23-AH23)</f>
        <v>104860.32396160001</v>
      </c>
      <c r="AU23" s="3">
        <f>(K23+W23-AI23)</f>
        <v>94498.012674999991</v>
      </c>
      <c r="AV23" s="3">
        <f>(L23+X23-AJ23)</f>
        <v>93086.933342999997</v>
      </c>
      <c r="AW23" s="17">
        <f>(M23+Y23-AK23)</f>
        <v>106799.729509</v>
      </c>
    </row>
    <row r="24" spans="1:56" s="4" customFormat="1" x14ac:dyDescent="0.25">
      <c r="A24" s="24" t="s">
        <v>22</v>
      </c>
      <c r="B24" s="3">
        <v>34545.75</v>
      </c>
      <c r="C24" s="3">
        <v>40159.75</v>
      </c>
      <c r="D24" s="3">
        <v>39107.75</v>
      </c>
      <c r="E24" s="3">
        <v>29199.75</v>
      </c>
      <c r="F24" s="3">
        <v>27024.75</v>
      </c>
      <c r="G24" s="3">
        <v>17378.75</v>
      </c>
      <c r="H24" s="3">
        <v>23838.75</v>
      </c>
      <c r="I24" s="3">
        <v>28116.75</v>
      </c>
      <c r="J24" s="3">
        <v>23376.75</v>
      </c>
      <c r="K24" s="3">
        <v>23398.75</v>
      </c>
      <c r="L24" s="3">
        <v>23838.75</v>
      </c>
      <c r="M24" s="38">
        <v>22260.75</v>
      </c>
      <c r="N24" s="3">
        <v>52156.11540612</v>
      </c>
      <c r="O24" s="3">
        <v>51526.356111499997</v>
      </c>
      <c r="P24" s="3">
        <v>58464.337984979997</v>
      </c>
      <c r="Q24" s="3">
        <v>46402.896031930002</v>
      </c>
      <c r="R24" s="3">
        <v>39886.303288540003</v>
      </c>
      <c r="S24" s="3">
        <v>57235.843581579997</v>
      </c>
      <c r="T24" s="3">
        <v>36100.551556109996</v>
      </c>
      <c r="U24" s="3">
        <v>36360.850091810004</v>
      </c>
      <c r="V24" s="3">
        <v>47291.978703749999</v>
      </c>
      <c r="W24" s="3">
        <v>32517.537892479999</v>
      </c>
      <c r="X24" s="3">
        <v>32800.046792139998</v>
      </c>
      <c r="Y24" s="38">
        <v>28529.55217083</v>
      </c>
      <c r="Z24" s="3">
        <v>1351.19067107</v>
      </c>
      <c r="AA24" s="3">
        <v>2108.2099239999998</v>
      </c>
      <c r="AB24" s="3">
        <v>533.53253199999995</v>
      </c>
      <c r="AC24" s="3">
        <v>415.01889077999999</v>
      </c>
      <c r="AD24" s="3">
        <v>603.52438600000005</v>
      </c>
      <c r="AE24" s="3">
        <v>472.64937620000001</v>
      </c>
      <c r="AF24" s="3">
        <v>676.26476100000002</v>
      </c>
      <c r="AG24" s="3">
        <v>568.40820299999996</v>
      </c>
      <c r="AH24" s="3">
        <v>557.01887299999999</v>
      </c>
      <c r="AI24" s="3">
        <v>414.30481200000003</v>
      </c>
      <c r="AJ24" s="3">
        <v>584.94653400000004</v>
      </c>
      <c r="AK24" s="38">
        <v>295.45106700000002</v>
      </c>
      <c r="AL24" s="3">
        <f t="shared" si="18"/>
        <v>85350.674735049994</v>
      </c>
      <c r="AM24" s="3">
        <f t="shared" si="18"/>
        <v>89577.89618750001</v>
      </c>
      <c r="AN24" s="3">
        <f t="shared" si="18"/>
        <v>97038.555452979999</v>
      </c>
      <c r="AO24" s="3">
        <f t="shared" si="18"/>
        <v>75187.627141149991</v>
      </c>
      <c r="AP24" s="3">
        <f t="shared" si="18"/>
        <v>66307.528902539998</v>
      </c>
      <c r="AQ24" s="3">
        <f t="shared" si="18"/>
        <v>74141.944205380001</v>
      </c>
      <c r="AR24" s="3">
        <f t="shared" si="18"/>
        <v>59263.036795109998</v>
      </c>
      <c r="AS24" s="3">
        <f t="shared" si="18"/>
        <v>63909.191888810004</v>
      </c>
      <c r="AT24" s="3">
        <f t="shared" si="18"/>
        <v>70111.709830750013</v>
      </c>
      <c r="AU24" s="3">
        <f t="shared" si="18"/>
        <v>55501.98308048</v>
      </c>
      <c r="AV24" s="3">
        <f t="shared" si="18"/>
        <v>56053.850258139995</v>
      </c>
      <c r="AW24" s="17">
        <f t="shared" si="18"/>
        <v>50494.851103829998</v>
      </c>
    </row>
    <row r="25" spans="1:56" s="4" customFormat="1" x14ac:dyDescent="0.25">
      <c r="A25" s="23" t="s">
        <v>4</v>
      </c>
      <c r="B25" s="3">
        <v>235156</v>
      </c>
      <c r="C25" s="3">
        <v>194137</v>
      </c>
      <c r="D25" s="3">
        <v>242738</v>
      </c>
      <c r="E25" s="3">
        <v>192158</v>
      </c>
      <c r="F25" s="3">
        <v>152711</v>
      </c>
      <c r="G25" s="3">
        <v>136445</v>
      </c>
      <c r="H25" s="3">
        <v>180364</v>
      </c>
      <c r="I25" s="3">
        <v>213676</v>
      </c>
      <c r="J25" s="3">
        <v>220841</v>
      </c>
      <c r="K25" s="3">
        <v>183232</v>
      </c>
      <c r="L25" s="3">
        <v>228831</v>
      </c>
      <c r="M25" s="38">
        <v>183747</v>
      </c>
      <c r="N25" s="3">
        <v>157656.09148289001</v>
      </c>
      <c r="O25" s="3">
        <v>93982.444094999999</v>
      </c>
      <c r="P25" s="3">
        <v>134755.58861347</v>
      </c>
      <c r="Q25" s="3">
        <v>130989.5101877</v>
      </c>
      <c r="R25" s="3">
        <v>154164.83157030001</v>
      </c>
      <c r="S25" s="3">
        <v>127634.84760747</v>
      </c>
      <c r="T25" s="3">
        <v>73053.002830490004</v>
      </c>
      <c r="U25" s="3">
        <v>67960.756431970003</v>
      </c>
      <c r="V25" s="3">
        <v>107375.36798799</v>
      </c>
      <c r="W25" s="3">
        <v>154086.36838264999</v>
      </c>
      <c r="X25" s="3">
        <v>110687.7655654</v>
      </c>
      <c r="Y25" s="38">
        <v>183918.66626934</v>
      </c>
      <c r="Z25" s="3">
        <v>8322.4333162000003</v>
      </c>
      <c r="AA25" s="3">
        <v>13016.873664999999</v>
      </c>
      <c r="AB25" s="3">
        <v>8150.6662682599999</v>
      </c>
      <c r="AC25" s="3">
        <v>6285.7523334899997</v>
      </c>
      <c r="AD25" s="3">
        <v>10326.33621612</v>
      </c>
      <c r="AE25" s="3">
        <v>17660.749951000002</v>
      </c>
      <c r="AF25" s="3">
        <v>8618.7597920000007</v>
      </c>
      <c r="AG25" s="3">
        <v>11247.407964</v>
      </c>
      <c r="AH25" s="3">
        <v>11621.160245999999</v>
      </c>
      <c r="AI25" s="3">
        <v>12261.995127</v>
      </c>
      <c r="AJ25" s="3">
        <v>7601.901648</v>
      </c>
      <c r="AK25" s="38">
        <v>6943.1726170000002</v>
      </c>
      <c r="AL25" s="3">
        <f t="shared" si="18"/>
        <v>384489.65816669003</v>
      </c>
      <c r="AM25" s="3">
        <f t="shared" si="18"/>
        <v>275102.57042999996</v>
      </c>
      <c r="AN25" s="3">
        <f t="shared" si="18"/>
        <v>369342.92234520998</v>
      </c>
      <c r="AO25" s="3">
        <f t="shared" si="18"/>
        <v>316861.75785420998</v>
      </c>
      <c r="AP25" s="3">
        <f t="shared" si="18"/>
        <v>296549.49535418005</v>
      </c>
      <c r="AQ25" s="3">
        <f t="shared" si="18"/>
        <v>246419.09765647</v>
      </c>
      <c r="AR25" s="3">
        <f t="shared" si="18"/>
        <v>244798.24303849001</v>
      </c>
      <c r="AS25" s="3">
        <f t="shared" si="18"/>
        <v>270389.34846796998</v>
      </c>
      <c r="AT25" s="3">
        <f t="shared" si="18"/>
        <v>316595.20774199005</v>
      </c>
      <c r="AU25" s="3">
        <f t="shared" si="18"/>
        <v>325056.37325564999</v>
      </c>
      <c r="AV25" s="3">
        <f t="shared" si="18"/>
        <v>331916.86391740001</v>
      </c>
      <c r="AW25" s="17">
        <f t="shared" si="18"/>
        <v>360722.49365233997</v>
      </c>
    </row>
    <row r="26" spans="1:56" s="4" customFormat="1" x14ac:dyDescent="0.25">
      <c r="A26" s="23" t="s">
        <v>5</v>
      </c>
      <c r="B26" s="3">
        <v>282334</v>
      </c>
      <c r="C26" s="3">
        <v>257438</v>
      </c>
      <c r="D26" s="3">
        <v>243660</v>
      </c>
      <c r="E26" s="3">
        <v>246765</v>
      </c>
      <c r="F26" s="3">
        <v>213309</v>
      </c>
      <c r="G26" s="3">
        <v>189450</v>
      </c>
      <c r="H26" s="3">
        <v>221587</v>
      </c>
      <c r="I26" s="3">
        <v>249187</v>
      </c>
      <c r="J26" s="3">
        <v>261294</v>
      </c>
      <c r="K26" s="3">
        <v>281425</v>
      </c>
      <c r="L26" s="3">
        <v>264052</v>
      </c>
      <c r="M26" s="38">
        <v>278185</v>
      </c>
      <c r="N26" s="3">
        <v>73923.754712359994</v>
      </c>
      <c r="O26" s="3">
        <v>80577.878464199996</v>
      </c>
      <c r="P26" s="3">
        <v>87444.754021279994</v>
      </c>
      <c r="Q26" s="3">
        <v>109848.71554036</v>
      </c>
      <c r="R26" s="3">
        <v>64592.89724341</v>
      </c>
      <c r="S26" s="3">
        <v>61826.465946030003</v>
      </c>
      <c r="T26" s="3">
        <v>49979.454955369998</v>
      </c>
      <c r="U26" s="3">
        <v>54450.225457729997</v>
      </c>
      <c r="V26" s="3">
        <v>70703.442353570004</v>
      </c>
      <c r="W26" s="3">
        <v>82271.501467900001</v>
      </c>
      <c r="X26" s="3">
        <v>78770.462414499998</v>
      </c>
      <c r="Y26" s="38">
        <v>76249.499628520003</v>
      </c>
      <c r="Z26" s="3">
        <v>14353.788135479999</v>
      </c>
      <c r="AA26" s="3">
        <v>17817.962208299999</v>
      </c>
      <c r="AB26" s="3">
        <v>13412.151947599999</v>
      </c>
      <c r="AC26" s="3">
        <v>17317.75104521</v>
      </c>
      <c r="AD26" s="3">
        <v>26501.801078929999</v>
      </c>
      <c r="AE26" s="3">
        <v>25362.810874899998</v>
      </c>
      <c r="AF26" s="3">
        <v>15411.5263024</v>
      </c>
      <c r="AG26" s="3">
        <v>17625.136640330002</v>
      </c>
      <c r="AH26" s="3">
        <v>10825.511660100001</v>
      </c>
      <c r="AI26" s="3">
        <v>10061.7573139</v>
      </c>
      <c r="AJ26" s="3">
        <v>6169.5813770000004</v>
      </c>
      <c r="AK26" s="38">
        <v>8595.1464166000005</v>
      </c>
      <c r="AL26" s="3">
        <f t="shared" si="18"/>
        <v>341903.96657687996</v>
      </c>
      <c r="AM26" s="3">
        <f t="shared" si="18"/>
        <v>320197.9162559</v>
      </c>
      <c r="AN26" s="3">
        <f t="shared" si="18"/>
        <v>317692.60207367997</v>
      </c>
      <c r="AO26" s="3">
        <f t="shared" si="18"/>
        <v>339295.96449515002</v>
      </c>
      <c r="AP26" s="3">
        <f t="shared" si="18"/>
        <v>251400.09616448</v>
      </c>
      <c r="AQ26" s="3">
        <f t="shared" si="18"/>
        <v>225913.65507112999</v>
      </c>
      <c r="AR26" s="3">
        <f t="shared" si="18"/>
        <v>256154.92865297</v>
      </c>
      <c r="AS26" s="3">
        <f t="shared" si="18"/>
        <v>286012.08881739998</v>
      </c>
      <c r="AT26" s="3">
        <f t="shared" si="18"/>
        <v>321171.93069347</v>
      </c>
      <c r="AU26" s="3">
        <f t="shared" si="18"/>
        <v>353634.74415400001</v>
      </c>
      <c r="AV26" s="3">
        <f t="shared" si="18"/>
        <v>336652.88103749999</v>
      </c>
      <c r="AW26" s="17">
        <f t="shared" si="18"/>
        <v>345839.35321192001</v>
      </c>
    </row>
    <row r="27" spans="1:56" s="4" customFormat="1" x14ac:dyDescent="0.25">
      <c r="A27" s="48" t="s">
        <v>56</v>
      </c>
      <c r="B27" s="45">
        <f t="shared" ref="B27:AK27" si="19">SUM(B28:B31)</f>
        <v>231771.87508333</v>
      </c>
      <c r="C27" s="45">
        <f t="shared" si="19"/>
        <v>235897.87508333</v>
      </c>
      <c r="D27" s="45">
        <f t="shared" si="19"/>
        <v>253319.87508333</v>
      </c>
      <c r="E27" s="45">
        <f t="shared" si="19"/>
        <v>170205.87508333</v>
      </c>
      <c r="F27" s="45">
        <f t="shared" si="19"/>
        <v>148883.87508333</v>
      </c>
      <c r="G27" s="45">
        <f t="shared" si="19"/>
        <v>186070.87508333</v>
      </c>
      <c r="H27" s="45">
        <f t="shared" si="19"/>
        <v>217073.87508333</v>
      </c>
      <c r="I27" s="45">
        <f t="shared" si="19"/>
        <v>225912.87508333</v>
      </c>
      <c r="J27" s="45">
        <f t="shared" si="19"/>
        <v>230804.87508333</v>
      </c>
      <c r="K27" s="45">
        <f t="shared" si="19"/>
        <v>250761.87508333</v>
      </c>
      <c r="L27" s="45">
        <f t="shared" si="19"/>
        <v>245389.87508333</v>
      </c>
      <c r="M27" s="46">
        <f t="shared" si="19"/>
        <v>239113.87508333</v>
      </c>
      <c r="N27" s="45">
        <f t="shared" si="19"/>
        <v>202376.01771811</v>
      </c>
      <c r="O27" s="45">
        <f t="shared" si="19"/>
        <v>165497.18727880003</v>
      </c>
      <c r="P27" s="45">
        <f t="shared" si="19"/>
        <v>165232.5023009</v>
      </c>
      <c r="Q27" s="45">
        <f t="shared" si="19"/>
        <v>173572.50331048001</v>
      </c>
      <c r="R27" s="45">
        <f t="shared" si="19"/>
        <v>163389.58344456</v>
      </c>
      <c r="S27" s="45">
        <f t="shared" si="19"/>
        <v>147629.5639136</v>
      </c>
      <c r="T27" s="45">
        <f>SUM(T28:T31)</f>
        <v>154539.06159498999</v>
      </c>
      <c r="U27" s="45">
        <f t="shared" si="19"/>
        <v>155980.60279000999</v>
      </c>
      <c r="V27" s="45">
        <f t="shared" si="19"/>
        <v>167670.16488285002</v>
      </c>
      <c r="W27" s="45">
        <f t="shared" si="19"/>
        <v>187510.90350544002</v>
      </c>
      <c r="X27" s="45">
        <f t="shared" si="19"/>
        <v>196877.16721410002</v>
      </c>
      <c r="Y27" s="46">
        <f t="shared" si="19"/>
        <v>217905.52340563998</v>
      </c>
      <c r="Z27" s="45">
        <f t="shared" si="19"/>
        <v>25045.694773750001</v>
      </c>
      <c r="AA27" s="45">
        <f t="shared" si="19"/>
        <v>34019.349439600002</v>
      </c>
      <c r="AB27" s="45">
        <f t="shared" si="19"/>
        <v>23867.518413199999</v>
      </c>
      <c r="AC27" s="45">
        <f t="shared" si="19"/>
        <v>21213.47486255</v>
      </c>
      <c r="AD27" s="45">
        <f t="shared" si="19"/>
        <v>31868.408597380003</v>
      </c>
      <c r="AE27" s="45">
        <f t="shared" si="19"/>
        <v>35252.55655845</v>
      </c>
      <c r="AF27" s="45">
        <f>SUM(AF28:AF31)</f>
        <v>39933.60155295</v>
      </c>
      <c r="AG27" s="45">
        <f t="shared" si="19"/>
        <v>25190.9265046</v>
      </c>
      <c r="AH27" s="45">
        <f t="shared" si="19"/>
        <v>33522.448010499997</v>
      </c>
      <c r="AI27" s="45">
        <f t="shared" si="19"/>
        <v>33675.463862179997</v>
      </c>
      <c r="AJ27" s="45">
        <f t="shared" si="19"/>
        <v>30878.370610999998</v>
      </c>
      <c r="AK27" s="46">
        <f t="shared" si="19"/>
        <v>38450.510244999998</v>
      </c>
      <c r="AL27" s="45">
        <f t="shared" ref="AL27:AW27" si="20">SUM(AL28:AL31)</f>
        <v>409102.19802769</v>
      </c>
      <c r="AM27" s="45">
        <f t="shared" si="20"/>
        <v>367375.71292252996</v>
      </c>
      <c r="AN27" s="45">
        <f t="shared" si="20"/>
        <v>394684.85897102999</v>
      </c>
      <c r="AO27" s="45">
        <f t="shared" si="20"/>
        <v>322564.90353125997</v>
      </c>
      <c r="AP27" s="45">
        <f t="shared" si="20"/>
        <v>280405.04993050999</v>
      </c>
      <c r="AQ27" s="45">
        <f t="shared" si="20"/>
        <v>298447.88243848004</v>
      </c>
      <c r="AR27" s="45">
        <f t="shared" si="20"/>
        <v>331679.33512536989</v>
      </c>
      <c r="AS27" s="45">
        <f t="shared" si="20"/>
        <v>356702.55136874004</v>
      </c>
      <c r="AT27" s="45">
        <f t="shared" si="20"/>
        <v>364952.59195567999</v>
      </c>
      <c r="AU27" s="45">
        <f t="shared" si="20"/>
        <v>404597.31472659006</v>
      </c>
      <c r="AV27" s="45">
        <f t="shared" si="20"/>
        <v>411388.67168643</v>
      </c>
      <c r="AW27" s="47">
        <f t="shared" si="20"/>
        <v>418568.88824397005</v>
      </c>
    </row>
    <row r="28" spans="1:56" s="4" customFormat="1" x14ac:dyDescent="0.25">
      <c r="A28" s="24" t="s">
        <v>57</v>
      </c>
      <c r="B28" s="3">
        <v>225145.87508333</v>
      </c>
      <c r="C28" s="3">
        <v>228382.87508333</v>
      </c>
      <c r="D28" s="3">
        <v>244535.87508333</v>
      </c>
      <c r="E28" s="3">
        <v>161472.87508333</v>
      </c>
      <c r="F28" s="3">
        <v>141425.87508333</v>
      </c>
      <c r="G28" s="3">
        <v>179722.87508333</v>
      </c>
      <c r="H28" s="3">
        <v>210221.87508333</v>
      </c>
      <c r="I28" s="3">
        <v>219387.87508333</v>
      </c>
      <c r="J28" s="3">
        <v>224459.87508333</v>
      </c>
      <c r="K28" s="3">
        <v>244623.87508333</v>
      </c>
      <c r="L28" s="3">
        <v>240921.87508333</v>
      </c>
      <c r="M28" s="38">
        <v>234956.87508333</v>
      </c>
      <c r="N28" s="3">
        <v>148265.81181436</v>
      </c>
      <c r="O28" s="3">
        <v>124037.79463040001</v>
      </c>
      <c r="P28" s="3">
        <v>128178.28693685999</v>
      </c>
      <c r="Q28" s="3">
        <v>126136.18994127</v>
      </c>
      <c r="R28" s="3">
        <v>107105.2502794</v>
      </c>
      <c r="S28" s="3">
        <v>100893.6049036</v>
      </c>
      <c r="T28" s="3">
        <v>104324.80000408999</v>
      </c>
      <c r="U28" s="3">
        <v>122064.27371492</v>
      </c>
      <c r="V28" s="3">
        <v>130485.60905378</v>
      </c>
      <c r="W28" s="3">
        <v>143822.56849258</v>
      </c>
      <c r="X28" s="3">
        <v>141550.47686112</v>
      </c>
      <c r="Y28" s="38">
        <v>158303.33283407</v>
      </c>
      <c r="Z28" s="3">
        <v>15976.680017000001</v>
      </c>
      <c r="AA28" s="3">
        <v>20688.9036916</v>
      </c>
      <c r="AB28" s="3">
        <v>16454.332353999998</v>
      </c>
      <c r="AC28" s="3">
        <v>16625.55801311</v>
      </c>
      <c r="AD28" s="3">
        <v>23856.749869200001</v>
      </c>
      <c r="AE28" s="3">
        <v>24386.983293450001</v>
      </c>
      <c r="AF28" s="3">
        <v>26514.807473950001</v>
      </c>
      <c r="AG28" s="3">
        <v>18726.5609926</v>
      </c>
      <c r="AH28" s="3">
        <v>25472.156416500002</v>
      </c>
      <c r="AI28" s="3">
        <v>26275.336459179998</v>
      </c>
      <c r="AJ28" s="3">
        <v>24808.692214999999</v>
      </c>
      <c r="AK28" s="38">
        <v>27886.1263693</v>
      </c>
      <c r="AL28" s="3">
        <f t="shared" ref="AL28:AW48" si="21">(B28+N28-Z28)</f>
        <v>357435.00688068999</v>
      </c>
      <c r="AM28" s="3">
        <f t="shared" si="21"/>
        <v>331731.76602212997</v>
      </c>
      <c r="AN28" s="3">
        <f t="shared" si="21"/>
        <v>356259.82966618997</v>
      </c>
      <c r="AO28" s="3">
        <f t="shared" si="21"/>
        <v>270983.50701149</v>
      </c>
      <c r="AP28" s="3">
        <f t="shared" si="21"/>
        <v>224674.37549353001</v>
      </c>
      <c r="AQ28" s="3">
        <f t="shared" si="21"/>
        <v>256229.49669348003</v>
      </c>
      <c r="AR28" s="3">
        <f t="shared" si="21"/>
        <v>288031.86761346995</v>
      </c>
      <c r="AS28" s="3">
        <f t="shared" si="21"/>
        <v>322725.58780565002</v>
      </c>
      <c r="AT28" s="3">
        <f t="shared" si="21"/>
        <v>329473.32772061002</v>
      </c>
      <c r="AU28" s="3">
        <f t="shared" si="21"/>
        <v>362171.10711673001</v>
      </c>
      <c r="AV28" s="3">
        <f t="shared" si="21"/>
        <v>357663.65972945001</v>
      </c>
      <c r="AW28" s="17">
        <f t="shared" si="21"/>
        <v>365374.08154809999</v>
      </c>
    </row>
    <row r="29" spans="1:56" s="4" customFormat="1" x14ac:dyDescent="0.25">
      <c r="A29" s="24" t="s">
        <v>58</v>
      </c>
      <c r="B29" s="3">
        <v>4237</v>
      </c>
      <c r="C29" s="3">
        <v>3824</v>
      </c>
      <c r="D29" s="3">
        <v>4982</v>
      </c>
      <c r="E29" s="3">
        <v>4302</v>
      </c>
      <c r="F29" s="3">
        <v>4267</v>
      </c>
      <c r="G29" s="3">
        <v>3619</v>
      </c>
      <c r="H29" s="3">
        <v>5578</v>
      </c>
      <c r="I29" s="3">
        <v>5201</v>
      </c>
      <c r="J29" s="3">
        <v>3293</v>
      </c>
      <c r="K29" s="3">
        <v>2740</v>
      </c>
      <c r="L29" s="3">
        <v>2179</v>
      </c>
      <c r="M29" s="38">
        <v>2081</v>
      </c>
      <c r="N29" s="3">
        <v>28342.86792275</v>
      </c>
      <c r="O29" s="3">
        <v>21515.209415900001</v>
      </c>
      <c r="P29" s="3">
        <v>18201.493281949999</v>
      </c>
      <c r="Q29" s="3">
        <v>24484.293538549999</v>
      </c>
      <c r="R29" s="3">
        <v>22208.788686989999</v>
      </c>
      <c r="S29" s="3">
        <v>20919.014757969999</v>
      </c>
      <c r="T29" s="3">
        <v>22161.441521010001</v>
      </c>
      <c r="U29" s="3">
        <v>15226.27095509</v>
      </c>
      <c r="V29" s="3">
        <v>14311.750487490001</v>
      </c>
      <c r="W29" s="3">
        <v>15003.65706361</v>
      </c>
      <c r="X29" s="3">
        <v>21048.977366480001</v>
      </c>
      <c r="Y29" s="38">
        <v>23504.977700269999</v>
      </c>
      <c r="Z29" s="3">
        <v>96.894000000000005</v>
      </c>
      <c r="AA29" s="3">
        <v>564.06558299999995</v>
      </c>
      <c r="AB29" s="3">
        <v>204.58858119999999</v>
      </c>
      <c r="AC29" s="3">
        <v>187.76127543999999</v>
      </c>
      <c r="AD29" s="3">
        <v>168.82794718</v>
      </c>
      <c r="AE29" s="3">
        <v>302.42597000000001</v>
      </c>
      <c r="AF29" s="3">
        <v>136.32722000000001</v>
      </c>
      <c r="AG29" s="3">
        <v>48.832141</v>
      </c>
      <c r="AH29" s="3">
        <v>274.87617999999998</v>
      </c>
      <c r="AI29" s="3">
        <v>46.670464000000003</v>
      </c>
      <c r="AJ29" s="3">
        <v>45.545921</v>
      </c>
      <c r="AK29" s="38">
        <v>233.000044</v>
      </c>
      <c r="AL29" s="3">
        <f t="shared" si="21"/>
        <v>32482.973922749999</v>
      </c>
      <c r="AM29" s="3">
        <f t="shared" si="21"/>
        <v>24775.143832900001</v>
      </c>
      <c r="AN29" s="3">
        <f t="shared" si="21"/>
        <v>22978.904700749998</v>
      </c>
      <c r="AO29" s="3">
        <f t="shared" si="21"/>
        <v>28598.532263109999</v>
      </c>
      <c r="AP29" s="3">
        <f t="shared" si="21"/>
        <v>26306.960739809998</v>
      </c>
      <c r="AQ29" s="3">
        <f t="shared" si="21"/>
        <v>24235.588787969999</v>
      </c>
      <c r="AR29" s="3">
        <f t="shared" si="21"/>
        <v>27603.114301010002</v>
      </c>
      <c r="AS29" s="3">
        <f t="shared" si="21"/>
        <v>20378.438814090001</v>
      </c>
      <c r="AT29" s="3">
        <f t="shared" si="21"/>
        <v>17329.874307490001</v>
      </c>
      <c r="AU29" s="3">
        <f t="shared" si="21"/>
        <v>17696.986599610002</v>
      </c>
      <c r="AV29" s="3">
        <f t="shared" si="21"/>
        <v>23182.431445480001</v>
      </c>
      <c r="AW29" s="17">
        <f t="shared" si="21"/>
        <v>25352.977656269999</v>
      </c>
    </row>
    <row r="30" spans="1:56" s="4" customFormat="1" x14ac:dyDescent="0.25">
      <c r="A30" s="24" t="s">
        <v>59</v>
      </c>
      <c r="B30" s="3">
        <v>2389</v>
      </c>
      <c r="C30" s="3">
        <v>3691</v>
      </c>
      <c r="D30" s="3">
        <v>3802</v>
      </c>
      <c r="E30" s="3">
        <v>4431</v>
      </c>
      <c r="F30" s="3">
        <v>3191</v>
      </c>
      <c r="G30" s="3">
        <v>2729</v>
      </c>
      <c r="H30" s="3">
        <v>1274</v>
      </c>
      <c r="I30" s="3">
        <v>1324</v>
      </c>
      <c r="J30" s="3">
        <v>3052</v>
      </c>
      <c r="K30" s="3">
        <v>3398</v>
      </c>
      <c r="L30" s="3">
        <v>2289</v>
      </c>
      <c r="M30" s="38">
        <v>2076</v>
      </c>
      <c r="N30" s="3">
        <v>7480.1558409999998</v>
      </c>
      <c r="O30" s="3">
        <v>9125.0071110000008</v>
      </c>
      <c r="P30" s="3">
        <v>8130.8948909999999</v>
      </c>
      <c r="Q30" s="3">
        <v>11471.771000000001</v>
      </c>
      <c r="R30" s="3">
        <v>13245.950369</v>
      </c>
      <c r="S30" s="3">
        <v>10227.977161000001</v>
      </c>
      <c r="T30" s="3">
        <v>14703.043228</v>
      </c>
      <c r="U30" s="3">
        <v>10328.519229</v>
      </c>
      <c r="V30" s="3">
        <v>6888.6599189999997</v>
      </c>
      <c r="W30" s="3">
        <v>8402.7629589999997</v>
      </c>
      <c r="X30" s="3">
        <v>9010.2012200000008</v>
      </c>
      <c r="Y30" s="38">
        <v>12264.244025</v>
      </c>
      <c r="Z30" s="3">
        <v>0</v>
      </c>
      <c r="AA30" s="3">
        <v>0</v>
      </c>
      <c r="AB30" s="3">
        <v>0</v>
      </c>
      <c r="AC30" s="3">
        <v>16.314800000000002</v>
      </c>
      <c r="AD30" s="3">
        <v>0</v>
      </c>
      <c r="AE30" s="3">
        <v>0</v>
      </c>
      <c r="AF30" s="3">
        <v>0</v>
      </c>
      <c r="AG30" s="3">
        <v>0</v>
      </c>
      <c r="AH30" s="3">
        <v>0.46</v>
      </c>
      <c r="AI30" s="3">
        <v>0</v>
      </c>
      <c r="AJ30" s="3">
        <v>0</v>
      </c>
      <c r="AK30" s="38">
        <v>0</v>
      </c>
      <c r="AL30" s="3">
        <f t="shared" si="21"/>
        <v>9869.1558409999998</v>
      </c>
      <c r="AM30" s="3">
        <f t="shared" si="21"/>
        <v>12816.007111000001</v>
      </c>
      <c r="AN30" s="3">
        <f t="shared" si="21"/>
        <v>11932.894891</v>
      </c>
      <c r="AO30" s="3">
        <f t="shared" si="21"/>
        <v>15886.456200000001</v>
      </c>
      <c r="AP30" s="3">
        <f t="shared" si="21"/>
        <v>16436.950368999998</v>
      </c>
      <c r="AQ30" s="3">
        <f t="shared" si="21"/>
        <v>12956.977161000001</v>
      </c>
      <c r="AR30" s="3">
        <f t="shared" si="21"/>
        <v>15977.043228</v>
      </c>
      <c r="AS30" s="3">
        <f t="shared" si="21"/>
        <v>11652.519229</v>
      </c>
      <c r="AT30" s="3">
        <f t="shared" si="21"/>
        <v>9940.1999190000006</v>
      </c>
      <c r="AU30" s="3">
        <f t="shared" si="21"/>
        <v>11800.762959</v>
      </c>
      <c r="AV30" s="3">
        <f t="shared" si="21"/>
        <v>11299.201220000001</v>
      </c>
      <c r="AW30" s="17">
        <f t="shared" si="21"/>
        <v>14340.244025</v>
      </c>
    </row>
    <row r="31" spans="1:56" s="4" customFormat="1" x14ac:dyDescent="0.25">
      <c r="A31" s="24" t="s">
        <v>60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8">
        <v>0</v>
      </c>
      <c r="N31" s="3">
        <v>18287.182140000001</v>
      </c>
      <c r="O31" s="3">
        <v>10819.176121500001</v>
      </c>
      <c r="P31" s="3">
        <v>10721.82719109</v>
      </c>
      <c r="Q31" s="3">
        <v>11480.248830660001</v>
      </c>
      <c r="R31" s="3">
        <v>20829.594109170001</v>
      </c>
      <c r="S31" s="3">
        <v>15588.967091029999</v>
      </c>
      <c r="T31" s="3">
        <v>13349.77684189</v>
      </c>
      <c r="U31" s="3">
        <v>8361.5388910000001</v>
      </c>
      <c r="V31" s="3">
        <v>15984.145422580001</v>
      </c>
      <c r="W31" s="3">
        <v>20281.914990249999</v>
      </c>
      <c r="X31" s="3">
        <v>25267.5117665</v>
      </c>
      <c r="Y31" s="38">
        <v>23832.968846299998</v>
      </c>
      <c r="Z31" s="3">
        <v>8972.1207567500005</v>
      </c>
      <c r="AA31" s="3">
        <v>12766.380165</v>
      </c>
      <c r="AB31" s="3">
        <v>7208.5974779999997</v>
      </c>
      <c r="AC31" s="3">
        <v>4383.8407740000002</v>
      </c>
      <c r="AD31" s="3">
        <v>7842.8307809999997</v>
      </c>
      <c r="AE31" s="3">
        <v>10563.147295000001</v>
      </c>
      <c r="AF31" s="3">
        <v>13282.466859</v>
      </c>
      <c r="AG31" s="3">
        <v>6415.5333710000004</v>
      </c>
      <c r="AH31" s="3">
        <v>7774.955414</v>
      </c>
      <c r="AI31" s="3">
        <v>7353.4569389999997</v>
      </c>
      <c r="AJ31" s="3">
        <v>6024.1324750000003</v>
      </c>
      <c r="AK31" s="38">
        <v>10331.383831700001</v>
      </c>
      <c r="AL31" s="3">
        <f t="shared" si="21"/>
        <v>9315.0613832500003</v>
      </c>
      <c r="AM31" s="3">
        <f t="shared" si="21"/>
        <v>-1947.2040434999999</v>
      </c>
      <c r="AN31" s="3">
        <f t="shared" si="21"/>
        <v>3513.2297130900006</v>
      </c>
      <c r="AO31" s="3">
        <f t="shared" si="21"/>
        <v>7096.4080566600005</v>
      </c>
      <c r="AP31" s="3">
        <f t="shared" si="21"/>
        <v>12986.76332817</v>
      </c>
      <c r="AQ31" s="3">
        <f t="shared" si="21"/>
        <v>5025.8197960299985</v>
      </c>
      <c r="AR31" s="3">
        <f t="shared" si="21"/>
        <v>67.309982889999446</v>
      </c>
      <c r="AS31" s="3">
        <f t="shared" si="21"/>
        <v>1946.0055199999997</v>
      </c>
      <c r="AT31" s="3">
        <f t="shared" si="21"/>
        <v>8209.1900085800007</v>
      </c>
      <c r="AU31" s="3">
        <f t="shared" si="21"/>
        <v>12928.45805125</v>
      </c>
      <c r="AV31" s="3">
        <f t="shared" si="21"/>
        <v>19243.379291500001</v>
      </c>
      <c r="AW31" s="17">
        <f t="shared" si="21"/>
        <v>13501.585014599998</v>
      </c>
    </row>
    <row r="32" spans="1:56" s="4" customFormat="1" x14ac:dyDescent="0.25">
      <c r="A32" s="23" t="s">
        <v>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8">
        <v>0</v>
      </c>
      <c r="N32" s="3">
        <v>27791.068113000001</v>
      </c>
      <c r="O32" s="3">
        <v>22940.246259</v>
      </c>
      <c r="P32" s="3">
        <v>28346.772345000001</v>
      </c>
      <c r="Q32" s="3">
        <v>22068.673037</v>
      </c>
      <c r="R32" s="3">
        <v>27653.212695999999</v>
      </c>
      <c r="S32" s="3">
        <v>28913.385613999999</v>
      </c>
      <c r="T32" s="3">
        <v>26479.277526000002</v>
      </c>
      <c r="U32" s="3">
        <v>25751.6576308</v>
      </c>
      <c r="V32" s="3">
        <v>23836.042846</v>
      </c>
      <c r="W32" s="3">
        <v>23301.259120999999</v>
      </c>
      <c r="X32" s="3">
        <v>23074.158109</v>
      </c>
      <c r="Y32" s="38">
        <v>23391.474936999999</v>
      </c>
      <c r="Z32" s="3">
        <v>683.33420799999999</v>
      </c>
      <c r="AA32" s="3">
        <v>546.59860800000001</v>
      </c>
      <c r="AB32" s="3">
        <v>647.05460800000003</v>
      </c>
      <c r="AC32" s="3">
        <v>534.00423599999999</v>
      </c>
      <c r="AD32" s="3">
        <v>648.00303399999996</v>
      </c>
      <c r="AE32" s="3">
        <v>494.97683499999999</v>
      </c>
      <c r="AF32" s="3">
        <v>679.83899799999995</v>
      </c>
      <c r="AG32" s="3">
        <v>384.44811299999998</v>
      </c>
      <c r="AH32" s="3">
        <v>482.345282</v>
      </c>
      <c r="AI32" s="3">
        <v>328.52293300000002</v>
      </c>
      <c r="AJ32" s="3">
        <v>398.01870500000001</v>
      </c>
      <c r="AK32" s="38">
        <v>408.55433699999998</v>
      </c>
      <c r="AL32" s="3">
        <f t="shared" si="21"/>
        <v>27107.733905000001</v>
      </c>
      <c r="AM32" s="3">
        <f t="shared" si="21"/>
        <v>22393.647650999999</v>
      </c>
      <c r="AN32" s="3">
        <f t="shared" si="21"/>
        <v>27699.717737000003</v>
      </c>
      <c r="AO32" s="3">
        <f t="shared" si="21"/>
        <v>21534.668801</v>
      </c>
      <c r="AP32" s="3">
        <f t="shared" si="21"/>
        <v>27005.209661999997</v>
      </c>
      <c r="AQ32" s="3">
        <f t="shared" si="21"/>
        <v>28418.408778999998</v>
      </c>
      <c r="AR32" s="3">
        <f t="shared" si="21"/>
        <v>25799.438528000002</v>
      </c>
      <c r="AS32" s="3">
        <f t="shared" si="21"/>
        <v>25367.209517800002</v>
      </c>
      <c r="AT32" s="3">
        <f t="shared" si="21"/>
        <v>23353.697564000002</v>
      </c>
      <c r="AU32" s="3">
        <f t="shared" si="21"/>
        <v>22972.736187999999</v>
      </c>
      <c r="AV32" s="3">
        <f t="shared" si="21"/>
        <v>22676.139404000001</v>
      </c>
      <c r="AW32" s="17">
        <f t="shared" si="21"/>
        <v>22982.920599999998</v>
      </c>
    </row>
    <row r="33" spans="1:50" s="4" customFormat="1" x14ac:dyDescent="0.25">
      <c r="A33" s="23" t="s">
        <v>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8">
        <v>0</v>
      </c>
      <c r="N33" s="3">
        <v>142109.70272445001</v>
      </c>
      <c r="O33" s="3">
        <v>93806.889940599998</v>
      </c>
      <c r="P33" s="3">
        <v>111944.01887349</v>
      </c>
      <c r="Q33" s="3">
        <v>115888.23327583</v>
      </c>
      <c r="R33" s="3">
        <v>87674.544388530005</v>
      </c>
      <c r="S33" s="3">
        <v>69618.018346850004</v>
      </c>
      <c r="T33" s="3">
        <v>70325.94375798</v>
      </c>
      <c r="U33" s="3">
        <v>67927.487311710007</v>
      </c>
      <c r="V33" s="3">
        <v>101727.09424450999</v>
      </c>
      <c r="W33" s="3">
        <v>80562.016198540005</v>
      </c>
      <c r="X33" s="3">
        <v>101789.92174162999</v>
      </c>
      <c r="Y33" s="38">
        <v>125639.83511333</v>
      </c>
      <c r="Z33" s="3">
        <v>1679.48163501</v>
      </c>
      <c r="AA33" s="3">
        <v>1257.7222389999999</v>
      </c>
      <c r="AB33" s="3">
        <v>2264.9156278</v>
      </c>
      <c r="AC33" s="3">
        <v>900.66682992999995</v>
      </c>
      <c r="AD33" s="3">
        <v>970.48530200000005</v>
      </c>
      <c r="AE33" s="3">
        <v>840.85573899999997</v>
      </c>
      <c r="AF33" s="3">
        <v>712.22289139999998</v>
      </c>
      <c r="AG33" s="3">
        <v>1162.8416560999999</v>
      </c>
      <c r="AH33" s="3">
        <v>771.77569500000004</v>
      </c>
      <c r="AI33" s="3">
        <v>942.37078080000003</v>
      </c>
      <c r="AJ33" s="3">
        <v>1206.7771763999999</v>
      </c>
      <c r="AK33" s="38">
        <v>1298.6361979999999</v>
      </c>
      <c r="AL33" s="3">
        <f t="shared" si="21"/>
        <v>140430.22108944002</v>
      </c>
      <c r="AM33" s="3">
        <f t="shared" si="21"/>
        <v>92549.167701600003</v>
      </c>
      <c r="AN33" s="3">
        <f t="shared" si="21"/>
        <v>109679.10324569</v>
      </c>
      <c r="AO33" s="3">
        <f t="shared" si="21"/>
        <v>114987.56644590001</v>
      </c>
      <c r="AP33" s="3">
        <f t="shared" si="21"/>
        <v>86704.059086530004</v>
      </c>
      <c r="AQ33" s="3">
        <f t="shared" si="21"/>
        <v>68777.162607849998</v>
      </c>
      <c r="AR33" s="3">
        <f t="shared" si="21"/>
        <v>69613.720866579999</v>
      </c>
      <c r="AS33" s="3">
        <f t="shared" si="21"/>
        <v>66764.645655610002</v>
      </c>
      <c r="AT33" s="3">
        <f t="shared" si="21"/>
        <v>100955.31854950999</v>
      </c>
      <c r="AU33" s="3">
        <f t="shared" si="21"/>
        <v>79619.645417740001</v>
      </c>
      <c r="AV33" s="3">
        <f t="shared" si="21"/>
        <v>100583.14456522999</v>
      </c>
      <c r="AW33" s="17">
        <f t="shared" si="21"/>
        <v>124341.19891533001</v>
      </c>
    </row>
    <row r="34" spans="1:50" s="4" customFormat="1" x14ac:dyDescent="0.25">
      <c r="A34" s="23" t="s">
        <v>7</v>
      </c>
      <c r="B34" s="3">
        <v>16192</v>
      </c>
      <c r="C34" s="3">
        <v>14747</v>
      </c>
      <c r="D34" s="3">
        <v>18247</v>
      </c>
      <c r="E34" s="3">
        <v>18246</v>
      </c>
      <c r="F34" s="3">
        <v>18247</v>
      </c>
      <c r="G34" s="3">
        <v>11280</v>
      </c>
      <c r="H34" s="3">
        <v>12910</v>
      </c>
      <c r="I34" s="3">
        <v>12364</v>
      </c>
      <c r="J34" s="3">
        <v>14323</v>
      </c>
      <c r="K34" s="3">
        <v>15434</v>
      </c>
      <c r="L34" s="3">
        <v>14614</v>
      </c>
      <c r="M34" s="38">
        <v>18396</v>
      </c>
      <c r="N34" s="3">
        <v>37022.404669800002</v>
      </c>
      <c r="O34" s="3">
        <v>34273.3773201</v>
      </c>
      <c r="P34" s="3">
        <v>43070.95279001</v>
      </c>
      <c r="Q34" s="3">
        <v>52059.048943920003</v>
      </c>
      <c r="R34" s="3">
        <v>22961.51869031</v>
      </c>
      <c r="S34" s="3">
        <v>18889.225001589999</v>
      </c>
      <c r="T34" s="3">
        <v>19897.451572819999</v>
      </c>
      <c r="U34" s="3">
        <v>25315.951198930001</v>
      </c>
      <c r="V34" s="3">
        <v>37467.255173060003</v>
      </c>
      <c r="W34" s="3">
        <v>39965.756307470001</v>
      </c>
      <c r="X34" s="3">
        <v>40761.771349349998</v>
      </c>
      <c r="Y34" s="38">
        <v>49455.813182600003</v>
      </c>
      <c r="Z34" s="3">
        <v>2928.7340074600002</v>
      </c>
      <c r="AA34" s="3">
        <v>4211.9985451000002</v>
      </c>
      <c r="AB34" s="3">
        <v>4437.2450784599996</v>
      </c>
      <c r="AC34" s="3">
        <v>4661.4829651999999</v>
      </c>
      <c r="AD34" s="3">
        <v>3369.4895717899999</v>
      </c>
      <c r="AE34" s="3">
        <v>2980.9632590000001</v>
      </c>
      <c r="AF34" s="3">
        <v>2639.2357200000001</v>
      </c>
      <c r="AG34" s="3">
        <v>3028.3158055700001</v>
      </c>
      <c r="AH34" s="3">
        <v>3349.8960494399998</v>
      </c>
      <c r="AI34" s="3">
        <v>2912.7162815000002</v>
      </c>
      <c r="AJ34" s="3">
        <v>4210.7737213999999</v>
      </c>
      <c r="AK34" s="38">
        <v>5850.2867325899997</v>
      </c>
      <c r="AL34" s="3">
        <f t="shared" si="21"/>
        <v>50285.670662340002</v>
      </c>
      <c r="AM34" s="3">
        <f t="shared" si="21"/>
        <v>44808.378774999997</v>
      </c>
      <c r="AN34" s="3">
        <f t="shared" si="21"/>
        <v>56880.70771155</v>
      </c>
      <c r="AO34" s="3">
        <f t="shared" si="21"/>
        <v>65643.565978719998</v>
      </c>
      <c r="AP34" s="3">
        <f t="shared" si="21"/>
        <v>37839.029118519997</v>
      </c>
      <c r="AQ34" s="3">
        <f t="shared" si="21"/>
        <v>27188.261742589999</v>
      </c>
      <c r="AR34" s="3">
        <f t="shared" si="21"/>
        <v>30168.215852819998</v>
      </c>
      <c r="AS34" s="3">
        <f t="shared" si="21"/>
        <v>34651.635393360004</v>
      </c>
      <c r="AT34" s="3">
        <f t="shared" si="21"/>
        <v>48440.359123620001</v>
      </c>
      <c r="AU34" s="3">
        <f t="shared" si="21"/>
        <v>52487.040025970004</v>
      </c>
      <c r="AV34" s="3">
        <f t="shared" si="21"/>
        <v>51164.997627949997</v>
      </c>
      <c r="AW34" s="17">
        <f t="shared" si="21"/>
        <v>62001.526450010002</v>
      </c>
    </row>
    <row r="35" spans="1:50" s="4" customFormat="1" x14ac:dyDescent="0.25">
      <c r="A35" s="24" t="s">
        <v>12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8">
        <v>0</v>
      </c>
      <c r="N35" s="3">
        <v>1977.19014625</v>
      </c>
      <c r="O35" s="3">
        <v>1846.8171869</v>
      </c>
      <c r="P35" s="3">
        <v>2021.281033</v>
      </c>
      <c r="Q35" s="3">
        <v>2126.8138882399999</v>
      </c>
      <c r="R35" s="3">
        <v>1844.832103</v>
      </c>
      <c r="S35" s="3">
        <v>1678.8786970000001</v>
      </c>
      <c r="T35" s="3">
        <v>2134.2692139999999</v>
      </c>
      <c r="U35" s="3">
        <v>1944.5340900000001</v>
      </c>
      <c r="V35" s="3">
        <v>1976.6140620000001</v>
      </c>
      <c r="W35" s="3">
        <v>2388.2967816800001</v>
      </c>
      <c r="X35" s="3">
        <v>2501.105787</v>
      </c>
      <c r="Y35" s="38">
        <v>3086.8545049999998</v>
      </c>
      <c r="Z35" s="3">
        <v>113.857874</v>
      </c>
      <c r="AA35" s="3">
        <v>59.983753999999998</v>
      </c>
      <c r="AB35" s="3">
        <v>91.476235000000003</v>
      </c>
      <c r="AC35" s="3">
        <v>2.3195100000000002</v>
      </c>
      <c r="AD35" s="3">
        <v>5175.3018920000004</v>
      </c>
      <c r="AE35" s="3">
        <v>2585.48794</v>
      </c>
      <c r="AF35" s="3">
        <v>20.427475000000001</v>
      </c>
      <c r="AG35" s="3">
        <v>63.086264999999997</v>
      </c>
      <c r="AH35" s="3">
        <v>7.404776</v>
      </c>
      <c r="AI35" s="3">
        <v>24.672716999999999</v>
      </c>
      <c r="AJ35" s="3">
        <v>19.222736000000001</v>
      </c>
      <c r="AK35" s="38">
        <v>49.819941</v>
      </c>
      <c r="AL35" s="3">
        <f t="shared" si="21"/>
        <v>1863.33227225</v>
      </c>
      <c r="AM35" s="3">
        <f t="shared" si="21"/>
        <v>1786.8334328999999</v>
      </c>
      <c r="AN35" s="3">
        <f t="shared" si="21"/>
        <v>1929.8047979999999</v>
      </c>
      <c r="AO35" s="3">
        <f t="shared" si="21"/>
        <v>2124.4943782400001</v>
      </c>
      <c r="AP35" s="3">
        <f t="shared" si="21"/>
        <v>-3330.4697890000007</v>
      </c>
      <c r="AQ35" s="3">
        <f t="shared" si="21"/>
        <v>-906.60924299999988</v>
      </c>
      <c r="AR35" s="3">
        <f t="shared" si="21"/>
        <v>2113.841739</v>
      </c>
      <c r="AS35" s="3">
        <f t="shared" si="21"/>
        <v>1881.4478250000002</v>
      </c>
      <c r="AT35" s="3">
        <f t="shared" si="21"/>
        <v>1969.209286</v>
      </c>
      <c r="AU35" s="3">
        <f t="shared" si="21"/>
        <v>2363.6240646800002</v>
      </c>
      <c r="AV35" s="3">
        <f t="shared" si="21"/>
        <v>2481.8830509999998</v>
      </c>
      <c r="AW35" s="17">
        <f t="shared" si="21"/>
        <v>3037.0345639999996</v>
      </c>
    </row>
    <row r="36" spans="1:50" s="4" customFormat="1" ht="15.6" x14ac:dyDescent="0.25">
      <c r="A36" s="48" t="s">
        <v>64</v>
      </c>
      <c r="B36" s="45">
        <f t="shared" ref="B36:M36" si="22">B37+B41+B42+B45+B46+B47+B48</f>
        <v>807704.73758332687</v>
      </c>
      <c r="C36" s="45">
        <f t="shared" si="22"/>
        <v>784861.73758332687</v>
      </c>
      <c r="D36" s="45">
        <f t="shared" si="22"/>
        <v>852764.73758332687</v>
      </c>
      <c r="E36" s="45">
        <f t="shared" si="22"/>
        <v>709518.73758332687</v>
      </c>
      <c r="F36" s="45">
        <f t="shared" si="22"/>
        <v>609166.73758332687</v>
      </c>
      <c r="G36" s="45">
        <f t="shared" si="22"/>
        <v>606144.73758332687</v>
      </c>
      <c r="H36" s="45">
        <f t="shared" si="22"/>
        <v>686196.73758332687</v>
      </c>
      <c r="I36" s="45">
        <f t="shared" si="22"/>
        <v>780347.73758332687</v>
      </c>
      <c r="J36" s="45">
        <f t="shared" si="22"/>
        <v>784960.73758332687</v>
      </c>
      <c r="K36" s="45">
        <f>K37+K41+K42+K45+K46+K47+K48</f>
        <v>827919.73758332687</v>
      </c>
      <c r="L36" s="45">
        <f>L37+L41+L42+L45+L46+L47+L48</f>
        <v>822148.73758332687</v>
      </c>
      <c r="M36" s="46">
        <f t="shared" si="22"/>
        <v>820528.73758332687</v>
      </c>
      <c r="N36" s="45">
        <f t="shared" ref="N36:AK36" si="23">SUM(N37:N38)+SUM(N41:N42)+SUM(N45:N48)</f>
        <v>87268.978741390005</v>
      </c>
      <c r="O36" s="45">
        <f t="shared" si="23"/>
        <v>93159.923802099991</v>
      </c>
      <c r="P36" s="45">
        <f>SUM(P37:P38)+SUM(P41:P42)+SUM(P45:P48)</f>
        <v>109834.20521260001</v>
      </c>
      <c r="Q36" s="45">
        <f t="shared" si="23"/>
        <v>79863.816483489994</v>
      </c>
      <c r="R36" s="45">
        <f>SUM(R37:R38)+SUM(R41:R42)+SUM(R45:R48)</f>
        <v>63051.754551249993</v>
      </c>
      <c r="S36" s="45">
        <f t="shared" si="23"/>
        <v>68560.233871610006</v>
      </c>
      <c r="T36" s="45">
        <f>SUM(T37:T38)+SUM(T41:T42)+SUM(T45:T48)</f>
        <v>76560.718358590006</v>
      </c>
      <c r="U36" s="45">
        <f t="shared" si="23"/>
        <v>88711.217588519998</v>
      </c>
      <c r="V36" s="45">
        <f t="shared" si="23"/>
        <v>80043.241244230012</v>
      </c>
      <c r="W36" s="45">
        <f t="shared" si="23"/>
        <v>104849.93105979</v>
      </c>
      <c r="X36" s="45">
        <f t="shared" si="23"/>
        <v>82186.351002900017</v>
      </c>
      <c r="Y36" s="46">
        <f t="shared" si="23"/>
        <v>170019.49914548002</v>
      </c>
      <c r="Z36" s="45">
        <f>SUM(Z37:Z38)+SUM(Z41:Z42)+SUM(Z45:Z48)</f>
        <v>165480.26858715</v>
      </c>
      <c r="AA36" s="45">
        <f t="shared" si="23"/>
        <v>183071.10376609999</v>
      </c>
      <c r="AB36" s="45">
        <f t="shared" si="23"/>
        <v>144264.40091765003</v>
      </c>
      <c r="AC36" s="45">
        <f t="shared" si="23"/>
        <v>107325.65402396</v>
      </c>
      <c r="AD36" s="45">
        <f t="shared" si="23"/>
        <v>104341.70733043001</v>
      </c>
      <c r="AE36" s="45">
        <f t="shared" si="23"/>
        <v>105555.61321879999</v>
      </c>
      <c r="AF36" s="45">
        <f>SUM(AF37:AF38)+SUM(AF41:AF42)+SUM(AF45:AF48)</f>
        <v>119288.8633003</v>
      </c>
      <c r="AG36" s="45">
        <f t="shared" si="23"/>
        <v>148510.63468684</v>
      </c>
      <c r="AH36" s="45">
        <f t="shared" si="23"/>
        <v>155054.12684230998</v>
      </c>
      <c r="AI36" s="45">
        <f t="shared" si="23"/>
        <v>165379.98803325</v>
      </c>
      <c r="AJ36" s="45">
        <f t="shared" si="23"/>
        <v>137849.33013851999</v>
      </c>
      <c r="AK36" s="46">
        <f t="shared" si="23"/>
        <v>152530.77933828</v>
      </c>
      <c r="AL36" s="45">
        <f t="shared" si="21"/>
        <v>729493.44773756689</v>
      </c>
      <c r="AM36" s="45">
        <f t="shared" si="21"/>
        <v>694950.55761932686</v>
      </c>
      <c r="AN36" s="45">
        <f t="shared" si="21"/>
        <v>818334.54187827697</v>
      </c>
      <c r="AO36" s="45">
        <f t="shared" si="21"/>
        <v>682056.90004285681</v>
      </c>
      <c r="AP36" s="45">
        <f t="shared" si="21"/>
        <v>567876.78480414685</v>
      </c>
      <c r="AQ36" s="45">
        <f t="shared" si="21"/>
        <v>569149.35823613685</v>
      </c>
      <c r="AR36" s="45">
        <f t="shared" si="21"/>
        <v>643468.59264161694</v>
      </c>
      <c r="AS36" s="45">
        <f t="shared" si="21"/>
        <v>720548.3204850069</v>
      </c>
      <c r="AT36" s="45">
        <f t="shared" si="21"/>
        <v>709949.85198524687</v>
      </c>
      <c r="AU36" s="45">
        <f t="shared" si="21"/>
        <v>767389.68060986686</v>
      </c>
      <c r="AV36" s="45">
        <f t="shared" si="21"/>
        <v>766485.75844770693</v>
      </c>
      <c r="AW36" s="47">
        <f t="shared" si="21"/>
        <v>838017.45739052689</v>
      </c>
    </row>
    <row r="37" spans="1:50" s="4" customFormat="1" x14ac:dyDescent="0.25">
      <c r="A37" s="22" t="s">
        <v>16</v>
      </c>
      <c r="B37" s="3">
        <v>228894.23508332999</v>
      </c>
      <c r="C37" s="3">
        <v>228852.23508332999</v>
      </c>
      <c r="D37" s="3">
        <v>260483.23508332999</v>
      </c>
      <c r="E37" s="3">
        <v>220461.23508332999</v>
      </c>
      <c r="F37" s="3">
        <v>197399.23508332999</v>
      </c>
      <c r="G37" s="3">
        <v>205246.23508332999</v>
      </c>
      <c r="H37" s="3">
        <v>223468.23508332999</v>
      </c>
      <c r="I37" s="3">
        <v>237572.23508332999</v>
      </c>
      <c r="J37" s="3">
        <v>265037.23508333002</v>
      </c>
      <c r="K37" s="3">
        <v>264875.23508333002</v>
      </c>
      <c r="L37" s="3">
        <v>262704.23508333002</v>
      </c>
      <c r="M37" s="38">
        <v>259907.23508332999</v>
      </c>
      <c r="N37" s="3">
        <v>6353.4404820000009</v>
      </c>
      <c r="O37" s="3">
        <v>9492.8409599999995</v>
      </c>
      <c r="P37" s="3">
        <v>13974.883973780001</v>
      </c>
      <c r="Q37" s="3">
        <v>12115.12906714</v>
      </c>
      <c r="R37" s="3">
        <v>5993.8106980000002</v>
      </c>
      <c r="S37" s="3">
        <v>5023.3665155999997</v>
      </c>
      <c r="T37" s="3">
        <v>5277.7299620000003</v>
      </c>
      <c r="U37" s="3">
        <v>6454.1390819999997</v>
      </c>
      <c r="V37" s="3">
        <v>5467.406438</v>
      </c>
      <c r="W37" s="3">
        <v>6819.2342339999996</v>
      </c>
      <c r="X37" s="3">
        <v>6437.8998119999997</v>
      </c>
      <c r="Y37" s="38">
        <v>8740.8041259199999</v>
      </c>
      <c r="Z37" s="3">
        <v>51296.703618</v>
      </c>
      <c r="AA37" s="3">
        <v>55904.611875200004</v>
      </c>
      <c r="AB37" s="3">
        <v>39864.786600000007</v>
      </c>
      <c r="AC37" s="3">
        <v>9801.771792399999</v>
      </c>
      <c r="AD37" s="3">
        <v>15973.597152</v>
      </c>
      <c r="AE37" s="3">
        <v>5630.2650389999999</v>
      </c>
      <c r="AF37" s="3">
        <v>24262.784</v>
      </c>
      <c r="AG37" s="3">
        <v>38538.281369999997</v>
      </c>
      <c r="AH37" s="3">
        <v>41466.898999999998</v>
      </c>
      <c r="AI37" s="3">
        <v>48807.708199999994</v>
      </c>
      <c r="AJ37" s="3">
        <v>30031.672064999999</v>
      </c>
      <c r="AK37" s="38">
        <v>23120.556399999998</v>
      </c>
      <c r="AL37" s="3">
        <f t="shared" si="21"/>
        <v>183950.97194732999</v>
      </c>
      <c r="AM37" s="3">
        <f t="shared" si="21"/>
        <v>182440.46416812998</v>
      </c>
      <c r="AN37" s="3">
        <f t="shared" si="21"/>
        <v>234593.33245710999</v>
      </c>
      <c r="AO37" s="3">
        <f t="shared" si="21"/>
        <v>222774.59235806999</v>
      </c>
      <c r="AP37" s="3">
        <f t="shared" si="21"/>
        <v>187419.44862932997</v>
      </c>
      <c r="AQ37" s="3">
        <f t="shared" si="21"/>
        <v>204639.33655993</v>
      </c>
      <c r="AR37" s="3">
        <f t="shared" si="21"/>
        <v>204483.18104533001</v>
      </c>
      <c r="AS37" s="3">
        <f t="shared" si="21"/>
        <v>205488.09279532998</v>
      </c>
      <c r="AT37" s="3">
        <f t="shared" si="21"/>
        <v>229037.74252132999</v>
      </c>
      <c r="AU37" s="3">
        <f t="shared" si="21"/>
        <v>222886.76111733</v>
      </c>
      <c r="AV37" s="3">
        <f t="shared" si="21"/>
        <v>239110.46283033001</v>
      </c>
      <c r="AW37" s="17">
        <f t="shared" si="21"/>
        <v>245527.48280925001</v>
      </c>
    </row>
    <row r="38" spans="1:50" s="4" customFormat="1" x14ac:dyDescent="0.25">
      <c r="A38" s="24" t="s">
        <v>35</v>
      </c>
      <c r="B38" s="3">
        <f t="shared" ref="B38:AK38" si="24">B39+B40</f>
        <v>185404.33041749999</v>
      </c>
      <c r="C38" s="3">
        <f t="shared" si="24"/>
        <v>185370.3104175</v>
      </c>
      <c r="D38" s="3">
        <f t="shared" si="24"/>
        <v>210991.42041749999</v>
      </c>
      <c r="E38" s="3">
        <f t="shared" si="24"/>
        <v>178573.60041750001</v>
      </c>
      <c r="F38" s="3">
        <f t="shared" si="24"/>
        <v>159893.38041750001</v>
      </c>
      <c r="G38" s="3">
        <f t="shared" si="24"/>
        <v>166249.45041749999</v>
      </c>
      <c r="H38" s="3">
        <f t="shared" si="24"/>
        <v>181009.2704175</v>
      </c>
      <c r="I38" s="3">
        <f t="shared" si="24"/>
        <v>192433.51041749999</v>
      </c>
      <c r="J38" s="3">
        <f t="shared" si="24"/>
        <v>214680.16041750001</v>
      </c>
      <c r="K38" s="3">
        <f t="shared" si="24"/>
        <v>214548.94041750001</v>
      </c>
      <c r="L38" s="3">
        <f t="shared" si="24"/>
        <v>212790.4304175</v>
      </c>
      <c r="M38" s="38">
        <f t="shared" si="24"/>
        <v>210524.86041749999</v>
      </c>
      <c r="N38" s="3">
        <f t="shared" si="24"/>
        <v>14374.801036789999</v>
      </c>
      <c r="O38" s="3">
        <f t="shared" si="24"/>
        <v>13681.4258414</v>
      </c>
      <c r="P38" s="3">
        <f t="shared" si="24"/>
        <v>14980.255388900001</v>
      </c>
      <c r="Q38" s="3">
        <f t="shared" si="24"/>
        <v>11521.217429390001</v>
      </c>
      <c r="R38" s="3">
        <f>R39+R40</f>
        <v>9162.0745786299995</v>
      </c>
      <c r="S38" s="3">
        <f t="shared" si="24"/>
        <v>9968.4094713699997</v>
      </c>
      <c r="T38" s="3">
        <f>T39+T40</f>
        <v>9433.4713506799999</v>
      </c>
      <c r="U38" s="3">
        <f t="shared" si="24"/>
        <v>10419.3377497</v>
      </c>
      <c r="V38" s="3">
        <f t="shared" si="24"/>
        <v>12062.786865</v>
      </c>
      <c r="W38" s="3">
        <f t="shared" si="24"/>
        <v>14843.366906480001</v>
      </c>
      <c r="X38" s="3">
        <f t="shared" si="24"/>
        <v>13734.514178899999</v>
      </c>
      <c r="Y38" s="38">
        <f t="shared" si="24"/>
        <v>14162.923941339999</v>
      </c>
      <c r="Z38" s="3">
        <f t="shared" si="24"/>
        <v>27546.797418050002</v>
      </c>
      <c r="AA38" s="3">
        <f t="shared" si="24"/>
        <v>28102.364676700003</v>
      </c>
      <c r="AB38" s="3">
        <f t="shared" si="24"/>
        <v>32295.446239479999</v>
      </c>
      <c r="AC38" s="3">
        <f t="shared" si="24"/>
        <v>28310.351924089999</v>
      </c>
      <c r="AD38" s="3">
        <f t="shared" si="24"/>
        <v>27223.599170310001</v>
      </c>
      <c r="AE38" s="3">
        <f t="shared" si="24"/>
        <v>32072.548559309998</v>
      </c>
      <c r="AF38" s="3">
        <f>AF39+AF40</f>
        <v>27656.229554090001</v>
      </c>
      <c r="AG38" s="3">
        <f t="shared" si="24"/>
        <v>27662.394829929999</v>
      </c>
      <c r="AH38" s="3">
        <f t="shared" si="24"/>
        <v>25067.511692650001</v>
      </c>
      <c r="AI38" s="3">
        <f t="shared" si="24"/>
        <v>30990.768163680001</v>
      </c>
      <c r="AJ38" s="3">
        <f t="shared" si="24"/>
        <v>26784.47132561</v>
      </c>
      <c r="AK38" s="38">
        <f t="shared" si="24"/>
        <v>37296.997635719999</v>
      </c>
      <c r="AL38" s="3">
        <f t="shared" si="21"/>
        <v>172232.33403624</v>
      </c>
      <c r="AM38" s="3">
        <f t="shared" si="21"/>
        <v>170949.37158219999</v>
      </c>
      <c r="AN38" s="3">
        <f t="shared" si="21"/>
        <v>193676.22956692</v>
      </c>
      <c r="AO38" s="3">
        <f t="shared" si="21"/>
        <v>161784.46592280001</v>
      </c>
      <c r="AP38" s="3">
        <f t="shared" si="21"/>
        <v>141831.85582582001</v>
      </c>
      <c r="AQ38" s="3">
        <f t="shared" si="21"/>
        <v>144145.31132955998</v>
      </c>
      <c r="AR38" s="3">
        <f t="shared" si="21"/>
        <v>162786.51221408998</v>
      </c>
      <c r="AS38" s="3">
        <f t="shared" si="21"/>
        <v>175190.45333726998</v>
      </c>
      <c r="AT38" s="3">
        <f t="shared" si="21"/>
        <v>201675.43558985001</v>
      </c>
      <c r="AU38" s="3">
        <f t="shared" si="21"/>
        <v>198401.53916029999</v>
      </c>
      <c r="AV38" s="3">
        <f t="shared" si="21"/>
        <v>199740.47327078998</v>
      </c>
      <c r="AW38" s="17">
        <f t="shared" si="21"/>
        <v>187390.78672311999</v>
      </c>
      <c r="AX38" s="53"/>
    </row>
    <row r="39" spans="1:50" s="4" customFormat="1" x14ac:dyDescent="0.25">
      <c r="A39" s="24" t="s">
        <v>47</v>
      </c>
      <c r="B39" s="3">
        <v>185404.33041749999</v>
      </c>
      <c r="C39" s="3">
        <v>185370.3104175</v>
      </c>
      <c r="D39" s="3">
        <v>210991.42041749999</v>
      </c>
      <c r="E39" s="3">
        <v>178573.60041750001</v>
      </c>
      <c r="F39" s="3">
        <v>159893.38041750001</v>
      </c>
      <c r="G39" s="3">
        <v>166249.45041749999</v>
      </c>
      <c r="H39" s="3">
        <v>181009.2704175</v>
      </c>
      <c r="I39" s="3">
        <v>192433.51041749999</v>
      </c>
      <c r="J39" s="3">
        <v>214680.16041750001</v>
      </c>
      <c r="K39" s="3">
        <v>214548.94041750001</v>
      </c>
      <c r="L39" s="3">
        <v>212790.4304175</v>
      </c>
      <c r="M39" s="38">
        <v>210524.86041749999</v>
      </c>
      <c r="N39" s="3">
        <v>8744.3619218599997</v>
      </c>
      <c r="O39" s="3">
        <v>8438.3565940000008</v>
      </c>
      <c r="P39" s="3">
        <v>9703.1622417300005</v>
      </c>
      <c r="Q39" s="3">
        <v>7550.6766738400001</v>
      </c>
      <c r="R39" s="3">
        <v>6091.3423621399998</v>
      </c>
      <c r="S39" s="3">
        <v>6247.5005560199997</v>
      </c>
      <c r="T39" s="3">
        <v>5857.4266418500001</v>
      </c>
      <c r="U39" s="3">
        <v>5810.1268335300001</v>
      </c>
      <c r="V39" s="3">
        <v>6245.0399742500003</v>
      </c>
      <c r="W39" s="3">
        <v>9483.4452505000008</v>
      </c>
      <c r="X39" s="3">
        <v>8587.8015935099993</v>
      </c>
      <c r="Y39" s="38">
        <v>8817.0236154199993</v>
      </c>
      <c r="Z39" s="3">
        <v>17584.457577000001</v>
      </c>
      <c r="AA39" s="3">
        <v>16830.268866400002</v>
      </c>
      <c r="AB39" s="3">
        <v>19504.82737807</v>
      </c>
      <c r="AC39" s="3">
        <v>17623.080224000001</v>
      </c>
      <c r="AD39" s="3">
        <v>15598.0039576</v>
      </c>
      <c r="AE39" s="3">
        <v>15582.377392509999</v>
      </c>
      <c r="AF39" s="3">
        <v>14744.3062326</v>
      </c>
      <c r="AG39" s="3">
        <v>14835.830523279999</v>
      </c>
      <c r="AH39" s="3">
        <v>13471.196942500001</v>
      </c>
      <c r="AI39" s="3">
        <v>15130.93880014</v>
      </c>
      <c r="AJ39" s="3">
        <v>14992.923257599999</v>
      </c>
      <c r="AK39" s="38">
        <v>21896.013543199999</v>
      </c>
      <c r="AL39" s="3">
        <f t="shared" si="21"/>
        <v>176564.23476235999</v>
      </c>
      <c r="AM39" s="3">
        <f t="shared" si="21"/>
        <v>176978.39814510001</v>
      </c>
      <c r="AN39" s="3">
        <f t="shared" si="21"/>
        <v>201189.75528115997</v>
      </c>
      <c r="AO39" s="3">
        <f t="shared" si="21"/>
        <v>168501.19686734001</v>
      </c>
      <c r="AP39" s="3">
        <f t="shared" si="21"/>
        <v>150386.71882203998</v>
      </c>
      <c r="AQ39" s="3">
        <f t="shared" si="21"/>
        <v>156914.57358100999</v>
      </c>
      <c r="AR39" s="3">
        <f t="shared" si="21"/>
        <v>172122.39082674999</v>
      </c>
      <c r="AS39" s="3">
        <f t="shared" si="21"/>
        <v>183407.80672774999</v>
      </c>
      <c r="AT39" s="3">
        <f t="shared" si="21"/>
        <v>207454.00344924998</v>
      </c>
      <c r="AU39" s="3">
        <f t="shared" si="21"/>
        <v>208901.44686786001</v>
      </c>
      <c r="AV39" s="3">
        <f t="shared" si="21"/>
        <v>206385.30875341001</v>
      </c>
      <c r="AW39" s="17">
        <f t="shared" si="21"/>
        <v>197445.87048971999</v>
      </c>
    </row>
    <row r="40" spans="1:50" s="4" customFormat="1" x14ac:dyDescent="0.25">
      <c r="A40" s="24" t="s">
        <v>48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8">
        <v>0</v>
      </c>
      <c r="N40" s="3">
        <v>5630.43911493</v>
      </c>
      <c r="O40" s="3">
        <v>5243.0692473999998</v>
      </c>
      <c r="P40" s="3">
        <v>5277.0931471699996</v>
      </c>
      <c r="Q40" s="3">
        <v>3970.5407555500001</v>
      </c>
      <c r="R40" s="3">
        <v>3070.7322164900002</v>
      </c>
      <c r="S40" s="3">
        <v>3720.9089153499999</v>
      </c>
      <c r="T40" s="3">
        <v>3576.0447088300002</v>
      </c>
      <c r="U40" s="3">
        <v>4609.21091617</v>
      </c>
      <c r="V40" s="3">
        <v>5817.7468907499997</v>
      </c>
      <c r="W40" s="3">
        <v>5359.9216559799997</v>
      </c>
      <c r="X40" s="3">
        <v>5146.7125853899997</v>
      </c>
      <c r="Y40" s="38">
        <v>5345.9003259199999</v>
      </c>
      <c r="Z40" s="3">
        <v>9962.3398410499994</v>
      </c>
      <c r="AA40" s="3">
        <v>11272.095810299999</v>
      </c>
      <c r="AB40" s="3">
        <v>12790.618861409999</v>
      </c>
      <c r="AC40" s="3">
        <v>10687.271700089999</v>
      </c>
      <c r="AD40" s="3">
        <v>11625.595212710001</v>
      </c>
      <c r="AE40" s="3">
        <v>16490.171166799999</v>
      </c>
      <c r="AF40" s="3">
        <v>12911.92332149</v>
      </c>
      <c r="AG40" s="3">
        <v>12826.56430665</v>
      </c>
      <c r="AH40" s="3">
        <v>11596.314750150001</v>
      </c>
      <c r="AI40" s="3">
        <v>15859.82936354</v>
      </c>
      <c r="AJ40" s="3">
        <v>11791.548068010001</v>
      </c>
      <c r="AK40" s="38">
        <v>15400.984092520001</v>
      </c>
      <c r="AL40" s="3">
        <f t="shared" si="21"/>
        <v>-4331.9007261199995</v>
      </c>
      <c r="AM40" s="3">
        <f t="shared" si="21"/>
        <v>-6029.0265628999996</v>
      </c>
      <c r="AN40" s="3">
        <f t="shared" si="21"/>
        <v>-7513.5257142399996</v>
      </c>
      <c r="AO40" s="3">
        <f t="shared" si="21"/>
        <v>-6716.7309445399987</v>
      </c>
      <c r="AP40" s="3">
        <f t="shared" si="21"/>
        <v>-8554.8629962200012</v>
      </c>
      <c r="AQ40" s="3">
        <f t="shared" si="21"/>
        <v>-12769.26225145</v>
      </c>
      <c r="AR40" s="3">
        <f t="shared" si="21"/>
        <v>-9335.8786126599989</v>
      </c>
      <c r="AS40" s="3">
        <f t="shared" si="21"/>
        <v>-8217.3533904799988</v>
      </c>
      <c r="AT40" s="3">
        <f t="shared" si="21"/>
        <v>-5778.567859400001</v>
      </c>
      <c r="AU40" s="3">
        <f t="shared" si="21"/>
        <v>-10499.90770756</v>
      </c>
      <c r="AV40" s="3">
        <f t="shared" si="21"/>
        <v>-6644.8354826200011</v>
      </c>
      <c r="AW40" s="17">
        <f t="shared" si="21"/>
        <v>-10055.083766600001</v>
      </c>
    </row>
    <row r="41" spans="1:50" s="4" customFormat="1" x14ac:dyDescent="0.25">
      <c r="A41" s="23" t="s">
        <v>9</v>
      </c>
      <c r="B41" s="2">
        <v>373308.38583332999</v>
      </c>
      <c r="C41" s="2">
        <v>352180.38583332999</v>
      </c>
      <c r="D41" s="2">
        <v>375959.38583332999</v>
      </c>
      <c r="E41" s="2">
        <v>323944.38583332999</v>
      </c>
      <c r="F41" s="2">
        <v>271036.38583332999</v>
      </c>
      <c r="G41" s="2">
        <v>250350.38583332999</v>
      </c>
      <c r="H41" s="2">
        <v>319637.38583332999</v>
      </c>
      <c r="I41" s="2">
        <v>371461.38583332999</v>
      </c>
      <c r="J41" s="2">
        <v>351037.38583332999</v>
      </c>
      <c r="K41" s="2">
        <v>365189.38583332999</v>
      </c>
      <c r="L41" s="2">
        <v>383547.38583332999</v>
      </c>
      <c r="M41" s="36">
        <v>385700.38583332999</v>
      </c>
      <c r="N41" s="2">
        <v>27.198024</v>
      </c>
      <c r="O41" s="2">
        <v>46.338000000000001</v>
      </c>
      <c r="P41" s="2">
        <v>67.024100000000004</v>
      </c>
      <c r="Q41" s="2">
        <v>9.7064050000000002</v>
      </c>
      <c r="R41" s="2">
        <v>54.990107999999999</v>
      </c>
      <c r="S41" s="2">
        <v>2.5330270000000001</v>
      </c>
      <c r="T41" s="2">
        <v>54.24297</v>
      </c>
      <c r="U41" s="2">
        <v>43.640017</v>
      </c>
      <c r="V41" s="2">
        <v>27.736371999999999</v>
      </c>
      <c r="W41" s="2">
        <v>69.667171999999994</v>
      </c>
      <c r="X41" s="2">
        <v>110.830867</v>
      </c>
      <c r="Y41" s="36">
        <v>67.846952999999999</v>
      </c>
      <c r="Z41" s="2">
        <v>52488.987300000001</v>
      </c>
      <c r="AA41" s="2">
        <v>60985.59</v>
      </c>
      <c r="AB41" s="2">
        <v>40294.232249000001</v>
      </c>
      <c r="AC41" s="2">
        <v>37236.709933999999</v>
      </c>
      <c r="AD41" s="2">
        <v>27012.866000000002</v>
      </c>
      <c r="AE41" s="2">
        <v>27926.257403</v>
      </c>
      <c r="AF41" s="2">
        <v>32105.856911999999</v>
      </c>
      <c r="AG41" s="2">
        <v>44482.011572000003</v>
      </c>
      <c r="AH41" s="2">
        <v>42037.714850999997</v>
      </c>
      <c r="AI41" s="2">
        <v>45148.357984000002</v>
      </c>
      <c r="AJ41" s="2">
        <v>40025.720055999998</v>
      </c>
      <c r="AK41" s="36">
        <v>48194.185174999999</v>
      </c>
      <c r="AL41" s="2">
        <f t="shared" si="21"/>
        <v>320846.59655732999</v>
      </c>
      <c r="AM41" s="2">
        <f t="shared" si="21"/>
        <v>291241.13383333001</v>
      </c>
      <c r="AN41" s="2">
        <f t="shared" si="21"/>
        <v>335732.17768432997</v>
      </c>
      <c r="AO41" s="2">
        <f t="shared" si="21"/>
        <v>286717.38230433001</v>
      </c>
      <c r="AP41" s="2">
        <f t="shared" si="21"/>
        <v>244078.50994132998</v>
      </c>
      <c r="AQ41" s="2">
        <f t="shared" si="21"/>
        <v>222426.66145732999</v>
      </c>
      <c r="AR41" s="2">
        <f t="shared" si="21"/>
        <v>287585.77189133002</v>
      </c>
      <c r="AS41" s="2">
        <f t="shared" si="21"/>
        <v>327023.01427833003</v>
      </c>
      <c r="AT41" s="2">
        <f t="shared" si="21"/>
        <v>309027.40735433</v>
      </c>
      <c r="AU41" s="2">
        <f t="shared" si="21"/>
        <v>320110.69502132997</v>
      </c>
      <c r="AV41" s="2">
        <f t="shared" si="21"/>
        <v>343632.49664432998</v>
      </c>
      <c r="AW41" s="19">
        <f t="shared" si="21"/>
        <v>337574.04761133</v>
      </c>
    </row>
    <row r="42" spans="1:50" s="4" customFormat="1" x14ac:dyDescent="0.25">
      <c r="A42" s="24" t="s">
        <v>50</v>
      </c>
      <c r="B42" s="3">
        <f t="shared" ref="B42:AK42" si="25">B43+B44</f>
        <v>69134.589166667007</v>
      </c>
      <c r="C42" s="3">
        <f t="shared" si="25"/>
        <v>90309.589166667007</v>
      </c>
      <c r="D42" s="3">
        <f t="shared" si="25"/>
        <v>89321.589166667007</v>
      </c>
      <c r="E42" s="3">
        <f t="shared" si="25"/>
        <v>73570.589166667007</v>
      </c>
      <c r="F42" s="3">
        <f t="shared" si="25"/>
        <v>75363.589166667007</v>
      </c>
      <c r="G42" s="3">
        <f t="shared" si="25"/>
        <v>81354.589166667007</v>
      </c>
      <c r="H42" s="3">
        <f t="shared" si="25"/>
        <v>67446.589166667007</v>
      </c>
      <c r="I42" s="3">
        <f t="shared" si="25"/>
        <v>76093.589166667007</v>
      </c>
      <c r="J42" s="3">
        <f t="shared" si="25"/>
        <v>69508.589166667007</v>
      </c>
      <c r="K42" s="3">
        <f t="shared" si="25"/>
        <v>90399.589166667007</v>
      </c>
      <c r="L42" s="3">
        <f t="shared" si="25"/>
        <v>83267.589166667007</v>
      </c>
      <c r="M42" s="38">
        <f t="shared" si="25"/>
        <v>81952.589166667007</v>
      </c>
      <c r="N42" s="3">
        <f t="shared" si="25"/>
        <v>7597.7196382699995</v>
      </c>
      <c r="O42" s="3">
        <f t="shared" si="25"/>
        <v>6613.9726124999997</v>
      </c>
      <c r="P42" s="3">
        <f t="shared" si="25"/>
        <v>12716.70429231</v>
      </c>
      <c r="Q42" s="3">
        <f t="shared" si="25"/>
        <v>19880.162653060001</v>
      </c>
      <c r="R42" s="3">
        <f>R43+R44</f>
        <v>12366.346491799999</v>
      </c>
      <c r="S42" s="3">
        <f t="shared" si="25"/>
        <v>9324.8518309699994</v>
      </c>
      <c r="T42" s="3">
        <f>T43+T44</f>
        <v>11831.755109070002</v>
      </c>
      <c r="U42" s="3">
        <f t="shared" si="25"/>
        <v>8355.44078911</v>
      </c>
      <c r="V42" s="3">
        <f t="shared" si="25"/>
        <v>5687.2907187299998</v>
      </c>
      <c r="W42" s="3">
        <f t="shared" si="25"/>
        <v>9607.539757049999</v>
      </c>
      <c r="X42" s="3">
        <f t="shared" si="25"/>
        <v>5316.4852438400003</v>
      </c>
      <c r="Y42" s="38">
        <f t="shared" si="25"/>
        <v>12729.21911747</v>
      </c>
      <c r="Z42" s="3">
        <f t="shared" si="25"/>
        <v>22198.172853</v>
      </c>
      <c r="AA42" s="3">
        <f t="shared" si="25"/>
        <v>23649.812010000001</v>
      </c>
      <c r="AB42" s="3">
        <f t="shared" si="25"/>
        <v>17850.046778</v>
      </c>
      <c r="AC42" s="3">
        <f t="shared" si="25"/>
        <v>18197.593939600003</v>
      </c>
      <c r="AD42" s="3">
        <f t="shared" si="25"/>
        <v>22302.8263038</v>
      </c>
      <c r="AE42" s="3">
        <f t="shared" si="25"/>
        <v>21212.539089999998</v>
      </c>
      <c r="AF42" s="3">
        <f>AF43+AF44</f>
        <v>23323.468896209997</v>
      </c>
      <c r="AG42" s="3">
        <f t="shared" si="25"/>
        <v>23495.728113999998</v>
      </c>
      <c r="AH42" s="3">
        <f t="shared" si="25"/>
        <v>29575.0651192</v>
      </c>
      <c r="AI42" s="3">
        <f t="shared" si="25"/>
        <v>24359.180164990001</v>
      </c>
      <c r="AJ42" s="3">
        <f t="shared" si="25"/>
        <v>26306.639303</v>
      </c>
      <c r="AK42" s="38">
        <f t="shared" si="25"/>
        <v>29863.829783000001</v>
      </c>
      <c r="AL42" s="3">
        <f t="shared" si="21"/>
        <v>54534.135951937016</v>
      </c>
      <c r="AM42" s="3">
        <f t="shared" si="21"/>
        <v>73273.749769167014</v>
      </c>
      <c r="AN42" s="3">
        <f t="shared" si="21"/>
        <v>84188.246680976998</v>
      </c>
      <c r="AO42" s="3">
        <f t="shared" si="21"/>
        <v>75253.157880127008</v>
      </c>
      <c r="AP42" s="3">
        <f t="shared" si="21"/>
        <v>65427.109354667002</v>
      </c>
      <c r="AQ42" s="3">
        <f t="shared" si="21"/>
        <v>69466.901907637017</v>
      </c>
      <c r="AR42" s="3">
        <f t="shared" si="21"/>
        <v>55954.875379527009</v>
      </c>
      <c r="AS42" s="3">
        <f t="shared" si="21"/>
        <v>60953.301841777007</v>
      </c>
      <c r="AT42" s="3">
        <f t="shared" si="21"/>
        <v>45620.814766197007</v>
      </c>
      <c r="AU42" s="3">
        <f t="shared" si="21"/>
        <v>75647.948758727012</v>
      </c>
      <c r="AV42" s="3">
        <f t="shared" si="21"/>
        <v>62277.435107507001</v>
      </c>
      <c r="AW42" s="17">
        <f t="shared" si="21"/>
        <v>64817.978501137004</v>
      </c>
    </row>
    <row r="43" spans="1:50" s="4" customFormat="1" x14ac:dyDescent="0.25">
      <c r="A43" s="24" t="s">
        <v>52</v>
      </c>
      <c r="B43" s="3">
        <v>69134.589166667007</v>
      </c>
      <c r="C43" s="3">
        <v>90309.589166667007</v>
      </c>
      <c r="D43" s="3">
        <v>89321.589166667007</v>
      </c>
      <c r="E43" s="3">
        <v>73570.589166667007</v>
      </c>
      <c r="F43" s="3">
        <v>75363.589166667007</v>
      </c>
      <c r="G43" s="3">
        <v>81354.589166667007</v>
      </c>
      <c r="H43" s="3">
        <v>67446.589166667007</v>
      </c>
      <c r="I43" s="3">
        <v>76093.589166667007</v>
      </c>
      <c r="J43" s="3">
        <v>69508.589166667007</v>
      </c>
      <c r="K43" s="3">
        <v>90399.589166667007</v>
      </c>
      <c r="L43" s="3">
        <v>83267.589166667007</v>
      </c>
      <c r="M43" s="38">
        <v>81952.589166667007</v>
      </c>
      <c r="N43" s="3">
        <v>6693.7308347999997</v>
      </c>
      <c r="O43" s="3">
        <v>5906.9925733999999</v>
      </c>
      <c r="P43" s="3">
        <v>9623.0262890499998</v>
      </c>
      <c r="Q43" s="3">
        <v>19264.890598620001</v>
      </c>
      <c r="R43" s="3">
        <v>11328.9024245</v>
      </c>
      <c r="S43" s="3">
        <v>7840.7579677200001</v>
      </c>
      <c r="T43" s="3">
        <v>11074.626442840001</v>
      </c>
      <c r="U43" s="3">
        <v>7195.4165463199997</v>
      </c>
      <c r="V43" s="3">
        <v>4582.9793369999998</v>
      </c>
      <c r="W43" s="3">
        <v>7554.1593633499997</v>
      </c>
      <c r="X43" s="3">
        <v>4521.0973604700002</v>
      </c>
      <c r="Y43" s="38">
        <v>11441.660994760001</v>
      </c>
      <c r="Z43" s="3">
        <v>17191.962357</v>
      </c>
      <c r="AA43" s="3">
        <v>17703.582878000001</v>
      </c>
      <c r="AB43" s="3">
        <v>11061.537859</v>
      </c>
      <c r="AC43" s="3">
        <v>10102.130663600001</v>
      </c>
      <c r="AD43" s="3">
        <v>14491.787533999999</v>
      </c>
      <c r="AE43" s="3">
        <v>9945.3302949999998</v>
      </c>
      <c r="AF43" s="3">
        <v>11375.440044999999</v>
      </c>
      <c r="AG43" s="3">
        <v>11943.935341</v>
      </c>
      <c r="AH43" s="3">
        <v>14795.3575532</v>
      </c>
      <c r="AI43" s="3">
        <v>12979.132656</v>
      </c>
      <c r="AJ43" s="3">
        <v>12282.953681999999</v>
      </c>
      <c r="AK43" s="38">
        <v>17289.532397999999</v>
      </c>
      <c r="AL43" s="3">
        <f t="shared" si="21"/>
        <v>58636.357644467003</v>
      </c>
      <c r="AM43" s="3">
        <f t="shared" si="21"/>
        <v>78512.998862067005</v>
      </c>
      <c r="AN43" s="3">
        <f t="shared" si="21"/>
        <v>87883.077596717005</v>
      </c>
      <c r="AO43" s="3">
        <f t="shared" si="21"/>
        <v>82733.349101686996</v>
      </c>
      <c r="AP43" s="3">
        <f t="shared" si="21"/>
        <v>72200.704057167008</v>
      </c>
      <c r="AQ43" s="3">
        <f t="shared" si="21"/>
        <v>79250.016839387012</v>
      </c>
      <c r="AR43" s="3">
        <f t="shared" si="21"/>
        <v>67145.775564507014</v>
      </c>
      <c r="AS43" s="3">
        <f t="shared" si="21"/>
        <v>71345.070371987007</v>
      </c>
      <c r="AT43" s="3">
        <f t="shared" si="21"/>
        <v>59296.210950467008</v>
      </c>
      <c r="AU43" s="3">
        <f t="shared" si="21"/>
        <v>84974.615874017007</v>
      </c>
      <c r="AV43" s="3">
        <f t="shared" si="21"/>
        <v>75505.732845137012</v>
      </c>
      <c r="AW43" s="17">
        <f t="shared" si="21"/>
        <v>76104.717763427019</v>
      </c>
    </row>
    <row r="44" spans="1:50" s="4" customFormat="1" x14ac:dyDescent="0.25">
      <c r="A44" s="24" t="s">
        <v>53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8">
        <v>0</v>
      </c>
      <c r="N44" s="3">
        <v>903.98880346999999</v>
      </c>
      <c r="O44" s="3">
        <v>706.9800391</v>
      </c>
      <c r="P44" s="3">
        <v>3093.67800326</v>
      </c>
      <c r="Q44" s="3">
        <v>615.27205444000003</v>
      </c>
      <c r="R44" s="3">
        <v>1037.4440672999999</v>
      </c>
      <c r="S44" s="3">
        <v>1484.0938632499999</v>
      </c>
      <c r="T44" s="3">
        <v>757.12866623000002</v>
      </c>
      <c r="U44" s="3">
        <v>1160.02424279</v>
      </c>
      <c r="V44" s="3">
        <v>1104.31138173</v>
      </c>
      <c r="W44" s="3">
        <v>2053.3803936999998</v>
      </c>
      <c r="X44" s="3">
        <v>795.38788337000005</v>
      </c>
      <c r="Y44" s="38">
        <v>1287.5581227099999</v>
      </c>
      <c r="Z44" s="3">
        <v>5006.2104959999997</v>
      </c>
      <c r="AA44" s="3">
        <v>5946.2291320000004</v>
      </c>
      <c r="AB44" s="3">
        <v>6788.5089189999999</v>
      </c>
      <c r="AC44" s="3">
        <v>8095.4632760000004</v>
      </c>
      <c r="AD44" s="3">
        <v>7811.0387698000004</v>
      </c>
      <c r="AE44" s="3">
        <v>11267.208795</v>
      </c>
      <c r="AF44" s="3">
        <v>11948.02885121</v>
      </c>
      <c r="AG44" s="3">
        <v>11551.792772999999</v>
      </c>
      <c r="AH44" s="3">
        <v>14779.707565999999</v>
      </c>
      <c r="AI44" s="3">
        <v>11380.047508989999</v>
      </c>
      <c r="AJ44" s="3">
        <v>14023.685621000001</v>
      </c>
      <c r="AK44" s="38">
        <v>12574.297385</v>
      </c>
      <c r="AL44" s="3">
        <f t="shared" si="21"/>
        <v>-4102.2216925299999</v>
      </c>
      <c r="AM44" s="3">
        <f t="shared" si="21"/>
        <v>-5239.2490929000005</v>
      </c>
      <c r="AN44" s="3">
        <f t="shared" si="21"/>
        <v>-3694.8309157399999</v>
      </c>
      <c r="AO44" s="3">
        <f t="shared" si="21"/>
        <v>-7480.1912215600005</v>
      </c>
      <c r="AP44" s="3">
        <f t="shared" si="21"/>
        <v>-6773.5947025000005</v>
      </c>
      <c r="AQ44" s="3">
        <f t="shared" si="21"/>
        <v>-9783.1149317500003</v>
      </c>
      <c r="AR44" s="3">
        <f t="shared" si="21"/>
        <v>-11190.900184979999</v>
      </c>
      <c r="AS44" s="3">
        <f t="shared" si="21"/>
        <v>-10391.76853021</v>
      </c>
      <c r="AT44" s="3">
        <f t="shared" si="21"/>
        <v>-13675.396184269999</v>
      </c>
      <c r="AU44" s="3">
        <f t="shared" si="21"/>
        <v>-9326.6671152899999</v>
      </c>
      <c r="AV44" s="3">
        <f t="shared" si="21"/>
        <v>-13228.29773763</v>
      </c>
      <c r="AW44" s="17">
        <f t="shared" si="21"/>
        <v>-11286.739262290001</v>
      </c>
    </row>
    <row r="45" spans="1:50" s="4" customFormat="1" x14ac:dyDescent="0.25">
      <c r="A45" s="29" t="s">
        <v>36</v>
      </c>
      <c r="B45" s="3">
        <v>46676.156666666997</v>
      </c>
      <c r="C45" s="3">
        <v>47753.156666666997</v>
      </c>
      <c r="D45" s="3">
        <v>37341.156666666997</v>
      </c>
      <c r="E45" s="3">
        <v>44993.156666666997</v>
      </c>
      <c r="F45" s="3">
        <v>33187.156666666997</v>
      </c>
      <c r="G45" s="3">
        <v>38476.156666666997</v>
      </c>
      <c r="H45" s="3">
        <v>35808.156666666997</v>
      </c>
      <c r="I45" s="3">
        <v>47952.156666666997</v>
      </c>
      <c r="J45" s="3">
        <v>47736.156666666997</v>
      </c>
      <c r="K45" s="3">
        <v>51084.156666666997</v>
      </c>
      <c r="L45" s="3">
        <v>38718.156666666997</v>
      </c>
      <c r="M45" s="38">
        <v>39915.156666666997</v>
      </c>
      <c r="N45" s="3">
        <v>1755.5963254400001</v>
      </c>
      <c r="O45" s="3">
        <v>2456.9686035999998</v>
      </c>
      <c r="P45" s="3">
        <v>1887.4720723999999</v>
      </c>
      <c r="Q45" s="3">
        <v>1482.88097874</v>
      </c>
      <c r="R45" s="3">
        <v>1119.5850952799999</v>
      </c>
      <c r="S45" s="3">
        <v>2447.3549523500001</v>
      </c>
      <c r="T45" s="3">
        <v>1990.5082349199999</v>
      </c>
      <c r="U45" s="3">
        <v>1819.3137668500001</v>
      </c>
      <c r="V45" s="3">
        <v>2587.5433568499998</v>
      </c>
      <c r="W45" s="3">
        <v>2637.9649878</v>
      </c>
      <c r="X45" s="3">
        <v>2710.5323955700001</v>
      </c>
      <c r="Y45" s="38">
        <v>3085.4497651000001</v>
      </c>
      <c r="Z45" s="3">
        <v>7789.4798780000001</v>
      </c>
      <c r="AA45" s="3">
        <v>9359.150748</v>
      </c>
      <c r="AB45" s="3">
        <v>7191.7782944</v>
      </c>
      <c r="AC45" s="3">
        <v>7855.2674129999996</v>
      </c>
      <c r="AD45" s="3">
        <v>6826.3854490000003</v>
      </c>
      <c r="AE45" s="3">
        <v>12349.394837</v>
      </c>
      <c r="AF45" s="3">
        <v>6924.7976440000002</v>
      </c>
      <c r="AG45" s="3">
        <v>9228.1625999999997</v>
      </c>
      <c r="AH45" s="3">
        <v>10479.083463999999</v>
      </c>
      <c r="AI45" s="3">
        <v>10458.195230400001</v>
      </c>
      <c r="AJ45" s="3">
        <v>10588.881262000001</v>
      </c>
      <c r="AK45" s="38">
        <v>7718.4084329999996</v>
      </c>
      <c r="AL45" s="3">
        <f t="shared" si="21"/>
        <v>40642.273114106996</v>
      </c>
      <c r="AM45" s="3">
        <f t="shared" si="21"/>
        <v>40850.974522266995</v>
      </c>
      <c r="AN45" s="3">
        <f t="shared" si="21"/>
        <v>32036.850444666998</v>
      </c>
      <c r="AO45" s="3">
        <f t="shared" si="21"/>
        <v>38620.770232406998</v>
      </c>
      <c r="AP45" s="3">
        <f t="shared" si="21"/>
        <v>27480.356312946999</v>
      </c>
      <c r="AQ45" s="3">
        <f t="shared" si="21"/>
        <v>28574.116782016994</v>
      </c>
      <c r="AR45" s="3">
        <f t="shared" si="21"/>
        <v>30873.867257587</v>
      </c>
      <c r="AS45" s="3">
        <f t="shared" si="21"/>
        <v>40543.307833516999</v>
      </c>
      <c r="AT45" s="3">
        <f t="shared" si="21"/>
        <v>39844.616559517002</v>
      </c>
      <c r="AU45" s="3">
        <f t="shared" si="21"/>
        <v>43263.926424066995</v>
      </c>
      <c r="AV45" s="3">
        <f t="shared" si="21"/>
        <v>30839.807800236995</v>
      </c>
      <c r="AW45" s="17">
        <f t="shared" si="21"/>
        <v>35282.197998766998</v>
      </c>
    </row>
    <row r="46" spans="1:50" s="4" customFormat="1" x14ac:dyDescent="0.25">
      <c r="A46" s="23" t="s">
        <v>17</v>
      </c>
      <c r="B46" s="3">
        <v>89691.370833333</v>
      </c>
      <c r="C46" s="3">
        <v>65766.370833333</v>
      </c>
      <c r="D46" s="3">
        <v>89659.370833333</v>
      </c>
      <c r="E46" s="3">
        <v>46549.370833333</v>
      </c>
      <c r="F46" s="3">
        <v>32180.370833333</v>
      </c>
      <c r="G46" s="3">
        <v>30717.370833333</v>
      </c>
      <c r="H46" s="3">
        <v>39836.370833333</v>
      </c>
      <c r="I46" s="3">
        <v>47268.370833333</v>
      </c>
      <c r="J46" s="3">
        <v>51641.370833333</v>
      </c>
      <c r="K46" s="3">
        <v>56371.370833333</v>
      </c>
      <c r="L46" s="3">
        <v>53911.370833333</v>
      </c>
      <c r="M46" s="38">
        <v>53053.370833333</v>
      </c>
      <c r="N46" s="3">
        <v>51498.404344740004</v>
      </c>
      <c r="O46" s="3">
        <v>55256.540468799998</v>
      </c>
      <c r="P46" s="3">
        <v>62376.354077559998</v>
      </c>
      <c r="Q46" s="3">
        <v>29976.9642337</v>
      </c>
      <c r="R46" s="3">
        <v>24724.18257918</v>
      </c>
      <c r="S46" s="3">
        <v>38101.502835730003</v>
      </c>
      <c r="T46" s="3">
        <v>38303.915964860003</v>
      </c>
      <c r="U46" s="3">
        <v>50520.478546179998</v>
      </c>
      <c r="V46" s="3">
        <v>49904.555134590002</v>
      </c>
      <c r="W46" s="3">
        <v>59851.82656206</v>
      </c>
      <c r="X46" s="3">
        <v>48328.325391960003</v>
      </c>
      <c r="Y46" s="38">
        <v>63172.803371549999</v>
      </c>
      <c r="Z46" s="3">
        <v>4156.5440300999999</v>
      </c>
      <c r="AA46" s="3">
        <v>5064.9066211999998</v>
      </c>
      <c r="AB46" s="3">
        <v>6759.4261936700004</v>
      </c>
      <c r="AC46" s="3">
        <v>5909.8031128700004</v>
      </c>
      <c r="AD46" s="3">
        <v>4954.1046553200003</v>
      </c>
      <c r="AE46" s="3">
        <v>6275.2746184899997</v>
      </c>
      <c r="AF46" s="3">
        <v>4968.5976000000001</v>
      </c>
      <c r="AG46" s="3">
        <v>5056.9469359100003</v>
      </c>
      <c r="AH46" s="3">
        <v>6368.1216144600003</v>
      </c>
      <c r="AI46" s="3">
        <v>5523.5268951799999</v>
      </c>
      <c r="AJ46" s="3">
        <v>4085.6131859100001</v>
      </c>
      <c r="AK46" s="38">
        <v>6245.3869245599999</v>
      </c>
      <c r="AL46" s="3">
        <f t="shared" si="21"/>
        <v>137033.23114797301</v>
      </c>
      <c r="AM46" s="3">
        <f t="shared" si="21"/>
        <v>115958.00468093299</v>
      </c>
      <c r="AN46" s="3">
        <f t="shared" si="21"/>
        <v>145276.29871722302</v>
      </c>
      <c r="AO46" s="3">
        <f t="shared" si="21"/>
        <v>70616.531954163002</v>
      </c>
      <c r="AP46" s="3">
        <f t="shared" si="21"/>
        <v>51950.448757193</v>
      </c>
      <c r="AQ46" s="3">
        <f t="shared" si="21"/>
        <v>62543.599050573001</v>
      </c>
      <c r="AR46" s="3">
        <f t="shared" si="21"/>
        <v>73171.689198193009</v>
      </c>
      <c r="AS46" s="3">
        <f t="shared" si="21"/>
        <v>92731.902443603001</v>
      </c>
      <c r="AT46" s="3">
        <f t="shared" si="21"/>
        <v>95177.804353462998</v>
      </c>
      <c r="AU46" s="3">
        <f t="shared" si="21"/>
        <v>110699.670500213</v>
      </c>
      <c r="AV46" s="3">
        <f t="shared" si="21"/>
        <v>98154.083039383011</v>
      </c>
      <c r="AW46" s="17">
        <f t="shared" si="21"/>
        <v>109980.78728032298</v>
      </c>
    </row>
    <row r="47" spans="1:50" s="4" customFormat="1" x14ac:dyDescent="0.25">
      <c r="A47" s="23" t="s">
        <v>10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8">
        <v>0</v>
      </c>
      <c r="N47" s="3">
        <v>2259.9902831499999</v>
      </c>
      <c r="O47" s="3">
        <v>973.26206639999998</v>
      </c>
      <c r="P47" s="3">
        <v>897.72251675000007</v>
      </c>
      <c r="Q47" s="3">
        <v>3403.5895154600003</v>
      </c>
      <c r="R47" s="3">
        <v>5860.8072403599999</v>
      </c>
      <c r="S47" s="3">
        <v>3410.7308497899999</v>
      </c>
      <c r="T47" s="3">
        <v>4213.6975060599998</v>
      </c>
      <c r="U47" s="3">
        <v>1070.6687766800001</v>
      </c>
      <c r="V47" s="3">
        <v>1796.49566708</v>
      </c>
      <c r="W47" s="3">
        <v>2798.9184504</v>
      </c>
      <c r="X47" s="3">
        <v>2190.9695866299999</v>
      </c>
      <c r="Y47" s="38">
        <v>6179.0927499700001</v>
      </c>
      <c r="Z47" s="3">
        <v>3.3113299999999999</v>
      </c>
      <c r="AA47" s="3">
        <v>2.3518350000000003</v>
      </c>
      <c r="AB47" s="3">
        <v>8.6845631000000001</v>
      </c>
      <c r="AC47" s="3">
        <v>14.155908</v>
      </c>
      <c r="AD47" s="3">
        <v>48.288600000000002</v>
      </c>
      <c r="AE47" s="3">
        <v>89.196982000000006</v>
      </c>
      <c r="AF47" s="3">
        <v>47.128694000000003</v>
      </c>
      <c r="AG47" s="3">
        <v>47.109265000000001</v>
      </c>
      <c r="AH47" s="3">
        <v>52.823850999999998</v>
      </c>
      <c r="AI47" s="3">
        <v>84.218339</v>
      </c>
      <c r="AJ47" s="3">
        <v>26.332940999999998</v>
      </c>
      <c r="AK47" s="38">
        <v>91.258986999999991</v>
      </c>
      <c r="AL47" s="3">
        <f t="shared" si="21"/>
        <v>2256.6789531499999</v>
      </c>
      <c r="AM47" s="3">
        <f t="shared" si="21"/>
        <v>970.91023139999993</v>
      </c>
      <c r="AN47" s="3">
        <f t="shared" si="21"/>
        <v>889.03795365000008</v>
      </c>
      <c r="AO47" s="3">
        <f t="shared" si="21"/>
        <v>3389.4336074600001</v>
      </c>
      <c r="AP47" s="3">
        <f t="shared" si="21"/>
        <v>5812.5186403600001</v>
      </c>
      <c r="AQ47" s="3">
        <f t="shared" si="21"/>
        <v>3321.5338677899999</v>
      </c>
      <c r="AR47" s="3">
        <f t="shared" si="21"/>
        <v>4166.5688120599998</v>
      </c>
      <c r="AS47" s="3">
        <f t="shared" si="21"/>
        <v>1023.55951168</v>
      </c>
      <c r="AT47" s="3">
        <f t="shared" si="21"/>
        <v>1743.6718160799999</v>
      </c>
      <c r="AU47" s="3">
        <f t="shared" si="21"/>
        <v>2714.7001114</v>
      </c>
      <c r="AV47" s="3">
        <f t="shared" si="21"/>
        <v>2164.6366456299997</v>
      </c>
      <c r="AW47" s="17">
        <f t="shared" si="21"/>
        <v>6087.83376297</v>
      </c>
    </row>
    <row r="48" spans="1:50" s="4" customFormat="1" x14ac:dyDescent="0.25">
      <c r="A48" s="23" t="s">
        <v>13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8">
        <v>0</v>
      </c>
      <c r="N48" s="3">
        <v>3401.8286069999999</v>
      </c>
      <c r="O48" s="3">
        <v>4638.5752493999998</v>
      </c>
      <c r="P48" s="3">
        <v>2933.7887909000001</v>
      </c>
      <c r="Q48" s="3">
        <v>1474.166201</v>
      </c>
      <c r="R48" s="3">
        <v>3769.9577599999998</v>
      </c>
      <c r="S48" s="3">
        <v>281.48438879999998</v>
      </c>
      <c r="T48" s="3">
        <v>5455.3972610000001</v>
      </c>
      <c r="U48" s="3">
        <v>10028.198861000001</v>
      </c>
      <c r="V48" s="3">
        <v>2509.4266919800002</v>
      </c>
      <c r="W48" s="3">
        <v>8221.4129900000007</v>
      </c>
      <c r="X48" s="3">
        <v>3356.7935269999998</v>
      </c>
      <c r="Y48" s="38">
        <v>61881.359121130001</v>
      </c>
      <c r="Z48" s="3">
        <v>0.27216000000000001</v>
      </c>
      <c r="AA48" s="3">
        <v>2.3159999999999998</v>
      </c>
      <c r="AB48" s="3">
        <v>0</v>
      </c>
      <c r="AC48" s="3">
        <v>0</v>
      </c>
      <c r="AD48" s="3">
        <v>0.04</v>
      </c>
      <c r="AE48" s="3">
        <v>0.13669000000000001</v>
      </c>
      <c r="AF48" s="3">
        <v>0</v>
      </c>
      <c r="AG48" s="3">
        <v>0</v>
      </c>
      <c r="AH48" s="3">
        <v>6.9072500000000003</v>
      </c>
      <c r="AI48" s="3">
        <v>8.0330560000000002</v>
      </c>
      <c r="AJ48" s="3">
        <v>0</v>
      </c>
      <c r="AK48" s="38">
        <v>0.156</v>
      </c>
      <c r="AL48" s="3">
        <f t="shared" si="21"/>
        <v>3401.5564469999999</v>
      </c>
      <c r="AM48" s="3">
        <f t="shared" si="21"/>
        <v>4636.2592494</v>
      </c>
      <c r="AN48" s="3">
        <f t="shared" si="21"/>
        <v>2933.7887909000001</v>
      </c>
      <c r="AO48" s="3">
        <f t="shared" si="21"/>
        <v>1474.166201</v>
      </c>
      <c r="AP48" s="3">
        <f t="shared" si="21"/>
        <v>3769.9177599999998</v>
      </c>
      <c r="AQ48" s="3">
        <f t="shared" si="21"/>
        <v>281.34769879999999</v>
      </c>
      <c r="AR48" s="3">
        <f t="shared" si="21"/>
        <v>5455.3972610000001</v>
      </c>
      <c r="AS48" s="3">
        <f t="shared" si="21"/>
        <v>10028.198861000001</v>
      </c>
      <c r="AT48" s="3">
        <f t="shared" si="21"/>
        <v>2502.51944198</v>
      </c>
      <c r="AU48" s="3">
        <f t="shared" si="21"/>
        <v>8213.3799340000005</v>
      </c>
      <c r="AV48" s="3">
        <f t="shared" si="21"/>
        <v>3356.7935269999998</v>
      </c>
      <c r="AW48" s="17">
        <f t="shared" si="21"/>
        <v>61881.203121129998</v>
      </c>
    </row>
    <row r="49" spans="1:49" s="4" customFormat="1" x14ac:dyDescent="0.25">
      <c r="A49" s="44" t="s">
        <v>37</v>
      </c>
      <c r="B49" s="45">
        <f t="shared" ref="B49:AK49" si="26">B50+B51</f>
        <v>127706.5885</v>
      </c>
      <c r="C49" s="45">
        <f t="shared" si="26"/>
        <v>118196.5885</v>
      </c>
      <c r="D49" s="45">
        <f t="shared" si="26"/>
        <v>149754.58850000001</v>
      </c>
      <c r="E49" s="45">
        <f t="shared" si="26"/>
        <v>94426.588499999998</v>
      </c>
      <c r="F49" s="45">
        <f t="shared" si="26"/>
        <v>85850.588499999998</v>
      </c>
      <c r="G49" s="45">
        <f t="shared" si="26"/>
        <v>90372.588499999998</v>
      </c>
      <c r="H49" s="45">
        <f t="shared" si="26"/>
        <v>78134.588499999998</v>
      </c>
      <c r="I49" s="45">
        <f t="shared" si="26"/>
        <v>85776.588499999998</v>
      </c>
      <c r="J49" s="45">
        <f t="shared" si="26"/>
        <v>101460.5885</v>
      </c>
      <c r="K49" s="45">
        <f t="shared" si="26"/>
        <v>116428.5885</v>
      </c>
      <c r="L49" s="45">
        <f t="shared" si="26"/>
        <v>117850.5885</v>
      </c>
      <c r="M49" s="46">
        <f t="shared" si="26"/>
        <v>118960.5885</v>
      </c>
      <c r="N49" s="45">
        <f t="shared" si="26"/>
        <v>34745.733446630002</v>
      </c>
      <c r="O49" s="45">
        <f t="shared" si="26"/>
        <v>32542.641014300003</v>
      </c>
      <c r="P49" s="45">
        <f t="shared" si="26"/>
        <v>33679.965913200002</v>
      </c>
      <c r="Q49" s="45">
        <f t="shared" si="26"/>
        <v>26140.740816670001</v>
      </c>
      <c r="R49" s="45">
        <f t="shared" si="26"/>
        <v>20842.042132000002</v>
      </c>
      <c r="S49" s="45">
        <f t="shared" si="26"/>
        <v>24556.441753210001</v>
      </c>
      <c r="T49" s="45">
        <f>T50+T51</f>
        <v>31119.8138865</v>
      </c>
      <c r="U49" s="45">
        <f t="shared" si="26"/>
        <v>29025.107352930001</v>
      </c>
      <c r="V49" s="45">
        <f t="shared" si="26"/>
        <v>27403.245098520001</v>
      </c>
      <c r="W49" s="45">
        <f t="shared" si="26"/>
        <v>31102.276908849999</v>
      </c>
      <c r="X49" s="45">
        <f t="shared" si="26"/>
        <v>30730.065890029997</v>
      </c>
      <c r="Y49" s="46">
        <f t="shared" si="26"/>
        <v>31215.025675629997</v>
      </c>
      <c r="Z49" s="45">
        <f t="shared" si="26"/>
        <v>107884.10380129</v>
      </c>
      <c r="AA49" s="45">
        <f t="shared" si="26"/>
        <v>98534.041292900001</v>
      </c>
      <c r="AB49" s="45">
        <f t="shared" si="26"/>
        <v>85150.235855409992</v>
      </c>
      <c r="AC49" s="45">
        <f t="shared" si="26"/>
        <v>72848.091106460008</v>
      </c>
      <c r="AD49" s="45">
        <f t="shared" si="26"/>
        <v>64815.611206039997</v>
      </c>
      <c r="AE49" s="45">
        <f t="shared" si="26"/>
        <v>69825.435218450002</v>
      </c>
      <c r="AF49" s="45">
        <f>AF50+AF51</f>
        <v>60853.888375189999</v>
      </c>
      <c r="AG49" s="45">
        <f t="shared" si="26"/>
        <v>50518.521025659997</v>
      </c>
      <c r="AH49" s="45">
        <f t="shared" si="26"/>
        <v>43574.670623359998</v>
      </c>
      <c r="AI49" s="45">
        <f t="shared" si="26"/>
        <v>49014.920621249999</v>
      </c>
      <c r="AJ49" s="45">
        <f t="shared" si="26"/>
        <v>37270.919770870001</v>
      </c>
      <c r="AK49" s="46">
        <f t="shared" si="26"/>
        <v>53954.013071479996</v>
      </c>
      <c r="AL49" s="45">
        <f>AL50+AL51</f>
        <v>54568.218145340012</v>
      </c>
      <c r="AM49" s="45">
        <f t="shared" ref="AM49:AW49" si="27">AM50+AM51</f>
        <v>52205.188221399992</v>
      </c>
      <c r="AN49" s="45">
        <f t="shared" si="27"/>
        <v>98284.318557790015</v>
      </c>
      <c r="AO49" s="45">
        <f t="shared" si="27"/>
        <v>47719.238210210002</v>
      </c>
      <c r="AP49" s="45">
        <f t="shared" si="27"/>
        <v>41877.019425960003</v>
      </c>
      <c r="AQ49" s="45">
        <f t="shared" si="27"/>
        <v>45103.595034760001</v>
      </c>
      <c r="AR49" s="45">
        <f t="shared" si="27"/>
        <v>48400.514011310006</v>
      </c>
      <c r="AS49" s="45">
        <f t="shared" si="27"/>
        <v>64283.174827269999</v>
      </c>
      <c r="AT49" s="45">
        <f t="shared" si="27"/>
        <v>85289.162975159998</v>
      </c>
      <c r="AU49" s="45">
        <f t="shared" si="27"/>
        <v>98515.94478759999</v>
      </c>
      <c r="AV49" s="45">
        <f t="shared" si="27"/>
        <v>111309.73461916001</v>
      </c>
      <c r="AW49" s="47">
        <f t="shared" si="27"/>
        <v>96221.601104150002</v>
      </c>
    </row>
    <row r="50" spans="1:49" s="4" customFormat="1" x14ac:dyDescent="0.25">
      <c r="A50" s="16" t="s">
        <v>11</v>
      </c>
      <c r="B50" s="3">
        <v>68523</v>
      </c>
      <c r="C50" s="3">
        <v>61236</v>
      </c>
      <c r="D50" s="3">
        <v>75926</v>
      </c>
      <c r="E50" s="3">
        <v>47627</v>
      </c>
      <c r="F50" s="3">
        <v>36946</v>
      </c>
      <c r="G50" s="3">
        <v>35762</v>
      </c>
      <c r="H50" s="3">
        <v>25316</v>
      </c>
      <c r="I50" s="3">
        <v>28111</v>
      </c>
      <c r="J50" s="3">
        <v>37813</v>
      </c>
      <c r="K50" s="3">
        <v>41264</v>
      </c>
      <c r="L50" s="3">
        <v>50332</v>
      </c>
      <c r="M50" s="38">
        <v>56803</v>
      </c>
      <c r="N50" s="3">
        <v>13015.484528139999</v>
      </c>
      <c r="O50" s="3">
        <v>9719.3557192999997</v>
      </c>
      <c r="P50" s="3">
        <v>10108.072480160001</v>
      </c>
      <c r="Q50" s="3">
        <v>6443.3007908899999</v>
      </c>
      <c r="R50" s="3">
        <v>7474.1621954399998</v>
      </c>
      <c r="S50" s="3">
        <v>6591.1973906599997</v>
      </c>
      <c r="T50" s="3">
        <v>11829.03563532</v>
      </c>
      <c r="U50" s="3">
        <v>7333.9340728699999</v>
      </c>
      <c r="V50" s="3">
        <v>7212.6650643200001</v>
      </c>
      <c r="W50" s="3">
        <v>8347.1032618099998</v>
      </c>
      <c r="X50" s="3">
        <v>9473.51806072</v>
      </c>
      <c r="Y50" s="38">
        <v>8185.5463291599999</v>
      </c>
      <c r="Z50" s="3">
        <v>68704.583850659998</v>
      </c>
      <c r="AA50" s="3">
        <v>55539.169813200002</v>
      </c>
      <c r="AB50" s="3">
        <v>46614.537785729997</v>
      </c>
      <c r="AC50" s="3">
        <v>47703.789785050001</v>
      </c>
      <c r="AD50" s="3">
        <v>37455.313816839996</v>
      </c>
      <c r="AE50" s="3">
        <v>32566.141942499999</v>
      </c>
      <c r="AF50" s="3">
        <v>29293.982115660001</v>
      </c>
      <c r="AG50" s="3">
        <v>19261.65301473</v>
      </c>
      <c r="AH50" s="3">
        <v>24895.588152209999</v>
      </c>
      <c r="AI50" s="3">
        <v>35903.539489199997</v>
      </c>
      <c r="AJ50" s="3">
        <v>26020.32807471</v>
      </c>
      <c r="AK50" s="38">
        <v>38853.798030099999</v>
      </c>
      <c r="AL50" s="3">
        <f t="shared" ref="AL50:AW50" si="28">(B50+N50-Z50)</f>
        <v>12833.900677480007</v>
      </c>
      <c r="AM50" s="3">
        <f t="shared" si="28"/>
        <v>15416.1859061</v>
      </c>
      <c r="AN50" s="3">
        <f t="shared" si="28"/>
        <v>39419.534694430004</v>
      </c>
      <c r="AO50" s="3">
        <f t="shared" si="28"/>
        <v>6366.5110058400023</v>
      </c>
      <c r="AP50" s="3">
        <f t="shared" si="28"/>
        <v>6964.848378600007</v>
      </c>
      <c r="AQ50" s="3">
        <f t="shared" si="28"/>
        <v>9787.0554481600047</v>
      </c>
      <c r="AR50" s="3">
        <f t="shared" si="28"/>
        <v>7851.0535196600031</v>
      </c>
      <c r="AS50" s="3">
        <f t="shared" si="28"/>
        <v>16183.281058139997</v>
      </c>
      <c r="AT50" s="3">
        <f t="shared" si="28"/>
        <v>20130.076912109998</v>
      </c>
      <c r="AU50" s="3">
        <f t="shared" si="28"/>
        <v>13707.563772610003</v>
      </c>
      <c r="AV50" s="3">
        <f t="shared" si="28"/>
        <v>33785.189986010002</v>
      </c>
      <c r="AW50" s="17">
        <f t="shared" si="28"/>
        <v>26134.748299060004</v>
      </c>
    </row>
    <row r="51" spans="1:49" s="4" customFormat="1" x14ac:dyDescent="0.25">
      <c r="A51" s="48" t="s">
        <v>55</v>
      </c>
      <c r="B51" s="45">
        <f t="shared" ref="B51:AW51" si="29">(B52+B53)</f>
        <v>59183.588499999998</v>
      </c>
      <c r="C51" s="45">
        <f t="shared" si="29"/>
        <v>56960.588499999998</v>
      </c>
      <c r="D51" s="45">
        <f t="shared" si="29"/>
        <v>73828.588499999998</v>
      </c>
      <c r="E51" s="45">
        <f t="shared" si="29"/>
        <v>46799.588499999998</v>
      </c>
      <c r="F51" s="45">
        <f t="shared" si="29"/>
        <v>48904.588499999998</v>
      </c>
      <c r="G51" s="45">
        <f t="shared" si="29"/>
        <v>54610.588499999998</v>
      </c>
      <c r="H51" s="45">
        <f t="shared" si="29"/>
        <v>52818.588499999998</v>
      </c>
      <c r="I51" s="45">
        <f t="shared" si="29"/>
        <v>57665.588499999998</v>
      </c>
      <c r="J51" s="45">
        <f t="shared" si="29"/>
        <v>63647.588499999998</v>
      </c>
      <c r="K51" s="45">
        <f t="shared" si="29"/>
        <v>75164.588499999998</v>
      </c>
      <c r="L51" s="45">
        <f t="shared" si="29"/>
        <v>67518.588499999998</v>
      </c>
      <c r="M51" s="46">
        <f t="shared" si="29"/>
        <v>62157.588499999998</v>
      </c>
      <c r="N51" s="45">
        <f t="shared" si="29"/>
        <v>21730.248918490001</v>
      </c>
      <c r="O51" s="45">
        <f t="shared" si="29"/>
        <v>22823.285295000001</v>
      </c>
      <c r="P51" s="45">
        <f t="shared" si="29"/>
        <v>23571.893433040001</v>
      </c>
      <c r="Q51" s="45">
        <f t="shared" si="29"/>
        <v>19697.440025780001</v>
      </c>
      <c r="R51" s="45">
        <f t="shared" si="29"/>
        <v>13367.879936560001</v>
      </c>
      <c r="S51" s="45">
        <f t="shared" si="29"/>
        <v>17965.244362550002</v>
      </c>
      <c r="T51" s="45">
        <f>(T52+T53)</f>
        <v>19290.77825118</v>
      </c>
      <c r="U51" s="45">
        <f t="shared" si="29"/>
        <v>21691.17328006</v>
      </c>
      <c r="V51" s="45">
        <f t="shared" si="29"/>
        <v>20190.5800342</v>
      </c>
      <c r="W51" s="45">
        <f t="shared" si="29"/>
        <v>22755.173647039999</v>
      </c>
      <c r="X51" s="45">
        <f t="shared" si="29"/>
        <v>21256.547829309999</v>
      </c>
      <c r="Y51" s="46">
        <f t="shared" si="29"/>
        <v>23029.479346469998</v>
      </c>
      <c r="Z51" s="45">
        <f t="shared" si="29"/>
        <v>39179.519950629998</v>
      </c>
      <c r="AA51" s="45">
        <f t="shared" si="29"/>
        <v>42994.871479699999</v>
      </c>
      <c r="AB51" s="45">
        <f t="shared" si="29"/>
        <v>38535.698069680002</v>
      </c>
      <c r="AC51" s="45">
        <f t="shared" si="29"/>
        <v>25144.301321410003</v>
      </c>
      <c r="AD51" s="45">
        <f t="shared" si="29"/>
        <v>27360.297389200001</v>
      </c>
      <c r="AE51" s="45">
        <f t="shared" si="29"/>
        <v>37259.293275950004</v>
      </c>
      <c r="AF51" s="45">
        <f>(AF52+AF53)</f>
        <v>31559.906259529998</v>
      </c>
      <c r="AG51" s="45">
        <f t="shared" si="29"/>
        <v>31256.868010929997</v>
      </c>
      <c r="AH51" s="45">
        <f t="shared" si="29"/>
        <v>18679.082471149999</v>
      </c>
      <c r="AI51" s="45">
        <f t="shared" si="29"/>
        <v>13111.381132049999</v>
      </c>
      <c r="AJ51" s="45">
        <f t="shared" si="29"/>
        <v>11250.59169616</v>
      </c>
      <c r="AK51" s="46">
        <f t="shared" si="29"/>
        <v>15100.215041379999</v>
      </c>
      <c r="AL51" s="45">
        <f t="shared" si="29"/>
        <v>41734.317467860004</v>
      </c>
      <c r="AM51" s="45">
        <f t="shared" si="29"/>
        <v>36789.002315299993</v>
      </c>
      <c r="AN51" s="45">
        <f t="shared" si="29"/>
        <v>58864.783863360004</v>
      </c>
      <c r="AO51" s="45">
        <f t="shared" si="29"/>
        <v>41352.72720437</v>
      </c>
      <c r="AP51" s="45">
        <f t="shared" si="29"/>
        <v>34912.171047359996</v>
      </c>
      <c r="AQ51" s="45">
        <f t="shared" si="29"/>
        <v>35316.539586599996</v>
      </c>
      <c r="AR51" s="45">
        <f t="shared" si="29"/>
        <v>40549.460491650003</v>
      </c>
      <c r="AS51" s="45">
        <f t="shared" si="29"/>
        <v>48099.893769130002</v>
      </c>
      <c r="AT51" s="45">
        <f t="shared" si="29"/>
        <v>65159.086063049996</v>
      </c>
      <c r="AU51" s="45">
        <f t="shared" si="29"/>
        <v>84808.38101498998</v>
      </c>
      <c r="AV51" s="45">
        <f t="shared" si="29"/>
        <v>77524.544633150013</v>
      </c>
      <c r="AW51" s="47">
        <f t="shared" si="29"/>
        <v>70086.852805089991</v>
      </c>
    </row>
    <row r="52" spans="1:49" s="4" customFormat="1" x14ac:dyDescent="0.25">
      <c r="A52" s="24" t="s">
        <v>61</v>
      </c>
      <c r="B52" s="3">
        <v>45691.39</v>
      </c>
      <c r="C52" s="3">
        <v>43709.39</v>
      </c>
      <c r="D52" s="3">
        <v>64205.39</v>
      </c>
      <c r="E52" s="3">
        <v>41778.39</v>
      </c>
      <c r="F52" s="3">
        <v>41117.39</v>
      </c>
      <c r="G52" s="3">
        <v>46004.39</v>
      </c>
      <c r="H52" s="3">
        <v>47856.39</v>
      </c>
      <c r="I52" s="3">
        <v>49154.39</v>
      </c>
      <c r="J52" s="3">
        <v>47653.39</v>
      </c>
      <c r="K52" s="3">
        <v>57809.39</v>
      </c>
      <c r="L52" s="3">
        <v>55420.39</v>
      </c>
      <c r="M52" s="38">
        <v>54286.39</v>
      </c>
      <c r="N52" s="3">
        <v>19265.678782290001</v>
      </c>
      <c r="O52" s="3">
        <v>20529.267774600001</v>
      </c>
      <c r="P52" s="3">
        <v>22733.439728739999</v>
      </c>
      <c r="Q52" s="3">
        <v>18841.063728180001</v>
      </c>
      <c r="R52" s="3">
        <v>10803.19176116</v>
      </c>
      <c r="S52" s="3">
        <v>14675.81730445</v>
      </c>
      <c r="T52" s="3">
        <v>17691.59536838</v>
      </c>
      <c r="U52" s="3">
        <v>18587.916201960001</v>
      </c>
      <c r="V52" s="3">
        <v>19257.117309400001</v>
      </c>
      <c r="W52" s="3">
        <v>22012.678307409999</v>
      </c>
      <c r="X52" s="3">
        <v>20154.74949251</v>
      </c>
      <c r="Y52" s="38">
        <v>20984.572300569998</v>
      </c>
      <c r="Z52" s="3">
        <v>34270.678950499998</v>
      </c>
      <c r="AA52" s="3">
        <v>38774.447787700003</v>
      </c>
      <c r="AB52" s="3">
        <v>33772.748146179998</v>
      </c>
      <c r="AC52" s="3">
        <v>22905.349836410001</v>
      </c>
      <c r="AD52" s="3">
        <v>24535.545369200001</v>
      </c>
      <c r="AE52" s="3">
        <v>34444.486185950002</v>
      </c>
      <c r="AF52" s="3">
        <v>28252.155584529999</v>
      </c>
      <c r="AG52" s="3">
        <v>28441.889561929998</v>
      </c>
      <c r="AH52" s="3">
        <v>16223.486045649999</v>
      </c>
      <c r="AI52" s="3">
        <v>11691.10917505</v>
      </c>
      <c r="AJ52" s="3">
        <v>10314.38802016</v>
      </c>
      <c r="AK52" s="38">
        <v>14454.955246379999</v>
      </c>
      <c r="AL52" s="3">
        <f t="shared" ref="AL52:AW53" si="30">(B52+N52-Z52)</f>
        <v>30686.389831790002</v>
      </c>
      <c r="AM52" s="3">
        <f t="shared" si="30"/>
        <v>25464.209986899994</v>
      </c>
      <c r="AN52" s="3">
        <f t="shared" si="30"/>
        <v>53166.081582560008</v>
      </c>
      <c r="AO52" s="3">
        <f t="shared" si="30"/>
        <v>37714.103891769999</v>
      </c>
      <c r="AP52" s="3">
        <f t="shared" si="30"/>
        <v>27385.036391959999</v>
      </c>
      <c r="AQ52" s="3">
        <f t="shared" si="30"/>
        <v>26235.721118499998</v>
      </c>
      <c r="AR52" s="3">
        <f t="shared" si="30"/>
        <v>37295.82978385</v>
      </c>
      <c r="AS52" s="3">
        <f t="shared" si="30"/>
        <v>39300.416640030002</v>
      </c>
      <c r="AT52" s="3">
        <f t="shared" si="30"/>
        <v>50687.021263749994</v>
      </c>
      <c r="AU52" s="3">
        <f t="shared" si="30"/>
        <v>68130.959132359989</v>
      </c>
      <c r="AV52" s="3">
        <f t="shared" si="30"/>
        <v>65260.751472350006</v>
      </c>
      <c r="AW52" s="17">
        <f t="shared" si="30"/>
        <v>60816.007054189999</v>
      </c>
    </row>
    <row r="53" spans="1:49" s="4" customFormat="1" ht="13.8" thickBot="1" x14ac:dyDescent="0.3">
      <c r="A53" s="30" t="s">
        <v>62</v>
      </c>
      <c r="B53" s="25">
        <v>13492.1985</v>
      </c>
      <c r="C53" s="25">
        <v>13251.1985</v>
      </c>
      <c r="D53" s="25">
        <v>9623.1985000000004</v>
      </c>
      <c r="E53" s="25">
        <v>5021.1985000000004</v>
      </c>
      <c r="F53" s="25">
        <v>7787.1985000000004</v>
      </c>
      <c r="G53" s="25">
        <v>8606.1985000000004</v>
      </c>
      <c r="H53" s="25">
        <v>4962.1985000000004</v>
      </c>
      <c r="I53" s="25">
        <v>8511.1985000000004</v>
      </c>
      <c r="J53" s="25">
        <v>15994.1985</v>
      </c>
      <c r="K53" s="25">
        <v>17355.198499999999</v>
      </c>
      <c r="L53" s="25">
        <v>12098.1985</v>
      </c>
      <c r="M53" s="39">
        <v>7871.1985000000004</v>
      </c>
      <c r="N53" s="25">
        <v>2464.5701362</v>
      </c>
      <c r="O53" s="25">
        <v>2294.0175204000002</v>
      </c>
      <c r="P53" s="25">
        <v>838.45370430000003</v>
      </c>
      <c r="Q53" s="25">
        <v>856.37629760000004</v>
      </c>
      <c r="R53" s="25">
        <v>2564.6881754000001</v>
      </c>
      <c r="S53" s="25">
        <v>3289.4270581000001</v>
      </c>
      <c r="T53" s="25">
        <v>1599.1828828</v>
      </c>
      <c r="U53" s="25">
        <v>3103.2570780999999</v>
      </c>
      <c r="V53" s="25">
        <v>933.46272480000005</v>
      </c>
      <c r="W53" s="25">
        <v>742.49533962999999</v>
      </c>
      <c r="X53" s="25">
        <v>1101.7983368</v>
      </c>
      <c r="Y53" s="39">
        <v>2044.9070459</v>
      </c>
      <c r="Z53" s="25">
        <v>4908.8410001299999</v>
      </c>
      <c r="AA53" s="25">
        <v>4220.4236920000003</v>
      </c>
      <c r="AB53" s="25">
        <v>4762.9499235000003</v>
      </c>
      <c r="AC53" s="25">
        <v>2238.951485</v>
      </c>
      <c r="AD53" s="25">
        <v>2824.7520199999999</v>
      </c>
      <c r="AE53" s="25">
        <v>2814.8070899999998</v>
      </c>
      <c r="AF53" s="25">
        <v>3307.7506749999998</v>
      </c>
      <c r="AG53" s="25">
        <v>2814.9784490000002</v>
      </c>
      <c r="AH53" s="25">
        <v>2455.5964254999999</v>
      </c>
      <c r="AI53" s="25">
        <v>1420.2719569999999</v>
      </c>
      <c r="AJ53" s="25">
        <v>936.20367599999997</v>
      </c>
      <c r="AK53" s="39">
        <v>645.25979500000005</v>
      </c>
      <c r="AL53" s="25">
        <f t="shared" si="30"/>
        <v>11047.927636070001</v>
      </c>
      <c r="AM53" s="25">
        <f t="shared" si="30"/>
        <v>11324.792328400001</v>
      </c>
      <c r="AN53" s="25">
        <f t="shared" si="30"/>
        <v>5698.7022808000002</v>
      </c>
      <c r="AO53" s="25">
        <f t="shared" si="30"/>
        <v>3638.6233126000002</v>
      </c>
      <c r="AP53" s="25">
        <f t="shared" si="30"/>
        <v>7527.1346554000011</v>
      </c>
      <c r="AQ53" s="25">
        <f t="shared" si="30"/>
        <v>9080.8184681000002</v>
      </c>
      <c r="AR53" s="25">
        <f t="shared" si="30"/>
        <v>3253.6307078000004</v>
      </c>
      <c r="AS53" s="25">
        <f t="shared" si="30"/>
        <v>8799.4771290999997</v>
      </c>
      <c r="AT53" s="25">
        <f t="shared" si="30"/>
        <v>14472.064799300002</v>
      </c>
      <c r="AU53" s="25">
        <f t="shared" si="30"/>
        <v>16677.421882629998</v>
      </c>
      <c r="AV53" s="25">
        <f t="shared" si="30"/>
        <v>12263.793160800002</v>
      </c>
      <c r="AW53" s="31">
        <f t="shared" si="30"/>
        <v>9270.8457509</v>
      </c>
    </row>
    <row r="57" spans="1:49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</sheetData>
  <printOptions horizontalCentered="1" verticalCentered="1"/>
  <pageMargins left="0.19685039370078741" right="0.19685039370078741" top="0.43307086614173229" bottom="0.39370078740157483" header="0.23622047244094491" footer="0.19685039370078741"/>
  <pageSetup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'2022'!Print_Area</vt:lpstr>
      <vt:lpstr>'2023'!Print_Area</vt:lpstr>
    </vt:vector>
  </TitlesOfParts>
  <Company>CANACERO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CANACERO</dc:creator>
  <cp:lastModifiedBy>Asgard Andrés Mendoza Flores</cp:lastModifiedBy>
  <cp:lastPrinted>2024-07-29T17:20:08Z</cp:lastPrinted>
  <dcterms:created xsi:type="dcterms:W3CDTF">1998-08-03T22:35:17Z</dcterms:created>
  <dcterms:modified xsi:type="dcterms:W3CDTF">2025-04-08T23:22:49Z</dcterms:modified>
</cp:coreProperties>
</file>