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gonzalez01\Downloads\"/>
    </mc:Choice>
  </mc:AlternateContent>
  <xr:revisionPtr revIDLastSave="0" documentId="13_ncr:1_{DAA323C8-FABC-49FB-BDE7-16FBAC367A29}" xr6:coauthVersionLast="47" xr6:coauthVersionMax="47" xr10:uidLastSave="{00000000-0000-0000-0000-000000000000}"/>
  <bookViews>
    <workbookView xWindow="-120" yWindow="-120" windowWidth="21840" windowHeight="13140" activeTab="6" xr2:uid="{626D2232-D814-46B0-B089-24D7A8601742}"/>
  </bookViews>
  <sheets>
    <sheet name="MENU" sheetId="3" r:id="rId1"/>
    <sheet name="SAFETY" sheetId="4" r:id="rId2"/>
    <sheet name="QUALITY" sheetId="5" r:id="rId3"/>
    <sheet name="DELIVERY" sheetId="6" r:id="rId4"/>
    <sheet name="COST" sheetId="7" r:id="rId5"/>
    <sheet name="PEOPLE" sheetId="8" r:id="rId6"/>
    <sheet name="DATA" sheetId="2" r:id="rId7"/>
    <sheet name="Sheet1" sheetId="1" r:id="rId8"/>
  </sheets>
  <externalReferences>
    <externalReference r:id="rId9"/>
  </externalReferences>
  <definedNames>
    <definedName name="_xlnm._FilterDatabase" localSheetId="7" hidden="1">Sheet1!$B$3:$J$46</definedName>
    <definedName name="Menu">MENU!$B$3:$L$23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2" l="1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30" i="2"/>
  <c r="K16" i="2"/>
  <c r="K29" i="2" l="1"/>
  <c r="K30" i="2"/>
  <c r="K28" i="2"/>
  <c r="K23" i="2"/>
  <c r="K25" i="2"/>
  <c r="K24" i="2"/>
  <c r="K22" i="2"/>
  <c r="K26" i="2"/>
  <c r="K27" i="2"/>
  <c r="K20" i="2"/>
  <c r="K13" i="2"/>
  <c r="K21" i="2"/>
  <c r="K19" i="2"/>
  <c r="K18" i="2"/>
  <c r="K17" i="2"/>
  <c r="K15" i="2"/>
  <c r="K14" i="2"/>
  <c r="K12" i="2"/>
  <c r="K11" i="2"/>
  <c r="K10" i="2"/>
  <c r="K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Chavez, Rafael</author>
  </authors>
  <commentList>
    <comment ref="C31" authorId="0" shapeId="0" xr:uid="{79953088-323E-4C3A-AE5E-D0A8EC28882F}">
      <text>
        <r>
          <rPr>
            <b/>
            <sz val="9"/>
            <color indexed="81"/>
            <rFont val="Tahoma"/>
            <family val="2"/>
          </rPr>
          <t>Chavez, Rafael: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<sst xmlns="http://schemas.openxmlformats.org/spreadsheetml/2006/main" count="445" uniqueCount="185">
  <si>
    <t>PICKING METRICS JZ</t>
  </si>
  <si>
    <t>SAFETY</t>
  </si>
  <si>
    <t>QUALITY</t>
  </si>
  <si>
    <t>DELIVERY</t>
  </si>
  <si>
    <t>COST</t>
  </si>
  <si>
    <t>PEOPLE</t>
  </si>
  <si>
    <t>DATA</t>
  </si>
  <si>
    <t>FOCUSING ON</t>
  </si>
  <si>
    <t>KEY ACCOMPLISHMENT</t>
  </si>
  <si>
    <t xml:space="preserve">* Keep Promoting Safety during Tiers Meetings </t>
  </si>
  <si>
    <t>* Continuing reporting near miss</t>
  </si>
  <si>
    <t>* Keep monitoring ergonomic exercises</t>
  </si>
  <si>
    <t>* PIT Inspections</t>
  </si>
  <si>
    <t xml:space="preserve">* Rack safety </t>
  </si>
  <si>
    <t>LINKS</t>
  </si>
  <si>
    <t>* TRIR Scorecard</t>
  </si>
  <si>
    <t>*  Nearmiss by department</t>
  </si>
  <si>
    <t>* Picker individual performance</t>
  </si>
  <si>
    <t xml:space="preserve">* Quality process audits </t>
  </si>
  <si>
    <t xml:space="preserve">* Lerning curve </t>
  </si>
  <si>
    <t xml:space="preserve">* External Errors (Production, Receiving, supplier, Scrap) </t>
  </si>
  <si>
    <t>* Cut orders after picking process</t>
  </si>
  <si>
    <t>* Cases not shipped</t>
  </si>
  <si>
    <t>* Weekly adjustments</t>
  </si>
  <si>
    <t>* RTS on time</t>
  </si>
  <si>
    <t>* Reprofile</t>
  </si>
  <si>
    <t>* CPM-DPM Quality metrics</t>
  </si>
  <si>
    <t>* Picking Internal Metrics</t>
  </si>
  <si>
    <t>* Milestone Management</t>
  </si>
  <si>
    <t>* Zone, Picker Performance</t>
  </si>
  <si>
    <t>* Planning releasing</t>
  </si>
  <si>
    <t>* VA/NVA</t>
  </si>
  <si>
    <t>* Reprofiling</t>
  </si>
  <si>
    <t>* El Paso PBDS orders</t>
  </si>
  <si>
    <t>* Sub/RWO</t>
  </si>
  <si>
    <t>* Picking Projects</t>
  </si>
  <si>
    <t>* Picking numbers</t>
  </si>
  <si>
    <t>* Duration in Milestone</t>
  </si>
  <si>
    <t xml:space="preserve">* Working in ASCEND Deployment (Manex) </t>
  </si>
  <si>
    <t>* VIP Projects</t>
  </si>
  <si>
    <t>* Ner Warehouse Zones</t>
  </si>
  <si>
    <t>* FS Components</t>
  </si>
  <si>
    <t>* Printing wave Control</t>
  </si>
  <si>
    <t>* HPT per Zone</t>
  </si>
  <si>
    <t>* Supplies System</t>
  </si>
  <si>
    <t>* Prompt replenish</t>
  </si>
  <si>
    <t>* Warehouse Scrap control</t>
  </si>
  <si>
    <t>* Scrap file</t>
  </si>
  <si>
    <t>* Gantts</t>
  </si>
  <si>
    <t>* Headcount</t>
  </si>
  <si>
    <t>* OHA</t>
  </si>
  <si>
    <t>* Plan  Norm 35</t>
  </si>
  <si>
    <t>* New employee orientation</t>
  </si>
  <si>
    <t>* Learning curve</t>
  </si>
  <si>
    <t>* Recognition program</t>
  </si>
  <si>
    <t>* HPT Program</t>
  </si>
  <si>
    <t>Week</t>
  </si>
  <si>
    <t>TRIR</t>
  </si>
  <si>
    <t xml:space="preserve">Goal </t>
  </si>
  <si>
    <t>Minor incidents</t>
  </si>
  <si>
    <t>Goal 2</t>
  </si>
  <si>
    <t>ADPick</t>
  </si>
  <si>
    <t>Goal 3</t>
  </si>
  <si>
    <t>RTS</t>
  </si>
  <si>
    <t>Goal</t>
  </si>
  <si>
    <t>Hrs Picked</t>
  </si>
  <si>
    <t xml:space="preserve">Hrs Plan </t>
  </si>
  <si>
    <t>Hrs Produced</t>
  </si>
  <si>
    <t>Lines Picked</t>
  </si>
  <si>
    <t>Goal4</t>
  </si>
  <si>
    <t>Complex</t>
  </si>
  <si>
    <t>Goal5</t>
  </si>
  <si>
    <t>MS40 Duration in Hrs</t>
  </si>
  <si>
    <t>Goal6</t>
  </si>
  <si>
    <t>MS40 Duration in Days</t>
  </si>
  <si>
    <t>Goal7</t>
  </si>
  <si>
    <t>MS45 Duration in Hrs</t>
  </si>
  <si>
    <t>Goal8</t>
  </si>
  <si>
    <t>MS45 Duration in Days</t>
  </si>
  <si>
    <t>Goal9</t>
  </si>
  <si>
    <t>Scrap</t>
  </si>
  <si>
    <t>Goal10</t>
  </si>
  <si>
    <t>Turnover</t>
  </si>
  <si>
    <t xml:space="preserve">Absentees </t>
  </si>
  <si>
    <t>Area</t>
  </si>
  <si>
    <t>DH</t>
  </si>
  <si>
    <t>COE</t>
  </si>
  <si>
    <t>Plant 5</t>
  </si>
  <si>
    <t>KPI</t>
  </si>
  <si>
    <t>PROCESS</t>
  </si>
  <si>
    <t>PLANT 5</t>
  </si>
  <si>
    <t>PLANT 7</t>
  </si>
  <si>
    <t>PLANT 8</t>
  </si>
  <si>
    <t xml:space="preserve">Frequency </t>
  </si>
  <si>
    <t xml:space="preserve">To present? </t>
  </si>
  <si>
    <t>UM</t>
  </si>
  <si>
    <t>Incidents recordable TRIR</t>
  </si>
  <si>
    <t>All WH</t>
  </si>
  <si>
    <t>X</t>
  </si>
  <si>
    <t>Weekly</t>
  </si>
  <si>
    <t>Y</t>
  </si>
  <si>
    <t>Incidents</t>
  </si>
  <si>
    <t xml:space="preserve">Incidents (General) </t>
  </si>
  <si>
    <t>Near misses</t>
  </si>
  <si>
    <t xml:space="preserve">Monthly </t>
  </si>
  <si>
    <t>N</t>
  </si>
  <si>
    <t>%</t>
  </si>
  <si>
    <t xml:space="preserve">Forklifts brokendown </t>
  </si>
  <si>
    <t>Big Repairs</t>
  </si>
  <si>
    <t>Docks safety</t>
  </si>
  <si>
    <t>inspections</t>
  </si>
  <si>
    <t>Safety Committees Participation</t>
  </si>
  <si>
    <r>
      <t xml:space="preserve">Yard </t>
    </r>
    <r>
      <rPr>
        <sz val="11"/>
        <color rgb="FFFF0000"/>
        <rFont val="Calibri"/>
        <family val="2"/>
        <scheme val="minor"/>
      </rPr>
      <t>Capacity</t>
    </r>
  </si>
  <si>
    <t>&lt;135</t>
  </si>
  <si>
    <t>&lt;85</t>
  </si>
  <si>
    <t>&lt;100</t>
  </si>
  <si>
    <t># RTS %</t>
  </si>
  <si>
    <t>Picking</t>
  </si>
  <si>
    <t>&gt;=90%</t>
  </si>
  <si>
    <t>Additional Pick %</t>
  </si>
  <si>
    <t>Receiving discrepancies</t>
  </si>
  <si>
    <t>Receiving</t>
  </si>
  <si>
    <t>ea</t>
  </si>
  <si>
    <t>6S's</t>
  </si>
  <si>
    <t>Cases received</t>
  </si>
  <si>
    <t>&gt;60,000</t>
  </si>
  <si>
    <t>&gt;7500</t>
  </si>
  <si>
    <t>cs</t>
  </si>
  <si>
    <t>Deliveries to plant 5</t>
  </si>
  <si>
    <t>N/A</t>
  </si>
  <si>
    <t>Trailers / containers received</t>
  </si>
  <si>
    <t>n/a</t>
  </si>
  <si>
    <t>&gt;20</t>
  </si>
  <si>
    <t>trailers</t>
  </si>
  <si>
    <t>Hours vs Plan picking</t>
  </si>
  <si>
    <t>Lines picked</t>
  </si>
  <si>
    <t>TBD</t>
  </si>
  <si>
    <t>20K</t>
  </si>
  <si>
    <t>lines</t>
  </si>
  <si>
    <t>Complexity</t>
  </si>
  <si>
    <t>Lines/Hrs</t>
  </si>
  <si>
    <t>Loads Shipped</t>
  </si>
  <si>
    <t>Routing</t>
  </si>
  <si>
    <t>&gt;155</t>
  </si>
  <si>
    <t>loads</t>
  </si>
  <si>
    <t>MS90 Trailers received</t>
  </si>
  <si>
    <t>Xdock</t>
  </si>
  <si>
    <t>Trailers</t>
  </si>
  <si>
    <t>Receiving Cs/Labor Hour</t>
  </si>
  <si>
    <t>XD Backlog receiving &lt;2 days</t>
  </si>
  <si>
    <t>Trailers daily Avg</t>
  </si>
  <si>
    <t>Pallet Inventory XD</t>
  </si>
  <si>
    <t>&lt;600</t>
  </si>
  <si>
    <t>Pallets</t>
  </si>
  <si>
    <t>Trailers closed</t>
  </si>
  <si>
    <t>Deliver on time</t>
  </si>
  <si>
    <t>Inventory Turns</t>
  </si>
  <si>
    <t>MS Aging Milestones</t>
  </si>
  <si>
    <t>WO</t>
  </si>
  <si>
    <t>Innventory accuracy</t>
  </si>
  <si>
    <t>Scrap  (WH Code)</t>
  </si>
  <si>
    <t>$</t>
  </si>
  <si>
    <t>Inventory value $$</t>
  </si>
  <si>
    <t>Absentieesm &amp; Turnover</t>
  </si>
  <si>
    <t>HC %</t>
  </si>
  <si>
    <t>Hours invested in trainings</t>
  </si>
  <si>
    <t>HC vs Plan</t>
  </si>
  <si>
    <t xml:space="preserve">My Learning </t>
  </si>
  <si>
    <t>VIP</t>
  </si>
  <si>
    <t>% FY progress</t>
  </si>
  <si>
    <t>HPT</t>
  </si>
  <si>
    <t>% progress</t>
  </si>
  <si>
    <t>Trailer Aging</t>
  </si>
  <si>
    <t>Renta de Cajas</t>
  </si>
  <si>
    <t>LTL</t>
  </si>
  <si>
    <t>Trailer Eff (Routing)</t>
  </si>
  <si>
    <t>Trailer Eff (XDock)</t>
  </si>
  <si>
    <t>FedEx ground</t>
  </si>
  <si>
    <t>FedEx Air</t>
  </si>
  <si>
    <t>Ster Utilization</t>
  </si>
  <si>
    <t>Tier 06/20</t>
  </si>
  <si>
    <t>Incluir a Produccion 06/20</t>
  </si>
  <si>
    <t>Involucrar Jefes, Gente de Piso en mediciones</t>
  </si>
  <si>
    <t xml:space="preserve">Necesidades del equipo </t>
  </si>
  <si>
    <t>Reconocimiento, Diversion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</si>
</sst>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sz val="3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30"/>
      <color theme="10"/>
      <name val="Calibri"/>
      <family val="2"/>
      <scheme val="minor"/>
    </font>
    <font>
      <sz val="15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5"/>
      <color theme="7" tint="0.3999755851924192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u/>
      <sz val="11"/>
      <color theme="7" tint="-0.499984740745262"/>
      <name val="Calibri"/>
      <family val="2"/>
      <scheme val="minor"/>
    </font>
    <font>
      <sz val="11"/>
      <color rgb="FFCC9900"/>
      <name val="Calibri"/>
      <family val="2"/>
      <scheme val="minor"/>
    </font>
    <font>
      <u/>
      <sz val="11"/>
      <color rgb="FFCC99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Calibri"/>
      <family val="2"/>
      <scheme val="minor"/>
    </font>
    <font>
      <sz val="4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6E51"/>
        <bgColor indexed="64"/>
      </patternFill>
    </fill>
    <fill>
      <patternFill patternType="solid">
        <fgColor rgb="FFACAF48"/>
        <bgColor indexed="64"/>
      </patternFill>
    </fill>
    <fill>
      <patternFill patternType="solid">
        <fgColor rgb="FF26424B"/>
        <bgColor indexed="64"/>
      </patternFill>
    </fill>
    <fill>
      <patternFill patternType="solid">
        <fgColor rgb="FFED686E"/>
        <bgColor indexed="64"/>
      </patternFill>
    </fill>
    <fill>
      <patternFill patternType="solid">
        <fgColor rgb="FFFC622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9" fontId="0" fillId="0" borderId="4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0" fontId="3" fillId="2" borderId="0" xfId="0" applyFont="1" applyFill="1"/>
    <xf numFmtId="0" fontId="0" fillId="4" borderId="4" xfId="0" applyFill="1" applyBorder="1" applyAlignment="1">
      <alignment horizontal="center"/>
    </xf>
    <xf numFmtId="0" fontId="0" fillId="5" borderId="0" xfId="0" applyFill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7" fillId="5" borderId="0" xfId="0" applyFont="1" applyFill="1"/>
    <xf numFmtId="0" fontId="7" fillId="5" borderId="10" xfId="0" applyFont="1" applyFill="1" applyBorder="1"/>
    <xf numFmtId="0" fontId="7" fillId="5" borderId="11" xfId="0" applyFont="1" applyFill="1" applyBorder="1"/>
    <xf numFmtId="0" fontId="7" fillId="5" borderId="13" xfId="0" applyFont="1" applyFill="1" applyBorder="1"/>
    <xf numFmtId="0" fontId="7" fillId="5" borderId="0" xfId="0" applyFont="1" applyFill="1" applyBorder="1"/>
    <xf numFmtId="0" fontId="7" fillId="5" borderId="14" xfId="0" applyFont="1" applyFill="1" applyBorder="1"/>
    <xf numFmtId="0" fontId="1" fillId="5" borderId="0" xfId="0" applyFont="1" applyFill="1" applyBorder="1"/>
    <xf numFmtId="0" fontId="7" fillId="5" borderId="15" xfId="0" applyFont="1" applyFill="1" applyBorder="1"/>
    <xf numFmtId="0" fontId="7" fillId="5" borderId="16" xfId="0" applyFont="1" applyFill="1" applyBorder="1"/>
    <xf numFmtId="0" fontId="7" fillId="5" borderId="17" xfId="0" applyFont="1" applyFill="1" applyBorder="1"/>
    <xf numFmtId="0" fontId="7" fillId="5" borderId="12" xfId="0" applyFont="1" applyFill="1" applyBorder="1"/>
    <xf numFmtId="0" fontId="14" fillId="5" borderId="0" xfId="0" applyFont="1" applyFill="1" applyAlignment="1"/>
    <xf numFmtId="0" fontId="14" fillId="5" borderId="14" xfId="0" applyFont="1" applyFill="1" applyBorder="1" applyAlignment="1"/>
    <xf numFmtId="0" fontId="1" fillId="5" borderId="16" xfId="0" applyFont="1" applyFill="1" applyBorder="1"/>
    <xf numFmtId="0" fontId="16" fillId="5" borderId="13" xfId="0" applyFont="1" applyFill="1" applyBorder="1"/>
    <xf numFmtId="0" fontId="16" fillId="5" borderId="15" xfId="0" applyFont="1" applyFill="1" applyBorder="1"/>
    <xf numFmtId="0" fontId="17" fillId="5" borderId="13" xfId="4" applyFont="1" applyFill="1" applyBorder="1"/>
    <xf numFmtId="0" fontId="17" fillId="5" borderId="15" xfId="4" applyFont="1" applyFill="1" applyBorder="1"/>
    <xf numFmtId="0" fontId="18" fillId="5" borderId="0" xfId="0" applyFont="1" applyFill="1" applyBorder="1"/>
    <xf numFmtId="0" fontId="18" fillId="5" borderId="14" xfId="0" applyFont="1" applyFill="1" applyBorder="1"/>
    <xf numFmtId="0" fontId="18" fillId="5" borderId="16" xfId="0" applyFont="1" applyFill="1" applyBorder="1"/>
    <xf numFmtId="0" fontId="18" fillId="5" borderId="17" xfId="0" applyFont="1" applyFill="1" applyBorder="1"/>
    <xf numFmtId="0" fontId="19" fillId="5" borderId="0" xfId="0" applyFont="1" applyFill="1" applyAlignment="1"/>
    <xf numFmtId="0" fontId="19" fillId="5" borderId="14" xfId="0" applyFont="1" applyFill="1" applyBorder="1" applyAlignment="1"/>
    <xf numFmtId="0" fontId="20" fillId="5" borderId="13" xfId="0" applyFont="1" applyFill="1" applyBorder="1"/>
    <xf numFmtId="0" fontId="20" fillId="5" borderId="15" xfId="0" applyFont="1" applyFill="1" applyBorder="1"/>
    <xf numFmtId="0" fontId="21" fillId="5" borderId="13" xfId="4" applyFont="1" applyFill="1" applyBorder="1"/>
    <xf numFmtId="0" fontId="21" fillId="5" borderId="15" xfId="4" applyFont="1" applyFill="1" applyBorder="1"/>
    <xf numFmtId="0" fontId="22" fillId="5" borderId="13" xfId="0" applyFont="1" applyFill="1" applyBorder="1"/>
    <xf numFmtId="0" fontId="22" fillId="5" borderId="15" xfId="0" applyFont="1" applyFill="1" applyBorder="1"/>
    <xf numFmtId="0" fontId="23" fillId="5" borderId="13" xfId="4" applyFont="1" applyFill="1" applyBorder="1"/>
    <xf numFmtId="0" fontId="23" fillId="5" borderId="15" xfId="4" applyFont="1" applyFill="1" applyBorder="1"/>
    <xf numFmtId="0" fontId="12" fillId="5" borderId="0" xfId="0" applyFont="1" applyFill="1" applyAlignment="1"/>
    <xf numFmtId="0" fontId="24" fillId="5" borderId="13" xfId="0" applyFont="1" applyFill="1" applyBorder="1"/>
    <xf numFmtId="0" fontId="24" fillId="5" borderId="0" xfId="0" applyFont="1" applyFill="1" applyBorder="1"/>
    <xf numFmtId="0" fontId="24" fillId="5" borderId="15" xfId="0" applyFont="1" applyFill="1" applyBorder="1"/>
    <xf numFmtId="0" fontId="25" fillId="5" borderId="13" xfId="4" applyFont="1" applyFill="1" applyBorder="1"/>
    <xf numFmtId="0" fontId="25" fillId="5" borderId="15" xfId="4" applyFont="1" applyFill="1" applyBorder="1"/>
    <xf numFmtId="0" fontId="12" fillId="5" borderId="14" xfId="0" applyFont="1" applyFill="1" applyBorder="1" applyAlignment="1"/>
    <xf numFmtId="0" fontId="26" fillId="5" borderId="13" xfId="0" applyFont="1" applyFill="1" applyBorder="1"/>
    <xf numFmtId="0" fontId="26" fillId="5" borderId="15" xfId="0" applyFont="1" applyFill="1" applyBorder="1"/>
    <xf numFmtId="0" fontId="0" fillId="5" borderId="0" xfId="0" applyFont="1" applyFill="1"/>
    <xf numFmtId="14" fontId="27" fillId="5" borderId="7" xfId="0" applyNumberFormat="1" applyFont="1" applyFill="1" applyBorder="1" applyAlignment="1">
      <alignment horizontal="left"/>
    </xf>
    <xf numFmtId="9" fontId="27" fillId="5" borderId="6" xfId="3" applyFont="1" applyFill="1" applyBorder="1"/>
    <xf numFmtId="9" fontId="27" fillId="5" borderId="0" xfId="3" applyFont="1" applyFill="1" applyBorder="1"/>
    <xf numFmtId="1" fontId="0" fillId="5" borderId="0" xfId="0" applyNumberFormat="1" applyFont="1" applyFill="1"/>
    <xf numFmtId="166" fontId="0" fillId="5" borderId="0" xfId="1" applyFont="1" applyFill="1"/>
    <xf numFmtId="165" fontId="0" fillId="5" borderId="0" xfId="2" applyFont="1" applyFill="1"/>
    <xf numFmtId="14" fontId="27" fillId="5" borderId="8" xfId="0" applyNumberFormat="1" applyFont="1" applyFill="1" applyBorder="1" applyAlignment="1">
      <alignment horizontal="left"/>
    </xf>
    <xf numFmtId="9" fontId="27" fillId="5" borderId="9" xfId="3" applyFont="1" applyFill="1" applyBorder="1"/>
    <xf numFmtId="166" fontId="0" fillId="5" borderId="0" xfId="1" applyFont="1" applyFill="1" applyBorder="1"/>
    <xf numFmtId="165" fontId="0" fillId="5" borderId="0" xfId="2" applyFont="1" applyFill="1" applyBorder="1"/>
    <xf numFmtId="0" fontId="28" fillId="5" borderId="0" xfId="0" applyFont="1" applyFill="1"/>
    <xf numFmtId="0" fontId="0" fillId="13" borderId="0" xfId="0" applyFont="1" applyFill="1"/>
    <xf numFmtId="0" fontId="0" fillId="13" borderId="0" xfId="0" applyFill="1"/>
    <xf numFmtId="0" fontId="11" fillId="7" borderId="0" xfId="4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15" fillId="10" borderId="3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 wrapText="1"/>
    </xf>
    <xf numFmtId="0" fontId="9" fillId="12" borderId="14" xfId="0" applyFont="1" applyFill="1" applyBorder="1" applyAlignment="1">
      <alignment horizontal="center" vertical="center" wrapText="1"/>
    </xf>
    <xf numFmtId="0" fontId="29" fillId="1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5"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m/d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6220"/>
      <color rgb="FFED686E"/>
      <color rgb="FF26424B"/>
      <color rgb="FFACAF48"/>
      <color rgb="FFFC6E51"/>
      <color rgb="FF9966FF"/>
      <color rgb="FF9933FF"/>
      <color rgb="FFFF8585"/>
      <color rgb="FFFF99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TRIR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DATA!$B$9:$B$31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4-482E-B02F-7430748F3359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Goal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DATA!$C$9:$C$31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4-482E-B02F-7430748F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E4-482E-B02F-7430748F33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E4-482E-B02F-7430748F33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E4-482E-B02F-7430748F33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E4-482E-B02F-7430748F33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E4-482E-B02F-7430748F335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E4-482E-B02F-7430748F335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E4-482E-B02F-7430748F335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E4-482E-B02F-7430748F335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E4-482E-B02F-7430748F335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E4-482E-B02F-7430748F335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E4-482E-B02F-7430748F335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E4-482E-B02F-7430748F335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8E4-482E-B02F-7430748F335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8E4-482E-B02F-7430748F335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8E4-482E-B02F-7430748F335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8E4-482E-B02F-7430748F335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8E4-482E-B02F-7430748F335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8E4-482E-B02F-7430748F335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8E4-482E-B02F-7430748F335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8E4-482E-B02F-7430748F335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8E4-482E-B02F-7430748F335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8E4-482E-B02F-7430748F335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8E4-482E-B02F-7430748F335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8E4-482E-B02F-7430748F3359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8E4-482E-B02F-7430748F3359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Scrap WH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3"/>
          <c:order val="23"/>
          <c:tx>
            <c:strRef>
              <c:f>DATA!$Y$8</c:f>
              <c:strCache>
                <c:ptCount val="1"/>
                <c:pt idx="0">
                  <c:v>Scrap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DATA!$Y$9:$Y$31</c:f>
              <c:numCache>
                <c:formatCode>_("$"* #,##0.00_);_("$"* \(#,##0.00\);_("$"* "-"??_);_(@_)</c:formatCode>
                <c:ptCount val="23"/>
                <c:pt idx="0">
                  <c:v>68.539999999999992</c:v>
                </c:pt>
                <c:pt idx="1">
                  <c:v>433.87999999999994</c:v>
                </c:pt>
                <c:pt idx="2">
                  <c:v>322.52999999999997</c:v>
                </c:pt>
                <c:pt idx="3">
                  <c:v>-6771.1400000000021</c:v>
                </c:pt>
                <c:pt idx="4">
                  <c:v>-4099.1099999999997</c:v>
                </c:pt>
                <c:pt idx="5">
                  <c:v>-1754.32</c:v>
                </c:pt>
                <c:pt idx="6">
                  <c:v>-646.55000000000007</c:v>
                </c:pt>
                <c:pt idx="7">
                  <c:v>1037.7100000000005</c:v>
                </c:pt>
                <c:pt idx="8">
                  <c:v>522.60999999999979</c:v>
                </c:pt>
                <c:pt idx="9">
                  <c:v>1697.63</c:v>
                </c:pt>
                <c:pt idx="10">
                  <c:v>627.84000000000037</c:v>
                </c:pt>
                <c:pt idx="11">
                  <c:v>1025.450000000001</c:v>
                </c:pt>
                <c:pt idx="12">
                  <c:v>225.90000000000006</c:v>
                </c:pt>
                <c:pt idx="13">
                  <c:v>985.89000000000055</c:v>
                </c:pt>
                <c:pt idx="14">
                  <c:v>476.60000000000008</c:v>
                </c:pt>
                <c:pt idx="15">
                  <c:v>399.79999999999995</c:v>
                </c:pt>
                <c:pt idx="16">
                  <c:v>547.69000000000028</c:v>
                </c:pt>
                <c:pt idx="17">
                  <c:v>661.66000000000042</c:v>
                </c:pt>
                <c:pt idx="18">
                  <c:v>313.16999999999996</c:v>
                </c:pt>
                <c:pt idx="19">
                  <c:v>959.85000000000059</c:v>
                </c:pt>
                <c:pt idx="20">
                  <c:v>492.33000000000027</c:v>
                </c:pt>
                <c:pt idx="21">
                  <c:v>635.15000000000055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4-4493-9967-B641A22B8CE6}"/>
            </c:ext>
          </c:extLst>
        </c:ser>
        <c:ser>
          <c:idx val="24"/>
          <c:order val="24"/>
          <c:tx>
            <c:strRef>
              <c:f>DATA!$Z$8</c:f>
              <c:strCache>
                <c:ptCount val="1"/>
                <c:pt idx="0">
                  <c:v>Goal10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DATA!$Z$9:$Z$31</c:f>
              <c:numCache>
                <c:formatCode>_("$"* #,##0.00_);_("$"* \(#,##0.00\);_("$"* "-"??_);_(@_)</c:formatCode>
                <c:ptCount val="23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4-4493-9967-B641A22B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34-4493-9967-B641A22B8C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34-4493-9967-B641A22B8C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34-4493-9967-B641A22B8C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34-4493-9967-B641A22B8C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34-4493-9967-B641A22B8C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34-4493-9967-B641A22B8C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34-4493-9967-B641A22B8CE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34-4493-9967-B641A22B8CE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34-4493-9967-B641A22B8CE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34-4493-9967-B641A22B8CE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34-4493-9967-B641A22B8CE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34-4493-9967-B641A22B8CE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34-4493-9967-B641A22B8CE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34-4493-9967-B641A22B8CE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34-4493-9967-B641A22B8CE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34-4493-9967-B641A22B8CE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34-4493-9967-B641A22B8CE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C34-4493-9967-B641A22B8CE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C34-4493-9967-B641A22B8CE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C34-4493-9967-B641A22B8CE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C34-4493-9967-B641A22B8CE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C34-4493-9967-B641A22B8CE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C34-4493-9967-B641A22B8CE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C34-4493-9967-B641A22B8CE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C34-4493-9967-B641A22B8CE6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  <c:max val="2000"/>
          <c:min val="-8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Headcount and Hours per Picker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[1]GlidPath!$E$1</c:f>
              <c:strCache>
                <c:ptCount val="1"/>
                <c:pt idx="0">
                  <c:v>HC Goal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[1]GlidPath!$C$2:$C$52</c:f>
              <c:strCache>
                <c:ptCount val="5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WK26</c:v>
                </c:pt>
                <c:pt idx="26">
                  <c:v>WK27</c:v>
                </c:pt>
                <c:pt idx="27">
                  <c:v>WK28</c:v>
                </c:pt>
                <c:pt idx="28">
                  <c:v>WK29</c:v>
                </c:pt>
                <c:pt idx="29">
                  <c:v>WK30</c:v>
                </c:pt>
                <c:pt idx="30">
                  <c:v>WK31</c:v>
                </c:pt>
                <c:pt idx="31">
                  <c:v>WK32</c:v>
                </c:pt>
                <c:pt idx="32">
                  <c:v>WK33</c:v>
                </c:pt>
                <c:pt idx="33">
                  <c:v>WK34</c:v>
                </c:pt>
                <c:pt idx="34">
                  <c:v>WK35</c:v>
                </c:pt>
                <c:pt idx="35">
                  <c:v>WK36</c:v>
                </c:pt>
                <c:pt idx="36">
                  <c:v>WK37</c:v>
                </c:pt>
                <c:pt idx="37">
                  <c:v>WK38</c:v>
                </c:pt>
                <c:pt idx="38">
                  <c:v>WK39</c:v>
                </c:pt>
                <c:pt idx="39">
                  <c:v>WK40</c:v>
                </c:pt>
                <c:pt idx="40">
                  <c:v>WK41</c:v>
                </c:pt>
                <c:pt idx="41">
                  <c:v>WK42</c:v>
                </c:pt>
                <c:pt idx="42">
                  <c:v>WK43</c:v>
                </c:pt>
                <c:pt idx="43">
                  <c:v>WK44</c:v>
                </c:pt>
                <c:pt idx="44">
                  <c:v>WK45</c:v>
                </c:pt>
                <c:pt idx="45">
                  <c:v>WK46</c:v>
                </c:pt>
                <c:pt idx="46">
                  <c:v>WK47</c:v>
                </c:pt>
                <c:pt idx="47">
                  <c:v>WK48</c:v>
                </c:pt>
                <c:pt idx="48">
                  <c:v>WK49</c:v>
                </c:pt>
                <c:pt idx="49">
                  <c:v>WK50</c:v>
                </c:pt>
                <c:pt idx="50">
                  <c:v>WK51</c:v>
                </c:pt>
              </c:strCache>
            </c:strRef>
          </c:cat>
          <c:val>
            <c:numRef>
              <c:f>[1]GlidPath!$E$2:$E$52</c:f>
              <c:numCache>
                <c:formatCode>General</c:formatCode>
                <c:ptCount val="51"/>
                <c:pt idx="0">
                  <c:v>325</c:v>
                </c:pt>
                <c:pt idx="1">
                  <c:v>325</c:v>
                </c:pt>
                <c:pt idx="2">
                  <c:v>325</c:v>
                </c:pt>
                <c:pt idx="3">
                  <c:v>325</c:v>
                </c:pt>
                <c:pt idx="4">
                  <c:v>325</c:v>
                </c:pt>
                <c:pt idx="5">
                  <c:v>325</c:v>
                </c:pt>
                <c:pt idx="6">
                  <c:v>325</c:v>
                </c:pt>
                <c:pt idx="7">
                  <c:v>325</c:v>
                </c:pt>
                <c:pt idx="8">
                  <c:v>325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  <c:pt idx="12">
                  <c:v>325</c:v>
                </c:pt>
                <c:pt idx="13">
                  <c:v>325</c:v>
                </c:pt>
                <c:pt idx="14">
                  <c:v>325</c:v>
                </c:pt>
                <c:pt idx="15">
                  <c:v>294</c:v>
                </c:pt>
                <c:pt idx="16">
                  <c:v>294</c:v>
                </c:pt>
                <c:pt idx="17">
                  <c:v>293</c:v>
                </c:pt>
                <c:pt idx="18">
                  <c:v>292</c:v>
                </c:pt>
                <c:pt idx="19">
                  <c:v>291</c:v>
                </c:pt>
                <c:pt idx="20">
                  <c:v>290</c:v>
                </c:pt>
                <c:pt idx="21">
                  <c:v>290</c:v>
                </c:pt>
                <c:pt idx="22">
                  <c:v>289</c:v>
                </c:pt>
                <c:pt idx="23">
                  <c:v>288</c:v>
                </c:pt>
                <c:pt idx="24">
                  <c:v>287</c:v>
                </c:pt>
                <c:pt idx="25">
                  <c:v>287</c:v>
                </c:pt>
                <c:pt idx="26">
                  <c:v>287</c:v>
                </c:pt>
                <c:pt idx="27">
                  <c:v>286</c:v>
                </c:pt>
                <c:pt idx="28">
                  <c:v>285</c:v>
                </c:pt>
                <c:pt idx="29">
                  <c:v>284</c:v>
                </c:pt>
                <c:pt idx="30">
                  <c:v>284</c:v>
                </c:pt>
                <c:pt idx="31">
                  <c:v>283</c:v>
                </c:pt>
                <c:pt idx="32">
                  <c:v>282</c:v>
                </c:pt>
                <c:pt idx="33">
                  <c:v>281</c:v>
                </c:pt>
                <c:pt idx="34">
                  <c:v>281</c:v>
                </c:pt>
                <c:pt idx="35">
                  <c:v>280</c:v>
                </c:pt>
                <c:pt idx="36">
                  <c:v>279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278</c:v>
                </c:pt>
                <c:pt idx="41">
                  <c:v>278</c:v>
                </c:pt>
                <c:pt idx="42">
                  <c:v>278</c:v>
                </c:pt>
                <c:pt idx="43">
                  <c:v>278</c:v>
                </c:pt>
                <c:pt idx="44">
                  <c:v>278</c:v>
                </c:pt>
                <c:pt idx="45">
                  <c:v>278</c:v>
                </c:pt>
                <c:pt idx="46">
                  <c:v>278</c:v>
                </c:pt>
                <c:pt idx="47">
                  <c:v>276</c:v>
                </c:pt>
                <c:pt idx="48">
                  <c:v>275</c:v>
                </c:pt>
                <c:pt idx="49">
                  <c:v>273</c:v>
                </c:pt>
                <c:pt idx="5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1-4095-BFFB-2ED7BB28A026}"/>
            </c:ext>
          </c:extLst>
        </c:ser>
        <c:ser>
          <c:idx val="1"/>
          <c:order val="1"/>
          <c:tx>
            <c:strRef>
              <c:f>[1]GlidPath!$F$1</c:f>
              <c:strCache>
                <c:ptCount val="1"/>
                <c:pt idx="0">
                  <c:v>HC 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[1]GlidPath!$C$2:$C$52</c:f>
              <c:strCache>
                <c:ptCount val="5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WK26</c:v>
                </c:pt>
                <c:pt idx="26">
                  <c:v>WK27</c:v>
                </c:pt>
                <c:pt idx="27">
                  <c:v>WK28</c:v>
                </c:pt>
                <c:pt idx="28">
                  <c:v>WK29</c:v>
                </c:pt>
                <c:pt idx="29">
                  <c:v>WK30</c:v>
                </c:pt>
                <c:pt idx="30">
                  <c:v>WK31</c:v>
                </c:pt>
                <c:pt idx="31">
                  <c:v>WK32</c:v>
                </c:pt>
                <c:pt idx="32">
                  <c:v>WK33</c:v>
                </c:pt>
                <c:pt idx="33">
                  <c:v>WK34</c:v>
                </c:pt>
                <c:pt idx="34">
                  <c:v>WK35</c:v>
                </c:pt>
                <c:pt idx="35">
                  <c:v>WK36</c:v>
                </c:pt>
                <c:pt idx="36">
                  <c:v>WK37</c:v>
                </c:pt>
                <c:pt idx="37">
                  <c:v>WK38</c:v>
                </c:pt>
                <c:pt idx="38">
                  <c:v>WK39</c:v>
                </c:pt>
                <c:pt idx="39">
                  <c:v>WK40</c:v>
                </c:pt>
                <c:pt idx="40">
                  <c:v>WK41</c:v>
                </c:pt>
                <c:pt idx="41">
                  <c:v>WK42</c:v>
                </c:pt>
                <c:pt idx="42">
                  <c:v>WK43</c:v>
                </c:pt>
                <c:pt idx="43">
                  <c:v>WK44</c:v>
                </c:pt>
                <c:pt idx="44">
                  <c:v>WK45</c:v>
                </c:pt>
                <c:pt idx="45">
                  <c:v>WK46</c:v>
                </c:pt>
                <c:pt idx="46">
                  <c:v>WK47</c:v>
                </c:pt>
                <c:pt idx="47">
                  <c:v>WK48</c:v>
                </c:pt>
                <c:pt idx="48">
                  <c:v>WK49</c:v>
                </c:pt>
                <c:pt idx="49">
                  <c:v>WK50</c:v>
                </c:pt>
                <c:pt idx="50">
                  <c:v>WK51</c:v>
                </c:pt>
              </c:strCache>
            </c:strRef>
          </c:cat>
          <c:val>
            <c:numRef>
              <c:f>[1]GlidPath!$F$2:$F$52</c:f>
              <c:numCache>
                <c:formatCode>General</c:formatCode>
                <c:ptCount val="51"/>
                <c:pt idx="0">
                  <c:v>289</c:v>
                </c:pt>
                <c:pt idx="1">
                  <c:v>286.38000000000005</c:v>
                </c:pt>
                <c:pt idx="2">
                  <c:v>295.26000000000005</c:v>
                </c:pt>
                <c:pt idx="3">
                  <c:v>296.37</c:v>
                </c:pt>
                <c:pt idx="4">
                  <c:v>293.04000000000002</c:v>
                </c:pt>
                <c:pt idx="5">
                  <c:v>278.61</c:v>
                </c:pt>
                <c:pt idx="6">
                  <c:v>276.39000000000004</c:v>
                </c:pt>
                <c:pt idx="7">
                  <c:v>281.94</c:v>
                </c:pt>
                <c:pt idx="8">
                  <c:v>281.94</c:v>
                </c:pt>
                <c:pt idx="9">
                  <c:v>278.61</c:v>
                </c:pt>
                <c:pt idx="10">
                  <c:v>276</c:v>
                </c:pt>
                <c:pt idx="11">
                  <c:v>275</c:v>
                </c:pt>
                <c:pt idx="12">
                  <c:v>273</c:v>
                </c:pt>
                <c:pt idx="13">
                  <c:v>272</c:v>
                </c:pt>
                <c:pt idx="14">
                  <c:v>271</c:v>
                </c:pt>
                <c:pt idx="15">
                  <c:v>268</c:v>
                </c:pt>
                <c:pt idx="16">
                  <c:v>264</c:v>
                </c:pt>
                <c:pt idx="17">
                  <c:v>262</c:v>
                </c:pt>
                <c:pt idx="18">
                  <c:v>279</c:v>
                </c:pt>
                <c:pt idx="19">
                  <c:v>278</c:v>
                </c:pt>
                <c:pt idx="20">
                  <c:v>278</c:v>
                </c:pt>
                <c:pt idx="21">
                  <c:v>273</c:v>
                </c:pt>
                <c:pt idx="22">
                  <c:v>271</c:v>
                </c:pt>
                <c:pt idx="23">
                  <c:v>92.14</c:v>
                </c:pt>
                <c:pt idx="24">
                  <c:v>75.88000000000001</c:v>
                </c:pt>
                <c:pt idx="25">
                  <c:v>276</c:v>
                </c:pt>
                <c:pt idx="26">
                  <c:v>288</c:v>
                </c:pt>
                <c:pt idx="27">
                  <c:v>286</c:v>
                </c:pt>
                <c:pt idx="28">
                  <c:v>283</c:v>
                </c:pt>
                <c:pt idx="29">
                  <c:v>280</c:v>
                </c:pt>
                <c:pt idx="30">
                  <c:v>280</c:v>
                </c:pt>
                <c:pt idx="31">
                  <c:v>276</c:v>
                </c:pt>
                <c:pt idx="32">
                  <c:v>283</c:v>
                </c:pt>
                <c:pt idx="33">
                  <c:v>297</c:v>
                </c:pt>
                <c:pt idx="34">
                  <c:v>294</c:v>
                </c:pt>
                <c:pt idx="35">
                  <c:v>292</c:v>
                </c:pt>
                <c:pt idx="36">
                  <c:v>295</c:v>
                </c:pt>
                <c:pt idx="37">
                  <c:v>300</c:v>
                </c:pt>
                <c:pt idx="38">
                  <c:v>294</c:v>
                </c:pt>
                <c:pt idx="39">
                  <c:v>291</c:v>
                </c:pt>
                <c:pt idx="40">
                  <c:v>287</c:v>
                </c:pt>
                <c:pt idx="41">
                  <c:v>283</c:v>
                </c:pt>
                <c:pt idx="42">
                  <c:v>287</c:v>
                </c:pt>
                <c:pt idx="43">
                  <c:v>287</c:v>
                </c:pt>
                <c:pt idx="44">
                  <c:v>286</c:v>
                </c:pt>
                <c:pt idx="45">
                  <c:v>289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1-4095-BFFB-2ED7BB28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5484431"/>
        <c:axId val="885484847"/>
      </c:barChart>
      <c:lineChart>
        <c:grouping val="standard"/>
        <c:varyColors val="0"/>
        <c:ser>
          <c:idx val="2"/>
          <c:order val="2"/>
          <c:tx>
            <c:strRef>
              <c:f>[1]GlidPath!$G$1</c:f>
              <c:strCache>
                <c:ptCount val="1"/>
                <c:pt idx="0">
                  <c:v>Hrs x Picker Goal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[1]GlidPath!$C$2:$C$52</c:f>
              <c:strCache>
                <c:ptCount val="5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WK26</c:v>
                </c:pt>
                <c:pt idx="26">
                  <c:v>WK27</c:v>
                </c:pt>
                <c:pt idx="27">
                  <c:v>WK28</c:v>
                </c:pt>
                <c:pt idx="28">
                  <c:v>WK29</c:v>
                </c:pt>
                <c:pt idx="29">
                  <c:v>WK30</c:v>
                </c:pt>
                <c:pt idx="30">
                  <c:v>WK31</c:v>
                </c:pt>
                <c:pt idx="31">
                  <c:v>WK32</c:v>
                </c:pt>
                <c:pt idx="32">
                  <c:v>WK33</c:v>
                </c:pt>
                <c:pt idx="33">
                  <c:v>WK34</c:v>
                </c:pt>
                <c:pt idx="34">
                  <c:v>WK35</c:v>
                </c:pt>
                <c:pt idx="35">
                  <c:v>WK36</c:v>
                </c:pt>
                <c:pt idx="36">
                  <c:v>WK37</c:v>
                </c:pt>
                <c:pt idx="37">
                  <c:v>WK38</c:v>
                </c:pt>
                <c:pt idx="38">
                  <c:v>WK39</c:v>
                </c:pt>
                <c:pt idx="39">
                  <c:v>WK40</c:v>
                </c:pt>
                <c:pt idx="40">
                  <c:v>WK41</c:v>
                </c:pt>
                <c:pt idx="41">
                  <c:v>WK42</c:v>
                </c:pt>
                <c:pt idx="42">
                  <c:v>WK43</c:v>
                </c:pt>
                <c:pt idx="43">
                  <c:v>WK44</c:v>
                </c:pt>
                <c:pt idx="44">
                  <c:v>WK45</c:v>
                </c:pt>
                <c:pt idx="45">
                  <c:v>WK46</c:v>
                </c:pt>
                <c:pt idx="46">
                  <c:v>WK47</c:v>
                </c:pt>
                <c:pt idx="47">
                  <c:v>WK48</c:v>
                </c:pt>
                <c:pt idx="48">
                  <c:v>WK49</c:v>
                </c:pt>
                <c:pt idx="49">
                  <c:v>WK50</c:v>
                </c:pt>
                <c:pt idx="50">
                  <c:v>WK51</c:v>
                </c:pt>
              </c:strCache>
            </c:strRef>
          </c:cat>
          <c:val>
            <c:numRef>
              <c:f>[1]GlidPath!$G$2:$G$52</c:f>
              <c:numCache>
                <c:formatCode>General</c:formatCode>
                <c:ptCount val="51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231.29251700680271</c:v>
                </c:pt>
                <c:pt idx="16">
                  <c:v>231.29251700680271</c:v>
                </c:pt>
                <c:pt idx="17">
                  <c:v>232.08191126279866</c:v>
                </c:pt>
                <c:pt idx="18">
                  <c:v>232.8767123287671</c:v>
                </c:pt>
                <c:pt idx="19">
                  <c:v>233.67697594501718</c:v>
                </c:pt>
                <c:pt idx="20">
                  <c:v>234.48275862068965</c:v>
                </c:pt>
                <c:pt idx="21">
                  <c:v>234.48275862068965</c:v>
                </c:pt>
                <c:pt idx="22">
                  <c:v>235.29411764705884</c:v>
                </c:pt>
                <c:pt idx="23">
                  <c:v>236.11111111111111</c:v>
                </c:pt>
                <c:pt idx="24">
                  <c:v>236.93379790940767</c:v>
                </c:pt>
                <c:pt idx="25">
                  <c:v>231.70731707317074</c:v>
                </c:pt>
                <c:pt idx="26">
                  <c:v>231.70731707317074</c:v>
                </c:pt>
                <c:pt idx="27">
                  <c:v>232.51748251748253</c:v>
                </c:pt>
                <c:pt idx="28">
                  <c:v>233.33333333333331</c:v>
                </c:pt>
                <c:pt idx="29">
                  <c:v>234.1549295774648</c:v>
                </c:pt>
                <c:pt idx="30">
                  <c:v>234.1549295774648</c:v>
                </c:pt>
                <c:pt idx="31">
                  <c:v>234.98233215547702</c:v>
                </c:pt>
                <c:pt idx="32">
                  <c:v>235.81560283687941</c:v>
                </c:pt>
                <c:pt idx="33">
                  <c:v>233.09608540925268</c:v>
                </c:pt>
                <c:pt idx="34">
                  <c:v>233.09608540925268</c:v>
                </c:pt>
                <c:pt idx="35">
                  <c:v>233.92857142857142</c:v>
                </c:pt>
                <c:pt idx="36">
                  <c:v>234.76702508960574</c:v>
                </c:pt>
                <c:pt idx="37">
                  <c:v>235.6115107913669</c:v>
                </c:pt>
                <c:pt idx="38">
                  <c:v>235.6115107913669</c:v>
                </c:pt>
                <c:pt idx="39">
                  <c:v>235.6115107913669</c:v>
                </c:pt>
                <c:pt idx="40">
                  <c:v>235.6115107913669</c:v>
                </c:pt>
                <c:pt idx="41">
                  <c:v>235.6115107913669</c:v>
                </c:pt>
                <c:pt idx="42">
                  <c:v>235.6115107913669</c:v>
                </c:pt>
                <c:pt idx="43">
                  <c:v>235.6115107913669</c:v>
                </c:pt>
                <c:pt idx="44">
                  <c:v>235.6115107913669</c:v>
                </c:pt>
                <c:pt idx="45">
                  <c:v>235.6115107913669</c:v>
                </c:pt>
                <c:pt idx="46">
                  <c:v>235.6115107913669</c:v>
                </c:pt>
                <c:pt idx="47">
                  <c:v>237.31884057971016</c:v>
                </c:pt>
                <c:pt idx="48">
                  <c:v>238.18181818181816</c:v>
                </c:pt>
                <c:pt idx="49">
                  <c:v>239.92673992673991</c:v>
                </c:pt>
                <c:pt idx="50">
                  <c:v>240.80882352941177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1-4095-BFFB-2ED7BB28A026}"/>
            </c:ext>
          </c:extLst>
        </c:ser>
        <c:ser>
          <c:idx val="3"/>
          <c:order val="3"/>
          <c:tx>
            <c:strRef>
              <c:f>[1]GlidPath!$H$1</c:f>
              <c:strCache>
                <c:ptCount val="1"/>
                <c:pt idx="0">
                  <c:v>Hrs X Picker Actual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[1]GlidPath!$C$2:$C$52</c:f>
              <c:strCache>
                <c:ptCount val="5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WK26</c:v>
                </c:pt>
                <c:pt idx="26">
                  <c:v>WK27</c:v>
                </c:pt>
                <c:pt idx="27">
                  <c:v>WK28</c:v>
                </c:pt>
                <c:pt idx="28">
                  <c:v>WK29</c:v>
                </c:pt>
                <c:pt idx="29">
                  <c:v>WK30</c:v>
                </c:pt>
                <c:pt idx="30">
                  <c:v>WK31</c:v>
                </c:pt>
                <c:pt idx="31">
                  <c:v>WK32</c:v>
                </c:pt>
                <c:pt idx="32">
                  <c:v>WK33</c:v>
                </c:pt>
                <c:pt idx="33">
                  <c:v>WK34</c:v>
                </c:pt>
                <c:pt idx="34">
                  <c:v>WK35</c:v>
                </c:pt>
                <c:pt idx="35">
                  <c:v>WK36</c:v>
                </c:pt>
                <c:pt idx="36">
                  <c:v>WK37</c:v>
                </c:pt>
                <c:pt idx="37">
                  <c:v>WK38</c:v>
                </c:pt>
                <c:pt idx="38">
                  <c:v>WK39</c:v>
                </c:pt>
                <c:pt idx="39">
                  <c:v>WK40</c:v>
                </c:pt>
                <c:pt idx="40">
                  <c:v>WK41</c:v>
                </c:pt>
                <c:pt idx="41">
                  <c:v>WK42</c:v>
                </c:pt>
                <c:pt idx="42">
                  <c:v>WK43</c:v>
                </c:pt>
                <c:pt idx="43">
                  <c:v>WK44</c:v>
                </c:pt>
                <c:pt idx="44">
                  <c:v>WK45</c:v>
                </c:pt>
                <c:pt idx="45">
                  <c:v>WK46</c:v>
                </c:pt>
                <c:pt idx="46">
                  <c:v>WK47</c:v>
                </c:pt>
                <c:pt idx="47">
                  <c:v>WK48</c:v>
                </c:pt>
                <c:pt idx="48">
                  <c:v>WK49</c:v>
                </c:pt>
                <c:pt idx="49">
                  <c:v>WK50</c:v>
                </c:pt>
                <c:pt idx="50">
                  <c:v>WK51</c:v>
                </c:pt>
              </c:strCache>
            </c:strRef>
          </c:cat>
          <c:val>
            <c:numRef>
              <c:f>[1]GlidPath!$H$2:$H$52</c:f>
              <c:numCache>
                <c:formatCode>General</c:formatCode>
                <c:ptCount val="51"/>
                <c:pt idx="0">
                  <c:v>226.25812800752578</c:v>
                </c:pt>
                <c:pt idx="1">
                  <c:v>217.93246735107218</c:v>
                </c:pt>
                <c:pt idx="2">
                  <c:v>219.01414346677478</c:v>
                </c:pt>
                <c:pt idx="3">
                  <c:v>224.12415899045087</c:v>
                </c:pt>
                <c:pt idx="4">
                  <c:v>228.80827873327829</c:v>
                </c:pt>
                <c:pt idx="5">
                  <c:v>231.43445676752458</c:v>
                </c:pt>
                <c:pt idx="6">
                  <c:v>222.73402438583159</c:v>
                </c:pt>
                <c:pt idx="7">
                  <c:v>226.38</c:v>
                </c:pt>
                <c:pt idx="8">
                  <c:v>225.3941264098741</c:v>
                </c:pt>
                <c:pt idx="9">
                  <c:v>235.82223179354648</c:v>
                </c:pt>
                <c:pt idx="10">
                  <c:v>234.38104347826098</c:v>
                </c:pt>
                <c:pt idx="11">
                  <c:v>234.3612945454548</c:v>
                </c:pt>
                <c:pt idx="12">
                  <c:v>243.06015328467149</c:v>
                </c:pt>
                <c:pt idx="13">
                  <c:v>239.66718382352886</c:v>
                </c:pt>
                <c:pt idx="14">
                  <c:v>247.04353833538332</c:v>
                </c:pt>
                <c:pt idx="15">
                  <c:v>247.75857089552241</c:v>
                </c:pt>
                <c:pt idx="16">
                  <c:v>249.18447727272769</c:v>
                </c:pt>
                <c:pt idx="17">
                  <c:v>236.76526717557252</c:v>
                </c:pt>
                <c:pt idx="18">
                  <c:v>237.11021505376345</c:v>
                </c:pt>
                <c:pt idx="19">
                  <c:v>239.38531474820147</c:v>
                </c:pt>
                <c:pt idx="20">
                  <c:v>247.09712230215828</c:v>
                </c:pt>
                <c:pt idx="21">
                  <c:v>248.4505897435898</c:v>
                </c:pt>
                <c:pt idx="22">
                  <c:v>227.47124354243556</c:v>
                </c:pt>
                <c:pt idx="23">
                  <c:v>248.62261674625552</c:v>
                </c:pt>
                <c:pt idx="24">
                  <c:v>249.89413547706914</c:v>
                </c:pt>
                <c:pt idx="25">
                  <c:v>214.45585869565215</c:v>
                </c:pt>
                <c:pt idx="26">
                  <c:v>215.96620138888866</c:v>
                </c:pt>
                <c:pt idx="27">
                  <c:v>228.34425874125876</c:v>
                </c:pt>
                <c:pt idx="28">
                  <c:v>219.30089752650181</c:v>
                </c:pt>
                <c:pt idx="29">
                  <c:v>212.56593749999999</c:v>
                </c:pt>
                <c:pt idx="30">
                  <c:v>231.96768214285717</c:v>
                </c:pt>
                <c:pt idx="31">
                  <c:v>217.75182246376778</c:v>
                </c:pt>
                <c:pt idx="32">
                  <c:v>222.331416961131</c:v>
                </c:pt>
                <c:pt idx="33">
                  <c:v>208.87794612794585</c:v>
                </c:pt>
                <c:pt idx="34">
                  <c:v>227.99864285714276</c:v>
                </c:pt>
                <c:pt idx="35">
                  <c:v>229.65764255137026</c:v>
                </c:pt>
                <c:pt idx="36">
                  <c:v>221.9918347457627</c:v>
                </c:pt>
                <c:pt idx="37">
                  <c:v>226.37788666666665</c:v>
                </c:pt>
                <c:pt idx="38">
                  <c:v>217.23644137930975</c:v>
                </c:pt>
                <c:pt idx="39">
                  <c:v>225.6014261168385</c:v>
                </c:pt>
                <c:pt idx="40">
                  <c:v>229.52448461091683</c:v>
                </c:pt>
                <c:pt idx="41">
                  <c:v>229.59824381625413</c:v>
                </c:pt>
                <c:pt idx="42">
                  <c:v>236.39372822299651</c:v>
                </c:pt>
                <c:pt idx="43">
                  <c:v>226.62749825783987</c:v>
                </c:pt>
                <c:pt idx="44">
                  <c:v>223.37464306526843</c:v>
                </c:pt>
                <c:pt idx="45">
                  <c:v>219.39304152249136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1-4095-BFFB-2ED7BB28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486095"/>
        <c:axId val="885484015"/>
      </c:lineChart>
      <c:catAx>
        <c:axId val="8854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4847"/>
        <c:crosses val="autoZero"/>
        <c:auto val="1"/>
        <c:lblAlgn val="ctr"/>
        <c:lblOffset val="100"/>
        <c:noMultiLvlLbl val="0"/>
      </c:catAx>
      <c:valAx>
        <c:axId val="885484847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4431"/>
        <c:crosses val="autoZero"/>
        <c:crossBetween val="between"/>
      </c:valAx>
      <c:valAx>
        <c:axId val="885484015"/>
        <c:scaling>
          <c:orientation val="minMax"/>
          <c:min val="16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6095"/>
        <c:crosses val="max"/>
        <c:crossBetween val="between"/>
      </c:valAx>
      <c:catAx>
        <c:axId val="885486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548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5"/>
          <c:order val="25"/>
          <c:tx>
            <c:strRef>
              <c:f>DATA!$AA$8</c:f>
              <c:strCache>
                <c:ptCount val="1"/>
                <c:pt idx="0">
                  <c:v>Turnover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DATA!$AA$9:$AA$31</c:f>
              <c:numCache>
                <c:formatCode>General</c:formatCode>
                <c:ptCount val="23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853-A8B7-593788F8B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5D-4853-A8B7-593788F8B12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5D-4853-A8B7-593788F8B1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5D-4853-A8B7-593788F8B1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5D-4853-A8B7-593788F8B12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5D-4853-A8B7-593788F8B12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5D-4853-A8B7-593788F8B12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5D-4853-A8B7-593788F8B12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5D-4853-A8B7-593788F8B12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5D-4853-A8B7-593788F8B12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25D-4853-A8B7-593788F8B12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25D-4853-A8B7-593788F8B12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25D-4853-A8B7-593788F8B12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25D-4853-A8B7-593788F8B12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25D-4853-A8B7-593788F8B12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25D-4853-A8B7-593788F8B12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25D-4853-A8B7-593788F8B12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25D-4853-A8B7-593788F8B12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25D-4853-A8B7-593788F8B12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25D-4853-A8B7-593788F8B12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25D-4853-A8B7-593788F8B12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25D-4853-A8B7-593788F8B12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25D-4853-A8B7-593788F8B12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25D-4853-A8B7-593788F8B12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25D-4853-A8B7-593788F8B12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25D-4853-A8B7-593788F8B12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25D-4853-A8B7-593788F8B12F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6"/>
          <c:order val="26"/>
          <c:tx>
            <c:strRef>
              <c:f>DATA!$AB$8</c:f>
              <c:strCache>
                <c:ptCount val="1"/>
                <c:pt idx="0">
                  <c:v>Absentees 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DATA!$AB$9:$AB$31</c:f>
              <c:numCache>
                <c:formatCode>General</c:formatCode>
                <c:ptCount val="23"/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38</c:v>
                </c:pt>
                <c:pt idx="2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6-4FCB-B669-E1D046C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06-4FCB-B669-E1D046C801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06-4FCB-B669-E1D046C801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06-4FCB-B669-E1D046C801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06-4FCB-B669-E1D046C801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06-4FCB-B669-E1D046C801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06-4FCB-B669-E1D046C8013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06-4FCB-B669-E1D046C8013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06-4FCB-B669-E1D046C8013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06-4FCB-B669-E1D046C8013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06-4FCB-B669-E1D046C8013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06-4FCB-B669-E1D046C8013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406-4FCB-B669-E1D046C8013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406-4FCB-B669-E1D046C8013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406-4FCB-B669-E1D046C8013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406-4FCB-B669-E1D046C8013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406-4FCB-B669-E1D046C8013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406-4FCB-B669-E1D046C8013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406-4FCB-B669-E1D046C8013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406-4FCB-B669-E1D046C8013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406-4FCB-B669-E1D046C8013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406-4FCB-B669-E1D046C8013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406-4FCB-B669-E1D046C8013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406-4FCB-B669-E1D046C8013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406-4FCB-B669-E1D046C8013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406-4FCB-B669-E1D046C8013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406-4FCB-B669-E1D046C80134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MS40 WO Duration (In 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5"/>
          <c:order val="15"/>
          <c:tx>
            <c:strRef>
              <c:f>DATA!$Q$8</c:f>
              <c:strCache>
                <c:ptCount val="1"/>
                <c:pt idx="0">
                  <c:v>MS40 Duration in Hrs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DATA!$Q$9:$Q$31</c:f>
              <c:numCache>
                <c:formatCode>_(* #,##0.00_);_(* \(#,##0.00\);_(* "-"??_);_(@_)</c:formatCode>
                <c:ptCount val="23"/>
                <c:pt idx="0">
                  <c:v>31.375352775164629</c:v>
                </c:pt>
                <c:pt idx="1">
                  <c:v>25.315684029765311</c:v>
                </c:pt>
                <c:pt idx="2">
                  <c:v>18.484375</c:v>
                </c:pt>
                <c:pt idx="3">
                  <c:v>19.812008978675646</c:v>
                </c:pt>
                <c:pt idx="4">
                  <c:v>20.275906320179661</c:v>
                </c:pt>
                <c:pt idx="5">
                  <c:v>30.554689674366823</c:v>
                </c:pt>
                <c:pt idx="6">
                  <c:v>25.028512715129722</c:v>
                </c:pt>
                <c:pt idx="7">
                  <c:v>27.291448058761805</c:v>
                </c:pt>
                <c:pt idx="8">
                  <c:v>27.762684124386251</c:v>
                </c:pt>
                <c:pt idx="9">
                  <c:v>29.200686947988224</c:v>
                </c:pt>
                <c:pt idx="10">
                  <c:v>30.285346307956498</c:v>
                </c:pt>
                <c:pt idx="11">
                  <c:v>29.264052287581698</c:v>
                </c:pt>
                <c:pt idx="12">
                  <c:v>22.78072460336254</c:v>
                </c:pt>
                <c:pt idx="13">
                  <c:v>15.296322827125119</c:v>
                </c:pt>
                <c:pt idx="14">
                  <c:v>13.858905165767155</c:v>
                </c:pt>
                <c:pt idx="15">
                  <c:v>24.106971793507185</c:v>
                </c:pt>
                <c:pt idx="16">
                  <c:v>17.663923546588798</c:v>
                </c:pt>
                <c:pt idx="17">
                  <c:v>21.890550429525931</c:v>
                </c:pt>
                <c:pt idx="18">
                  <c:v>21.623348611485575</c:v>
                </c:pt>
                <c:pt idx="19">
                  <c:v>22.105217889908257</c:v>
                </c:pt>
                <c:pt idx="20">
                  <c:v>21.319392647842303</c:v>
                </c:pt>
                <c:pt idx="21">
                  <c:v>23.347050754458163</c:v>
                </c:pt>
                <c:pt idx="22">
                  <c:v>22.39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E8-4782-8A44-A0912442FAE9}"/>
            </c:ext>
          </c:extLst>
        </c:ser>
        <c:ser>
          <c:idx val="16"/>
          <c:order val="16"/>
          <c:tx>
            <c:strRef>
              <c:f>DATA!$R$8</c:f>
              <c:strCache>
                <c:ptCount val="1"/>
                <c:pt idx="0">
                  <c:v>Goal6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DATA!$R$9:$R$31</c:f>
              <c:numCache>
                <c:formatCode>_(* #,##0.00_);_(* \(#,##0.00\);_(* "-"??_);_(@_)</c:formatCode>
                <c:ptCount val="2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E8-4782-8A44-A0912442F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E8-4782-8A44-A0912442FA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E8-4782-8A44-A0912442FA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E8-4782-8A44-A0912442FAE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E8-4782-8A44-A0912442FA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E8-4782-8A44-A0912442FA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E8-4782-8A44-A0912442FAE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E8-4782-8A44-A0912442FAE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E8-4782-8A44-A0912442FAE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8-4782-8A44-A0912442FAE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E8-4782-8A44-A0912442FAE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8-4782-8A44-A0912442FAE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8-4782-8A44-A0912442FAE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8-4782-8A44-A0912442FAE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8-4782-8A44-A0912442FAE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8-4782-8A44-A0912442FAE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8-4782-8A44-A0912442FAE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8-4782-8A44-A0912442FAE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8-4782-8A44-A0912442FAE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4E8-4782-8A44-A0912442FAE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4E8-4782-8A44-A0912442FAE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4E8-4782-8A44-A0912442FAE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4E8-4782-8A44-A0912442FAE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4E8-4782-8A44-A0912442FAE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4E8-4782-8A44-A0912442FAE9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4E8-4782-8A44-A0912442FAE9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MS45 WO Duration</a:t>
            </a:r>
            <a:r>
              <a:rPr lang="en-US" baseline="0"/>
              <a:t> (In Hours)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DATA!$U$8</c:f>
              <c:strCache>
                <c:ptCount val="1"/>
                <c:pt idx="0">
                  <c:v>MS45 Duration in Hrs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DATA!$U$9:$U$31</c:f>
              <c:numCache>
                <c:formatCode>_(* #,##0.00_);_(* \(#,##0.00\);_(* "-"??_);_(@_)</c:formatCode>
                <c:ptCount val="23"/>
                <c:pt idx="0">
                  <c:v>96.053691275167779</c:v>
                </c:pt>
                <c:pt idx="1">
                  <c:v>52.690647482014391</c:v>
                </c:pt>
                <c:pt idx="2">
                  <c:v>44.798850574712645</c:v>
                </c:pt>
                <c:pt idx="3">
                  <c:v>32.884393063583815</c:v>
                </c:pt>
                <c:pt idx="4">
                  <c:v>33.632124352331608</c:v>
                </c:pt>
                <c:pt idx="5">
                  <c:v>44.14191419141914</c:v>
                </c:pt>
                <c:pt idx="6">
                  <c:v>30.412280701754387</c:v>
                </c:pt>
                <c:pt idx="7">
                  <c:v>28.70245398773006</c:v>
                </c:pt>
                <c:pt idx="8">
                  <c:v>32.673387096774192</c:v>
                </c:pt>
                <c:pt idx="9">
                  <c:v>32.144578313253014</c:v>
                </c:pt>
                <c:pt idx="10">
                  <c:v>34.730941704035871</c:v>
                </c:pt>
                <c:pt idx="11">
                  <c:v>78.794491525423723</c:v>
                </c:pt>
                <c:pt idx="12">
                  <c:v>67.270967741935479</c:v>
                </c:pt>
                <c:pt idx="13">
                  <c:v>40.731707317073173</c:v>
                </c:pt>
                <c:pt idx="14">
                  <c:v>37.198113207547166</c:v>
                </c:pt>
                <c:pt idx="15">
                  <c:v>46.155102040816324</c:v>
                </c:pt>
                <c:pt idx="16">
                  <c:v>31.488479262672811</c:v>
                </c:pt>
                <c:pt idx="17">
                  <c:v>36.37323943661972</c:v>
                </c:pt>
                <c:pt idx="18">
                  <c:v>22.508196721311474</c:v>
                </c:pt>
                <c:pt idx="19">
                  <c:v>37.12422360248447</c:v>
                </c:pt>
                <c:pt idx="20">
                  <c:v>27.721428571428572</c:v>
                </c:pt>
                <c:pt idx="21">
                  <c:v>36.893333333333331</c:v>
                </c:pt>
                <c:pt idx="22">
                  <c:v>38.47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E4-442D-A174-E2E3246CEF04}"/>
            </c:ext>
          </c:extLst>
        </c:ser>
        <c:ser>
          <c:idx val="20"/>
          <c:order val="20"/>
          <c:tx>
            <c:strRef>
              <c:f>DATA!$V$8</c:f>
              <c:strCache>
                <c:ptCount val="1"/>
                <c:pt idx="0">
                  <c:v>Goal8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DATA!$V$9:$V$31</c:f>
              <c:numCache>
                <c:formatCode>_(* #,##0.00_);_(* \(#,##0.00\);_(* "-"??_);_(@_)</c:formatCode>
                <c:ptCount val="2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E4-442D-A174-E2E3246C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E4-442D-A174-E2E3246CEF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E4-442D-A174-E2E3246CEF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E4-442D-A174-E2E3246CEF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E4-442D-A174-E2E3246CEF0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E4-442D-A174-E2E3246CEF0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E4-442D-A174-E2E3246CEF0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E4-442D-A174-E2E3246CEF0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E4-442D-A174-E2E3246CEF0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E4-442D-A174-E2E3246CEF0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E4-442D-A174-E2E3246CEF0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E4-442D-A174-E2E3246CEF0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E4-442D-A174-E2E3246CEF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EE4-442D-A174-E2E3246CEF0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EE4-442D-A174-E2E3246CEF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EE4-442D-A174-E2E3246CEF0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EE4-442D-A174-E2E3246CEF0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EE4-442D-A174-E2E3246CEF0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EE4-442D-A174-E2E3246CEF0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EE4-442D-A174-E2E3246CEF0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EE4-442D-A174-E2E3246CEF0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EE4-442D-A174-E2E3246CEF0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EE4-442D-A174-E2E3246CEF0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EE4-442D-A174-E2E3246CEF0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EE4-442D-A174-E2E3246CEF0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EE4-442D-A174-E2E3246CEF04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 Incidents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DATA!$D$8</c:f>
              <c:strCache>
                <c:ptCount val="1"/>
                <c:pt idx="0">
                  <c:v>Minor incidents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DATA!$D$9:$D$31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7-4EA6-AA8F-6A2F84B2AF4C}"/>
            </c:ext>
          </c:extLst>
        </c:ser>
        <c:ser>
          <c:idx val="3"/>
          <c:order val="3"/>
          <c:tx>
            <c:strRef>
              <c:f>DATA!$E$8</c:f>
              <c:strCache>
                <c:ptCount val="1"/>
                <c:pt idx="0">
                  <c:v>Goal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DATA!$E$9:$E$31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7-4EA6-AA8F-6A2F84B2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097-4EA6-AA8F-6A2F84B2AF4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97-4EA6-AA8F-6A2F84B2AF4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97-4EA6-AA8F-6A2F84B2AF4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97-4EA6-AA8F-6A2F84B2AF4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97-4EA6-AA8F-6A2F84B2AF4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97-4EA6-AA8F-6A2F84B2AF4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97-4EA6-AA8F-6A2F84B2AF4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97-4EA6-AA8F-6A2F84B2AF4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097-4EA6-AA8F-6A2F84B2AF4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97-4EA6-AA8F-6A2F84B2AF4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97-4EA6-AA8F-6A2F84B2AF4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97-4EA6-AA8F-6A2F84B2AF4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97-4EA6-AA8F-6A2F84B2AF4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97-4EA6-AA8F-6A2F84B2AF4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97-4EA6-AA8F-6A2F84B2AF4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97-4EA6-AA8F-6A2F84B2AF4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97-4EA6-AA8F-6A2F84B2AF4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97-4EA6-AA8F-6A2F84B2AF4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97-4EA6-AA8F-6A2F84B2AF4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97-4EA6-AA8F-6A2F84B2AF4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097-4EA6-AA8F-6A2F84B2AF4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097-4EA6-AA8F-6A2F84B2AF4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097-4EA6-AA8F-6A2F84B2AF4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097-4EA6-AA8F-6A2F84B2AF4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097-4EA6-AA8F-6A2F84B2AF4C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Additiona Pick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DATA!$F$8</c:f>
              <c:strCache>
                <c:ptCount val="1"/>
                <c:pt idx="0">
                  <c:v>ADPick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DATA!$F$9:$F$31</c:f>
              <c:numCache>
                <c:formatCode>0%</c:formatCode>
                <c:ptCount val="23"/>
                <c:pt idx="0">
                  <c:v>0.87885139623851738</c:v>
                </c:pt>
                <c:pt idx="1">
                  <c:v>0.86792138574283806</c:v>
                </c:pt>
                <c:pt idx="2">
                  <c:v>0.86639903179148092</c:v>
                </c:pt>
                <c:pt idx="3">
                  <c:v>0.86176505975776052</c:v>
                </c:pt>
                <c:pt idx="4">
                  <c:v>0.87919631945942056</c:v>
                </c:pt>
                <c:pt idx="5">
                  <c:v>0.88325617505822818</c:v>
                </c:pt>
                <c:pt idx="6">
                  <c:v>0.87612343837404438</c:v>
                </c:pt>
                <c:pt idx="7">
                  <c:v>0.88410117942659994</c:v>
                </c:pt>
                <c:pt idx="8">
                  <c:v>0.88626343543785846</c:v>
                </c:pt>
                <c:pt idx="9">
                  <c:v>0.88224573997668787</c:v>
                </c:pt>
                <c:pt idx="10">
                  <c:v>0.8797181378682174</c:v>
                </c:pt>
                <c:pt idx="11">
                  <c:v>0.88398901519989781</c:v>
                </c:pt>
                <c:pt idx="12">
                  <c:v>0.88061677846502306</c:v>
                </c:pt>
                <c:pt idx="13">
                  <c:v>0.88754558355937985</c:v>
                </c:pt>
                <c:pt idx="14">
                  <c:v>0.87891510366753378</c:v>
                </c:pt>
                <c:pt idx="15">
                  <c:v>0.87644157962179159</c:v>
                </c:pt>
                <c:pt idx="16">
                  <c:v>0.88272602910085807</c:v>
                </c:pt>
                <c:pt idx="17">
                  <c:v>0.88561282183075551</c:v>
                </c:pt>
                <c:pt idx="18">
                  <c:v>0.8744848698928529</c:v>
                </c:pt>
                <c:pt idx="19">
                  <c:v>0.88095164177868845</c:v>
                </c:pt>
                <c:pt idx="20">
                  <c:v>0.87601277456588045</c:v>
                </c:pt>
                <c:pt idx="21">
                  <c:v>0.87774375737013055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B-4FCA-A180-1C730440C9D0}"/>
            </c:ext>
          </c:extLst>
        </c:ser>
        <c:ser>
          <c:idx val="5"/>
          <c:order val="5"/>
          <c:tx>
            <c:strRef>
              <c:f>DATA!$G$8</c:f>
              <c:strCache>
                <c:ptCount val="1"/>
                <c:pt idx="0">
                  <c:v>Goal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DATA!$G$9:$G$31</c:f>
              <c:numCache>
                <c:formatCode>0%</c:formatCode>
                <c:ptCount val="2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B-4FCA-A180-1C730440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2B-4FCA-A180-1C730440C9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B-4FCA-A180-1C730440C9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2B-4FCA-A180-1C730440C9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2B-4FCA-A180-1C730440C9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2B-4FCA-A180-1C730440C9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2B-4FCA-A180-1C730440C9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2B-4FCA-A180-1C730440C9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2B-4FCA-A180-1C730440C9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2B-4FCA-A180-1C730440C9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2B-4FCA-A180-1C730440C9D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2B-4FCA-A180-1C730440C9D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2B-4FCA-A180-1C730440C9D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2B-4FCA-A180-1C730440C9D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2B-4FCA-A180-1C730440C9D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2B-4FCA-A180-1C730440C9D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2B-4FCA-A180-1C730440C9D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42B-4FCA-A180-1C730440C9D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42B-4FCA-A180-1C730440C9D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42B-4FCA-A180-1C730440C9D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42B-4FCA-A180-1C730440C9D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42B-4FCA-A180-1C730440C9D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42B-4FCA-A180-1C730440C9D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42B-4FCA-A180-1C730440C9D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42B-4FCA-A180-1C730440C9D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42B-4FCA-A180-1C730440C9D0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DATA!$H$8</c:f>
              <c:strCache>
                <c:ptCount val="1"/>
                <c:pt idx="0">
                  <c:v>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DATA!$H$9:$H$31</c:f>
              <c:numCache>
                <c:formatCode>0%</c:formatCode>
                <c:ptCount val="23"/>
                <c:pt idx="0">
                  <c:v>0.84878473415343736</c:v>
                </c:pt>
                <c:pt idx="1">
                  <c:v>0.8550966022651566</c:v>
                </c:pt>
                <c:pt idx="2">
                  <c:v>0.8357882929421141</c:v>
                </c:pt>
                <c:pt idx="3">
                  <c:v>0.8427548728643619</c:v>
                </c:pt>
                <c:pt idx="4">
                  <c:v>0.86483118874751397</c:v>
                </c:pt>
                <c:pt idx="5">
                  <c:v>0.86747946439696733</c:v>
                </c:pt>
                <c:pt idx="6">
                  <c:v>0.86730374790229348</c:v>
                </c:pt>
                <c:pt idx="7">
                  <c:v>0.85307794716018825</c:v>
                </c:pt>
                <c:pt idx="8">
                  <c:v>0.85999289206504725</c:v>
                </c:pt>
                <c:pt idx="9">
                  <c:v>0.866306499657718</c:v>
                </c:pt>
                <c:pt idx="10">
                  <c:v>0.85976958571471473</c:v>
                </c:pt>
                <c:pt idx="11">
                  <c:v>0.87270617788563887</c:v>
                </c:pt>
                <c:pt idx="12">
                  <c:v>0.86669570520080152</c:v>
                </c:pt>
                <c:pt idx="13">
                  <c:v>0.86395889844970986</c:v>
                </c:pt>
                <c:pt idx="14">
                  <c:v>0.86053940583215449</c:v>
                </c:pt>
                <c:pt idx="15">
                  <c:v>0.86</c:v>
                </c:pt>
                <c:pt idx="16">
                  <c:v>0.86499999999999999</c:v>
                </c:pt>
                <c:pt idx="17">
                  <c:v>0.86323069015466569</c:v>
                </c:pt>
                <c:pt idx="18">
                  <c:v>0.86499999999999999</c:v>
                </c:pt>
                <c:pt idx="19">
                  <c:v>0.86499999999999999</c:v>
                </c:pt>
                <c:pt idx="20">
                  <c:v>0.86499999999999999</c:v>
                </c:pt>
                <c:pt idx="21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C6B-9A3F-122DD7610484}"/>
            </c:ext>
          </c:extLst>
        </c:ser>
        <c:ser>
          <c:idx val="7"/>
          <c:order val="7"/>
          <c:tx>
            <c:strRef>
              <c:f>DATA!$I$8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DATA!$I$9:$I$31</c:f>
              <c:numCache>
                <c:formatCode>0%</c:formatCode>
                <c:ptCount val="2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5-4C6B-9A3F-122DD761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135-4C6B-9A3F-122DD76104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35-4C6B-9A3F-122DD76104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35-4C6B-9A3F-122DD76104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35-4C6B-9A3F-122DD76104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35-4C6B-9A3F-122DD76104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35-4C6B-9A3F-122DD76104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35-4C6B-9A3F-122DD761048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35-4C6B-9A3F-122DD761048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135-4C6B-9A3F-122DD761048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135-4C6B-9A3F-122DD761048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35-4C6B-9A3F-122DD761048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135-4C6B-9A3F-122DD761048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135-4C6B-9A3F-122DD761048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35-4C6B-9A3F-122DD761048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135-4C6B-9A3F-122DD761048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135-4C6B-9A3F-122DD761048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135-4C6B-9A3F-122DD761048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135-4C6B-9A3F-122DD761048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135-4C6B-9A3F-122DD761048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135-4C6B-9A3F-122DD761048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135-4C6B-9A3F-122DD761048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135-4C6B-9A3F-122DD761048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135-4C6B-9A3F-122DD761048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135-4C6B-9A3F-122DD761048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135-4C6B-9A3F-122DD7610484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Hrs Picked vs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DATA!$J$8</c:f>
              <c:strCache>
                <c:ptCount val="1"/>
                <c:pt idx="0">
                  <c:v>Hrs Picked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DATA!$J$9:$J$31</c:f>
              <c:numCache>
                <c:formatCode>0</c:formatCode>
                <c:ptCount val="23"/>
                <c:pt idx="0">
                  <c:v>59189.816999999995</c:v>
                </c:pt>
                <c:pt idx="1">
                  <c:v>62198.265999999938</c:v>
                </c:pt>
                <c:pt idx="2">
                  <c:v>65306.458000000006</c:v>
                </c:pt>
                <c:pt idx="3">
                  <c:v>62062.154000000017</c:v>
                </c:pt>
                <c:pt idx="4">
                  <c:v>47614.770000000011</c:v>
                </c:pt>
                <c:pt idx="5">
                  <c:v>64950.951000000008</c:v>
                </c:pt>
                <c:pt idx="6">
                  <c:v>60099.50299999991</c:v>
                </c:pt>
                <c:pt idx="7">
                  <c:v>62919.79100000007</c:v>
                </c:pt>
                <c:pt idx="8">
                  <c:v>62036.749999999913</c:v>
                </c:pt>
                <c:pt idx="9">
                  <c:v>67031.600999999966</c:v>
                </c:pt>
                <c:pt idx="10">
                  <c:v>59608.916999999841</c:v>
                </c:pt>
                <c:pt idx="11">
                  <c:v>52390.072999999924</c:v>
                </c:pt>
                <c:pt idx="12">
                  <c:v>67913.365999999995</c:v>
                </c:pt>
                <c:pt idx="13">
                  <c:v>62998.56799999989</c:v>
                </c:pt>
                <c:pt idx="14">
                  <c:v>39390.008999999969</c:v>
                </c:pt>
                <c:pt idx="15">
                  <c:v>63238.58600000009</c:v>
                </c:pt>
                <c:pt idx="16">
                  <c:v>64976.30299999992</c:v>
                </c:pt>
                <c:pt idx="17">
                  <c:v>54154.92899999996</c:v>
                </c:pt>
                <c:pt idx="18">
                  <c:v>65042.092000000048</c:v>
                </c:pt>
                <c:pt idx="19">
                  <c:v>61329.742000000122</c:v>
                </c:pt>
                <c:pt idx="20">
                  <c:v>63404.589</c:v>
                </c:pt>
                <c:pt idx="21">
                  <c:v>62345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F47-9E13-246095DFFED9}"/>
            </c:ext>
          </c:extLst>
        </c:ser>
        <c:ser>
          <c:idx val="9"/>
          <c:order val="9"/>
          <c:tx>
            <c:strRef>
              <c:f>DATA!$K$8</c:f>
              <c:strCache>
                <c:ptCount val="1"/>
                <c:pt idx="0">
                  <c:v>Hrs Plan 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DATA!$K$9:$K$31</c:f>
              <c:numCache>
                <c:formatCode>General</c:formatCode>
                <c:ptCount val="23"/>
                <c:pt idx="0">
                  <c:v>65500</c:v>
                </c:pt>
                <c:pt idx="1">
                  <c:v>65500</c:v>
                </c:pt>
                <c:pt idx="2">
                  <c:v>65500</c:v>
                </c:pt>
                <c:pt idx="3">
                  <c:v>65500</c:v>
                </c:pt>
                <c:pt idx="4">
                  <c:v>52400</c:v>
                </c:pt>
                <c:pt idx="5">
                  <c:v>65500</c:v>
                </c:pt>
                <c:pt idx="6">
                  <c:v>65500</c:v>
                </c:pt>
                <c:pt idx="7">
                  <c:v>65500</c:v>
                </c:pt>
                <c:pt idx="8">
                  <c:v>65500</c:v>
                </c:pt>
                <c:pt idx="9">
                  <c:v>65500</c:v>
                </c:pt>
                <c:pt idx="10">
                  <c:v>65500</c:v>
                </c:pt>
                <c:pt idx="11">
                  <c:v>52400</c:v>
                </c:pt>
                <c:pt idx="12">
                  <c:v>65500</c:v>
                </c:pt>
                <c:pt idx="13">
                  <c:v>64500</c:v>
                </c:pt>
                <c:pt idx="14">
                  <c:v>38700</c:v>
                </c:pt>
                <c:pt idx="15">
                  <c:v>64500</c:v>
                </c:pt>
                <c:pt idx="16">
                  <c:v>64500</c:v>
                </c:pt>
                <c:pt idx="17">
                  <c:v>51200</c:v>
                </c:pt>
                <c:pt idx="18">
                  <c:v>64000</c:v>
                </c:pt>
                <c:pt idx="19">
                  <c:v>61440</c:v>
                </c:pt>
                <c:pt idx="20">
                  <c:v>61500</c:v>
                </c:pt>
                <c:pt idx="21">
                  <c:v>61500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F47-9E13-246095DFFED9}"/>
            </c:ext>
          </c:extLst>
        </c:ser>
        <c:ser>
          <c:idx val="10"/>
          <c:order val="10"/>
          <c:tx>
            <c:strRef>
              <c:f>DATA!$L$8</c:f>
              <c:strCache>
                <c:ptCount val="1"/>
                <c:pt idx="0">
                  <c:v>Hrs Produced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DATA!$L$9:$L$31</c:f>
              <c:numCache>
                <c:formatCode>0</c:formatCode>
                <c:ptCount val="23"/>
                <c:pt idx="0">
                  <c:v>58308.732200000049</c:v>
                </c:pt>
                <c:pt idx="1">
                  <c:v>61207.573139999971</c:v>
                </c:pt>
                <c:pt idx="2">
                  <c:v>64019.932740000091</c:v>
                </c:pt>
                <c:pt idx="3">
                  <c:v>62415.767789999867</c:v>
                </c:pt>
                <c:pt idx="4">
                  <c:v>47035.442340000001</c:v>
                </c:pt>
                <c:pt idx="5">
                  <c:v>62423.429929999853</c:v>
                </c:pt>
                <c:pt idx="6">
                  <c:v>59616.023009999961</c:v>
                </c:pt>
                <c:pt idx="7">
                  <c:v>62074.071369999903</c:v>
                </c:pt>
                <c:pt idx="8">
                  <c:v>63774.806679999878</c:v>
                </c:pt>
                <c:pt idx="9">
                  <c:v>64521.023760000026</c:v>
                </c:pt>
                <c:pt idx="10">
                  <c:v>60830.611680000104</c:v>
                </c:pt>
                <c:pt idx="11">
                  <c:v>52034.957490000044</c:v>
                </c:pt>
                <c:pt idx="12">
                  <c:v>65443.915609999982</c:v>
                </c:pt>
                <c:pt idx="13">
                  <c:v>64400.033179999984</c:v>
                </c:pt>
                <c:pt idx="14">
                  <c:v>39144.269850000019</c:v>
                </c:pt>
                <c:pt idx="15">
                  <c:v>62963.194679999819</c:v>
                </c:pt>
                <c:pt idx="16">
                  <c:v>66039.704919999989</c:v>
                </c:pt>
                <c:pt idx="17">
                  <c:v>53791.041479999985</c:v>
                </c:pt>
                <c:pt idx="18">
                  <c:v>65243.726930000113</c:v>
                </c:pt>
                <c:pt idx="19">
                  <c:v>61228.260489999964</c:v>
                </c:pt>
                <c:pt idx="20">
                  <c:v>62860.662029999941</c:v>
                </c:pt>
                <c:pt idx="21" formatCode="General">
                  <c:v>61865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9-4F47-9E13-246095DF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D99-4F47-9E13-246095DFFE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99-4F47-9E13-246095DFFE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99-4F47-9E13-246095DFFE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99-4F47-9E13-246095DFFED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99-4F47-9E13-246095DFFE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99-4F47-9E13-246095DFFED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99-4F47-9E13-246095DFFED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99-4F47-9E13-246095DFFED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99-4F47-9E13-246095DFFED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99-4F47-9E13-246095DFFED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D99-4F47-9E13-246095DFFED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99-4F47-9E13-246095DFFED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D99-4F47-9E13-246095DFFED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D99-4F47-9E13-246095DFFED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D99-4F47-9E13-246095DFFED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D99-4F47-9E13-246095DFFED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D99-4F47-9E13-246095DFFED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D99-4F47-9E13-246095DFFED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D99-4F47-9E13-246095DFFED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D99-4F47-9E13-246095DFFED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D99-4F47-9E13-246095DFFED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D99-4F47-9E13-246095DFFED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D99-4F47-9E13-246095DFFED9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D99-4F47-9E13-246095DFFED9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Picked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DATA!$M$8</c:f>
              <c:strCache>
                <c:ptCount val="1"/>
                <c:pt idx="0">
                  <c:v>Lines Picked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DATA!$M$9:$M$31</c:f>
              <c:numCache>
                <c:formatCode>General</c:formatCode>
                <c:ptCount val="23"/>
                <c:pt idx="0">
                  <c:v>94283</c:v>
                </c:pt>
                <c:pt idx="1">
                  <c:v>103378</c:v>
                </c:pt>
                <c:pt idx="2">
                  <c:v>112737</c:v>
                </c:pt>
                <c:pt idx="3">
                  <c:v>107588</c:v>
                </c:pt>
                <c:pt idx="4">
                  <c:v>90483</c:v>
                </c:pt>
                <c:pt idx="5">
                  <c:v>112698</c:v>
                </c:pt>
                <c:pt idx="6">
                  <c:v>116070</c:v>
                </c:pt>
                <c:pt idx="7">
                  <c:v>113952</c:v>
                </c:pt>
                <c:pt idx="8">
                  <c:v>113490</c:v>
                </c:pt>
                <c:pt idx="9">
                  <c:v>118666</c:v>
                </c:pt>
                <c:pt idx="10">
                  <c:v>105102</c:v>
                </c:pt>
                <c:pt idx="11">
                  <c:v>101735</c:v>
                </c:pt>
                <c:pt idx="12">
                  <c:v>128131</c:v>
                </c:pt>
                <c:pt idx="13">
                  <c:v>121802</c:v>
                </c:pt>
                <c:pt idx="14">
                  <c:v>69936</c:v>
                </c:pt>
                <c:pt idx="15">
                  <c:v>111039</c:v>
                </c:pt>
                <c:pt idx="16">
                  <c:v>112504</c:v>
                </c:pt>
                <c:pt idx="17">
                  <c:v>93060</c:v>
                </c:pt>
                <c:pt idx="18">
                  <c:v>109901</c:v>
                </c:pt>
                <c:pt idx="19">
                  <c:v>106712</c:v>
                </c:pt>
                <c:pt idx="20">
                  <c:v>103898</c:v>
                </c:pt>
                <c:pt idx="21">
                  <c:v>107916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B-4FCF-AB89-6447BBA8285A}"/>
            </c:ext>
          </c:extLst>
        </c:ser>
        <c:ser>
          <c:idx val="12"/>
          <c:order val="12"/>
          <c:tx>
            <c:strRef>
              <c:f>DATA!$N$8</c:f>
              <c:strCache>
                <c:ptCount val="1"/>
                <c:pt idx="0">
                  <c:v>Goal4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DATA!$N$9:$N$31</c:f>
              <c:numCache>
                <c:formatCode>General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B-4FCF-AB89-6447BBA8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3B-4FCF-AB89-6447BBA828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3B-4FCF-AB89-6447BBA828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3B-4FCF-AB89-6447BBA828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3B-4FCF-AB89-6447BBA828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3B-4FCF-AB89-6447BBA828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3B-4FCF-AB89-6447BBA828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3B-4FCF-AB89-6447BBA828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3B-4FCF-AB89-6447BBA8285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3B-4FCF-AB89-6447BBA828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A3B-4FCF-AB89-6447BBA828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A3B-4FCF-AB89-6447BBA8285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A3B-4FCF-AB89-6447BBA8285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A3B-4FCF-AB89-6447BBA8285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A3B-4FCF-AB89-6447BBA8285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A3B-4FCF-AB89-6447BBA8285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A3B-4FCF-AB89-6447BBA8285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A3B-4FCF-AB89-6447BBA8285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A3B-4FCF-AB89-6447BBA8285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A3B-4FCF-AB89-6447BBA8285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A3B-4FCF-AB89-6447BBA8285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A3B-4FCF-AB89-6447BBA8285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A3B-4FCF-AB89-6447BBA8285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A3B-4FCF-AB89-6447BBA8285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A3B-4FCF-AB89-6447BBA8285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A3B-4FCF-AB89-6447BBA8285A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  <c:min val="6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DATA!$O$8</c:f>
              <c:strCache>
                <c:ptCount val="1"/>
                <c:pt idx="0">
                  <c:v>Complex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DATA!$O$9:$O$31</c:f>
              <c:numCache>
                <c:formatCode>_(* #,##0.00_);_(* \(#,##0.00\);_(* "-"??_);_(@_)</c:formatCode>
                <c:ptCount val="23"/>
                <c:pt idx="0">
                  <c:v>1.5928922368521601</c:v>
                </c:pt>
                <c:pt idx="1">
                  <c:v>1.6620720584075463</c:v>
                </c:pt>
                <c:pt idx="2">
                  <c:v>1.7262764426758528</c:v>
                </c:pt>
                <c:pt idx="3">
                  <c:v>1.733552464195812</c:v>
                </c:pt>
                <c:pt idx="4">
                  <c:v>1.900313705180136</c:v>
                </c:pt>
                <c:pt idx="5">
                  <c:v>1.73512470972134</c:v>
                </c:pt>
                <c:pt idx="6">
                  <c:v>1.9312971689632803</c:v>
                </c:pt>
                <c:pt idx="7">
                  <c:v>1.8110676813913744</c:v>
                </c:pt>
                <c:pt idx="8">
                  <c:v>1.8293995091619106</c:v>
                </c:pt>
                <c:pt idx="9">
                  <c:v>1.7702993547774588</c:v>
                </c:pt>
                <c:pt idx="10">
                  <c:v>1.7631925773789898</c:v>
                </c:pt>
                <c:pt idx="11">
                  <c:v>1.9418755152335854</c:v>
                </c:pt>
                <c:pt idx="12">
                  <c:v>1.8866831015267305</c:v>
                </c:pt>
                <c:pt idx="13">
                  <c:v>1.9334090260591354</c:v>
                </c:pt>
                <c:pt idx="14">
                  <c:v>1.7754756034709223</c:v>
                </c:pt>
                <c:pt idx="15">
                  <c:v>1.7558741746692414</c:v>
                </c:pt>
                <c:pt idx="16">
                  <c:v>1.7314620070027704</c:v>
                </c:pt>
                <c:pt idx="17">
                  <c:v>1.7184031392599568</c:v>
                </c:pt>
                <c:pt idx="18">
                  <c:v>1.6896904238565993</c:v>
                </c:pt>
                <c:pt idx="19">
                  <c:v>1.739971448110768</c:v>
                </c:pt>
                <c:pt idx="20">
                  <c:v>1.6386511077297576</c:v>
                </c:pt>
                <c:pt idx="21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621-9279-C38F064A61BF}"/>
            </c:ext>
          </c:extLst>
        </c:ser>
        <c:ser>
          <c:idx val="14"/>
          <c:order val="14"/>
          <c:tx>
            <c:strRef>
              <c:f>DATA!$P$8</c:f>
              <c:strCache>
                <c:ptCount val="1"/>
                <c:pt idx="0">
                  <c:v>Goal5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DATA!$P$9:$P$31</c:f>
              <c:numCache>
                <c:formatCode>_(* #,##0.00_);_(* \(#,##0.00\);_(* "-"??_);_(@_)</c:formatCode>
                <c:ptCount val="23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A-4621-9279-C38F064A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8A-4621-9279-C38F064A61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8A-4621-9279-C38F064A61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8A-4621-9279-C38F064A61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8A-4621-9279-C38F064A61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8A-4621-9279-C38F064A61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8A-4621-9279-C38F064A61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8A-4621-9279-C38F064A61B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8A-4621-9279-C38F064A61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8A-4621-9279-C38F064A61B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8A-4621-9279-C38F064A61B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18A-4621-9279-C38F064A61B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18A-4621-9279-C38F064A61B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18A-4621-9279-C38F064A61B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18A-4621-9279-C38F064A61B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18A-4621-9279-C38F064A61B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18A-4621-9279-C38F064A61B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18A-4621-9279-C38F064A61B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18A-4621-9279-C38F064A61B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18A-4621-9279-C38F064A61B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18A-4621-9279-C38F064A61B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18A-4621-9279-C38F064A61B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18A-4621-9279-C38F064A61B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18A-4621-9279-C38F064A61B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18A-4621-9279-C38F064A61B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18A-4621-9279-C38F064A61BF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MS40 WO Duration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7"/>
          <c:order val="17"/>
          <c:tx>
            <c:strRef>
              <c:f>DATA!$S$8</c:f>
              <c:strCache>
                <c:ptCount val="1"/>
                <c:pt idx="0">
                  <c:v>MS40 Duration in Days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DATA!$S$9:$S$31</c:f>
              <c:numCache>
                <c:formatCode>_(* #,##0.00_);_(* \(#,##0.00\);_(* "-"??_);_(@_)</c:formatCode>
                <c:ptCount val="23"/>
                <c:pt idx="0">
                  <c:v>1.3082439636249792</c:v>
                </c:pt>
                <c:pt idx="1">
                  <c:v>1.0557584430452345</c:v>
                </c:pt>
                <c:pt idx="2">
                  <c:v>0.77119968220339952</c:v>
                </c:pt>
                <c:pt idx="3">
                  <c:v>0.82650112233447159</c:v>
                </c:pt>
                <c:pt idx="4">
                  <c:v>0.84586140519731756</c:v>
                </c:pt>
                <c:pt idx="5">
                  <c:v>1.2740356248260665</c:v>
                </c:pt>
                <c:pt idx="6">
                  <c:v>1.0437683020806723</c:v>
                </c:pt>
                <c:pt idx="7">
                  <c:v>1.1379800629590908</c:v>
                </c:pt>
                <c:pt idx="8">
                  <c:v>1.1577059465357489</c:v>
                </c:pt>
                <c:pt idx="9">
                  <c:v>1.2176692836113991</c:v>
                </c:pt>
                <c:pt idx="10">
                  <c:v>1.2628048082427152</c:v>
                </c:pt>
                <c:pt idx="11">
                  <c:v>1.2204019607843302</c:v>
                </c:pt>
                <c:pt idx="12">
                  <c:v>0.95028652616625031</c:v>
                </c:pt>
                <c:pt idx="13">
                  <c:v>0.63846227316142756</c:v>
                </c:pt>
                <c:pt idx="14">
                  <c:v>0.57860061680802133</c:v>
                </c:pt>
                <c:pt idx="15">
                  <c:v>1.0055162320383388</c:v>
                </c:pt>
                <c:pt idx="16">
                  <c:v>0.73703212105124893</c:v>
                </c:pt>
                <c:pt idx="17">
                  <c:v>0.91313076678334315</c:v>
                </c:pt>
                <c:pt idx="18">
                  <c:v>0.90196009706121594</c:v>
                </c:pt>
                <c:pt idx="19">
                  <c:v>0.92210149082570503</c:v>
                </c:pt>
                <c:pt idx="20">
                  <c:v>0.88944592434738112</c:v>
                </c:pt>
                <c:pt idx="21">
                  <c:v>0.97385185185186918</c:v>
                </c:pt>
                <c:pt idx="22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6-4A13-A127-A8E9B9A1C11F}"/>
            </c:ext>
          </c:extLst>
        </c:ser>
        <c:ser>
          <c:idx val="18"/>
          <c:order val="18"/>
          <c:tx>
            <c:strRef>
              <c:f>DATA!$T$8</c:f>
              <c:strCache>
                <c:ptCount val="1"/>
                <c:pt idx="0">
                  <c:v>Goal7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DATA!$T$9:$T$31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6-4A13-A127-A8E9B9A1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16-4A13-A127-A8E9B9A1C1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16-4A13-A127-A8E9B9A1C1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16-4A13-A127-A8E9B9A1C1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16-4A13-A127-A8E9B9A1C11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16-4A13-A127-A8E9B9A1C11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16-4A13-A127-A8E9B9A1C11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16-4A13-A127-A8E9B9A1C1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16-4A13-A127-A8E9B9A1C11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16-4A13-A127-A8E9B9A1C11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16-4A13-A127-A8E9B9A1C11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16-4A13-A127-A8E9B9A1C11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016-4A13-A127-A8E9B9A1C11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016-4A13-A127-A8E9B9A1C11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016-4A13-A127-A8E9B9A1C11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016-4A13-A127-A8E9B9A1C11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016-4A13-A127-A8E9B9A1C11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016-4A13-A127-A8E9B9A1C11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016-4A13-A127-A8E9B9A1C11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016-4A13-A127-A8E9B9A1C11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DATA!$W$8</c15:sqref>
                        </c15:formulaRef>
                      </c:ext>
                    </c:extLst>
                    <c:strCache>
                      <c:ptCount val="1"/>
                      <c:pt idx="0">
                        <c:v>MS45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DATA!$W$9:$W$31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4.0034228187919458</c:v>
                      </c:pt>
                      <c:pt idx="1">
                        <c:v>2.1961870503597112</c:v>
                      </c:pt>
                      <c:pt idx="2">
                        <c:v>1.8672988505747135</c:v>
                      </c:pt>
                      <c:pt idx="3">
                        <c:v>1.370346820809248</c:v>
                      </c:pt>
                      <c:pt idx="4">
                        <c:v>1.4019170984455964</c:v>
                      </c:pt>
                      <c:pt idx="5">
                        <c:v>1.8399669966996703</c:v>
                      </c:pt>
                      <c:pt idx="6">
                        <c:v>1.2679239766081867</c:v>
                      </c:pt>
                      <c:pt idx="7">
                        <c:v>1.1961042944785281</c:v>
                      </c:pt>
                      <c:pt idx="8">
                        <c:v>1.3620564516129023</c:v>
                      </c:pt>
                      <c:pt idx="9">
                        <c:v>1.3399196787148586</c:v>
                      </c:pt>
                      <c:pt idx="10">
                        <c:v>1.4475784753363228</c:v>
                      </c:pt>
                      <c:pt idx="11">
                        <c:v>3.2839618644067889</c:v>
                      </c:pt>
                      <c:pt idx="12">
                        <c:v>2.8038709677419336</c:v>
                      </c:pt>
                      <c:pt idx="13">
                        <c:v>1.6982926829268281</c:v>
                      </c:pt>
                      <c:pt idx="14">
                        <c:v>1.5504716981132078</c:v>
                      </c:pt>
                      <c:pt idx="15">
                        <c:v>1.9236326530612249</c:v>
                      </c:pt>
                      <c:pt idx="16">
                        <c:v>1.3123963133640548</c:v>
                      </c:pt>
                      <c:pt idx="17">
                        <c:v>1.5161971830985914</c:v>
                      </c:pt>
                      <c:pt idx="18">
                        <c:v>0.9384699453551919</c:v>
                      </c:pt>
                      <c:pt idx="19">
                        <c:v>1.5474534161490676</c:v>
                      </c:pt>
                      <c:pt idx="20">
                        <c:v>1.1559285714285708</c:v>
                      </c:pt>
                      <c:pt idx="21">
                        <c:v>1.5381999999999982</c:v>
                      </c:pt>
                      <c:pt idx="22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016-4A13-A127-A8E9B9A1C11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DATA!$X$8</c15:sqref>
                        </c15:formulaRef>
                      </c:ext>
                    </c:extLst>
                    <c:strCache>
                      <c:ptCount val="1"/>
                      <c:pt idx="0">
                        <c:v>Goal9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DATA!$X$9:$X$31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016-4A13-A127-A8E9B9A1C11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016-4A13-A127-A8E9B9A1C11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016-4A13-A127-A8E9B9A1C11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016-4A13-A127-A8E9B9A1C11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016-4A13-A127-A8E9B9A1C11F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MS45 WO Duration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21"/>
          <c:tx>
            <c:strRef>
              <c:f>DATA!$W$8</c:f>
              <c:strCache>
                <c:ptCount val="1"/>
                <c:pt idx="0">
                  <c:v>MS45 Duration in Days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DATA!$W$9:$W$31</c:f>
              <c:numCache>
                <c:formatCode>_(* #,##0.00_);_(* \(#,##0.00\);_(* "-"??_);_(@_)</c:formatCode>
                <c:ptCount val="23"/>
                <c:pt idx="0">
                  <c:v>4.0034228187919458</c:v>
                </c:pt>
                <c:pt idx="1">
                  <c:v>2.1961870503597112</c:v>
                </c:pt>
                <c:pt idx="2">
                  <c:v>1.8672988505747135</c:v>
                </c:pt>
                <c:pt idx="3">
                  <c:v>1.370346820809248</c:v>
                </c:pt>
                <c:pt idx="4">
                  <c:v>1.4019170984455964</c:v>
                </c:pt>
                <c:pt idx="5">
                  <c:v>1.8399669966996703</c:v>
                </c:pt>
                <c:pt idx="6">
                  <c:v>1.2679239766081867</c:v>
                </c:pt>
                <c:pt idx="7">
                  <c:v>1.1961042944785281</c:v>
                </c:pt>
                <c:pt idx="8">
                  <c:v>1.3620564516129023</c:v>
                </c:pt>
                <c:pt idx="9">
                  <c:v>1.3399196787148586</c:v>
                </c:pt>
                <c:pt idx="10">
                  <c:v>1.4475784753363228</c:v>
                </c:pt>
                <c:pt idx="11">
                  <c:v>3.2839618644067889</c:v>
                </c:pt>
                <c:pt idx="12">
                  <c:v>2.8038709677419336</c:v>
                </c:pt>
                <c:pt idx="13">
                  <c:v>1.6982926829268281</c:v>
                </c:pt>
                <c:pt idx="14">
                  <c:v>1.5504716981132078</c:v>
                </c:pt>
                <c:pt idx="15">
                  <c:v>1.9236326530612249</c:v>
                </c:pt>
                <c:pt idx="16">
                  <c:v>1.3123963133640548</c:v>
                </c:pt>
                <c:pt idx="17">
                  <c:v>1.5161971830985914</c:v>
                </c:pt>
                <c:pt idx="18">
                  <c:v>0.9384699453551919</c:v>
                </c:pt>
                <c:pt idx="19">
                  <c:v>1.5474534161490676</c:v>
                </c:pt>
                <c:pt idx="20">
                  <c:v>1.1559285714285708</c:v>
                </c:pt>
                <c:pt idx="21">
                  <c:v>1.5381999999999982</c:v>
                </c:pt>
                <c:pt idx="2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C33-B8C9-3E6B9D1B4E16}"/>
            </c:ext>
          </c:extLst>
        </c:ser>
        <c:ser>
          <c:idx val="22"/>
          <c:order val="22"/>
          <c:tx>
            <c:strRef>
              <c:f>DATA!$X$8</c:f>
              <c:strCache>
                <c:ptCount val="1"/>
                <c:pt idx="0">
                  <c:v>Goal9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DATA!$A$9:$A$31</c:f>
              <c:numCache>
                <c:formatCode>m/d/yyyy</c:formatCode>
                <c:ptCount val="23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</c:numCache>
            </c:numRef>
          </c:cat>
          <c:val>
            <c:numRef>
              <c:f>DATA!$X$9:$X$31</c:f>
              <c:numCache>
                <c:formatCode>_(* #,##0.00_);_(* \(#,##0.00\);_(* "-"??_);_(@_)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8-4C33-B8C9-3E6B9D1B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88112"/>
        <c:axId val="112818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DATA!$B$8</c15:sqref>
                        </c15:formulaRef>
                      </c:ext>
                    </c:extLst>
                    <c:strCache>
                      <c:ptCount val="1"/>
                      <c:pt idx="0">
                        <c:v>TRIR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DATA!$B$9:$B$31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BF8-4C33-B8C9-3E6B9D1B4E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DATA!$C$8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DATA!$C$9:$C$31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F8-4C33-B8C9-3E6B9D1B4E1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DATA!$D$8</c15:sqref>
                        </c15:formulaRef>
                      </c:ext>
                    </c:extLst>
                    <c:strCache>
                      <c:ptCount val="1"/>
                      <c:pt idx="0">
                        <c:v>Minor incidents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DATA!$D$9:$D$31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F8-4C33-B8C9-3E6B9D1B4E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DATA!$E$8</c15:sqref>
                        </c15:formulaRef>
                      </c:ext>
                    </c:extLst>
                    <c:strCache>
                      <c:ptCount val="1"/>
                      <c:pt idx="0">
                        <c:v>Goal 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DATA!$E$9:$E$31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F8-4C33-B8C9-3E6B9D1B4E1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DATA!$F$8</c15:sqref>
                        </c15:formulaRef>
                      </c:ext>
                    </c:extLst>
                    <c:strCache>
                      <c:ptCount val="1"/>
                      <c:pt idx="0">
                        <c:v>ADPick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DATA!$F$9:$F$31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0.87885139623851738</c:v>
                      </c:pt>
                      <c:pt idx="1">
                        <c:v>0.86792138574283806</c:v>
                      </c:pt>
                      <c:pt idx="2">
                        <c:v>0.86639903179148092</c:v>
                      </c:pt>
                      <c:pt idx="3">
                        <c:v>0.86176505975776052</c:v>
                      </c:pt>
                      <c:pt idx="4">
                        <c:v>0.87919631945942056</c:v>
                      </c:pt>
                      <c:pt idx="5">
                        <c:v>0.88325617505822818</c:v>
                      </c:pt>
                      <c:pt idx="6">
                        <c:v>0.87612343837404438</c:v>
                      </c:pt>
                      <c:pt idx="7">
                        <c:v>0.88410117942659994</c:v>
                      </c:pt>
                      <c:pt idx="8">
                        <c:v>0.88626343543785846</c:v>
                      </c:pt>
                      <c:pt idx="9">
                        <c:v>0.88224573997668787</c:v>
                      </c:pt>
                      <c:pt idx="10">
                        <c:v>0.8797181378682174</c:v>
                      </c:pt>
                      <c:pt idx="11">
                        <c:v>0.88398901519989781</c:v>
                      </c:pt>
                      <c:pt idx="12">
                        <c:v>0.88061677846502306</c:v>
                      </c:pt>
                      <c:pt idx="13">
                        <c:v>0.88754558355937985</c:v>
                      </c:pt>
                      <c:pt idx="14">
                        <c:v>0.87891510366753378</c:v>
                      </c:pt>
                      <c:pt idx="15">
                        <c:v>0.87644157962179159</c:v>
                      </c:pt>
                      <c:pt idx="16">
                        <c:v>0.88272602910085807</c:v>
                      </c:pt>
                      <c:pt idx="17">
                        <c:v>0.88561282183075551</c:v>
                      </c:pt>
                      <c:pt idx="18">
                        <c:v>0.8744848698928529</c:v>
                      </c:pt>
                      <c:pt idx="19">
                        <c:v>0.88095164177868845</c:v>
                      </c:pt>
                      <c:pt idx="20">
                        <c:v>0.87601277456588045</c:v>
                      </c:pt>
                      <c:pt idx="21">
                        <c:v>0.87774375737013055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BF8-4C33-B8C9-3E6B9D1B4E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DATA!$G$8</c15:sqref>
                        </c15:formulaRef>
                      </c:ext>
                    </c:extLst>
                    <c:strCache>
                      <c:ptCount val="1"/>
                      <c:pt idx="0">
                        <c:v>Goal 3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DATA!$G$9:$G$31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F8-4C33-B8C9-3E6B9D1B4E1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DATA!$H$8</c15:sqref>
                        </c15:formulaRef>
                      </c:ext>
                    </c:extLst>
                    <c:strCache>
                      <c:ptCount val="1"/>
                      <c:pt idx="0">
                        <c:v>RTS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DATA!$H$9:$H$31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0.84878473415343736</c:v>
                      </c:pt>
                      <c:pt idx="1">
                        <c:v>0.8550966022651566</c:v>
                      </c:pt>
                      <c:pt idx="2">
                        <c:v>0.8357882929421141</c:v>
                      </c:pt>
                      <c:pt idx="3">
                        <c:v>0.8427548728643619</c:v>
                      </c:pt>
                      <c:pt idx="4">
                        <c:v>0.86483118874751397</c:v>
                      </c:pt>
                      <c:pt idx="5">
                        <c:v>0.86747946439696733</c:v>
                      </c:pt>
                      <c:pt idx="6">
                        <c:v>0.86730374790229348</c:v>
                      </c:pt>
                      <c:pt idx="7">
                        <c:v>0.85307794716018825</c:v>
                      </c:pt>
                      <c:pt idx="8">
                        <c:v>0.85999289206504725</c:v>
                      </c:pt>
                      <c:pt idx="9">
                        <c:v>0.866306499657718</c:v>
                      </c:pt>
                      <c:pt idx="10">
                        <c:v>0.85976958571471473</c:v>
                      </c:pt>
                      <c:pt idx="11">
                        <c:v>0.87270617788563887</c:v>
                      </c:pt>
                      <c:pt idx="12">
                        <c:v>0.86669570520080152</c:v>
                      </c:pt>
                      <c:pt idx="13">
                        <c:v>0.86395889844970986</c:v>
                      </c:pt>
                      <c:pt idx="14">
                        <c:v>0.86053940583215449</c:v>
                      </c:pt>
                      <c:pt idx="15">
                        <c:v>0.86</c:v>
                      </c:pt>
                      <c:pt idx="16">
                        <c:v>0.86499999999999999</c:v>
                      </c:pt>
                      <c:pt idx="17">
                        <c:v>0.86323069015466569</c:v>
                      </c:pt>
                      <c:pt idx="18">
                        <c:v>0.86499999999999999</c:v>
                      </c:pt>
                      <c:pt idx="19">
                        <c:v>0.86499999999999999</c:v>
                      </c:pt>
                      <c:pt idx="20">
                        <c:v>0.86499999999999999</c:v>
                      </c:pt>
                      <c:pt idx="21">
                        <c:v>0.86499999999999999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F8-4C33-B8C9-3E6B9D1B4E1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DATA!$I$8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DATA!$I$9:$I$31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F8-4C33-B8C9-3E6B9D1B4E1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DATA!$J$8</c15:sqref>
                        </c15:formulaRef>
                      </c:ext>
                    </c:extLst>
                    <c:strCache>
                      <c:ptCount val="1"/>
                      <c:pt idx="0">
                        <c:v>Hrs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DATA!$J$9:$J$31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59189.816999999995</c:v>
                      </c:pt>
                      <c:pt idx="1">
                        <c:v>62198.265999999938</c:v>
                      </c:pt>
                      <c:pt idx="2">
                        <c:v>65306.458000000006</c:v>
                      </c:pt>
                      <c:pt idx="3">
                        <c:v>62062.154000000017</c:v>
                      </c:pt>
                      <c:pt idx="4">
                        <c:v>47614.770000000011</c:v>
                      </c:pt>
                      <c:pt idx="5">
                        <c:v>64950.951000000008</c:v>
                      </c:pt>
                      <c:pt idx="6">
                        <c:v>60099.50299999991</c:v>
                      </c:pt>
                      <c:pt idx="7">
                        <c:v>62919.79100000007</c:v>
                      </c:pt>
                      <c:pt idx="8">
                        <c:v>62036.749999999913</c:v>
                      </c:pt>
                      <c:pt idx="9">
                        <c:v>67031.600999999966</c:v>
                      </c:pt>
                      <c:pt idx="10">
                        <c:v>59608.916999999841</c:v>
                      </c:pt>
                      <c:pt idx="11">
                        <c:v>52390.072999999924</c:v>
                      </c:pt>
                      <c:pt idx="12">
                        <c:v>67913.365999999995</c:v>
                      </c:pt>
                      <c:pt idx="13">
                        <c:v>62998.56799999989</c:v>
                      </c:pt>
                      <c:pt idx="14">
                        <c:v>39390.008999999969</c:v>
                      </c:pt>
                      <c:pt idx="15">
                        <c:v>63238.58600000009</c:v>
                      </c:pt>
                      <c:pt idx="16">
                        <c:v>64976.30299999992</c:v>
                      </c:pt>
                      <c:pt idx="17">
                        <c:v>54154.92899999996</c:v>
                      </c:pt>
                      <c:pt idx="18">
                        <c:v>65042.092000000048</c:v>
                      </c:pt>
                      <c:pt idx="19">
                        <c:v>61329.742000000122</c:v>
                      </c:pt>
                      <c:pt idx="20">
                        <c:v>63404.589</c:v>
                      </c:pt>
                      <c:pt idx="21">
                        <c:v>62345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BF8-4C33-B8C9-3E6B9D1B4E1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DATA!$K$8</c15:sqref>
                        </c15:formulaRef>
                      </c:ext>
                    </c:extLst>
                    <c:strCache>
                      <c:ptCount val="1"/>
                      <c:pt idx="0">
                        <c:v>Hrs Plan 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DATA!$K$9:$K$31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65500</c:v>
                      </c:pt>
                      <c:pt idx="1">
                        <c:v>65500</c:v>
                      </c:pt>
                      <c:pt idx="2">
                        <c:v>65500</c:v>
                      </c:pt>
                      <c:pt idx="3">
                        <c:v>65500</c:v>
                      </c:pt>
                      <c:pt idx="4">
                        <c:v>52400</c:v>
                      </c:pt>
                      <c:pt idx="5">
                        <c:v>65500</c:v>
                      </c:pt>
                      <c:pt idx="6">
                        <c:v>65500</c:v>
                      </c:pt>
                      <c:pt idx="7">
                        <c:v>65500</c:v>
                      </c:pt>
                      <c:pt idx="8">
                        <c:v>65500</c:v>
                      </c:pt>
                      <c:pt idx="9">
                        <c:v>65500</c:v>
                      </c:pt>
                      <c:pt idx="10">
                        <c:v>65500</c:v>
                      </c:pt>
                      <c:pt idx="11">
                        <c:v>52400</c:v>
                      </c:pt>
                      <c:pt idx="12">
                        <c:v>65500</c:v>
                      </c:pt>
                      <c:pt idx="13">
                        <c:v>64500</c:v>
                      </c:pt>
                      <c:pt idx="14">
                        <c:v>38700</c:v>
                      </c:pt>
                      <c:pt idx="15">
                        <c:v>64500</c:v>
                      </c:pt>
                      <c:pt idx="16">
                        <c:v>64500</c:v>
                      </c:pt>
                      <c:pt idx="17">
                        <c:v>51200</c:v>
                      </c:pt>
                      <c:pt idx="18">
                        <c:v>64000</c:v>
                      </c:pt>
                      <c:pt idx="19">
                        <c:v>61440</c:v>
                      </c:pt>
                      <c:pt idx="20">
                        <c:v>61500</c:v>
                      </c:pt>
                      <c:pt idx="21">
                        <c:v>61500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BF8-4C33-B8C9-3E6B9D1B4E1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DATA!$L$8</c15:sqref>
                        </c15:formulaRef>
                      </c:ext>
                    </c:extLst>
                    <c:strCache>
                      <c:ptCount val="1"/>
                      <c:pt idx="0">
                        <c:v>Hrs Produced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DATA!$L$9:$L$31</c15:sqref>
                        </c15:formulaRef>
                      </c:ext>
                    </c:extLst>
                    <c:numCache>
                      <c:formatCode>0</c:formatCode>
                      <c:ptCount val="23"/>
                      <c:pt idx="0">
                        <c:v>58308.732200000049</c:v>
                      </c:pt>
                      <c:pt idx="1">
                        <c:v>61207.573139999971</c:v>
                      </c:pt>
                      <c:pt idx="2">
                        <c:v>64019.932740000091</c:v>
                      </c:pt>
                      <c:pt idx="3">
                        <c:v>62415.767789999867</c:v>
                      </c:pt>
                      <c:pt idx="4">
                        <c:v>47035.442340000001</c:v>
                      </c:pt>
                      <c:pt idx="5">
                        <c:v>62423.429929999853</c:v>
                      </c:pt>
                      <c:pt idx="6">
                        <c:v>59616.023009999961</c:v>
                      </c:pt>
                      <c:pt idx="7">
                        <c:v>62074.071369999903</c:v>
                      </c:pt>
                      <c:pt idx="8">
                        <c:v>63774.806679999878</c:v>
                      </c:pt>
                      <c:pt idx="9">
                        <c:v>64521.023760000026</c:v>
                      </c:pt>
                      <c:pt idx="10">
                        <c:v>60830.611680000104</c:v>
                      </c:pt>
                      <c:pt idx="11">
                        <c:v>52034.957490000044</c:v>
                      </c:pt>
                      <c:pt idx="12">
                        <c:v>65443.915609999982</c:v>
                      </c:pt>
                      <c:pt idx="13">
                        <c:v>64400.033179999984</c:v>
                      </c:pt>
                      <c:pt idx="14">
                        <c:v>39144.269850000019</c:v>
                      </c:pt>
                      <c:pt idx="15">
                        <c:v>62963.194679999819</c:v>
                      </c:pt>
                      <c:pt idx="16">
                        <c:v>66039.704919999989</c:v>
                      </c:pt>
                      <c:pt idx="17">
                        <c:v>53791.041479999985</c:v>
                      </c:pt>
                      <c:pt idx="18">
                        <c:v>65243.726930000113</c:v>
                      </c:pt>
                      <c:pt idx="19">
                        <c:v>61228.260489999964</c:v>
                      </c:pt>
                      <c:pt idx="20">
                        <c:v>62860.662029999941</c:v>
                      </c:pt>
                      <c:pt idx="21" formatCode="General">
                        <c:v>61865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BF8-4C33-B8C9-3E6B9D1B4E1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DATA!$M$8</c15:sqref>
                        </c15:formulaRef>
                      </c:ext>
                    </c:extLst>
                    <c:strCache>
                      <c:ptCount val="1"/>
                      <c:pt idx="0">
                        <c:v>Lines Picked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DATA!$M$9:$M$31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94283</c:v>
                      </c:pt>
                      <c:pt idx="1">
                        <c:v>103378</c:v>
                      </c:pt>
                      <c:pt idx="2">
                        <c:v>112737</c:v>
                      </c:pt>
                      <c:pt idx="3">
                        <c:v>107588</c:v>
                      </c:pt>
                      <c:pt idx="4">
                        <c:v>90483</c:v>
                      </c:pt>
                      <c:pt idx="5">
                        <c:v>112698</c:v>
                      </c:pt>
                      <c:pt idx="6">
                        <c:v>116070</c:v>
                      </c:pt>
                      <c:pt idx="7">
                        <c:v>113952</c:v>
                      </c:pt>
                      <c:pt idx="8">
                        <c:v>113490</c:v>
                      </c:pt>
                      <c:pt idx="9">
                        <c:v>118666</c:v>
                      </c:pt>
                      <c:pt idx="10">
                        <c:v>105102</c:v>
                      </c:pt>
                      <c:pt idx="11">
                        <c:v>101735</c:v>
                      </c:pt>
                      <c:pt idx="12">
                        <c:v>128131</c:v>
                      </c:pt>
                      <c:pt idx="13">
                        <c:v>121802</c:v>
                      </c:pt>
                      <c:pt idx="14">
                        <c:v>69936</c:v>
                      </c:pt>
                      <c:pt idx="15">
                        <c:v>111039</c:v>
                      </c:pt>
                      <c:pt idx="16">
                        <c:v>112504</c:v>
                      </c:pt>
                      <c:pt idx="17">
                        <c:v>93060</c:v>
                      </c:pt>
                      <c:pt idx="18">
                        <c:v>109901</c:v>
                      </c:pt>
                      <c:pt idx="19">
                        <c:v>106712</c:v>
                      </c:pt>
                      <c:pt idx="20">
                        <c:v>103898</c:v>
                      </c:pt>
                      <c:pt idx="21">
                        <c:v>107916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BF8-4C33-B8C9-3E6B9D1B4E1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DATA!$N$8</c15:sqref>
                        </c15:formulaRef>
                      </c:ext>
                    </c:extLst>
                    <c:strCache>
                      <c:ptCount val="1"/>
                      <c:pt idx="0">
                        <c:v>Goal4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DATA!$N$9:$N$31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100000</c:v>
                      </c:pt>
                      <c:pt idx="3">
                        <c:v>100000</c:v>
                      </c:pt>
                      <c:pt idx="4">
                        <c:v>100000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  <c:pt idx="13">
                        <c:v>100000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100000</c:v>
                      </c:pt>
                      <c:pt idx="17">
                        <c:v>100000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BF8-4C33-B8C9-3E6B9D1B4E1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DATA!$O$8</c15:sqref>
                        </c15:formulaRef>
                      </c:ext>
                    </c:extLst>
                    <c:strCache>
                      <c:ptCount val="1"/>
                      <c:pt idx="0">
                        <c:v>Complex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DATA!$O$9:$O$31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1.5928922368521601</c:v>
                      </c:pt>
                      <c:pt idx="1">
                        <c:v>1.6620720584075463</c:v>
                      </c:pt>
                      <c:pt idx="2">
                        <c:v>1.7262764426758528</c:v>
                      </c:pt>
                      <c:pt idx="3">
                        <c:v>1.733552464195812</c:v>
                      </c:pt>
                      <c:pt idx="4">
                        <c:v>1.900313705180136</c:v>
                      </c:pt>
                      <c:pt idx="5">
                        <c:v>1.73512470972134</c:v>
                      </c:pt>
                      <c:pt idx="6">
                        <c:v>1.9312971689632803</c:v>
                      </c:pt>
                      <c:pt idx="7">
                        <c:v>1.8110676813913744</c:v>
                      </c:pt>
                      <c:pt idx="8">
                        <c:v>1.8293995091619106</c:v>
                      </c:pt>
                      <c:pt idx="9">
                        <c:v>1.7702993547774588</c:v>
                      </c:pt>
                      <c:pt idx="10">
                        <c:v>1.7631925773789898</c:v>
                      </c:pt>
                      <c:pt idx="11">
                        <c:v>1.9418755152335854</c:v>
                      </c:pt>
                      <c:pt idx="12">
                        <c:v>1.8866831015267305</c:v>
                      </c:pt>
                      <c:pt idx="13">
                        <c:v>1.9334090260591354</c:v>
                      </c:pt>
                      <c:pt idx="14">
                        <c:v>1.7754756034709223</c:v>
                      </c:pt>
                      <c:pt idx="15">
                        <c:v>1.7558741746692414</c:v>
                      </c:pt>
                      <c:pt idx="16">
                        <c:v>1.7314620070027704</c:v>
                      </c:pt>
                      <c:pt idx="17">
                        <c:v>1.7184031392599568</c:v>
                      </c:pt>
                      <c:pt idx="18">
                        <c:v>1.6896904238565993</c:v>
                      </c:pt>
                      <c:pt idx="19">
                        <c:v>1.739971448110768</c:v>
                      </c:pt>
                      <c:pt idx="20">
                        <c:v>1.6386511077297576</c:v>
                      </c:pt>
                      <c:pt idx="21">
                        <c:v>1.73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BF8-4C33-B8C9-3E6B9D1B4E1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DATA!$P$8</c15:sqref>
                        </c15:formulaRef>
                      </c:ext>
                    </c:extLst>
                    <c:strCache>
                      <c:ptCount val="1"/>
                      <c:pt idx="0">
                        <c:v>Goal5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DATA!$P$9:$P$31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1.6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1.6</c:v>
                      </c:pt>
                      <c:pt idx="17">
                        <c:v>1.6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1.6</c:v>
                      </c:pt>
                      <c:pt idx="21">
                        <c:v>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BF8-4C33-B8C9-3E6B9D1B4E1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DATA!$Q$8</c15:sqref>
                        </c15:formulaRef>
                      </c:ext>
                    </c:extLst>
                    <c:strCache>
                      <c:ptCount val="1"/>
                      <c:pt idx="0">
                        <c:v>MS40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DATA!$Q$9:$Q$31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31.375352775164629</c:v>
                      </c:pt>
                      <c:pt idx="1">
                        <c:v>25.315684029765311</c:v>
                      </c:pt>
                      <c:pt idx="2">
                        <c:v>18.484375</c:v>
                      </c:pt>
                      <c:pt idx="3">
                        <c:v>19.812008978675646</c:v>
                      </c:pt>
                      <c:pt idx="4">
                        <c:v>20.275906320179661</c:v>
                      </c:pt>
                      <c:pt idx="5">
                        <c:v>30.554689674366823</c:v>
                      </c:pt>
                      <c:pt idx="6">
                        <c:v>25.028512715129722</c:v>
                      </c:pt>
                      <c:pt idx="7">
                        <c:v>27.291448058761805</c:v>
                      </c:pt>
                      <c:pt idx="8">
                        <c:v>27.762684124386251</c:v>
                      </c:pt>
                      <c:pt idx="9">
                        <c:v>29.200686947988224</c:v>
                      </c:pt>
                      <c:pt idx="10">
                        <c:v>30.285346307956498</c:v>
                      </c:pt>
                      <c:pt idx="11">
                        <c:v>29.264052287581698</c:v>
                      </c:pt>
                      <c:pt idx="12">
                        <c:v>22.78072460336254</c:v>
                      </c:pt>
                      <c:pt idx="13">
                        <c:v>15.296322827125119</c:v>
                      </c:pt>
                      <c:pt idx="14">
                        <c:v>13.858905165767155</c:v>
                      </c:pt>
                      <c:pt idx="15">
                        <c:v>24.106971793507185</c:v>
                      </c:pt>
                      <c:pt idx="16">
                        <c:v>17.663923546588798</c:v>
                      </c:pt>
                      <c:pt idx="17">
                        <c:v>21.890550429525931</c:v>
                      </c:pt>
                      <c:pt idx="18">
                        <c:v>21.623348611485575</c:v>
                      </c:pt>
                      <c:pt idx="19">
                        <c:v>22.105217889908257</c:v>
                      </c:pt>
                      <c:pt idx="20">
                        <c:v>21.319392647842303</c:v>
                      </c:pt>
                      <c:pt idx="21">
                        <c:v>23.347050754458163</c:v>
                      </c:pt>
                      <c:pt idx="22">
                        <c:v>22.39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BF8-4C33-B8C9-3E6B9D1B4E1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DATA!$R$8</c15:sqref>
                        </c15:formulaRef>
                      </c:ext>
                    </c:extLst>
                    <c:strCache>
                      <c:ptCount val="1"/>
                      <c:pt idx="0">
                        <c:v>Goal6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DATA!$R$9:$R$31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BF8-4C33-B8C9-3E6B9D1B4E1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DATA!$S$8</c15:sqref>
                        </c15:formulaRef>
                      </c:ext>
                    </c:extLst>
                    <c:strCache>
                      <c:ptCount val="1"/>
                      <c:pt idx="0">
                        <c:v>MS40 Duration in Days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DATA!$S$9:$S$31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1.3082439636249792</c:v>
                      </c:pt>
                      <c:pt idx="1">
                        <c:v>1.0557584430452345</c:v>
                      </c:pt>
                      <c:pt idx="2">
                        <c:v>0.77119968220339952</c:v>
                      </c:pt>
                      <c:pt idx="3">
                        <c:v>0.82650112233447159</c:v>
                      </c:pt>
                      <c:pt idx="4">
                        <c:v>0.84586140519731756</c:v>
                      </c:pt>
                      <c:pt idx="5">
                        <c:v>1.2740356248260665</c:v>
                      </c:pt>
                      <c:pt idx="6">
                        <c:v>1.0437683020806723</c:v>
                      </c:pt>
                      <c:pt idx="7">
                        <c:v>1.1379800629590908</c:v>
                      </c:pt>
                      <c:pt idx="8">
                        <c:v>1.1577059465357489</c:v>
                      </c:pt>
                      <c:pt idx="9">
                        <c:v>1.2176692836113991</c:v>
                      </c:pt>
                      <c:pt idx="10">
                        <c:v>1.2628048082427152</c:v>
                      </c:pt>
                      <c:pt idx="11">
                        <c:v>1.2204019607843302</c:v>
                      </c:pt>
                      <c:pt idx="12">
                        <c:v>0.95028652616625031</c:v>
                      </c:pt>
                      <c:pt idx="13">
                        <c:v>0.63846227316142756</c:v>
                      </c:pt>
                      <c:pt idx="14">
                        <c:v>0.57860061680802133</c:v>
                      </c:pt>
                      <c:pt idx="15">
                        <c:v>1.0055162320383388</c:v>
                      </c:pt>
                      <c:pt idx="16">
                        <c:v>0.73703212105124893</c:v>
                      </c:pt>
                      <c:pt idx="17">
                        <c:v>0.91313076678334315</c:v>
                      </c:pt>
                      <c:pt idx="18">
                        <c:v>0.90196009706121594</c:v>
                      </c:pt>
                      <c:pt idx="19">
                        <c:v>0.92210149082570503</c:v>
                      </c:pt>
                      <c:pt idx="20">
                        <c:v>0.88944592434738112</c:v>
                      </c:pt>
                      <c:pt idx="21">
                        <c:v>0.97385185185186918</c:v>
                      </c:pt>
                      <c:pt idx="22">
                        <c:v>0.93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BF8-4C33-B8C9-3E6B9D1B4E1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DATA!$T$8</c15:sqref>
                        </c15:formulaRef>
                      </c:ext>
                    </c:extLst>
                    <c:strCache>
                      <c:ptCount val="1"/>
                      <c:pt idx="0">
                        <c:v>Goal7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DATA!$T$9:$T$31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BF8-4C33-B8C9-3E6B9D1B4E1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DATA!$U$8</c15:sqref>
                        </c15:formulaRef>
                      </c:ext>
                    </c:extLst>
                    <c:strCache>
                      <c:ptCount val="1"/>
                      <c:pt idx="0">
                        <c:v>MS45 Duration in Hrs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DATA!$U$9:$U$31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96.053691275167779</c:v>
                      </c:pt>
                      <c:pt idx="1">
                        <c:v>52.690647482014391</c:v>
                      </c:pt>
                      <c:pt idx="2">
                        <c:v>44.798850574712645</c:v>
                      </c:pt>
                      <c:pt idx="3">
                        <c:v>32.884393063583815</c:v>
                      </c:pt>
                      <c:pt idx="4">
                        <c:v>33.632124352331608</c:v>
                      </c:pt>
                      <c:pt idx="5">
                        <c:v>44.14191419141914</c:v>
                      </c:pt>
                      <c:pt idx="6">
                        <c:v>30.412280701754387</c:v>
                      </c:pt>
                      <c:pt idx="7">
                        <c:v>28.70245398773006</c:v>
                      </c:pt>
                      <c:pt idx="8">
                        <c:v>32.673387096774192</c:v>
                      </c:pt>
                      <c:pt idx="9">
                        <c:v>32.144578313253014</c:v>
                      </c:pt>
                      <c:pt idx="10">
                        <c:v>34.730941704035871</c:v>
                      </c:pt>
                      <c:pt idx="11">
                        <c:v>78.794491525423723</c:v>
                      </c:pt>
                      <c:pt idx="12">
                        <c:v>67.270967741935479</c:v>
                      </c:pt>
                      <c:pt idx="13">
                        <c:v>40.731707317073173</c:v>
                      </c:pt>
                      <c:pt idx="14">
                        <c:v>37.198113207547166</c:v>
                      </c:pt>
                      <c:pt idx="15">
                        <c:v>46.155102040816324</c:v>
                      </c:pt>
                      <c:pt idx="16">
                        <c:v>31.488479262672811</c:v>
                      </c:pt>
                      <c:pt idx="17">
                        <c:v>36.37323943661972</c:v>
                      </c:pt>
                      <c:pt idx="18">
                        <c:v>22.508196721311474</c:v>
                      </c:pt>
                      <c:pt idx="19">
                        <c:v>37.12422360248447</c:v>
                      </c:pt>
                      <c:pt idx="20">
                        <c:v>27.721428571428572</c:v>
                      </c:pt>
                      <c:pt idx="21">
                        <c:v>36.893333333333331</c:v>
                      </c:pt>
                      <c:pt idx="22">
                        <c:v>38.47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BF8-4C33-B8C9-3E6B9D1B4E1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DATA!$V$8</c15:sqref>
                        </c15:formulaRef>
                      </c:ext>
                    </c:extLst>
                    <c:strCache>
                      <c:ptCount val="1"/>
                      <c:pt idx="0">
                        <c:v>Goal8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DATA!$V$9:$V$31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3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48</c:v>
                      </c:pt>
                      <c:pt idx="11">
                        <c:v>48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BF8-4C33-B8C9-3E6B9D1B4E1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DATA!$Y$8</c15:sqref>
                        </c15:formulaRef>
                      </c:ext>
                    </c:extLst>
                    <c:strCache>
                      <c:ptCount val="1"/>
                      <c:pt idx="0">
                        <c:v>Scrap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DATA!$Y$9:$Y$31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68.539999999999992</c:v>
                      </c:pt>
                      <c:pt idx="1">
                        <c:v>433.87999999999994</c:v>
                      </c:pt>
                      <c:pt idx="2">
                        <c:v>322.52999999999997</c:v>
                      </c:pt>
                      <c:pt idx="3">
                        <c:v>-6771.1400000000021</c:v>
                      </c:pt>
                      <c:pt idx="4">
                        <c:v>-4099.1099999999997</c:v>
                      </c:pt>
                      <c:pt idx="5">
                        <c:v>-1754.32</c:v>
                      </c:pt>
                      <c:pt idx="6">
                        <c:v>-646.55000000000007</c:v>
                      </c:pt>
                      <c:pt idx="7">
                        <c:v>1037.7100000000005</c:v>
                      </c:pt>
                      <c:pt idx="8">
                        <c:v>522.60999999999979</c:v>
                      </c:pt>
                      <c:pt idx="9">
                        <c:v>1697.63</c:v>
                      </c:pt>
                      <c:pt idx="10">
                        <c:v>627.84000000000037</c:v>
                      </c:pt>
                      <c:pt idx="11">
                        <c:v>1025.450000000001</c:v>
                      </c:pt>
                      <c:pt idx="12">
                        <c:v>225.90000000000006</c:v>
                      </c:pt>
                      <c:pt idx="13">
                        <c:v>985.89000000000055</c:v>
                      </c:pt>
                      <c:pt idx="14">
                        <c:v>476.60000000000008</c:v>
                      </c:pt>
                      <c:pt idx="15">
                        <c:v>399.79999999999995</c:v>
                      </c:pt>
                      <c:pt idx="16">
                        <c:v>547.69000000000028</c:v>
                      </c:pt>
                      <c:pt idx="17">
                        <c:v>661.66000000000042</c:v>
                      </c:pt>
                      <c:pt idx="18">
                        <c:v>313.16999999999996</c:v>
                      </c:pt>
                      <c:pt idx="19">
                        <c:v>959.85000000000059</c:v>
                      </c:pt>
                      <c:pt idx="20">
                        <c:v>492.33000000000027</c:v>
                      </c:pt>
                      <c:pt idx="21">
                        <c:v>635.15000000000055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BF8-4C33-B8C9-3E6B9D1B4E1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DATA!$Z$8</c15:sqref>
                        </c15:formulaRef>
                      </c:ext>
                    </c:extLst>
                    <c:strCache>
                      <c:ptCount val="1"/>
                      <c:pt idx="0">
                        <c:v>Goal10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DATA!$Z$9:$Z$31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3"/>
                      <c:pt idx="0">
                        <c:v>600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600</c:v>
                      </c:pt>
                      <c:pt idx="4">
                        <c:v>600</c:v>
                      </c:pt>
                      <c:pt idx="5">
                        <c:v>600</c:v>
                      </c:pt>
                      <c:pt idx="6">
                        <c:v>600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600</c:v>
                      </c:pt>
                      <c:pt idx="12">
                        <c:v>600</c:v>
                      </c:pt>
                      <c:pt idx="13">
                        <c:v>600</c:v>
                      </c:pt>
                      <c:pt idx="14">
                        <c:v>600</c:v>
                      </c:pt>
                      <c:pt idx="15">
                        <c:v>600</c:v>
                      </c:pt>
                      <c:pt idx="16">
                        <c:v>600</c:v>
                      </c:pt>
                      <c:pt idx="17">
                        <c:v>600</c:v>
                      </c:pt>
                      <c:pt idx="18">
                        <c:v>600</c:v>
                      </c:pt>
                      <c:pt idx="19">
                        <c:v>600</c:v>
                      </c:pt>
                      <c:pt idx="20">
                        <c:v>600</c:v>
                      </c:pt>
                      <c:pt idx="21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BF8-4C33-B8C9-3E6B9D1B4E1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DATA!$AA$8</c15:sqref>
                        </c15:formulaRef>
                      </c:ext>
                    </c:extLst>
                    <c:strCache>
                      <c:ptCount val="1"/>
                      <c:pt idx="0">
                        <c:v>Turnover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DATA!$AA$9:$AA$31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BF8-4C33-B8C9-3E6B9D1B4E1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DATA!$AB$8</c15:sqref>
                        </c15:formulaRef>
                      </c:ext>
                    </c:extLst>
                    <c:strCache>
                      <c:ptCount val="1"/>
                      <c:pt idx="0">
                        <c:v>Absentees 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DATA!$A$9:$A$31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DATA!$AB$9:$AB$31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7">
                        <c:v>36</c:v>
                      </c:pt>
                      <c:pt idx="18">
                        <c:v>33</c:v>
                      </c:pt>
                      <c:pt idx="19">
                        <c:v>35</c:v>
                      </c:pt>
                      <c:pt idx="20">
                        <c:v>34</c:v>
                      </c:pt>
                      <c:pt idx="21">
                        <c:v>38</c:v>
                      </c:pt>
                      <c:pt idx="22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BF8-4C33-B8C9-3E6B9D1B4E16}"/>
                  </c:ext>
                </c:extLst>
              </c15:ser>
            </c15:filteredLineSeries>
          </c:ext>
        </c:extLst>
      </c:lineChart>
      <c:dateAx>
        <c:axId val="112818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9360"/>
        <c:crosses val="autoZero"/>
        <c:auto val="1"/>
        <c:lblOffset val="100"/>
        <c:baseTimeUnit val="days"/>
      </c:dateAx>
      <c:valAx>
        <c:axId val="1128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8.png"/><Relationship Id="rId1" Type="http://schemas.openxmlformats.org/officeDocument/2006/relationships/hyperlink" Target="#MENU!A1"/><Relationship Id="rId6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0.png"/><Relationship Id="rId1" Type="http://schemas.openxmlformats.org/officeDocument/2006/relationships/hyperlink" Target="#MENU!A1"/><Relationship Id="rId6" Type="http://schemas.openxmlformats.org/officeDocument/2006/relationships/image" Target="../media/image2.png"/><Relationship Id="rId5" Type="http://schemas.openxmlformats.org/officeDocument/2006/relationships/image" Target="../media/image9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image" Target="../media/image11.png"/><Relationship Id="rId1" Type="http://schemas.openxmlformats.org/officeDocument/2006/relationships/hyperlink" Target="#MENU!A1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2.png"/><Relationship Id="rId1" Type="http://schemas.openxmlformats.org/officeDocument/2006/relationships/hyperlink" Target="#MENU!A1"/><Relationship Id="rId6" Type="http://schemas.openxmlformats.org/officeDocument/2006/relationships/image" Target="../media/image4.png"/><Relationship Id="rId5" Type="http://schemas.openxmlformats.org/officeDocument/2006/relationships/image" Target="../media/image13.png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1.png"/><Relationship Id="rId1" Type="http://schemas.openxmlformats.org/officeDocument/2006/relationships/hyperlink" Target="#MENU!A1"/><Relationship Id="rId6" Type="http://schemas.openxmlformats.org/officeDocument/2006/relationships/image" Target="../media/image13.png"/><Relationship Id="rId5" Type="http://schemas.openxmlformats.org/officeDocument/2006/relationships/image" Target="../media/image5.png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596347</xdr:colOff>
      <xdr:row>4</xdr:row>
      <xdr:rowOff>115956</xdr:rowOff>
    </xdr:from>
    <xdr:to>
      <xdr:col>5</xdr:col>
      <xdr:colOff>90521</xdr:colOff>
      <xdr:row>6</xdr:row>
      <xdr:rowOff>148498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06F199-08C8-449A-AF98-1F767A5EC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086" y="133349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588067</xdr:colOff>
      <xdr:row>7</xdr:row>
      <xdr:rowOff>207064</xdr:rowOff>
    </xdr:from>
    <xdr:to>
      <xdr:col>5</xdr:col>
      <xdr:colOff>82241</xdr:colOff>
      <xdr:row>9</xdr:row>
      <xdr:rowOff>165064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0610E1-772E-4184-A474-27817B2D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6806" y="230256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563217</xdr:colOff>
      <xdr:row>10</xdr:row>
      <xdr:rowOff>198783</xdr:rowOff>
    </xdr:from>
    <xdr:to>
      <xdr:col>5</xdr:col>
      <xdr:colOff>57391</xdr:colOff>
      <xdr:row>12</xdr:row>
      <xdr:rowOff>156783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E6DE51-A312-4C4E-94D9-7B612975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56" y="324678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538369</xdr:colOff>
      <xdr:row>13</xdr:row>
      <xdr:rowOff>182217</xdr:rowOff>
    </xdr:from>
    <xdr:to>
      <xdr:col>5</xdr:col>
      <xdr:colOff>32543</xdr:colOff>
      <xdr:row>15</xdr:row>
      <xdr:rowOff>140217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70FE62B-640B-4B7D-8F23-469FA8C5A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108" y="418271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513522</xdr:colOff>
      <xdr:row>16</xdr:row>
      <xdr:rowOff>115958</xdr:rowOff>
    </xdr:from>
    <xdr:to>
      <xdr:col>5</xdr:col>
      <xdr:colOff>7696</xdr:colOff>
      <xdr:row>18</xdr:row>
      <xdr:rowOff>148500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0DC18AC-D373-4AA5-9012-00E965C6E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261" y="514350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521805</xdr:colOff>
      <xdr:row>19</xdr:row>
      <xdr:rowOff>99392</xdr:rowOff>
    </xdr:from>
    <xdr:to>
      <xdr:col>5</xdr:col>
      <xdr:colOff>15979</xdr:colOff>
      <xdr:row>21</xdr:row>
      <xdr:rowOff>131934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CC0347B-C0C0-434D-9103-C7EE8CEED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0544" y="607943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13608</xdr:colOff>
      <xdr:row>2</xdr:row>
      <xdr:rowOff>13607</xdr:rowOff>
    </xdr:from>
    <xdr:to>
      <xdr:col>1</xdr:col>
      <xdr:colOff>1415283</xdr:colOff>
      <xdr:row>2</xdr:row>
      <xdr:rowOff>553607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31C0443-1755-422D-9EB5-866EACDFA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176893"/>
          <a:ext cx="1399091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58982</xdr:rowOff>
    </xdr:from>
    <xdr:to>
      <xdr:col>1</xdr:col>
      <xdr:colOff>191273</xdr:colOff>
      <xdr:row>4</xdr:row>
      <xdr:rowOff>238126</xdr:rowOff>
    </xdr:to>
    <xdr:pic>
      <xdr:nvPicPr>
        <xdr:cNvPr id="2" name="Picture 1" descr="boton inicio @ Eleccione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0AF872-9FBF-4886-9997-BD654F2D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49482"/>
          <a:ext cx="708344" cy="696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5</xdr:row>
      <xdr:rowOff>180975</xdr:rowOff>
    </xdr:from>
    <xdr:to>
      <xdr:col>8</xdr:col>
      <xdr:colOff>428625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7E3E5-B36B-4CA9-91BC-C817E5D9C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22</xdr:row>
      <xdr:rowOff>9525</xdr:rowOff>
    </xdr:from>
    <xdr:to>
      <xdr:col>8</xdr:col>
      <xdr:colOff>438150</xdr:colOff>
      <xdr:row>38</xdr:row>
      <xdr:rowOff>186690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5D1CB-78F4-45E5-ADBF-252C74360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68038</xdr:colOff>
      <xdr:row>2</xdr:row>
      <xdr:rowOff>3201</xdr:rowOff>
    </xdr:from>
    <xdr:to>
      <xdr:col>18</xdr:col>
      <xdr:colOff>559824</xdr:colOff>
      <xdr:row>4</xdr:row>
      <xdr:rowOff>162201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06B2771-E243-402C-8174-E4E725965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9773" y="328172"/>
          <a:ext cx="1702022" cy="54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280148</xdr:colOff>
      <xdr:row>1</xdr:row>
      <xdr:rowOff>44823</xdr:rowOff>
    </xdr:from>
    <xdr:to>
      <xdr:col>8</xdr:col>
      <xdr:colOff>399014</xdr:colOff>
      <xdr:row>4</xdr:row>
      <xdr:rowOff>249141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CC162B-CA24-446B-BE4E-64C7EF7F5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5824" y="235323"/>
          <a:ext cx="723984" cy="719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201232</xdr:colOff>
      <xdr:row>1</xdr:row>
      <xdr:rowOff>54429</xdr:rowOff>
    </xdr:from>
    <xdr:to>
      <xdr:col>2</xdr:col>
      <xdr:colOff>90712</xdr:colOff>
      <xdr:row>4</xdr:row>
      <xdr:rowOff>272979</xdr:rowOff>
    </xdr:to>
    <xdr:pic>
      <xdr:nvPicPr>
        <xdr:cNvPr id="2" name="Picture 1" descr="boton inicio @ Eleccione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9C3336-DC34-4565-A572-5B45F6B1F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32" y="258536"/>
          <a:ext cx="705909" cy="69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340179</xdr:colOff>
      <xdr:row>6</xdr:row>
      <xdr:rowOff>40821</xdr:rowOff>
    </xdr:from>
    <xdr:to>
      <xdr:col>9</xdr:col>
      <xdr:colOff>30751</xdr:colOff>
      <xdr:row>22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93123-33A2-46C8-B6C3-6C6E90AF8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353786</xdr:colOff>
      <xdr:row>23</xdr:row>
      <xdr:rowOff>35378</xdr:rowOff>
    </xdr:from>
    <xdr:to>
      <xdr:col>9</xdr:col>
      <xdr:colOff>19593</xdr:colOff>
      <xdr:row>39</xdr:row>
      <xdr:rowOff>149678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0DA087-BC17-46A9-B56D-A484CE97B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81643</xdr:colOff>
      <xdr:row>2</xdr:row>
      <xdr:rowOff>34418</xdr:rowOff>
    </xdr:from>
    <xdr:to>
      <xdr:col>18</xdr:col>
      <xdr:colOff>573430</xdr:colOff>
      <xdr:row>4</xdr:row>
      <xdr:rowOff>193418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FE407D-37B0-4565-833A-40A65F058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0114" y="336977"/>
          <a:ext cx="1702022" cy="54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257735</xdr:colOff>
      <xdr:row>1</xdr:row>
      <xdr:rowOff>56029</xdr:rowOff>
    </xdr:from>
    <xdr:to>
      <xdr:col>8</xdr:col>
      <xdr:colOff>376602</xdr:colOff>
      <xdr:row>4</xdr:row>
      <xdr:rowOff>291765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14BE0F-BC23-4110-B588-E7DE35FA7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0147" y="257735"/>
          <a:ext cx="723984" cy="7175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13608</xdr:colOff>
      <xdr:row>2</xdr:row>
      <xdr:rowOff>68035</xdr:rowOff>
    </xdr:from>
    <xdr:to>
      <xdr:col>2</xdr:col>
      <xdr:colOff>107196</xdr:colOff>
      <xdr:row>4</xdr:row>
      <xdr:rowOff>313799</xdr:rowOff>
    </xdr:to>
    <xdr:pic>
      <xdr:nvPicPr>
        <xdr:cNvPr id="2" name="Picture 1" descr="boton inicio @ Eleccione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EBE63B-C2B5-4D76-81EE-6E949926E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299356"/>
          <a:ext cx="705909" cy="69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179294</xdr:colOff>
      <xdr:row>5</xdr:row>
      <xdr:rowOff>156883</xdr:rowOff>
    </xdr:from>
    <xdr:to>
      <xdr:col>8</xdr:col>
      <xdr:colOff>455519</xdr:colOff>
      <xdr:row>21</xdr:row>
      <xdr:rowOff>137833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574D0-3948-412F-A85D-8E7BFB54E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537882</xdr:colOff>
      <xdr:row>5</xdr:row>
      <xdr:rowOff>156881</xdr:rowOff>
    </xdr:from>
    <xdr:to>
      <xdr:col>17</xdr:col>
      <xdr:colOff>208988</xdr:colOff>
      <xdr:row>21</xdr:row>
      <xdr:rowOff>139622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28114-8767-4F24-85B0-C05CD3DF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358588</xdr:colOff>
      <xdr:row>39</xdr:row>
      <xdr:rowOff>53230</xdr:rowOff>
    </xdr:from>
    <xdr:to>
      <xdr:col>13</xdr:col>
      <xdr:colOff>28130</xdr:colOff>
      <xdr:row>55</xdr:row>
      <xdr:rowOff>148030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96346B-82BA-4274-AA1E-26EC40FC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168089</xdr:colOff>
      <xdr:row>22</xdr:row>
      <xdr:rowOff>67795</xdr:rowOff>
    </xdr:from>
    <xdr:to>
      <xdr:col>8</xdr:col>
      <xdr:colOff>442748</xdr:colOff>
      <xdr:row>38</xdr:row>
      <xdr:rowOff>106566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90A1C0-52E1-4598-8CE4-01416CEA5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549090</xdr:colOff>
      <xdr:row>22</xdr:row>
      <xdr:rowOff>69475</xdr:rowOff>
    </xdr:from>
    <xdr:to>
      <xdr:col>17</xdr:col>
      <xdr:colOff>218631</xdr:colOff>
      <xdr:row>38</xdr:row>
      <xdr:rowOff>108246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D10E93-8469-4E55-AF3F-876984FA5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24</xdr:col>
      <xdr:colOff>54427</xdr:colOff>
      <xdr:row>2</xdr:row>
      <xdr:rowOff>122464</xdr:rowOff>
    </xdr:from>
    <xdr:to>
      <xdr:col>26</xdr:col>
      <xdr:colOff>546213</xdr:colOff>
      <xdr:row>4</xdr:row>
      <xdr:rowOff>213428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64F52C-AB63-4B28-9198-A52057984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9963" y="503464"/>
          <a:ext cx="1716429" cy="54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134470</xdr:colOff>
      <xdr:row>2</xdr:row>
      <xdr:rowOff>56029</xdr:rowOff>
    </xdr:from>
    <xdr:to>
      <xdr:col>12</xdr:col>
      <xdr:colOff>253337</xdr:colOff>
      <xdr:row>4</xdr:row>
      <xdr:rowOff>325382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A645EA-4F34-4EFC-ABAE-3587BD829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588" y="302558"/>
          <a:ext cx="723984" cy="7175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117021</xdr:colOff>
      <xdr:row>2</xdr:row>
      <xdr:rowOff>59871</xdr:rowOff>
    </xdr:from>
    <xdr:to>
      <xdr:col>1</xdr:col>
      <xdr:colOff>211610</xdr:colOff>
      <xdr:row>4</xdr:row>
      <xdr:rowOff>345095</xdr:rowOff>
    </xdr:to>
    <xdr:pic>
      <xdr:nvPicPr>
        <xdr:cNvPr id="2" name="Picture 1" descr="boton inicio @ Eleccione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591E06-79BD-49D8-A523-82024793D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21" y="263978"/>
          <a:ext cx="706910" cy="693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100854</xdr:colOff>
      <xdr:row>23</xdr:row>
      <xdr:rowOff>112060</xdr:rowOff>
    </xdr:from>
    <xdr:to>
      <xdr:col>8</xdr:col>
      <xdr:colOff>377078</xdr:colOff>
      <xdr:row>41</xdr:row>
      <xdr:rowOff>64435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CBE0D-F332-4B2C-94F8-E1CC8E1D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112061</xdr:colOff>
      <xdr:row>6</xdr:row>
      <xdr:rowOff>9526</xdr:rowOff>
    </xdr:from>
    <xdr:to>
      <xdr:col>8</xdr:col>
      <xdr:colOff>376773</xdr:colOff>
      <xdr:row>23</xdr:row>
      <xdr:rowOff>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7257B-8633-42C8-AED5-D80AE4658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81643</xdr:colOff>
      <xdr:row>2</xdr:row>
      <xdr:rowOff>117662</xdr:rowOff>
    </xdr:from>
    <xdr:to>
      <xdr:col>18</xdr:col>
      <xdr:colOff>573429</xdr:colOff>
      <xdr:row>4</xdr:row>
      <xdr:rowOff>249448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9306D7-EA35-4A71-B0D3-41E75A40D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525" y="319368"/>
          <a:ext cx="1702022" cy="546404"/>
        </a:xfrm>
        <a:prstGeom prst="rect">
          <a:avLst/>
        </a:prstGeom>
      </xdr:spPr>
    </xdr:pic>
    <xdr:clientData/>
  </xdr:twoCellAnchor>
  <xdr:twoCellAnchor editAs="oneCell">
    <xdr:from>
      <xdr:col>7</xdr:col>
      <xdr:colOff>302558</xdr:colOff>
      <xdr:row>2</xdr:row>
      <xdr:rowOff>56029</xdr:rowOff>
    </xdr:from>
    <xdr:to>
      <xdr:col>8</xdr:col>
      <xdr:colOff>421425</xdr:colOff>
      <xdr:row>4</xdr:row>
      <xdr:rowOff>359000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1B273D-4865-4BCC-AF6E-9862B5B2A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257735"/>
          <a:ext cx="723984" cy="7175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147277</xdr:colOff>
      <xdr:row>2</xdr:row>
      <xdr:rowOff>86365</xdr:rowOff>
    </xdr:from>
    <xdr:to>
      <xdr:col>1</xdr:col>
      <xdr:colOff>241866</xdr:colOff>
      <xdr:row>4</xdr:row>
      <xdr:rowOff>299312</xdr:rowOff>
    </xdr:to>
    <xdr:pic>
      <xdr:nvPicPr>
        <xdr:cNvPr id="2" name="Picture 1" descr="boton inicio @ Eleccione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2AA00C-C1FE-4FDE-AA23-10C8EBF95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77" y="372115"/>
          <a:ext cx="706910" cy="702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95250</xdr:colOff>
      <xdr:row>6</xdr:row>
      <xdr:rowOff>0</xdr:rowOff>
    </xdr:from>
    <xdr:to>
      <xdr:col>8</xdr:col>
      <xdr:colOff>390524</xdr:colOff>
      <xdr:row>22</xdr:row>
      <xdr:rowOff>100965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52A3F-02C3-4A09-AE8D-1131EBD8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23</xdr:row>
      <xdr:rowOff>0</xdr:rowOff>
    </xdr:from>
    <xdr:to>
      <xdr:col>8</xdr:col>
      <xdr:colOff>380999</xdr:colOff>
      <xdr:row>39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21DDD-A215-420E-A7E8-120CCAA9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156882</xdr:colOff>
      <xdr:row>2</xdr:row>
      <xdr:rowOff>78442</xdr:rowOff>
    </xdr:from>
    <xdr:to>
      <xdr:col>8</xdr:col>
      <xdr:colOff>275749</xdr:colOff>
      <xdr:row>4</xdr:row>
      <xdr:rowOff>316378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F4ED73-5A43-4826-BFA0-F232668B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80148"/>
          <a:ext cx="723984" cy="719789"/>
        </a:xfrm>
        <a:prstGeom prst="rect">
          <a:avLst/>
        </a:prstGeom>
      </xdr:spPr>
    </xdr:pic>
    <xdr:clientData/>
  </xdr:twoCellAnchor>
  <xdr:twoCellAnchor editAs="oneCell">
    <xdr:from>
      <xdr:col>16</xdr:col>
      <xdr:colOff>22412</xdr:colOff>
      <xdr:row>2</xdr:row>
      <xdr:rowOff>123265</xdr:rowOff>
    </xdr:from>
    <xdr:to>
      <xdr:col>18</xdr:col>
      <xdr:colOff>514198</xdr:colOff>
      <xdr:row>4</xdr:row>
      <xdr:rowOff>187816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466416-F59D-4CE7-93DF-FA7F4926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4294" y="324971"/>
          <a:ext cx="1702022" cy="5464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630555</xdr:colOff>
      <xdr:row>90</xdr:row>
      <xdr:rowOff>102870</xdr:rowOff>
    </xdr:from>
    <xdr:to>
      <xdr:col>14</xdr:col>
      <xdr:colOff>87629</xdr:colOff>
      <xdr:row>107</xdr:row>
      <xdr:rowOff>93345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7EFBB1-466B-436A-90BD-B5AE40F03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630555</xdr:colOff>
      <xdr:row>107</xdr:row>
      <xdr:rowOff>81915</xdr:rowOff>
    </xdr:from>
    <xdr:to>
      <xdr:col>14</xdr:col>
      <xdr:colOff>87629</xdr:colOff>
      <xdr:row>124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C8EFEF-1FCC-4E61-8284-47CEF064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0</xdr:col>
      <xdr:colOff>761339</xdr:colOff>
      <xdr:row>3</xdr:row>
      <xdr:rowOff>151875</xdr:rowOff>
    </xdr:to>
    <xdr:pic>
      <xdr:nvPicPr>
        <xdr:cNvPr id="17" name="Picture 16" descr="boton inicio @ Eleccion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DCE246-2AC8-4369-AEB4-F31F92506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704189" cy="69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120133</xdr:colOff>
      <xdr:row>0</xdr:row>
      <xdr:rowOff>76201</xdr:rowOff>
    </xdr:from>
    <xdr:to>
      <xdr:col>8</xdr:col>
      <xdr:colOff>162008</xdr:colOff>
      <xdr:row>3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CC4CA6-29BF-4DC5-B239-B42D62ED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0858" y="76201"/>
          <a:ext cx="651475" cy="647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dinalhealth-my.sharepoint.com/personal/antonio_esparza_cardinalhealth_com/Documents/Picking%20JZ/Picking%20Numbers/Picking%20VS%20Production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ing Numbers"/>
      <sheetName val="Weekly"/>
      <sheetName val="1er-2do"/>
      <sheetName val="Data"/>
      <sheetName val="GlidPath"/>
    </sheetNames>
    <sheetDataSet>
      <sheetData sheetId="0"/>
      <sheetData sheetId="1"/>
      <sheetData sheetId="2"/>
      <sheetData sheetId="3"/>
      <sheetData sheetId="4">
        <row r="1">
          <cell r="E1" t="str">
            <v>HC Goal</v>
          </cell>
          <cell r="F1" t="str">
            <v>HC Actual</v>
          </cell>
          <cell r="G1" t="str">
            <v>Hrs x Picker Goal</v>
          </cell>
          <cell r="H1" t="str">
            <v>Hrs X Picker Actual</v>
          </cell>
        </row>
        <row r="2">
          <cell r="C2" t="str">
            <v>WK1</v>
          </cell>
          <cell r="E2">
            <v>325</v>
          </cell>
          <cell r="F2">
            <v>289</v>
          </cell>
          <cell r="G2">
            <v>218</v>
          </cell>
          <cell r="H2">
            <v>226.25812800752578</v>
          </cell>
        </row>
        <row r="3">
          <cell r="C3" t="str">
            <v>WK2</v>
          </cell>
          <cell r="E3">
            <v>325</v>
          </cell>
          <cell r="F3">
            <v>286.38000000000005</v>
          </cell>
          <cell r="G3">
            <v>218</v>
          </cell>
          <cell r="H3">
            <v>217.93246735107218</v>
          </cell>
        </row>
        <row r="4">
          <cell r="C4" t="str">
            <v>WK3</v>
          </cell>
          <cell r="E4">
            <v>325</v>
          </cell>
          <cell r="F4">
            <v>295.26000000000005</v>
          </cell>
          <cell r="G4">
            <v>218</v>
          </cell>
          <cell r="H4">
            <v>219.01414346677478</v>
          </cell>
        </row>
        <row r="5">
          <cell r="C5" t="str">
            <v>WK4</v>
          </cell>
          <cell r="E5">
            <v>325</v>
          </cell>
          <cell r="F5">
            <v>296.37</v>
          </cell>
          <cell r="G5">
            <v>218</v>
          </cell>
          <cell r="H5">
            <v>224.12415899045087</v>
          </cell>
        </row>
        <row r="6">
          <cell r="C6" t="str">
            <v>WK5</v>
          </cell>
          <cell r="E6">
            <v>325</v>
          </cell>
          <cell r="F6">
            <v>293.04000000000002</v>
          </cell>
          <cell r="G6">
            <v>218</v>
          </cell>
          <cell r="H6">
            <v>228.80827873327829</v>
          </cell>
        </row>
        <row r="7">
          <cell r="C7" t="str">
            <v>WK6</v>
          </cell>
          <cell r="E7">
            <v>325</v>
          </cell>
          <cell r="F7">
            <v>278.61</v>
          </cell>
          <cell r="G7">
            <v>218</v>
          </cell>
          <cell r="H7">
            <v>231.43445676752458</v>
          </cell>
        </row>
        <row r="8">
          <cell r="C8" t="str">
            <v>WK7</v>
          </cell>
          <cell r="E8">
            <v>325</v>
          </cell>
          <cell r="F8">
            <v>276.39000000000004</v>
          </cell>
          <cell r="G8">
            <v>218</v>
          </cell>
          <cell r="H8">
            <v>222.73402438583159</v>
          </cell>
        </row>
        <row r="9">
          <cell r="C9" t="str">
            <v>WK8</v>
          </cell>
          <cell r="E9">
            <v>325</v>
          </cell>
          <cell r="F9">
            <v>281.94</v>
          </cell>
          <cell r="G9">
            <v>218</v>
          </cell>
          <cell r="H9">
            <v>226.38</v>
          </cell>
        </row>
        <row r="10">
          <cell r="C10" t="str">
            <v>WK9</v>
          </cell>
          <cell r="E10">
            <v>325</v>
          </cell>
          <cell r="F10">
            <v>281.94</v>
          </cell>
          <cell r="G10">
            <v>218</v>
          </cell>
          <cell r="H10">
            <v>225.3941264098741</v>
          </cell>
        </row>
        <row r="11">
          <cell r="C11" t="str">
            <v>WK10</v>
          </cell>
          <cell r="E11">
            <v>325</v>
          </cell>
          <cell r="F11">
            <v>278.61</v>
          </cell>
          <cell r="G11">
            <v>218</v>
          </cell>
          <cell r="H11">
            <v>235.82223179354648</v>
          </cell>
        </row>
        <row r="12">
          <cell r="C12" t="str">
            <v>WK11</v>
          </cell>
          <cell r="E12">
            <v>325</v>
          </cell>
          <cell r="F12">
            <v>276</v>
          </cell>
          <cell r="G12">
            <v>218</v>
          </cell>
          <cell r="H12">
            <v>234.38104347826098</v>
          </cell>
        </row>
        <row r="13">
          <cell r="C13" t="str">
            <v>WK12</v>
          </cell>
          <cell r="E13">
            <v>325</v>
          </cell>
          <cell r="F13">
            <v>275</v>
          </cell>
          <cell r="G13">
            <v>218</v>
          </cell>
          <cell r="H13">
            <v>234.3612945454548</v>
          </cell>
        </row>
        <row r="14">
          <cell r="C14" t="str">
            <v>WK13</v>
          </cell>
          <cell r="E14">
            <v>325</v>
          </cell>
          <cell r="F14">
            <v>273</v>
          </cell>
          <cell r="G14">
            <v>218</v>
          </cell>
          <cell r="H14">
            <v>243.06015328467149</v>
          </cell>
        </row>
        <row r="15">
          <cell r="C15" t="str">
            <v>WK14</v>
          </cell>
          <cell r="E15">
            <v>325</v>
          </cell>
          <cell r="F15">
            <v>272</v>
          </cell>
          <cell r="G15">
            <v>218</v>
          </cell>
          <cell r="H15">
            <v>239.66718382352886</v>
          </cell>
        </row>
        <row r="16">
          <cell r="C16" t="str">
            <v>WK15</v>
          </cell>
          <cell r="E16">
            <v>325</v>
          </cell>
          <cell r="F16">
            <v>271</v>
          </cell>
          <cell r="G16">
            <v>218</v>
          </cell>
          <cell r="H16">
            <v>247.04353833538332</v>
          </cell>
        </row>
        <row r="17">
          <cell r="C17" t="str">
            <v>WK16</v>
          </cell>
          <cell r="E17">
            <v>294</v>
          </cell>
          <cell r="F17">
            <v>268</v>
          </cell>
          <cell r="G17">
            <v>231.29251700680271</v>
          </cell>
          <cell r="H17">
            <v>247.75857089552241</v>
          </cell>
        </row>
        <row r="18">
          <cell r="C18" t="str">
            <v>WK17</v>
          </cell>
          <cell r="E18">
            <v>294</v>
          </cell>
          <cell r="F18">
            <v>264</v>
          </cell>
          <cell r="G18">
            <v>231.29251700680271</v>
          </cell>
          <cell r="H18">
            <v>249.18447727272769</v>
          </cell>
        </row>
        <row r="19">
          <cell r="C19" t="str">
            <v>WK18</v>
          </cell>
          <cell r="E19">
            <v>293</v>
          </cell>
          <cell r="F19">
            <v>262</v>
          </cell>
          <cell r="G19">
            <v>232.08191126279866</v>
          </cell>
          <cell r="H19">
            <v>236.76526717557252</v>
          </cell>
        </row>
        <row r="20">
          <cell r="C20" t="str">
            <v>WK19</v>
          </cell>
          <cell r="E20">
            <v>292</v>
          </cell>
          <cell r="F20">
            <v>279</v>
          </cell>
          <cell r="G20">
            <v>232.8767123287671</v>
          </cell>
          <cell r="H20">
            <v>237.11021505376345</v>
          </cell>
        </row>
        <row r="21">
          <cell r="C21" t="str">
            <v>WK20</v>
          </cell>
          <cell r="E21">
            <v>291</v>
          </cell>
          <cell r="F21">
            <v>278</v>
          </cell>
          <cell r="G21">
            <v>233.67697594501718</v>
          </cell>
          <cell r="H21">
            <v>239.38531474820147</v>
          </cell>
        </row>
        <row r="22">
          <cell r="C22" t="str">
            <v>WK21</v>
          </cell>
          <cell r="E22">
            <v>290</v>
          </cell>
          <cell r="F22">
            <v>278</v>
          </cell>
          <cell r="G22">
            <v>234.48275862068965</v>
          </cell>
          <cell r="H22">
            <v>247.09712230215828</v>
          </cell>
        </row>
        <row r="23">
          <cell r="C23" t="str">
            <v>WK22</v>
          </cell>
          <cell r="E23">
            <v>290</v>
          </cell>
          <cell r="F23">
            <v>273</v>
          </cell>
          <cell r="G23">
            <v>234.48275862068965</v>
          </cell>
          <cell r="H23">
            <v>248.4505897435898</v>
          </cell>
        </row>
        <row r="24">
          <cell r="C24" t="str">
            <v>WK23</v>
          </cell>
          <cell r="E24">
            <v>289</v>
          </cell>
          <cell r="F24">
            <v>271</v>
          </cell>
          <cell r="G24">
            <v>235.29411764705884</v>
          </cell>
          <cell r="H24">
            <v>227.47124354243556</v>
          </cell>
        </row>
        <row r="25">
          <cell r="C25" t="str">
            <v>WK24</v>
          </cell>
          <cell r="E25">
            <v>288</v>
          </cell>
          <cell r="F25">
            <v>92.14</v>
          </cell>
          <cell r="G25">
            <v>236.11111111111111</v>
          </cell>
          <cell r="H25">
            <v>248.62261674625552</v>
          </cell>
        </row>
        <row r="26">
          <cell r="C26" t="str">
            <v>WK25</v>
          </cell>
          <cell r="E26">
            <v>287</v>
          </cell>
          <cell r="F26">
            <v>75.88000000000001</v>
          </cell>
          <cell r="G26">
            <v>236.93379790940767</v>
          </cell>
          <cell r="H26">
            <v>249.89413547706914</v>
          </cell>
        </row>
        <row r="27">
          <cell r="C27" t="str">
            <v>WK26</v>
          </cell>
          <cell r="E27">
            <v>287</v>
          </cell>
          <cell r="F27">
            <v>276</v>
          </cell>
          <cell r="G27">
            <v>231.70731707317074</v>
          </cell>
          <cell r="H27">
            <v>214.45585869565215</v>
          </cell>
        </row>
        <row r="28">
          <cell r="C28" t="str">
            <v>WK27</v>
          </cell>
          <cell r="E28">
            <v>287</v>
          </cell>
          <cell r="F28">
            <v>288</v>
          </cell>
          <cell r="G28">
            <v>231.70731707317074</v>
          </cell>
          <cell r="H28">
            <v>215.96620138888866</v>
          </cell>
        </row>
        <row r="29">
          <cell r="C29" t="str">
            <v>WK28</v>
          </cell>
          <cell r="E29">
            <v>286</v>
          </cell>
          <cell r="F29">
            <v>286</v>
          </cell>
          <cell r="G29">
            <v>232.51748251748253</v>
          </cell>
          <cell r="H29">
            <v>228.34425874125876</v>
          </cell>
        </row>
        <row r="30">
          <cell r="C30" t="str">
            <v>WK29</v>
          </cell>
          <cell r="E30">
            <v>285</v>
          </cell>
          <cell r="F30">
            <v>283</v>
          </cell>
          <cell r="G30">
            <v>233.33333333333331</v>
          </cell>
          <cell r="H30">
            <v>219.30089752650181</v>
          </cell>
        </row>
        <row r="31">
          <cell r="C31" t="str">
            <v>WK30</v>
          </cell>
          <cell r="E31">
            <v>284</v>
          </cell>
          <cell r="F31">
            <v>280</v>
          </cell>
          <cell r="G31">
            <v>234.1549295774648</v>
          </cell>
          <cell r="H31">
            <v>212.56593749999999</v>
          </cell>
        </row>
        <row r="32">
          <cell r="C32" t="str">
            <v>WK31</v>
          </cell>
          <cell r="E32">
            <v>284</v>
          </cell>
          <cell r="F32">
            <v>280</v>
          </cell>
          <cell r="G32">
            <v>234.1549295774648</v>
          </cell>
          <cell r="H32">
            <v>231.96768214285717</v>
          </cell>
        </row>
        <row r="33">
          <cell r="C33" t="str">
            <v>WK32</v>
          </cell>
          <cell r="E33">
            <v>283</v>
          </cell>
          <cell r="F33">
            <v>276</v>
          </cell>
          <cell r="G33">
            <v>234.98233215547702</v>
          </cell>
          <cell r="H33">
            <v>217.75182246376778</v>
          </cell>
        </row>
        <row r="34">
          <cell r="C34" t="str">
            <v>WK33</v>
          </cell>
          <cell r="E34">
            <v>282</v>
          </cell>
          <cell r="F34">
            <v>283</v>
          </cell>
          <cell r="G34">
            <v>235.81560283687941</v>
          </cell>
          <cell r="H34">
            <v>222.331416961131</v>
          </cell>
        </row>
        <row r="35">
          <cell r="C35" t="str">
            <v>WK34</v>
          </cell>
          <cell r="E35">
            <v>281</v>
          </cell>
          <cell r="F35">
            <v>297</v>
          </cell>
          <cell r="G35">
            <v>233.09608540925268</v>
          </cell>
          <cell r="H35">
            <v>208.87794612794585</v>
          </cell>
        </row>
        <row r="36">
          <cell r="C36" t="str">
            <v>WK35</v>
          </cell>
          <cell r="E36">
            <v>281</v>
          </cell>
          <cell r="F36">
            <v>294</v>
          </cell>
          <cell r="G36">
            <v>233.09608540925268</v>
          </cell>
          <cell r="H36">
            <v>227.99864285714276</v>
          </cell>
        </row>
        <row r="37">
          <cell r="C37" t="str">
            <v>WK36</v>
          </cell>
          <cell r="E37">
            <v>280</v>
          </cell>
          <cell r="F37">
            <v>292</v>
          </cell>
          <cell r="G37">
            <v>233.92857142857142</v>
          </cell>
          <cell r="H37">
            <v>229.65764255137026</v>
          </cell>
        </row>
        <row r="38">
          <cell r="C38" t="str">
            <v>WK37</v>
          </cell>
          <cell r="E38">
            <v>279</v>
          </cell>
          <cell r="F38">
            <v>295</v>
          </cell>
          <cell r="G38">
            <v>234.76702508960574</v>
          </cell>
          <cell r="H38">
            <v>221.9918347457627</v>
          </cell>
        </row>
        <row r="39">
          <cell r="C39" t="str">
            <v>WK38</v>
          </cell>
          <cell r="E39">
            <v>278</v>
          </cell>
          <cell r="F39">
            <v>300</v>
          </cell>
          <cell r="G39">
            <v>235.6115107913669</v>
          </cell>
          <cell r="H39">
            <v>226.37788666666665</v>
          </cell>
        </row>
        <row r="40">
          <cell r="C40" t="str">
            <v>WK39</v>
          </cell>
          <cell r="E40">
            <v>278</v>
          </cell>
          <cell r="F40">
            <v>294</v>
          </cell>
          <cell r="G40">
            <v>235.6115107913669</v>
          </cell>
          <cell r="H40">
            <v>217.23644137930975</v>
          </cell>
        </row>
        <row r="41">
          <cell r="C41" t="str">
            <v>WK40</v>
          </cell>
          <cell r="E41">
            <v>278</v>
          </cell>
          <cell r="F41">
            <v>291</v>
          </cell>
          <cell r="G41">
            <v>235.6115107913669</v>
          </cell>
          <cell r="H41">
            <v>225.6014261168385</v>
          </cell>
        </row>
        <row r="42">
          <cell r="C42" t="str">
            <v>WK41</v>
          </cell>
          <cell r="E42">
            <v>278</v>
          </cell>
          <cell r="F42">
            <v>287</v>
          </cell>
          <cell r="G42">
            <v>235.6115107913669</v>
          </cell>
          <cell r="H42">
            <v>229.52448461091683</v>
          </cell>
        </row>
        <row r="43">
          <cell r="C43" t="str">
            <v>WK42</v>
          </cell>
          <cell r="E43">
            <v>278</v>
          </cell>
          <cell r="F43">
            <v>283</v>
          </cell>
          <cell r="G43">
            <v>235.6115107913669</v>
          </cell>
          <cell r="H43">
            <v>229.59824381625413</v>
          </cell>
        </row>
        <row r="44">
          <cell r="C44" t="str">
            <v>WK43</v>
          </cell>
          <cell r="E44">
            <v>278</v>
          </cell>
          <cell r="F44">
            <v>287</v>
          </cell>
          <cell r="G44">
            <v>235.6115107913669</v>
          </cell>
          <cell r="H44">
            <v>236.39372822299651</v>
          </cell>
        </row>
        <row r="45">
          <cell r="C45" t="str">
            <v>WK44</v>
          </cell>
          <cell r="E45">
            <v>278</v>
          </cell>
          <cell r="F45">
            <v>287</v>
          </cell>
          <cell r="G45">
            <v>235.6115107913669</v>
          </cell>
          <cell r="H45">
            <v>226.62749825783987</v>
          </cell>
        </row>
        <row r="46">
          <cell r="C46" t="str">
            <v>WK45</v>
          </cell>
          <cell r="E46">
            <v>278</v>
          </cell>
          <cell r="F46">
            <v>286</v>
          </cell>
          <cell r="G46">
            <v>235.6115107913669</v>
          </cell>
          <cell r="H46">
            <v>223.37464306526843</v>
          </cell>
        </row>
        <row r="47">
          <cell r="C47" t="str">
            <v>WK46</v>
          </cell>
          <cell r="E47">
            <v>278</v>
          </cell>
          <cell r="F47">
            <v>289</v>
          </cell>
          <cell r="G47">
            <v>235.6115107913669</v>
          </cell>
          <cell r="H47">
            <v>219.39304152249136</v>
          </cell>
        </row>
        <row r="48">
          <cell r="C48" t="str">
            <v>WK47</v>
          </cell>
          <cell r="E48">
            <v>278</v>
          </cell>
          <cell r="F48">
            <v>0</v>
          </cell>
          <cell r="G48">
            <v>235.6115107913669</v>
          </cell>
        </row>
        <row r="49">
          <cell r="C49" t="str">
            <v>WK48</v>
          </cell>
          <cell r="E49">
            <v>276</v>
          </cell>
          <cell r="F49">
            <v>0</v>
          </cell>
          <cell r="G49">
            <v>237.31884057971016</v>
          </cell>
        </row>
        <row r="50">
          <cell r="C50" t="str">
            <v>WK49</v>
          </cell>
          <cell r="E50">
            <v>275</v>
          </cell>
          <cell r="F50">
            <v>0</v>
          </cell>
          <cell r="G50">
            <v>238.18181818181816</v>
          </cell>
        </row>
        <row r="51">
          <cell r="C51" t="str">
            <v>WK50</v>
          </cell>
          <cell r="E51">
            <v>273</v>
          </cell>
          <cell r="F51">
            <v>0</v>
          </cell>
          <cell r="G51">
            <v>239.92673992673991</v>
          </cell>
        </row>
        <row r="52">
          <cell r="C52" t="str">
            <v>WK51</v>
          </cell>
          <cell r="E52">
            <v>272</v>
          </cell>
          <cell r="F52">
            <v>0</v>
          </cell>
          <cell r="G52">
            <v>240.80882352941177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2C0F0-2CE2-42A9-B8CC-93428BA86BE5}" name="Table1" displayName="Table1" ref="A8:AB31" totalsRowShown="0" headerRowDxfId="30" dataDxfId="29" tableBorderDxfId="28">
  <autoFilter ref="A8:AB31" xr:uid="{D022C0F0-2CE2-42A9-B8CC-93428BA86BE5}"/>
  <tableColumns count="28">
    <tableColumn id="1" xr3:uid="{9C38FD23-37D3-4EB9-908F-2B13BC5D70BB}" name="Week" dataDxfId="27"/>
    <tableColumn id="2" xr3:uid="{78B4BD3D-4460-4F98-B634-BE54EE105001}" name="TRIR" dataDxfId="26"/>
    <tableColumn id="3" xr3:uid="{C35C46C0-D7F5-4350-B1D4-B8A2A102FDDA}" name="Goal " dataDxfId="25"/>
    <tableColumn id="4" xr3:uid="{0B2E39D5-C771-4CCF-859C-9FD9B4642848}" name="Minor incidents" dataDxfId="24"/>
    <tableColumn id="5" xr3:uid="{81AE7D84-AA0A-4250-9313-A8D3C5D32555}" name="Goal 2" dataDxfId="23"/>
    <tableColumn id="6" xr3:uid="{E1D0AC63-3B16-4695-B854-E49C665ADB72}" name="ADPick" dataDxfId="22" dataCellStyle="Percent"/>
    <tableColumn id="7" xr3:uid="{EC9C6A77-DA95-4505-8421-A7DB1971A756}" name="Goal 3" dataDxfId="21" dataCellStyle="Percent"/>
    <tableColumn id="8" xr3:uid="{4B70751A-39C9-4DC6-96BA-AC3D8DF94DE7}" name="RTS" dataDxfId="20" dataCellStyle="Percent"/>
    <tableColumn id="9" xr3:uid="{6E1BB9BA-CDE6-492A-A9A5-91746238979D}" name="Goal" dataDxfId="19" dataCellStyle="Percent"/>
    <tableColumn id="10" xr3:uid="{8B1F09A9-7C07-41EA-BD0B-AF704CB790E0}" name="Hrs Picked" dataDxfId="18"/>
    <tableColumn id="11" xr3:uid="{9FE62BB1-839F-4BA9-B22B-CCF0297D9CEE}" name="Hrs Plan " dataDxfId="17"/>
    <tableColumn id="28" xr3:uid="{0E26DB9C-0B3D-4E0C-8EFA-67C3292B0B6B}" name="Hrs Produced" dataDxfId="16"/>
    <tableColumn id="12" xr3:uid="{C9613321-B5FF-4E01-AA28-91B0202CEF69}" name="Lines Picked" dataDxfId="15"/>
    <tableColumn id="13" xr3:uid="{533E926D-953B-4A71-9268-CD1AA62F85DB}" name="Goal4" dataDxfId="14">
      <calculatedColumnFormula>20000*5</calculatedColumnFormula>
    </tableColumn>
    <tableColumn id="14" xr3:uid="{8CC8BB7B-9E57-4A5C-88AE-2FD2D60DA4C3}" name="Complex" dataDxfId="13" dataCellStyle="Comma"/>
    <tableColumn id="15" xr3:uid="{0F65C84C-C723-4954-B9AE-B296F93A7CBB}" name="Goal5" dataDxfId="12" dataCellStyle="Comma"/>
    <tableColumn id="16" xr3:uid="{34088828-849D-4D23-B513-5C23868D9E88}" name="MS40 Duration in Hrs" dataDxfId="11" dataCellStyle="Comma"/>
    <tableColumn id="17" xr3:uid="{4838A14C-5324-47D8-9947-EAAE630EA66B}" name="Goal6" dataDxfId="10" dataCellStyle="Comma"/>
    <tableColumn id="18" xr3:uid="{568A997F-61D3-4AB4-9FE0-0B82C3830325}" name="MS40 Duration in Days" dataDxfId="9" dataCellStyle="Comma"/>
    <tableColumn id="19" xr3:uid="{14BBA69F-B94F-4EF5-92DA-78F48A17E1C8}" name="Goal7" dataDxfId="8" dataCellStyle="Comma"/>
    <tableColumn id="20" xr3:uid="{FC17DD56-E62B-4A3A-9C10-1C093C6F9C01}" name="MS45 Duration in Hrs" dataDxfId="7" dataCellStyle="Comma"/>
    <tableColumn id="21" xr3:uid="{CAC493B2-3FBE-4EFD-8638-6ADDD45DBF78}" name="Goal8" dataDxfId="6" dataCellStyle="Comma"/>
    <tableColumn id="22" xr3:uid="{4A17F66B-99D1-4EF0-B92E-0A12225CB567}" name="MS45 Duration in Days" dataDxfId="5" dataCellStyle="Comma"/>
    <tableColumn id="23" xr3:uid="{F2E6CB4E-A8D9-4E6B-880E-A3B2A3E4AC2C}" name="Goal9" dataDxfId="4" dataCellStyle="Comma"/>
    <tableColumn id="24" xr3:uid="{B56023D7-637F-415E-A12D-C51E4B8BAE2B}" name="Scrap" dataDxfId="3" dataCellStyle="Currency"/>
    <tableColumn id="25" xr3:uid="{25D81E17-AC4F-4B79-8885-2B3E02B93AD7}" name="Goal10" dataDxfId="2" dataCellStyle="Currency"/>
    <tableColumn id="26" xr3:uid="{A5FD20AE-5FEC-451E-A411-B4E8F6667797}" name="Turnover" dataDxfId="1"/>
    <tableColumn id="27" xr3:uid="{8DFD631E-C3AD-48B3-80E4-F71AE0EAF149}" name="Absentee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wpmex030fps02\juarez\!SMA\1%20EHS%20Metrics\Near%20miss%20por%20depto%20-%20compromiso.xlsx" TargetMode="External"/><Relationship Id="rId1" Type="http://schemas.openxmlformats.org/officeDocument/2006/relationships/hyperlink" Target="file:///\\wpmex030fps02\juarez\!SMA\1%20EHS%20Metrics\FY22%20Plant%20Scorecard%20-%20Presource%207%20Junio%2022.xlsx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..\..\Picking%20Proyects\Improve%20QA\PK-QA%202.xlsx" TargetMode="External"/><Relationship Id="rId1" Type="http://schemas.openxmlformats.org/officeDocument/2006/relationships/hyperlink" Target="file:///\\wpmex030fps02\juarez\!Calidad\DPM's\Reporte%20202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..\..\antonio.esparza\OneDrive%20-%20Cardinal%20Health\Picking%20JZ\Picking%20Numbers\Milestone%20Age\Picking%20Milestone%20Management.xlsx" TargetMode="External"/><Relationship Id="rId1" Type="http://schemas.openxmlformats.org/officeDocument/2006/relationships/hyperlink" Target="..\Picking%20VS%20Production-1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Picking%20Proyects/FY23%20VIPs/Gantts" TargetMode="External"/><Relationship Id="rId2" Type="http://schemas.openxmlformats.org/officeDocument/2006/relationships/hyperlink" Target="../../antonio.esparza/OneDrive%20-%20Cardinal%20Health/Picking%20JZ/Picking%20Numbers/SCRAP" TargetMode="External"/><Relationship Id="rId1" Type="http://schemas.openxmlformats.org/officeDocument/2006/relationships/hyperlink" Target="../Picking%20VS%20Production-1.xlsx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2344-400F-478D-98AC-9093DCCF61E3}">
  <sheetPr>
    <tabColor theme="1"/>
  </sheetPr>
  <dimension ref="B1:L23"/>
  <sheetViews>
    <sheetView zoomScale="79" zoomScaleNormal="79" workbookViewId="0">
      <selection activeCell="M8" sqref="M8"/>
    </sheetView>
  </sheetViews>
  <sheetFormatPr defaultRowHeight="15" x14ac:dyDescent="0.25"/>
  <cols>
    <col min="1" max="1" width="54.85546875" style="19" customWidth="1"/>
    <col min="2" max="2" width="25" style="19" customWidth="1"/>
    <col min="3" max="3" width="15" style="19" customWidth="1"/>
    <col min="4" max="4" width="9.140625" style="19" customWidth="1"/>
    <col min="5" max="8" width="9.140625" style="19"/>
    <col min="9" max="10" width="9.140625" style="19" customWidth="1"/>
    <col min="11" max="11" width="15" style="19" customWidth="1"/>
    <col min="12" max="12" width="24.85546875" style="19" customWidth="1"/>
    <col min="13" max="13" width="87.28515625" style="19" customWidth="1"/>
    <col min="14" max="16384" width="9.140625" style="19"/>
  </cols>
  <sheetData>
    <row r="1" spans="2:12" ht="12" customHeight="1" x14ac:dyDescent="0.25"/>
    <row r="2" spans="2:12" ht="1.5" customHeight="1" x14ac:dyDescent="0.25"/>
    <row r="3" spans="2:12" ht="43.5" customHeight="1" x14ac:dyDescent="0.7">
      <c r="B3" s="88" t="s">
        <v>0</v>
      </c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2" x14ac:dyDescent="0.25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2:12" ht="39" x14ac:dyDescent="0.6">
      <c r="B6" s="26"/>
      <c r="C6" s="27"/>
      <c r="D6" s="87" t="s">
        <v>1</v>
      </c>
      <c r="E6" s="87"/>
      <c r="F6" s="87"/>
      <c r="G6" s="87"/>
      <c r="H6" s="87"/>
      <c r="I6" s="87"/>
      <c r="J6" s="87"/>
      <c r="K6" s="27"/>
      <c r="L6" s="28"/>
    </row>
    <row r="7" spans="2:12" x14ac:dyDescent="0.25">
      <c r="B7" s="26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2:12" ht="21" customHeight="1" x14ac:dyDescent="0.25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ht="39" x14ac:dyDescent="0.6">
      <c r="B9" s="26"/>
      <c r="C9" s="27"/>
      <c r="D9" s="87" t="s">
        <v>2</v>
      </c>
      <c r="E9" s="87"/>
      <c r="F9" s="87"/>
      <c r="G9" s="87"/>
      <c r="H9" s="87"/>
      <c r="I9" s="87"/>
      <c r="J9" s="87"/>
      <c r="K9" s="27"/>
      <c r="L9" s="28"/>
    </row>
    <row r="10" spans="2:12" x14ac:dyDescent="0.25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8"/>
    </row>
    <row r="11" spans="2:12" ht="21" customHeight="1" x14ac:dyDescent="0.25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8"/>
    </row>
    <row r="12" spans="2:12" ht="39" x14ac:dyDescent="0.6">
      <c r="B12" s="26"/>
      <c r="C12" s="27"/>
      <c r="D12" s="87" t="s">
        <v>3</v>
      </c>
      <c r="E12" s="87"/>
      <c r="F12" s="87"/>
      <c r="G12" s="87"/>
      <c r="H12" s="87"/>
      <c r="I12" s="87"/>
      <c r="J12" s="87"/>
      <c r="K12" s="27"/>
      <c r="L12" s="28"/>
    </row>
    <row r="13" spans="2:12" x14ac:dyDescent="0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8"/>
    </row>
    <row r="14" spans="2:12" ht="21" customHeight="1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8"/>
    </row>
    <row r="15" spans="2:12" ht="39" x14ac:dyDescent="0.6">
      <c r="B15" s="26"/>
      <c r="C15" s="27"/>
      <c r="D15" s="87" t="s">
        <v>4</v>
      </c>
      <c r="E15" s="87"/>
      <c r="F15" s="87"/>
      <c r="G15" s="87"/>
      <c r="H15" s="87"/>
      <c r="I15" s="87"/>
      <c r="J15" s="87"/>
      <c r="K15" s="27"/>
      <c r="L15" s="28"/>
    </row>
    <row r="16" spans="2:12" ht="21" customHeight="1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8"/>
    </row>
    <row r="17" spans="2:12" x14ac:dyDescent="0.2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8"/>
    </row>
    <row r="18" spans="2:12" ht="39" x14ac:dyDescent="0.6">
      <c r="B18" s="26"/>
      <c r="C18" s="27"/>
      <c r="D18" s="87" t="s">
        <v>5</v>
      </c>
      <c r="E18" s="87"/>
      <c r="F18" s="87"/>
      <c r="G18" s="87"/>
      <c r="H18" s="87"/>
      <c r="I18" s="87"/>
      <c r="J18" s="87"/>
      <c r="K18" s="27"/>
      <c r="L18" s="28"/>
    </row>
    <row r="19" spans="2:12" ht="21" customHeight="1" x14ac:dyDescent="0.25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8"/>
    </row>
    <row r="20" spans="2:12" x14ac:dyDescent="0.2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39" x14ac:dyDescent="0.6">
      <c r="B21" s="26"/>
      <c r="C21" s="27"/>
      <c r="D21" s="87" t="s">
        <v>6</v>
      </c>
      <c r="E21" s="87"/>
      <c r="F21" s="87"/>
      <c r="G21" s="87"/>
      <c r="H21" s="87"/>
      <c r="I21" s="87"/>
      <c r="J21" s="87"/>
      <c r="K21" s="27"/>
      <c r="L21" s="28"/>
    </row>
    <row r="22" spans="2:12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8"/>
    </row>
    <row r="23" spans="2:12" x14ac:dyDescent="0.25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1"/>
    </row>
  </sheetData>
  <mergeCells count="7">
    <mergeCell ref="D21:J21"/>
    <mergeCell ref="B3:L3"/>
    <mergeCell ref="D6:J6"/>
    <mergeCell ref="D9:J9"/>
    <mergeCell ref="D12:J12"/>
    <mergeCell ref="D15:J15"/>
    <mergeCell ref="D18:J18"/>
  </mergeCells>
  <hyperlinks>
    <hyperlink ref="D9:J9" location="QUALITY!A1" display="QUALITY" xr:uid="{72C0C236-4F92-418C-A53F-0F6D7A36C795}"/>
    <hyperlink ref="D12:J12" location="DELIVERY!A1" display="DELIVERY" xr:uid="{A9A951C1-0ACE-43E6-BE9E-67F0D8AF7298}"/>
    <hyperlink ref="D15:J15" location="COST!A1" display="COST" xr:uid="{D2F30C77-8BE5-4FE9-89AF-4F6E865AEBA4}"/>
    <hyperlink ref="D18:J18" location="PEOPLE!A1" display="PEOPLE" xr:uid="{279D165A-D354-4AC6-B633-30DD5B4890B7}"/>
    <hyperlink ref="D21:J21" location="DATA!A1" display="DATA" xr:uid="{89313AF2-0D6E-4BFE-8F4D-5F053B988BEC}"/>
    <hyperlink ref="D6:J6" location="SAFETY!A1" display="SAFETY" xr:uid="{A17E8A80-891F-4B9F-BA07-2B9F40820586}"/>
  </hyperlinks>
  <pageMargins left="0.7" right="0.7" top="0.75" bottom="0.75" header="0.3" footer="0.3"/>
  <pageSetup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EF2B-D58A-4927-AE55-EF26674D0D08}">
  <sheetPr>
    <tabColor theme="8" tint="0.39997558519241921"/>
    <pageSetUpPr autoPageBreaks="0"/>
  </sheetPr>
  <dimension ref="A1:Z41"/>
  <sheetViews>
    <sheetView zoomScale="85" zoomScaleNormal="85" workbookViewId="0">
      <selection activeCell="J9" sqref="J9"/>
    </sheetView>
  </sheetViews>
  <sheetFormatPr defaultRowHeight="15" x14ac:dyDescent="0.25"/>
  <cols>
    <col min="1" max="1" width="9.140625" style="32"/>
    <col min="2" max="2" width="4.85546875" style="32" customWidth="1"/>
    <col min="3" max="9" width="9.140625" style="32"/>
    <col min="10" max="10" width="9.140625" style="32" customWidth="1"/>
    <col min="11" max="16384" width="9.140625" style="32"/>
  </cols>
  <sheetData>
    <row r="1" spans="1:26" ht="15" customHeight="1" x14ac:dyDescent="0.25"/>
    <row r="2" spans="1:26" ht="10.5" customHeight="1" x14ac:dyDescent="0.25">
      <c r="A2" s="94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</row>
    <row r="3" spans="1:26" ht="15" customHeight="1" x14ac:dyDescent="0.25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</row>
    <row r="4" spans="1:26" ht="15" customHeight="1" x14ac:dyDescent="0.25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9"/>
    </row>
    <row r="5" spans="1:26" ht="22.5" customHeight="1" x14ac:dyDescent="0.25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9"/>
    </row>
    <row r="6" spans="1:26" x14ac:dyDescent="0.25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</row>
    <row r="7" spans="1:26" ht="19.5" x14ac:dyDescent="0.3">
      <c r="A7" s="35"/>
      <c r="B7" s="36"/>
      <c r="C7" s="36"/>
      <c r="D7" s="36"/>
      <c r="E7" s="36"/>
      <c r="F7" s="36"/>
      <c r="G7" s="36"/>
      <c r="H7" s="36"/>
      <c r="I7" s="36"/>
      <c r="J7" s="36"/>
      <c r="K7" s="91" t="s">
        <v>7</v>
      </c>
      <c r="L7" s="92"/>
      <c r="M7" s="92"/>
      <c r="N7" s="92"/>
      <c r="O7" s="92"/>
      <c r="P7" s="92"/>
      <c r="Q7" s="92"/>
      <c r="R7" s="93"/>
      <c r="S7" s="44"/>
      <c r="T7" s="43"/>
      <c r="U7" s="43"/>
      <c r="V7" s="43"/>
      <c r="W7" s="43"/>
      <c r="X7" s="43"/>
      <c r="Y7" s="43"/>
      <c r="Z7" s="43"/>
    </row>
    <row r="8" spans="1:26" ht="15.75" x14ac:dyDescent="0.25">
      <c r="A8" s="35"/>
      <c r="B8" s="36"/>
      <c r="C8" s="36"/>
      <c r="D8" s="36"/>
      <c r="E8" s="36"/>
      <c r="F8" s="36"/>
      <c r="G8" s="36"/>
      <c r="H8" s="36"/>
      <c r="I8" s="36"/>
      <c r="J8" s="36"/>
      <c r="K8" s="46" t="s">
        <v>9</v>
      </c>
      <c r="L8" s="38"/>
      <c r="M8" s="38"/>
      <c r="N8" s="38"/>
      <c r="O8" s="38"/>
      <c r="P8" s="36"/>
      <c r="Q8" s="36"/>
      <c r="R8" s="37"/>
      <c r="S8" s="37"/>
    </row>
    <row r="9" spans="1:26" ht="15.75" x14ac:dyDescent="0.25">
      <c r="A9" s="35"/>
      <c r="B9" s="36"/>
      <c r="C9" s="36"/>
      <c r="D9" s="36"/>
      <c r="E9" s="36"/>
      <c r="F9" s="36"/>
      <c r="G9" s="36"/>
      <c r="H9" s="36"/>
      <c r="I9" s="36"/>
      <c r="J9" s="36"/>
      <c r="K9" s="46" t="s">
        <v>10</v>
      </c>
      <c r="L9" s="38"/>
      <c r="M9" s="38"/>
      <c r="N9" s="38"/>
      <c r="O9" s="38"/>
      <c r="P9" s="36"/>
      <c r="Q9" s="36"/>
      <c r="R9" s="37"/>
      <c r="S9" s="37"/>
    </row>
    <row r="10" spans="1:26" ht="15.75" x14ac:dyDescent="0.25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46" t="s">
        <v>11</v>
      </c>
      <c r="L10" s="38"/>
      <c r="M10" s="38"/>
      <c r="N10" s="38"/>
      <c r="O10" s="38"/>
      <c r="P10" s="36"/>
      <c r="Q10" s="36"/>
      <c r="R10" s="37"/>
      <c r="S10" s="37"/>
    </row>
    <row r="11" spans="1:26" ht="15.75" x14ac:dyDescent="0.25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46" t="s">
        <v>12</v>
      </c>
      <c r="L11" s="38"/>
      <c r="M11" s="38"/>
      <c r="N11" s="38"/>
      <c r="O11" s="38"/>
      <c r="P11" s="36"/>
      <c r="Q11" s="36"/>
      <c r="R11" s="37"/>
      <c r="S11" s="37"/>
    </row>
    <row r="12" spans="1:26" ht="15.75" x14ac:dyDescent="0.25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47" t="s">
        <v>13</v>
      </c>
      <c r="L12" s="45"/>
      <c r="M12" s="45"/>
      <c r="N12" s="45"/>
      <c r="O12" s="45"/>
      <c r="P12" s="40"/>
      <c r="Q12" s="40"/>
      <c r="R12" s="41"/>
      <c r="S12" s="37"/>
    </row>
    <row r="13" spans="1:26" x14ac:dyDescent="0.25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7"/>
    </row>
    <row r="14" spans="1:26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</row>
    <row r="15" spans="1:26" x14ac:dyDescent="0.25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7"/>
    </row>
    <row r="16" spans="1:26" x14ac:dyDescent="0.2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7"/>
    </row>
    <row r="17" spans="1:19" x14ac:dyDescent="0.2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7"/>
    </row>
    <row r="18" spans="1:19" x14ac:dyDescent="0.2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</row>
    <row r="19" spans="1:19" x14ac:dyDescent="0.25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7"/>
    </row>
    <row r="20" spans="1:19" x14ac:dyDescent="0.25">
      <c r="A20" s="35"/>
      <c r="B20" s="36"/>
      <c r="C20" s="36"/>
      <c r="D20" s="36"/>
      <c r="E20" s="36"/>
      <c r="F20" s="36"/>
      <c r="G20" s="36"/>
      <c r="H20" s="36"/>
      <c r="I20" s="36"/>
      <c r="J20" s="36"/>
      <c r="S20" s="37"/>
    </row>
    <row r="21" spans="1:19" ht="19.5" x14ac:dyDescent="0.3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91" t="s">
        <v>14</v>
      </c>
      <c r="L21" s="92"/>
      <c r="M21" s="92"/>
      <c r="N21" s="92"/>
      <c r="O21" s="92"/>
      <c r="P21" s="92"/>
      <c r="Q21" s="92"/>
      <c r="R21" s="93"/>
      <c r="S21" s="37"/>
    </row>
    <row r="22" spans="1:19" ht="15.75" x14ac:dyDescent="0.25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48" t="s">
        <v>15</v>
      </c>
      <c r="L22" s="36"/>
      <c r="M22" s="36"/>
      <c r="N22" s="36"/>
      <c r="O22" s="36"/>
      <c r="P22" s="36"/>
      <c r="Q22" s="36"/>
      <c r="R22" s="37"/>
      <c r="S22" s="37"/>
    </row>
    <row r="23" spans="1:19" ht="15.75" x14ac:dyDescent="0.25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49" t="s">
        <v>16</v>
      </c>
      <c r="L23" s="40"/>
      <c r="M23" s="40"/>
      <c r="N23" s="40"/>
      <c r="O23" s="40"/>
      <c r="P23" s="40"/>
      <c r="Q23" s="40"/>
      <c r="R23" s="41"/>
      <c r="S23" s="37"/>
    </row>
    <row r="24" spans="1:19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</row>
    <row r="25" spans="1:19" x14ac:dyDescent="0.25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7"/>
    </row>
    <row r="26" spans="1:19" x14ac:dyDescent="0.25">
      <c r="A26" s="35"/>
      <c r="B26" s="36"/>
      <c r="C26" s="36"/>
      <c r="D26" s="36"/>
      <c r="E26" s="36"/>
      <c r="F26" s="36"/>
      <c r="G26" s="36"/>
      <c r="H26" s="36"/>
      <c r="I26" s="36"/>
      <c r="J26" s="36"/>
      <c r="S26" s="37"/>
    </row>
    <row r="27" spans="1:19" x14ac:dyDescent="0.25">
      <c r="A27" s="35"/>
      <c r="B27" s="36"/>
      <c r="C27" s="36"/>
      <c r="D27" s="36"/>
      <c r="E27" s="36"/>
      <c r="F27" s="36"/>
      <c r="G27" s="36"/>
      <c r="H27" s="36"/>
      <c r="I27" s="36"/>
      <c r="J27" s="36"/>
      <c r="S27" s="37"/>
    </row>
    <row r="28" spans="1:19" x14ac:dyDescent="0.25">
      <c r="A28" s="35"/>
      <c r="B28" s="36"/>
      <c r="C28" s="36"/>
      <c r="D28" s="36"/>
      <c r="E28" s="36"/>
      <c r="F28" s="36"/>
      <c r="G28" s="36"/>
      <c r="H28" s="36"/>
      <c r="I28" s="36"/>
      <c r="J28" s="36"/>
      <c r="S28" s="37"/>
    </row>
    <row r="29" spans="1:19" x14ac:dyDescent="0.25">
      <c r="A29" s="35"/>
      <c r="B29" s="36"/>
      <c r="C29" s="36"/>
      <c r="D29" s="36"/>
      <c r="E29" s="36"/>
      <c r="F29" s="36"/>
      <c r="G29" s="36"/>
      <c r="H29" s="36"/>
      <c r="I29" s="36"/>
      <c r="J29" s="36"/>
      <c r="S29" s="37"/>
    </row>
    <row r="30" spans="1:19" x14ac:dyDescent="0.25">
      <c r="A30" s="35"/>
      <c r="B30" s="36"/>
      <c r="C30" s="36"/>
      <c r="D30" s="36"/>
      <c r="E30" s="36"/>
      <c r="F30" s="36"/>
      <c r="G30" s="36"/>
      <c r="H30" s="36"/>
      <c r="I30" s="36"/>
      <c r="J30" s="36"/>
      <c r="S30" s="37"/>
    </row>
    <row r="31" spans="1:19" x14ac:dyDescent="0.25">
      <c r="A31" s="35"/>
      <c r="B31" s="36"/>
      <c r="C31" s="36"/>
      <c r="D31" s="36"/>
      <c r="E31" s="36"/>
      <c r="F31" s="36"/>
      <c r="G31" s="36"/>
      <c r="H31" s="36"/>
      <c r="I31" s="36"/>
      <c r="J31" s="36"/>
      <c r="S31" s="37"/>
    </row>
    <row r="32" spans="1:19" ht="19.5" x14ac:dyDescent="0.3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91" t="s">
        <v>8</v>
      </c>
      <c r="L32" s="92"/>
      <c r="M32" s="92"/>
      <c r="N32" s="92"/>
      <c r="O32" s="92"/>
      <c r="P32" s="92"/>
      <c r="Q32" s="92"/>
      <c r="R32" s="93"/>
      <c r="S32" s="37"/>
    </row>
    <row r="33" spans="1:19" x14ac:dyDescent="0.25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5"/>
      <c r="L33" s="36"/>
      <c r="M33" s="36"/>
      <c r="N33" s="36"/>
      <c r="O33" s="36"/>
      <c r="P33" s="36"/>
      <c r="Q33" s="36"/>
      <c r="R33" s="37"/>
      <c r="S33" s="37"/>
    </row>
    <row r="34" spans="1:19" x14ac:dyDescent="0.25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5"/>
      <c r="L34" s="36"/>
      <c r="M34" s="36"/>
      <c r="N34" s="36"/>
      <c r="O34" s="36"/>
      <c r="P34" s="36"/>
      <c r="Q34" s="36"/>
      <c r="R34" s="37"/>
      <c r="S34" s="37"/>
    </row>
    <row r="35" spans="1:19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5"/>
      <c r="L35" s="36"/>
      <c r="M35" s="36"/>
      <c r="N35" s="36"/>
      <c r="O35" s="36"/>
      <c r="P35" s="36"/>
      <c r="Q35" s="36"/>
      <c r="R35" s="37"/>
      <c r="S35" s="37"/>
    </row>
    <row r="36" spans="1:19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5"/>
      <c r="L36" s="36"/>
      <c r="M36" s="36"/>
      <c r="N36" s="36"/>
      <c r="O36" s="36"/>
      <c r="P36" s="36"/>
      <c r="Q36" s="36"/>
      <c r="R36" s="37"/>
      <c r="S36" s="37"/>
    </row>
    <row r="37" spans="1:19" x14ac:dyDescent="0.25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5"/>
      <c r="L37" s="36"/>
      <c r="M37" s="36"/>
      <c r="N37" s="36"/>
      <c r="O37" s="36"/>
      <c r="P37" s="36"/>
      <c r="Q37" s="36"/>
      <c r="R37" s="37"/>
      <c r="S37" s="37"/>
    </row>
    <row r="38" spans="1:19" x14ac:dyDescent="0.25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5"/>
      <c r="L38" s="36"/>
      <c r="M38" s="36"/>
      <c r="N38" s="36"/>
      <c r="O38" s="36"/>
      <c r="P38" s="36"/>
      <c r="Q38" s="36"/>
      <c r="R38" s="37"/>
      <c r="S38" s="37"/>
    </row>
    <row r="39" spans="1:19" x14ac:dyDescent="0.2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9"/>
      <c r="L39" s="40"/>
      <c r="M39" s="40"/>
      <c r="N39" s="40"/>
      <c r="O39" s="40"/>
      <c r="P39" s="40"/>
      <c r="Q39" s="40"/>
      <c r="R39" s="41"/>
      <c r="S39" s="37"/>
    </row>
    <row r="40" spans="1:19" x14ac:dyDescent="0.25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7"/>
    </row>
    <row r="41" spans="1:19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</row>
  </sheetData>
  <mergeCells count="4">
    <mergeCell ref="K7:R7"/>
    <mergeCell ref="K21:R21"/>
    <mergeCell ref="K32:R32"/>
    <mergeCell ref="A2:S5"/>
  </mergeCells>
  <hyperlinks>
    <hyperlink ref="K22" r:id="rId1" xr:uid="{5F3E85EC-469E-42C9-8D72-3EEA82518EE0}"/>
    <hyperlink ref="K23" r:id="rId2" xr:uid="{76D02585-4520-4FB8-AD1C-38AA6A19E2E9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EFF7-879B-496E-A66F-47D578032E75}">
  <sheetPr>
    <tabColor rgb="FFFC6E51"/>
  </sheetPr>
  <dimension ref="A1:Z41"/>
  <sheetViews>
    <sheetView zoomScale="85" zoomScaleNormal="85" workbookViewId="0">
      <selection activeCell="H49" sqref="H49"/>
    </sheetView>
  </sheetViews>
  <sheetFormatPr defaultRowHeight="15" x14ac:dyDescent="0.25"/>
  <cols>
    <col min="1" max="1" width="3" style="19" customWidth="1"/>
    <col min="2" max="10" width="9.140625" style="19"/>
    <col min="11" max="18" width="9.140625" style="32"/>
    <col min="19" max="16384" width="9.140625" style="19"/>
  </cols>
  <sheetData>
    <row r="1" spans="1:26" ht="15.75" customHeight="1" x14ac:dyDescent="0.25">
      <c r="K1" s="19"/>
      <c r="L1" s="19"/>
      <c r="M1" s="19"/>
      <c r="N1" s="19"/>
      <c r="O1" s="19"/>
      <c r="P1" s="19"/>
      <c r="Q1" s="19"/>
      <c r="R1" s="19"/>
    </row>
    <row r="2" spans="1:26" ht="7.5" customHeight="1" x14ac:dyDescent="0.25">
      <c r="A2" s="103" t="s">
        <v>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5"/>
    </row>
    <row r="3" spans="1:26" ht="15" customHeight="1" x14ac:dyDescent="0.2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8"/>
    </row>
    <row r="4" spans="1:26" ht="15" customHeight="1" x14ac:dyDescent="0.25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8"/>
    </row>
    <row r="5" spans="1:26" ht="25.5" customHeight="1" x14ac:dyDescent="0.25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8"/>
    </row>
    <row r="6" spans="1:26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2"/>
    </row>
    <row r="7" spans="1:26" ht="19.5" x14ac:dyDescent="0.3">
      <c r="A7" s="20"/>
      <c r="B7" s="21"/>
      <c r="C7" s="21"/>
      <c r="D7" s="21"/>
      <c r="E7" s="21"/>
      <c r="F7" s="21"/>
      <c r="G7" s="21"/>
      <c r="H7" s="21"/>
      <c r="I7" s="21"/>
      <c r="J7" s="21"/>
      <c r="K7" s="100" t="s">
        <v>7</v>
      </c>
      <c r="L7" s="101"/>
      <c r="M7" s="101"/>
      <c r="N7" s="101"/>
      <c r="O7" s="101"/>
      <c r="P7" s="101"/>
      <c r="Q7" s="101"/>
      <c r="R7" s="102"/>
      <c r="S7" s="55"/>
      <c r="T7" s="54"/>
      <c r="U7" s="54"/>
      <c r="V7" s="54"/>
      <c r="W7" s="54"/>
      <c r="X7" s="54"/>
      <c r="Y7" s="54"/>
      <c r="Z7" s="54"/>
    </row>
    <row r="8" spans="1:26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56" t="s">
        <v>17</v>
      </c>
      <c r="L8" s="36"/>
      <c r="M8" s="36"/>
      <c r="N8" s="36"/>
      <c r="O8" s="36"/>
      <c r="P8" s="36"/>
      <c r="Q8" s="36"/>
      <c r="R8" s="37"/>
      <c r="S8" s="22"/>
    </row>
    <row r="9" spans="1:26" x14ac:dyDescent="0.25">
      <c r="A9" s="20"/>
      <c r="B9" s="21"/>
      <c r="C9" s="21"/>
      <c r="D9" s="21"/>
      <c r="E9" s="21"/>
      <c r="F9" s="21"/>
      <c r="G9" s="21"/>
      <c r="H9" s="21"/>
      <c r="I9" s="21"/>
      <c r="J9" s="21"/>
      <c r="K9" s="56" t="s">
        <v>18</v>
      </c>
      <c r="L9" s="36"/>
      <c r="M9" s="36"/>
      <c r="N9" s="36"/>
      <c r="O9" s="36"/>
      <c r="P9" s="36"/>
      <c r="Q9" s="36"/>
      <c r="R9" s="37"/>
      <c r="S9" s="22"/>
    </row>
    <row r="10" spans="1:26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56" t="s">
        <v>19</v>
      </c>
      <c r="L10" s="36"/>
      <c r="M10" s="36"/>
      <c r="N10" s="36"/>
      <c r="O10" s="36"/>
      <c r="P10" s="36"/>
      <c r="Q10" s="36"/>
      <c r="R10" s="37"/>
      <c r="S10" s="22"/>
    </row>
    <row r="11" spans="1:26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56" t="s">
        <v>20</v>
      </c>
      <c r="L11" s="36"/>
      <c r="M11" s="36"/>
      <c r="N11" s="36"/>
      <c r="O11" s="36"/>
      <c r="P11" s="36"/>
      <c r="Q11" s="36"/>
      <c r="R11" s="37"/>
      <c r="S11" s="22"/>
    </row>
    <row r="12" spans="1:26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56" t="s">
        <v>21</v>
      </c>
      <c r="L12" s="36"/>
      <c r="M12" s="36"/>
      <c r="N12" s="36"/>
      <c r="O12" s="36"/>
      <c r="P12" s="36"/>
      <c r="Q12" s="36"/>
      <c r="R12" s="37"/>
      <c r="S12" s="22"/>
    </row>
    <row r="13" spans="1:26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56" t="s">
        <v>22</v>
      </c>
      <c r="L13" s="36"/>
      <c r="M13" s="36"/>
      <c r="N13" s="36"/>
      <c r="O13" s="36"/>
      <c r="P13" s="36"/>
      <c r="Q13" s="36"/>
      <c r="R13" s="37"/>
      <c r="S13" s="22"/>
    </row>
    <row r="14" spans="1:26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56" t="s">
        <v>23</v>
      </c>
      <c r="L14" s="36"/>
      <c r="M14" s="36"/>
      <c r="N14" s="36"/>
      <c r="O14" s="36"/>
      <c r="P14" s="36"/>
      <c r="Q14" s="36"/>
      <c r="R14" s="37"/>
      <c r="S14" s="22"/>
    </row>
    <row r="15" spans="1:26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56" t="s">
        <v>24</v>
      </c>
      <c r="L15" s="36"/>
      <c r="M15" s="36"/>
      <c r="N15" s="36"/>
      <c r="O15" s="36"/>
      <c r="P15" s="36"/>
      <c r="Q15" s="36"/>
      <c r="R15" s="37"/>
      <c r="S15" s="22"/>
    </row>
    <row r="16" spans="1:26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57" t="s">
        <v>25</v>
      </c>
      <c r="L16" s="40"/>
      <c r="M16" s="40"/>
      <c r="N16" s="40"/>
      <c r="O16" s="40"/>
      <c r="P16" s="40"/>
      <c r="Q16" s="40"/>
      <c r="R16" s="41"/>
      <c r="S16" s="22"/>
    </row>
    <row r="17" spans="1:19" x14ac:dyDescent="0.2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36"/>
      <c r="L17" s="36"/>
      <c r="M17" s="36"/>
      <c r="N17" s="36"/>
      <c r="O17" s="36"/>
      <c r="P17" s="36"/>
      <c r="Q17" s="36"/>
      <c r="R17" s="36"/>
      <c r="S17" s="22"/>
    </row>
    <row r="18" spans="1:19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36"/>
      <c r="L18" s="36"/>
      <c r="M18" s="36"/>
      <c r="N18" s="36"/>
      <c r="O18" s="36"/>
      <c r="P18" s="36"/>
      <c r="Q18" s="36"/>
      <c r="R18" s="36"/>
      <c r="S18" s="22"/>
    </row>
    <row r="19" spans="1:19" x14ac:dyDescent="0.2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36"/>
      <c r="L19" s="36"/>
      <c r="M19" s="36"/>
      <c r="N19" s="36"/>
      <c r="O19" s="36"/>
      <c r="P19" s="36"/>
      <c r="Q19" s="36"/>
      <c r="R19" s="36"/>
      <c r="S19" s="22"/>
    </row>
    <row r="20" spans="1:19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</row>
    <row r="21" spans="1:19" x14ac:dyDescent="0.2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</row>
    <row r="22" spans="1:19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</row>
    <row r="23" spans="1:19" ht="19.5" x14ac:dyDescent="0.3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100" t="s">
        <v>14</v>
      </c>
      <c r="L23" s="101"/>
      <c r="M23" s="101"/>
      <c r="N23" s="101"/>
      <c r="O23" s="101"/>
      <c r="P23" s="101"/>
      <c r="Q23" s="101"/>
      <c r="R23" s="102"/>
      <c r="S23" s="22"/>
    </row>
    <row r="24" spans="1:19" x14ac:dyDescent="0.2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58" t="s">
        <v>26</v>
      </c>
      <c r="L24" s="50"/>
      <c r="M24" s="50"/>
      <c r="N24" s="50"/>
      <c r="O24" s="50"/>
      <c r="P24" s="50"/>
      <c r="Q24" s="50"/>
      <c r="R24" s="51"/>
      <c r="S24" s="22"/>
    </row>
    <row r="25" spans="1:19" x14ac:dyDescent="0.2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59" t="s">
        <v>27</v>
      </c>
      <c r="L25" s="52"/>
      <c r="M25" s="52"/>
      <c r="N25" s="52"/>
      <c r="O25" s="52"/>
      <c r="P25" s="52"/>
      <c r="Q25" s="52"/>
      <c r="R25" s="53"/>
      <c r="S25" s="22"/>
    </row>
    <row r="26" spans="1:19" x14ac:dyDescent="0.2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36"/>
      <c r="L26" s="36"/>
      <c r="M26" s="36"/>
      <c r="N26" s="36"/>
      <c r="O26" s="36"/>
      <c r="P26" s="36"/>
      <c r="Q26" s="36"/>
      <c r="R26" s="36"/>
      <c r="S26" s="22"/>
    </row>
    <row r="27" spans="1:19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36"/>
      <c r="L27" s="36"/>
      <c r="M27" s="36"/>
      <c r="N27" s="36"/>
      <c r="O27" s="36"/>
      <c r="P27" s="36"/>
      <c r="Q27" s="36"/>
      <c r="R27" s="36"/>
      <c r="S27" s="22"/>
    </row>
    <row r="28" spans="1:19" x14ac:dyDescent="0.2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36"/>
      <c r="L28" s="36"/>
      <c r="M28" s="36"/>
      <c r="N28" s="36"/>
      <c r="O28" s="36"/>
      <c r="P28" s="36"/>
      <c r="Q28" s="36"/>
      <c r="R28" s="36"/>
      <c r="S28" s="22"/>
    </row>
    <row r="29" spans="1:19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36"/>
      <c r="L29" s="36"/>
      <c r="M29" s="36"/>
      <c r="N29" s="36"/>
      <c r="O29" s="36"/>
      <c r="P29" s="36"/>
      <c r="Q29" s="36"/>
      <c r="R29" s="36"/>
      <c r="S29" s="22"/>
    </row>
    <row r="30" spans="1:19" ht="21.75" customHeight="1" x14ac:dyDescent="0.2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36"/>
      <c r="L30" s="36"/>
      <c r="M30" s="36"/>
      <c r="N30" s="36"/>
      <c r="O30" s="36"/>
      <c r="P30" s="36"/>
      <c r="Q30" s="36"/>
      <c r="R30" s="36"/>
      <c r="S30" s="22"/>
    </row>
    <row r="31" spans="1:19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36"/>
      <c r="L31" s="36"/>
      <c r="M31" s="36"/>
      <c r="N31" s="36"/>
      <c r="O31" s="36"/>
      <c r="P31" s="36"/>
      <c r="Q31" s="36"/>
      <c r="R31" s="36"/>
      <c r="S31" s="22"/>
    </row>
    <row r="32" spans="1:19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S32" s="22"/>
    </row>
    <row r="33" spans="1:19" ht="19.5" x14ac:dyDescent="0.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100" t="s">
        <v>8</v>
      </c>
      <c r="L33" s="101"/>
      <c r="M33" s="101"/>
      <c r="N33" s="101"/>
      <c r="O33" s="101"/>
      <c r="P33" s="101"/>
      <c r="Q33" s="101"/>
      <c r="R33" s="102"/>
      <c r="S33" s="22"/>
    </row>
    <row r="34" spans="1:19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33"/>
      <c r="L34" s="34"/>
      <c r="M34" s="34"/>
      <c r="N34" s="34"/>
      <c r="O34" s="34"/>
      <c r="P34" s="34"/>
      <c r="Q34" s="34"/>
      <c r="R34" s="42"/>
      <c r="S34" s="22"/>
    </row>
    <row r="35" spans="1:19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35"/>
      <c r="L35" s="36"/>
      <c r="M35" s="36"/>
      <c r="N35" s="36"/>
      <c r="O35" s="36"/>
      <c r="P35" s="36"/>
      <c r="Q35" s="36"/>
      <c r="R35" s="37"/>
      <c r="S35" s="22"/>
    </row>
    <row r="36" spans="1:19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35"/>
      <c r="L36" s="36"/>
      <c r="M36" s="36"/>
      <c r="N36" s="36"/>
      <c r="O36" s="36"/>
      <c r="P36" s="36"/>
      <c r="Q36" s="36"/>
      <c r="R36" s="37"/>
      <c r="S36" s="22"/>
    </row>
    <row r="37" spans="1:19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35"/>
      <c r="L37" s="36"/>
      <c r="M37" s="36"/>
      <c r="N37" s="36"/>
      <c r="O37" s="36"/>
      <c r="P37" s="36"/>
      <c r="Q37" s="36"/>
      <c r="R37" s="37"/>
      <c r="S37" s="22"/>
    </row>
    <row r="38" spans="1:19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35"/>
      <c r="L38" s="36"/>
      <c r="M38" s="36"/>
      <c r="N38" s="36"/>
      <c r="O38" s="36"/>
      <c r="P38" s="36"/>
      <c r="Q38" s="36"/>
      <c r="R38" s="37"/>
      <c r="S38" s="22"/>
    </row>
    <row r="39" spans="1:19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35"/>
      <c r="L39" s="36"/>
      <c r="M39" s="36"/>
      <c r="N39" s="36"/>
      <c r="O39" s="36"/>
      <c r="P39" s="36"/>
      <c r="Q39" s="36"/>
      <c r="R39" s="37"/>
      <c r="S39" s="22"/>
    </row>
    <row r="40" spans="1:19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39"/>
      <c r="L40" s="40"/>
      <c r="M40" s="40"/>
      <c r="N40" s="40"/>
      <c r="O40" s="40"/>
      <c r="P40" s="40"/>
      <c r="Q40" s="40"/>
      <c r="R40" s="41"/>
      <c r="S40" s="22"/>
    </row>
    <row r="41" spans="1:19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40"/>
      <c r="L41" s="40"/>
      <c r="M41" s="40"/>
      <c r="N41" s="40"/>
      <c r="O41" s="40"/>
      <c r="P41" s="40"/>
      <c r="Q41" s="40"/>
      <c r="R41" s="40"/>
      <c r="S41" s="25"/>
    </row>
  </sheetData>
  <mergeCells count="4">
    <mergeCell ref="K7:R7"/>
    <mergeCell ref="K23:R23"/>
    <mergeCell ref="K33:R33"/>
    <mergeCell ref="A2:S5"/>
  </mergeCells>
  <hyperlinks>
    <hyperlink ref="K24" r:id="rId1" display="CPM-DPM Quality metrics" xr:uid="{00BFF413-4EED-44CA-AFB2-4BF8A74A4ACA}"/>
    <hyperlink ref="K25" r:id="rId2" xr:uid="{7BF7B29C-D067-41F1-8DF7-8ECAB0B444D6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AE25-7BAA-40FC-9906-AB265A9FA965}">
  <sheetPr>
    <tabColor rgb="FFACAF48"/>
  </sheetPr>
  <dimension ref="A1:AA57"/>
  <sheetViews>
    <sheetView zoomScale="85" zoomScaleNormal="85" workbookViewId="0">
      <selection activeCell="S29" sqref="S29:Z29"/>
    </sheetView>
  </sheetViews>
  <sheetFormatPr defaultRowHeight="15" x14ac:dyDescent="0.25"/>
  <cols>
    <col min="1" max="1" width="4" style="19" customWidth="1"/>
    <col min="2" max="10" width="9.140625" style="19"/>
    <col min="11" max="16384" width="9.140625" style="32"/>
  </cols>
  <sheetData>
    <row r="1" spans="1:27" s="19" customFormat="1" ht="12" customHeight="1" x14ac:dyDescent="0.25"/>
    <row r="2" spans="1:27" s="19" customFormat="1" ht="6.75" customHeight="1" x14ac:dyDescent="0.25"/>
    <row r="3" spans="1:27" s="19" customFormat="1" ht="15" customHeight="1" x14ac:dyDescent="0.25">
      <c r="A3" s="112" t="s">
        <v>3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4"/>
    </row>
    <row r="4" spans="1:27" s="19" customFormat="1" ht="20.25" customHeight="1" x14ac:dyDescent="0.25">
      <c r="A4" s="115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7"/>
    </row>
    <row r="5" spans="1:27" s="19" customFormat="1" ht="29.25" customHeight="1" x14ac:dyDescent="0.25">
      <c r="A5" s="115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7"/>
    </row>
    <row r="6" spans="1:27" s="19" customFormat="1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</row>
    <row r="7" spans="1:27" s="19" customFormat="1" ht="19.5" x14ac:dyDescent="0.3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09" t="s">
        <v>7</v>
      </c>
      <c r="T7" s="110"/>
      <c r="U7" s="110"/>
      <c r="V7" s="110"/>
      <c r="W7" s="110"/>
      <c r="X7" s="110"/>
      <c r="Y7" s="110"/>
      <c r="Z7" s="111"/>
      <c r="AA7" s="22"/>
    </row>
    <row r="8" spans="1:27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36"/>
      <c r="L8" s="36"/>
      <c r="M8" s="36"/>
      <c r="N8" s="36"/>
      <c r="O8" s="36"/>
      <c r="P8" s="36"/>
      <c r="Q8" s="36"/>
      <c r="R8" s="36"/>
      <c r="S8" s="60" t="s">
        <v>28</v>
      </c>
      <c r="T8" s="50"/>
      <c r="U8" s="50"/>
      <c r="V8" s="50"/>
      <c r="W8" s="50"/>
      <c r="X8" s="50"/>
      <c r="Y8" s="50"/>
      <c r="Z8" s="51"/>
      <c r="AA8" s="37"/>
    </row>
    <row r="9" spans="1:27" x14ac:dyDescent="0.25">
      <c r="A9" s="20"/>
      <c r="B9" s="21"/>
      <c r="C9" s="21"/>
      <c r="D9" s="21"/>
      <c r="E9" s="21"/>
      <c r="F9" s="21"/>
      <c r="G9" s="21"/>
      <c r="H9" s="21"/>
      <c r="I9" s="21"/>
      <c r="J9" s="21"/>
      <c r="K9" s="36"/>
      <c r="L9" s="36"/>
      <c r="M9" s="36"/>
      <c r="N9" s="36"/>
      <c r="O9" s="36"/>
      <c r="P9" s="36"/>
      <c r="Q9" s="36"/>
      <c r="R9" s="36"/>
      <c r="S9" s="60" t="s">
        <v>29</v>
      </c>
      <c r="T9" s="50"/>
      <c r="U9" s="50"/>
      <c r="V9" s="50"/>
      <c r="W9" s="50"/>
      <c r="X9" s="50"/>
      <c r="Y9" s="50"/>
      <c r="Z9" s="51"/>
      <c r="AA9" s="37"/>
    </row>
    <row r="10" spans="1:27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36"/>
      <c r="L10" s="36"/>
      <c r="M10" s="36"/>
      <c r="N10" s="36"/>
      <c r="O10" s="36"/>
      <c r="P10" s="36"/>
      <c r="Q10" s="36"/>
      <c r="R10" s="36"/>
      <c r="S10" s="60" t="s">
        <v>30</v>
      </c>
      <c r="T10" s="50"/>
      <c r="U10" s="50"/>
      <c r="V10" s="50"/>
      <c r="W10" s="50"/>
      <c r="X10" s="50"/>
      <c r="Y10" s="50"/>
      <c r="Z10" s="51"/>
      <c r="AA10" s="37"/>
    </row>
    <row r="11" spans="1:27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36"/>
      <c r="L11" s="36"/>
      <c r="M11" s="36"/>
      <c r="N11" s="36"/>
      <c r="O11" s="36"/>
      <c r="P11" s="36"/>
      <c r="Q11" s="36"/>
      <c r="R11" s="36"/>
      <c r="S11" s="60" t="s">
        <v>31</v>
      </c>
      <c r="T11" s="50"/>
      <c r="U11" s="50"/>
      <c r="V11" s="50"/>
      <c r="W11" s="50"/>
      <c r="X11" s="50"/>
      <c r="Y11" s="50"/>
      <c r="Z11" s="51"/>
      <c r="AA11" s="37"/>
    </row>
    <row r="12" spans="1:27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36"/>
      <c r="L12" s="36"/>
      <c r="M12" s="36"/>
      <c r="N12" s="36"/>
      <c r="O12" s="36"/>
      <c r="P12" s="36"/>
      <c r="Q12" s="36"/>
      <c r="R12" s="36"/>
      <c r="S12" s="60" t="s">
        <v>32</v>
      </c>
      <c r="T12" s="50"/>
      <c r="U12" s="50"/>
      <c r="V12" s="50"/>
      <c r="W12" s="50"/>
      <c r="X12" s="50"/>
      <c r="Y12" s="50"/>
      <c r="Z12" s="51"/>
      <c r="AA12" s="37"/>
    </row>
    <row r="13" spans="1:27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36"/>
      <c r="L13" s="36"/>
      <c r="M13" s="36"/>
      <c r="N13" s="36"/>
      <c r="O13" s="36"/>
      <c r="P13" s="36"/>
      <c r="Q13" s="36"/>
      <c r="R13" s="36"/>
      <c r="S13" s="60" t="s">
        <v>33</v>
      </c>
      <c r="T13" s="50"/>
      <c r="U13" s="50"/>
      <c r="V13" s="50"/>
      <c r="W13" s="50"/>
      <c r="X13" s="50"/>
      <c r="Y13" s="50"/>
      <c r="Z13" s="51"/>
      <c r="AA13" s="37"/>
    </row>
    <row r="14" spans="1:27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36"/>
      <c r="L14" s="36"/>
      <c r="M14" s="36"/>
      <c r="N14" s="36"/>
      <c r="O14" s="36"/>
      <c r="P14" s="36"/>
      <c r="Q14" s="36"/>
      <c r="R14" s="36"/>
      <c r="S14" s="60" t="s">
        <v>34</v>
      </c>
      <c r="T14" s="50"/>
      <c r="U14" s="50"/>
      <c r="V14" s="50"/>
      <c r="W14" s="50"/>
      <c r="X14" s="50"/>
      <c r="Y14" s="50"/>
      <c r="Z14" s="51"/>
      <c r="AA14" s="37"/>
    </row>
    <row r="15" spans="1:27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36"/>
      <c r="L15" s="36"/>
      <c r="M15" s="36"/>
      <c r="N15" s="36"/>
      <c r="O15" s="36"/>
      <c r="P15" s="36"/>
      <c r="Q15" s="36"/>
      <c r="R15" s="36"/>
      <c r="S15" s="61" t="s">
        <v>35</v>
      </c>
      <c r="T15" s="52"/>
      <c r="U15" s="52"/>
      <c r="V15" s="52"/>
      <c r="W15" s="52"/>
      <c r="X15" s="52"/>
      <c r="Y15" s="52"/>
      <c r="Z15" s="53"/>
      <c r="AA15" s="37"/>
    </row>
    <row r="16" spans="1:27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7"/>
    </row>
    <row r="17" spans="1:27" x14ac:dyDescent="0.2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 spans="1:27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7"/>
    </row>
    <row r="19" spans="1:27" x14ac:dyDescent="0.2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7"/>
    </row>
    <row r="20" spans="1:27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36"/>
      <c r="L20" s="36"/>
      <c r="M20" s="36"/>
      <c r="N20" s="36"/>
      <c r="O20" s="36"/>
      <c r="P20" s="36"/>
      <c r="Q20" s="36"/>
      <c r="R20" s="36"/>
      <c r="AA20" s="37"/>
    </row>
    <row r="21" spans="1:27" ht="19.5" x14ac:dyDescent="0.3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36"/>
      <c r="L21" s="36"/>
      <c r="M21" s="36"/>
      <c r="N21" s="36"/>
      <c r="O21" s="36"/>
      <c r="P21" s="36"/>
      <c r="Q21" s="36"/>
      <c r="R21" s="36"/>
      <c r="S21" s="109" t="s">
        <v>14</v>
      </c>
      <c r="T21" s="110"/>
      <c r="U21" s="110"/>
      <c r="V21" s="110"/>
      <c r="W21" s="110"/>
      <c r="X21" s="110"/>
      <c r="Y21" s="110"/>
      <c r="Z21" s="111"/>
      <c r="AA21" s="37"/>
    </row>
    <row r="22" spans="1:27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36"/>
      <c r="L22" s="36"/>
      <c r="M22" s="36"/>
      <c r="N22" s="36"/>
      <c r="O22" s="36"/>
      <c r="P22" s="36"/>
      <c r="Q22" s="36"/>
      <c r="R22" s="36"/>
      <c r="S22" s="62" t="s">
        <v>36</v>
      </c>
      <c r="T22" s="50"/>
      <c r="U22" s="50"/>
      <c r="V22" s="50"/>
      <c r="W22" s="50"/>
      <c r="X22" s="50"/>
      <c r="Y22" s="50"/>
      <c r="Z22" s="51"/>
      <c r="AA22" s="37"/>
    </row>
    <row r="23" spans="1:27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36"/>
      <c r="L23" s="36"/>
      <c r="M23" s="36"/>
      <c r="N23" s="36"/>
      <c r="O23" s="36"/>
      <c r="P23" s="36"/>
      <c r="Q23" s="36"/>
      <c r="R23" s="36"/>
      <c r="S23" s="63" t="s">
        <v>37</v>
      </c>
      <c r="T23" s="52"/>
      <c r="U23" s="52"/>
      <c r="V23" s="52"/>
      <c r="W23" s="52"/>
      <c r="X23" s="52"/>
      <c r="Y23" s="52"/>
      <c r="Z23" s="53"/>
      <c r="AA23" s="37"/>
    </row>
    <row r="24" spans="1:27" x14ac:dyDescent="0.2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7"/>
    </row>
    <row r="25" spans="1:27" x14ac:dyDescent="0.2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</row>
    <row r="26" spans="1:27" x14ac:dyDescent="0.2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7"/>
    </row>
    <row r="27" spans="1:27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7"/>
    </row>
    <row r="28" spans="1:27" x14ac:dyDescent="0.2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7"/>
    </row>
    <row r="29" spans="1:27" ht="19.5" x14ac:dyDescent="0.3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36"/>
      <c r="L29" s="36"/>
      <c r="M29" s="36"/>
      <c r="N29" s="36"/>
      <c r="O29" s="36"/>
      <c r="P29" s="36"/>
      <c r="Q29" s="36"/>
      <c r="R29" s="36"/>
      <c r="S29" s="109" t="s">
        <v>8</v>
      </c>
      <c r="T29" s="110"/>
      <c r="U29" s="110"/>
      <c r="V29" s="110"/>
      <c r="W29" s="110"/>
      <c r="X29" s="110"/>
      <c r="Y29" s="110"/>
      <c r="Z29" s="111"/>
      <c r="AA29" s="37"/>
    </row>
    <row r="30" spans="1:27" x14ac:dyDescent="0.2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36"/>
      <c r="L30" s="36"/>
      <c r="M30" s="36"/>
      <c r="N30" s="36"/>
      <c r="O30" s="36"/>
      <c r="P30" s="36"/>
      <c r="Q30" s="36"/>
      <c r="R30" s="36"/>
      <c r="S30" s="35"/>
      <c r="T30" s="36"/>
      <c r="U30" s="36"/>
      <c r="V30" s="36"/>
      <c r="W30" s="36"/>
      <c r="X30" s="36"/>
      <c r="Y30" s="36"/>
      <c r="Z30" s="37"/>
      <c r="AA30" s="37"/>
    </row>
    <row r="31" spans="1:27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36"/>
      <c r="L31" s="36"/>
      <c r="M31" s="36"/>
      <c r="N31" s="36"/>
      <c r="O31" s="36"/>
      <c r="P31" s="36"/>
      <c r="Q31" s="36"/>
      <c r="R31" s="36"/>
      <c r="S31" s="35"/>
      <c r="T31" s="36"/>
      <c r="U31" s="36"/>
      <c r="V31" s="36"/>
      <c r="W31" s="36"/>
      <c r="X31" s="36"/>
      <c r="Y31" s="36"/>
      <c r="Z31" s="37"/>
      <c r="AA31" s="37"/>
    </row>
    <row r="32" spans="1:27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36"/>
      <c r="L32" s="36"/>
      <c r="M32" s="36"/>
      <c r="N32" s="36"/>
      <c r="O32" s="36"/>
      <c r="P32" s="36"/>
      <c r="Q32" s="36"/>
      <c r="R32" s="36"/>
      <c r="S32" s="35"/>
      <c r="T32" s="36"/>
      <c r="U32" s="36"/>
      <c r="V32" s="36"/>
      <c r="W32" s="36"/>
      <c r="X32" s="36"/>
      <c r="Y32" s="36"/>
      <c r="Z32" s="37"/>
      <c r="AA32" s="37"/>
    </row>
    <row r="33" spans="1:27" x14ac:dyDescent="0.2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36"/>
      <c r="L33" s="36"/>
      <c r="M33" s="36"/>
      <c r="N33" s="36"/>
      <c r="O33" s="36"/>
      <c r="P33" s="36"/>
      <c r="Q33" s="36"/>
      <c r="R33" s="36"/>
      <c r="S33" s="35"/>
      <c r="T33" s="36"/>
      <c r="U33" s="36"/>
      <c r="V33" s="36"/>
      <c r="W33" s="36"/>
      <c r="X33" s="36"/>
      <c r="Y33" s="36"/>
      <c r="Z33" s="37"/>
      <c r="AA33" s="37"/>
    </row>
    <row r="34" spans="1:27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36"/>
      <c r="L34" s="36"/>
      <c r="M34" s="36"/>
      <c r="N34" s="36"/>
      <c r="O34" s="36"/>
      <c r="P34" s="36"/>
      <c r="Q34" s="36"/>
      <c r="R34" s="36"/>
      <c r="S34" s="35"/>
      <c r="T34" s="36"/>
      <c r="U34" s="36"/>
      <c r="V34" s="36"/>
      <c r="W34" s="36"/>
      <c r="X34" s="36"/>
      <c r="Y34" s="36"/>
      <c r="Z34" s="37"/>
      <c r="AA34" s="37"/>
    </row>
    <row r="35" spans="1:27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36"/>
      <c r="L35" s="36"/>
      <c r="M35" s="36"/>
      <c r="N35" s="36"/>
      <c r="O35" s="36"/>
      <c r="P35" s="36"/>
      <c r="Q35" s="36"/>
      <c r="R35" s="36"/>
      <c r="S35" s="35"/>
      <c r="T35" s="36"/>
      <c r="U35" s="36"/>
      <c r="V35" s="36"/>
      <c r="W35" s="36"/>
      <c r="X35" s="36"/>
      <c r="Y35" s="36"/>
      <c r="Z35" s="37"/>
      <c r="AA35" s="37"/>
    </row>
    <row r="36" spans="1:27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36"/>
      <c r="L36" s="36"/>
      <c r="M36" s="36"/>
      <c r="N36" s="36"/>
      <c r="O36" s="36"/>
      <c r="P36" s="36"/>
      <c r="Q36" s="36"/>
      <c r="R36" s="36"/>
      <c r="S36" s="39"/>
      <c r="T36" s="40"/>
      <c r="U36" s="40"/>
      <c r="V36" s="40"/>
      <c r="W36" s="40"/>
      <c r="X36" s="40"/>
      <c r="Y36" s="40"/>
      <c r="Z36" s="41"/>
      <c r="AA36" s="37"/>
    </row>
    <row r="37" spans="1:27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7"/>
    </row>
    <row r="38" spans="1:27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7"/>
    </row>
    <row r="39" spans="1:27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7"/>
    </row>
    <row r="40" spans="1:27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7"/>
    </row>
    <row r="41" spans="1:27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7"/>
    </row>
    <row r="42" spans="1:2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7"/>
    </row>
    <row r="43" spans="1:2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7"/>
    </row>
    <row r="44" spans="1:2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7"/>
    </row>
    <row r="45" spans="1:27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7"/>
    </row>
    <row r="46" spans="1:27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7"/>
    </row>
    <row r="47" spans="1:27" x14ac:dyDescent="0.2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7"/>
    </row>
    <row r="48" spans="1:27" x14ac:dyDescent="0.2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7"/>
    </row>
    <row r="49" spans="1:27" x14ac:dyDescent="0.2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7"/>
    </row>
    <row r="50" spans="1:27" x14ac:dyDescent="0.2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7"/>
    </row>
    <row r="51" spans="1:27" x14ac:dyDescent="0.2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7"/>
    </row>
    <row r="52" spans="1:27" x14ac:dyDescent="0.25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7"/>
    </row>
    <row r="53" spans="1:27" x14ac:dyDescent="0.25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7"/>
    </row>
    <row r="54" spans="1:27" x14ac:dyDescent="0.2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7"/>
    </row>
    <row r="55" spans="1:27" x14ac:dyDescent="0.2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7"/>
    </row>
    <row r="56" spans="1:27" x14ac:dyDescent="0.2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7"/>
    </row>
    <row r="57" spans="1:27" x14ac:dyDescent="0.25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1"/>
    </row>
  </sheetData>
  <mergeCells count="4">
    <mergeCell ref="S7:Z7"/>
    <mergeCell ref="S21:Z21"/>
    <mergeCell ref="S29:Z29"/>
    <mergeCell ref="A3:AA5"/>
  </mergeCells>
  <hyperlinks>
    <hyperlink ref="S22" r:id="rId1" xr:uid="{25B5B9F6-6368-4E97-B600-4C9BFC5463DE}"/>
    <hyperlink ref="S23" r:id="rId2" xr:uid="{D863FEF6-C024-4D67-9466-120B4BF1D858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871C-4BBF-4E7B-ACB9-5128BE77E020}">
  <sheetPr>
    <tabColor rgb="FF26424B"/>
  </sheetPr>
  <dimension ref="A1:Z43"/>
  <sheetViews>
    <sheetView zoomScale="85" zoomScaleNormal="85" workbookViewId="0">
      <selection activeCell="K31" sqref="K31:R31"/>
    </sheetView>
  </sheetViews>
  <sheetFormatPr defaultRowHeight="15" x14ac:dyDescent="0.25"/>
  <cols>
    <col min="1" max="10" width="9.140625" style="19"/>
    <col min="11" max="16384" width="9.140625" style="32"/>
  </cols>
  <sheetData>
    <row r="1" spans="1:26" s="19" customFormat="1" ht="5.25" customHeight="1" x14ac:dyDescent="0.25"/>
    <row r="2" spans="1:26" s="19" customFormat="1" ht="10.5" customHeight="1" x14ac:dyDescent="0.25"/>
    <row r="3" spans="1:26" s="19" customFormat="1" ht="17.25" customHeight="1" x14ac:dyDescent="0.25">
      <c r="A3" s="121" t="s">
        <v>4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3"/>
    </row>
    <row r="4" spans="1:26" s="19" customFormat="1" ht="15" customHeight="1" x14ac:dyDescent="0.25">
      <c r="A4" s="124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6"/>
    </row>
    <row r="5" spans="1:26" s="19" customFormat="1" ht="32.25" customHeight="1" x14ac:dyDescent="0.25">
      <c r="A5" s="124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6"/>
    </row>
    <row r="6" spans="1:26" s="19" customFormat="1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2"/>
    </row>
    <row r="7" spans="1:26" s="19" customFormat="1" ht="19.5" x14ac:dyDescent="0.3">
      <c r="A7" s="20"/>
      <c r="B7" s="21"/>
      <c r="C7" s="21"/>
      <c r="D7" s="21"/>
      <c r="E7" s="21"/>
      <c r="F7" s="21"/>
      <c r="G7" s="21"/>
      <c r="H7" s="21"/>
      <c r="I7" s="21"/>
      <c r="J7" s="21"/>
      <c r="K7" s="118" t="s">
        <v>7</v>
      </c>
      <c r="L7" s="119"/>
      <c r="M7" s="119"/>
      <c r="N7" s="119"/>
      <c r="O7" s="119"/>
      <c r="P7" s="119"/>
      <c r="Q7" s="119"/>
      <c r="R7" s="120"/>
      <c r="S7" s="70"/>
      <c r="T7" s="64"/>
      <c r="U7" s="64"/>
      <c r="V7" s="64"/>
      <c r="W7" s="64"/>
      <c r="X7" s="64"/>
      <c r="Y7" s="64"/>
      <c r="Z7" s="64"/>
    </row>
    <row r="8" spans="1:26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65" t="s">
        <v>38</v>
      </c>
      <c r="L8" s="36"/>
      <c r="M8" s="36"/>
      <c r="N8" s="36"/>
      <c r="O8" s="36"/>
      <c r="P8" s="36"/>
      <c r="Q8" s="36"/>
      <c r="R8" s="37"/>
      <c r="S8" s="37"/>
    </row>
    <row r="9" spans="1:26" x14ac:dyDescent="0.25">
      <c r="A9" s="20"/>
      <c r="B9" s="21"/>
      <c r="C9" s="21"/>
      <c r="D9" s="21"/>
      <c r="E9" s="21"/>
      <c r="F9" s="21"/>
      <c r="G9" s="21"/>
      <c r="H9" s="21"/>
      <c r="I9" s="21"/>
      <c r="J9" s="21"/>
      <c r="K9" s="65" t="s">
        <v>39</v>
      </c>
      <c r="L9" s="36"/>
      <c r="M9" s="36"/>
      <c r="N9" s="36"/>
      <c r="O9" s="36"/>
      <c r="P9" s="36"/>
      <c r="Q9" s="36"/>
      <c r="R9" s="37"/>
      <c r="S9" s="37"/>
    </row>
    <row r="10" spans="1:26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65"/>
      <c r="L10" s="66" t="s">
        <v>40</v>
      </c>
      <c r="M10" s="36"/>
      <c r="N10" s="36"/>
      <c r="O10" s="36"/>
      <c r="P10" s="36"/>
      <c r="Q10" s="36"/>
      <c r="R10" s="37"/>
      <c r="S10" s="37"/>
    </row>
    <row r="11" spans="1:26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65"/>
      <c r="L11" s="66" t="s">
        <v>41</v>
      </c>
      <c r="M11" s="36"/>
      <c r="N11" s="36"/>
      <c r="O11" s="36"/>
      <c r="P11" s="36"/>
      <c r="Q11" s="36"/>
      <c r="R11" s="37"/>
      <c r="S11" s="37"/>
    </row>
    <row r="12" spans="1:26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65"/>
      <c r="L12" s="66" t="s">
        <v>42</v>
      </c>
      <c r="M12" s="36"/>
      <c r="N12" s="36"/>
      <c r="O12" s="36"/>
      <c r="P12" s="36"/>
      <c r="Q12" s="36"/>
      <c r="R12" s="37"/>
      <c r="S12" s="37"/>
    </row>
    <row r="13" spans="1:26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65"/>
      <c r="L13" s="66" t="s">
        <v>43</v>
      </c>
      <c r="M13" s="36"/>
      <c r="N13" s="36"/>
      <c r="O13" s="36"/>
      <c r="P13" s="36"/>
      <c r="Q13" s="36"/>
      <c r="R13" s="37"/>
      <c r="S13" s="37"/>
    </row>
    <row r="14" spans="1:26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65"/>
      <c r="L14" s="66" t="s">
        <v>44</v>
      </c>
      <c r="M14" s="36"/>
      <c r="N14" s="36"/>
      <c r="O14" s="36"/>
      <c r="P14" s="36"/>
      <c r="Q14" s="36"/>
      <c r="R14" s="37"/>
      <c r="S14" s="37"/>
    </row>
    <row r="15" spans="1:26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65"/>
      <c r="L15" s="66" t="s">
        <v>45</v>
      </c>
      <c r="M15" s="36"/>
      <c r="N15" s="36"/>
      <c r="O15" s="36"/>
      <c r="P15" s="36"/>
      <c r="Q15" s="36"/>
      <c r="R15" s="37"/>
      <c r="S15" s="37"/>
    </row>
    <row r="16" spans="1:26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67" t="s">
        <v>46</v>
      </c>
      <c r="L16" s="40"/>
      <c r="M16" s="40"/>
      <c r="N16" s="40"/>
      <c r="O16" s="40"/>
      <c r="P16" s="40"/>
      <c r="Q16" s="40"/>
      <c r="R16" s="41"/>
      <c r="S16" s="37"/>
    </row>
    <row r="17" spans="1:19" x14ac:dyDescent="0.2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36"/>
      <c r="L17" s="36"/>
      <c r="M17" s="36"/>
      <c r="N17" s="36"/>
      <c r="O17" s="36"/>
      <c r="P17" s="36"/>
      <c r="Q17" s="36"/>
      <c r="R17" s="36"/>
      <c r="S17" s="37"/>
    </row>
    <row r="18" spans="1:19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36"/>
      <c r="L18" s="36"/>
      <c r="M18" s="36"/>
      <c r="N18" s="36"/>
      <c r="O18" s="36"/>
      <c r="P18" s="36"/>
      <c r="Q18" s="36"/>
      <c r="R18" s="36"/>
      <c r="S18" s="37"/>
    </row>
    <row r="19" spans="1:19" x14ac:dyDescent="0.2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36"/>
      <c r="L19" s="36"/>
      <c r="M19" s="36"/>
      <c r="N19" s="36"/>
      <c r="O19" s="36"/>
      <c r="P19" s="36"/>
      <c r="Q19" s="36"/>
      <c r="R19" s="36"/>
      <c r="S19" s="37"/>
    </row>
    <row r="20" spans="1:19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S20" s="37"/>
    </row>
    <row r="21" spans="1:19" x14ac:dyDescent="0.25">
      <c r="A21" s="20"/>
      <c r="B21" s="21"/>
      <c r="C21" s="21"/>
      <c r="D21" s="21"/>
      <c r="E21" s="21"/>
      <c r="F21" s="21"/>
      <c r="G21" s="21"/>
      <c r="H21" s="21"/>
      <c r="I21" s="21"/>
      <c r="J21" s="21"/>
      <c r="S21" s="37"/>
    </row>
    <row r="22" spans="1:19" ht="19.5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118" t="s">
        <v>14</v>
      </c>
      <c r="L22" s="119"/>
      <c r="M22" s="119"/>
      <c r="N22" s="119"/>
      <c r="O22" s="119"/>
      <c r="P22" s="119"/>
      <c r="Q22" s="119"/>
      <c r="R22" s="120"/>
      <c r="S22" s="37"/>
    </row>
    <row r="23" spans="1:19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68" t="s">
        <v>36</v>
      </c>
      <c r="L23" s="36"/>
      <c r="M23" s="36"/>
      <c r="N23" s="36"/>
      <c r="O23" s="36"/>
      <c r="P23" s="36"/>
      <c r="Q23" s="36"/>
      <c r="R23" s="37"/>
      <c r="S23" s="37"/>
    </row>
    <row r="24" spans="1:19" x14ac:dyDescent="0.2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68" t="s">
        <v>47</v>
      </c>
      <c r="L24" s="36"/>
      <c r="M24" s="36"/>
      <c r="N24" s="36"/>
      <c r="O24" s="36"/>
      <c r="P24" s="36"/>
      <c r="Q24" s="36"/>
      <c r="R24" s="37"/>
      <c r="S24" s="37"/>
    </row>
    <row r="25" spans="1:19" x14ac:dyDescent="0.2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69" t="s">
        <v>48</v>
      </c>
      <c r="L25" s="40"/>
      <c r="M25" s="40"/>
      <c r="N25" s="40"/>
      <c r="O25" s="40"/>
      <c r="P25" s="40"/>
      <c r="Q25" s="40"/>
      <c r="R25" s="41"/>
      <c r="S25" s="37"/>
    </row>
    <row r="26" spans="1:19" x14ac:dyDescent="0.2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36"/>
      <c r="L26" s="36"/>
      <c r="M26" s="36"/>
      <c r="N26" s="36"/>
      <c r="O26" s="36"/>
      <c r="P26" s="36"/>
      <c r="Q26" s="36"/>
      <c r="R26" s="36"/>
      <c r="S26" s="37"/>
    </row>
    <row r="27" spans="1:19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36"/>
      <c r="L27" s="36"/>
      <c r="M27" s="36"/>
      <c r="N27" s="36"/>
      <c r="O27" s="36"/>
      <c r="P27" s="36"/>
      <c r="Q27" s="36"/>
      <c r="R27" s="36"/>
      <c r="S27" s="37"/>
    </row>
    <row r="28" spans="1:19" x14ac:dyDescent="0.2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36"/>
      <c r="L28" s="36"/>
      <c r="M28" s="36"/>
      <c r="N28" s="36"/>
      <c r="O28" s="36"/>
      <c r="P28" s="36"/>
      <c r="Q28" s="36"/>
      <c r="R28" s="36"/>
      <c r="S28" s="37"/>
    </row>
    <row r="29" spans="1:19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S29" s="37"/>
    </row>
    <row r="30" spans="1:19" x14ac:dyDescent="0.25">
      <c r="A30" s="20"/>
      <c r="B30" s="21"/>
      <c r="C30" s="21"/>
      <c r="D30" s="21"/>
      <c r="E30" s="21"/>
      <c r="F30" s="21"/>
      <c r="G30" s="21"/>
      <c r="H30" s="21"/>
      <c r="I30" s="21"/>
      <c r="J30" s="21"/>
      <c r="S30" s="37"/>
    </row>
    <row r="31" spans="1:19" ht="19.5" x14ac:dyDescent="0.3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118" t="s">
        <v>8</v>
      </c>
      <c r="L31" s="119"/>
      <c r="M31" s="119"/>
      <c r="N31" s="119"/>
      <c r="O31" s="119"/>
      <c r="P31" s="119"/>
      <c r="Q31" s="119"/>
      <c r="R31" s="120"/>
      <c r="S31" s="37"/>
    </row>
    <row r="32" spans="1:19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35"/>
      <c r="L32" s="36"/>
      <c r="M32" s="36"/>
      <c r="N32" s="36"/>
      <c r="O32" s="36"/>
      <c r="P32" s="36"/>
      <c r="Q32" s="36"/>
      <c r="R32" s="37"/>
      <c r="S32" s="37"/>
    </row>
    <row r="33" spans="1:19" x14ac:dyDescent="0.2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35"/>
      <c r="L33" s="36"/>
      <c r="M33" s="36"/>
      <c r="N33" s="36"/>
      <c r="O33" s="36"/>
      <c r="P33" s="36"/>
      <c r="Q33" s="36"/>
      <c r="R33" s="37"/>
      <c r="S33" s="37"/>
    </row>
    <row r="34" spans="1:19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35"/>
      <c r="L34" s="36"/>
      <c r="M34" s="36"/>
      <c r="N34" s="36"/>
      <c r="O34" s="36"/>
      <c r="P34" s="36"/>
      <c r="Q34" s="36"/>
      <c r="R34" s="37"/>
      <c r="S34" s="37"/>
    </row>
    <row r="35" spans="1:19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35"/>
      <c r="L35" s="36"/>
      <c r="M35" s="36"/>
      <c r="N35" s="36"/>
      <c r="O35" s="36"/>
      <c r="P35" s="36"/>
      <c r="Q35" s="36"/>
      <c r="R35" s="37"/>
      <c r="S35" s="37"/>
    </row>
    <row r="36" spans="1:19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35"/>
      <c r="L36" s="36"/>
      <c r="M36" s="36"/>
      <c r="N36" s="36"/>
      <c r="O36" s="36"/>
      <c r="P36" s="36"/>
      <c r="Q36" s="36"/>
      <c r="R36" s="37"/>
      <c r="S36" s="37"/>
    </row>
    <row r="37" spans="1:19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35"/>
      <c r="L37" s="36"/>
      <c r="M37" s="36"/>
      <c r="N37" s="36"/>
      <c r="O37" s="36"/>
      <c r="P37" s="36"/>
      <c r="Q37" s="36"/>
      <c r="R37" s="37"/>
      <c r="S37" s="37"/>
    </row>
    <row r="38" spans="1:19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39"/>
      <c r="L38" s="40"/>
      <c r="M38" s="40"/>
      <c r="N38" s="40"/>
      <c r="O38" s="40"/>
      <c r="P38" s="40"/>
      <c r="Q38" s="40"/>
      <c r="R38" s="41"/>
      <c r="S38" s="37"/>
    </row>
    <row r="39" spans="1:19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36"/>
      <c r="L39" s="36"/>
      <c r="M39" s="36"/>
      <c r="N39" s="36"/>
      <c r="O39" s="36"/>
      <c r="P39" s="36"/>
      <c r="Q39" s="36"/>
      <c r="R39" s="36"/>
      <c r="S39" s="37"/>
    </row>
    <row r="40" spans="1:19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36"/>
      <c r="L40" s="36"/>
      <c r="M40" s="36"/>
      <c r="N40" s="36"/>
      <c r="O40" s="36"/>
      <c r="P40" s="36"/>
      <c r="Q40" s="36"/>
      <c r="R40" s="36"/>
      <c r="S40" s="37"/>
    </row>
    <row r="41" spans="1:19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36"/>
      <c r="L41" s="36"/>
      <c r="M41" s="36"/>
      <c r="N41" s="36"/>
      <c r="O41" s="36"/>
      <c r="P41" s="36"/>
      <c r="Q41" s="36"/>
      <c r="R41" s="36"/>
      <c r="S41" s="37"/>
    </row>
    <row r="42" spans="1:19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36"/>
      <c r="L42" s="36"/>
      <c r="M42" s="36"/>
      <c r="N42" s="36"/>
      <c r="O42" s="36"/>
      <c r="P42" s="36"/>
      <c r="Q42" s="36"/>
      <c r="R42" s="36"/>
      <c r="S42" s="37"/>
    </row>
    <row r="43" spans="1:19" x14ac:dyDescent="0.2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40"/>
      <c r="L43" s="40"/>
      <c r="M43" s="40"/>
      <c r="N43" s="40"/>
      <c r="O43" s="40"/>
      <c r="P43" s="40"/>
      <c r="Q43" s="40"/>
      <c r="R43" s="40"/>
      <c r="S43" s="41"/>
    </row>
  </sheetData>
  <mergeCells count="4">
    <mergeCell ref="K7:R7"/>
    <mergeCell ref="K22:R22"/>
    <mergeCell ref="K31:R31"/>
    <mergeCell ref="A3:S5"/>
  </mergeCells>
  <hyperlinks>
    <hyperlink ref="K23" r:id="rId1" xr:uid="{FC60C13C-E48E-44BC-B320-78F461DA99A3}"/>
    <hyperlink ref="K24" r:id="rId2" xr:uid="{ADEF5908-CA98-4E2A-A432-992226FD9729}"/>
    <hyperlink ref="K25" r:id="rId3" xr:uid="{F90F494A-DA3C-486B-8040-A313CA05B2F2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853F-C36B-49AD-AB0F-86FF955FC0B7}">
  <sheetPr>
    <tabColor rgb="FFED686E"/>
  </sheetPr>
  <dimension ref="A1:Z41"/>
  <sheetViews>
    <sheetView zoomScale="85" zoomScaleNormal="85" workbookViewId="0">
      <selection activeCell="W14" sqref="W14"/>
    </sheetView>
  </sheetViews>
  <sheetFormatPr defaultRowHeight="15" x14ac:dyDescent="0.25"/>
  <cols>
    <col min="1" max="10" width="9.140625" style="19"/>
    <col min="11" max="16384" width="9.140625" style="32"/>
  </cols>
  <sheetData>
    <row r="1" spans="1:26" s="19" customFormat="1" ht="7.5" customHeight="1" x14ac:dyDescent="0.25"/>
    <row r="2" spans="1:26" s="19" customFormat="1" ht="7.5" customHeight="1" x14ac:dyDescent="0.25"/>
    <row r="3" spans="1:26" s="19" customFormat="1" ht="15" customHeight="1" x14ac:dyDescent="0.25">
      <c r="A3" s="130" t="s">
        <v>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2"/>
    </row>
    <row r="4" spans="1:26" s="19" customFormat="1" ht="23.25" customHeight="1" x14ac:dyDescent="0.25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5"/>
    </row>
    <row r="5" spans="1:26" s="19" customFormat="1" ht="29.25" customHeight="1" x14ac:dyDescent="0.25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5"/>
    </row>
    <row r="6" spans="1:26" s="19" customFormat="1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2"/>
    </row>
    <row r="7" spans="1:26" s="19" customFormat="1" ht="19.5" x14ac:dyDescent="0.3">
      <c r="A7" s="20"/>
      <c r="B7" s="21"/>
      <c r="C7" s="21"/>
      <c r="D7" s="21"/>
      <c r="E7" s="21"/>
      <c r="F7" s="21"/>
      <c r="G7" s="21"/>
      <c r="H7" s="21"/>
      <c r="I7" s="21"/>
      <c r="J7" s="21"/>
      <c r="K7" s="127" t="s">
        <v>7</v>
      </c>
      <c r="L7" s="128"/>
      <c r="M7" s="128"/>
      <c r="N7" s="128"/>
      <c r="O7" s="128"/>
      <c r="P7" s="128"/>
      <c r="Q7" s="128"/>
      <c r="R7" s="129"/>
      <c r="S7" s="70"/>
      <c r="T7" s="64"/>
      <c r="U7" s="64"/>
      <c r="V7" s="64"/>
      <c r="W7" s="64"/>
      <c r="X7" s="64"/>
      <c r="Y7" s="64"/>
      <c r="Z7" s="64"/>
    </row>
    <row r="8" spans="1:26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71" t="s">
        <v>49</v>
      </c>
      <c r="L8" s="36"/>
      <c r="M8" s="36"/>
      <c r="N8" s="36"/>
      <c r="O8" s="36"/>
      <c r="P8" s="36"/>
      <c r="Q8" s="36"/>
      <c r="R8" s="37"/>
      <c r="S8" s="37"/>
    </row>
    <row r="9" spans="1:26" x14ac:dyDescent="0.25">
      <c r="A9" s="20"/>
      <c r="B9" s="21"/>
      <c r="C9" s="21"/>
      <c r="D9" s="21"/>
      <c r="E9" s="21"/>
      <c r="F9" s="21"/>
      <c r="G9" s="21"/>
      <c r="H9" s="21"/>
      <c r="I9" s="21"/>
      <c r="J9" s="21"/>
      <c r="K9" s="71" t="s">
        <v>50</v>
      </c>
      <c r="L9" s="36"/>
      <c r="M9" s="36"/>
      <c r="N9" s="36"/>
      <c r="O9" s="36"/>
      <c r="P9" s="36"/>
      <c r="Q9" s="36"/>
      <c r="R9" s="37"/>
      <c r="S9" s="37"/>
    </row>
    <row r="10" spans="1:26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71" t="s">
        <v>51</v>
      </c>
      <c r="L10" s="36"/>
      <c r="M10" s="36"/>
      <c r="N10" s="36"/>
      <c r="O10" s="36"/>
      <c r="P10" s="36"/>
      <c r="Q10" s="36"/>
      <c r="R10" s="37"/>
      <c r="S10" s="37"/>
    </row>
    <row r="11" spans="1:26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71" t="s">
        <v>52</v>
      </c>
      <c r="L11" s="36"/>
      <c r="M11" s="36"/>
      <c r="N11" s="36"/>
      <c r="O11" s="36"/>
      <c r="P11" s="36"/>
      <c r="Q11" s="36"/>
      <c r="R11" s="37"/>
      <c r="S11" s="37"/>
    </row>
    <row r="12" spans="1:26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71" t="s">
        <v>53</v>
      </c>
      <c r="L12" s="36"/>
      <c r="M12" s="36"/>
      <c r="N12" s="36"/>
      <c r="O12" s="36"/>
      <c r="P12" s="36"/>
      <c r="Q12" s="36"/>
      <c r="R12" s="37"/>
      <c r="S12" s="37"/>
    </row>
    <row r="13" spans="1:26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71" t="s">
        <v>54</v>
      </c>
      <c r="L13" s="36"/>
      <c r="M13" s="36"/>
      <c r="N13" s="36"/>
      <c r="O13" s="36"/>
      <c r="P13" s="36"/>
      <c r="Q13" s="36"/>
      <c r="R13" s="37"/>
      <c r="S13" s="37"/>
    </row>
    <row r="14" spans="1:26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72" t="s">
        <v>55</v>
      </c>
      <c r="L14" s="40"/>
      <c r="M14" s="40"/>
      <c r="N14" s="40"/>
      <c r="O14" s="40"/>
      <c r="P14" s="40"/>
      <c r="Q14" s="40"/>
      <c r="R14" s="41"/>
      <c r="S14" s="37"/>
    </row>
    <row r="15" spans="1:26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36"/>
      <c r="L15" s="36"/>
      <c r="M15" s="36"/>
      <c r="N15" s="36"/>
      <c r="O15" s="36"/>
      <c r="P15" s="36"/>
      <c r="Q15" s="36"/>
      <c r="R15" s="36"/>
      <c r="S15" s="37"/>
    </row>
    <row r="16" spans="1:26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36"/>
      <c r="L16" s="36"/>
      <c r="M16" s="36"/>
      <c r="N16" s="36"/>
      <c r="O16" s="36"/>
      <c r="P16" s="36"/>
      <c r="Q16" s="36"/>
      <c r="R16" s="36"/>
      <c r="S16" s="37"/>
    </row>
    <row r="17" spans="1:19" x14ac:dyDescent="0.2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36"/>
      <c r="L17" s="36"/>
      <c r="M17" s="36"/>
      <c r="N17" s="36"/>
      <c r="O17" s="36"/>
      <c r="P17" s="36"/>
      <c r="Q17" s="36"/>
      <c r="R17" s="36"/>
      <c r="S17" s="37"/>
    </row>
    <row r="18" spans="1:19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36"/>
      <c r="L18" s="36"/>
      <c r="M18" s="36"/>
      <c r="N18" s="36"/>
      <c r="O18" s="36"/>
      <c r="P18" s="36"/>
      <c r="Q18" s="36"/>
      <c r="R18" s="36"/>
      <c r="S18" s="37"/>
    </row>
    <row r="19" spans="1:19" x14ac:dyDescent="0.2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36"/>
      <c r="L19" s="36"/>
      <c r="M19" s="36"/>
      <c r="N19" s="36"/>
      <c r="O19" s="36"/>
      <c r="P19" s="36"/>
      <c r="Q19" s="36"/>
      <c r="R19" s="36"/>
      <c r="S19" s="37"/>
    </row>
    <row r="20" spans="1:19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S20" s="37"/>
    </row>
    <row r="21" spans="1:19" x14ac:dyDescent="0.25">
      <c r="A21" s="20"/>
      <c r="B21" s="21"/>
      <c r="C21" s="21"/>
      <c r="D21" s="21"/>
      <c r="E21" s="21"/>
      <c r="F21" s="21"/>
      <c r="G21" s="21"/>
      <c r="H21" s="21"/>
      <c r="I21" s="21"/>
      <c r="J21" s="21"/>
      <c r="S21" s="37"/>
    </row>
    <row r="22" spans="1:19" ht="19.5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127" t="s">
        <v>14</v>
      </c>
      <c r="L22" s="128"/>
      <c r="M22" s="128"/>
      <c r="N22" s="128"/>
      <c r="O22" s="128"/>
      <c r="P22" s="128"/>
      <c r="Q22" s="128"/>
      <c r="R22" s="129"/>
      <c r="S22" s="37"/>
    </row>
    <row r="23" spans="1:19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35"/>
      <c r="L23" s="36"/>
      <c r="M23" s="36"/>
      <c r="N23" s="36"/>
      <c r="O23" s="36"/>
      <c r="P23" s="36"/>
      <c r="Q23" s="36"/>
      <c r="R23" s="37"/>
      <c r="S23" s="37"/>
    </row>
    <row r="24" spans="1:19" x14ac:dyDescent="0.2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39"/>
      <c r="L24" s="40"/>
      <c r="M24" s="40"/>
      <c r="N24" s="40"/>
      <c r="O24" s="40"/>
      <c r="P24" s="40"/>
      <c r="Q24" s="40"/>
      <c r="R24" s="41"/>
      <c r="S24" s="37"/>
    </row>
    <row r="25" spans="1:19" x14ac:dyDescent="0.2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36"/>
      <c r="L25" s="36"/>
      <c r="M25" s="36"/>
      <c r="N25" s="36"/>
      <c r="O25" s="36"/>
      <c r="P25" s="36"/>
      <c r="Q25" s="36"/>
      <c r="R25" s="36"/>
      <c r="S25" s="37"/>
    </row>
    <row r="26" spans="1:19" x14ac:dyDescent="0.2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36"/>
      <c r="L26" s="36"/>
      <c r="M26" s="36"/>
      <c r="N26" s="36"/>
      <c r="O26" s="36"/>
      <c r="P26" s="36"/>
      <c r="Q26" s="36"/>
      <c r="R26" s="36"/>
      <c r="S26" s="37"/>
    </row>
    <row r="27" spans="1:19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36"/>
      <c r="L27" s="36"/>
      <c r="M27" s="36"/>
      <c r="N27" s="36"/>
      <c r="O27" s="36"/>
      <c r="P27" s="36"/>
      <c r="Q27" s="36"/>
      <c r="R27" s="36"/>
      <c r="S27" s="37"/>
    </row>
    <row r="28" spans="1:19" x14ac:dyDescent="0.2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36"/>
      <c r="L28" s="36"/>
      <c r="M28" s="36"/>
      <c r="N28" s="36"/>
      <c r="O28" s="36"/>
      <c r="P28" s="36"/>
      <c r="Q28" s="36"/>
      <c r="R28" s="36"/>
      <c r="S28" s="37"/>
    </row>
    <row r="29" spans="1:19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S29" s="37"/>
    </row>
    <row r="30" spans="1:19" x14ac:dyDescent="0.25">
      <c r="A30" s="20"/>
      <c r="B30" s="21"/>
      <c r="C30" s="21"/>
      <c r="D30" s="21"/>
      <c r="E30" s="21"/>
      <c r="F30" s="21"/>
      <c r="G30" s="21"/>
      <c r="H30" s="21"/>
      <c r="I30" s="21"/>
      <c r="J30" s="21"/>
      <c r="S30" s="37"/>
    </row>
    <row r="31" spans="1:19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S31" s="37"/>
    </row>
    <row r="32" spans="1:19" ht="19.5" x14ac:dyDescent="0.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127" t="s">
        <v>8</v>
      </c>
      <c r="L32" s="128"/>
      <c r="M32" s="128"/>
      <c r="N32" s="128"/>
      <c r="O32" s="128"/>
      <c r="P32" s="128"/>
      <c r="Q32" s="128"/>
      <c r="R32" s="129"/>
      <c r="S32" s="37"/>
    </row>
    <row r="33" spans="1:19" x14ac:dyDescent="0.2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35"/>
      <c r="L33" s="36"/>
      <c r="M33" s="36"/>
      <c r="N33" s="36"/>
      <c r="O33" s="36"/>
      <c r="P33" s="36"/>
      <c r="Q33" s="36"/>
      <c r="R33" s="37"/>
      <c r="S33" s="37"/>
    </row>
    <row r="34" spans="1:19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35"/>
      <c r="L34" s="36"/>
      <c r="M34" s="36"/>
      <c r="N34" s="36"/>
      <c r="O34" s="36"/>
      <c r="P34" s="36"/>
      <c r="Q34" s="36"/>
      <c r="R34" s="37"/>
      <c r="S34" s="37"/>
    </row>
    <row r="35" spans="1:19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35"/>
      <c r="L35" s="36"/>
      <c r="M35" s="36"/>
      <c r="N35" s="36"/>
      <c r="O35" s="36"/>
      <c r="P35" s="36"/>
      <c r="Q35" s="36"/>
      <c r="R35" s="37"/>
      <c r="S35" s="37"/>
    </row>
    <row r="36" spans="1:19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35"/>
      <c r="L36" s="36"/>
      <c r="M36" s="36"/>
      <c r="N36" s="36"/>
      <c r="O36" s="36"/>
      <c r="P36" s="36"/>
      <c r="Q36" s="36"/>
      <c r="R36" s="37"/>
      <c r="S36" s="37"/>
    </row>
    <row r="37" spans="1:19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35"/>
      <c r="L37" s="36"/>
      <c r="M37" s="36"/>
      <c r="N37" s="36"/>
      <c r="O37" s="36"/>
      <c r="P37" s="36"/>
      <c r="Q37" s="36"/>
      <c r="R37" s="37"/>
      <c r="S37" s="37"/>
    </row>
    <row r="38" spans="1:19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35"/>
      <c r="L38" s="36"/>
      <c r="M38" s="36"/>
      <c r="N38" s="36"/>
      <c r="O38" s="36"/>
      <c r="P38" s="36"/>
      <c r="Q38" s="36"/>
      <c r="R38" s="37"/>
      <c r="S38" s="37"/>
    </row>
    <row r="39" spans="1:19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39"/>
      <c r="L39" s="40"/>
      <c r="M39" s="40"/>
      <c r="N39" s="40"/>
      <c r="O39" s="40"/>
      <c r="P39" s="40"/>
      <c r="Q39" s="40"/>
      <c r="R39" s="41"/>
      <c r="S39" s="37"/>
    </row>
    <row r="40" spans="1:19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36"/>
      <c r="L40" s="36"/>
      <c r="M40" s="36"/>
      <c r="N40" s="36"/>
      <c r="O40" s="36"/>
      <c r="P40" s="36"/>
      <c r="Q40" s="36"/>
      <c r="R40" s="36"/>
      <c r="S40" s="37"/>
    </row>
    <row r="41" spans="1:19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40"/>
      <c r="L41" s="40"/>
      <c r="M41" s="40"/>
      <c r="N41" s="40"/>
      <c r="O41" s="40"/>
      <c r="P41" s="40"/>
      <c r="Q41" s="40"/>
      <c r="R41" s="40"/>
      <c r="S41" s="41"/>
    </row>
  </sheetData>
  <mergeCells count="4">
    <mergeCell ref="K7:R7"/>
    <mergeCell ref="K22:R22"/>
    <mergeCell ref="K32:R32"/>
    <mergeCell ref="A3:S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75CE-2730-4408-9E2D-C62A1149B598}">
  <sheetPr>
    <tabColor rgb="FFFC6220"/>
  </sheetPr>
  <dimension ref="A1:AB31"/>
  <sheetViews>
    <sheetView tabSelected="1" workbookViewId="0">
      <selection activeCell="B1" sqref="B1:P4"/>
    </sheetView>
  </sheetViews>
  <sheetFormatPr defaultRowHeight="15" x14ac:dyDescent="0.25"/>
  <cols>
    <col min="1" max="1" width="16.42578125" style="19" customWidth="1"/>
    <col min="2" max="3" width="9.140625" style="19"/>
    <col min="4" max="4" width="18.5703125" style="19" customWidth="1"/>
    <col min="5" max="5" width="14.5703125" style="19" customWidth="1"/>
    <col min="6" max="7" width="9.5703125" style="19" customWidth="1"/>
    <col min="8" max="9" width="9.140625" style="19"/>
    <col min="10" max="10" width="11.7109375" style="19" customWidth="1"/>
    <col min="11" max="11" width="10.28515625" style="19" customWidth="1"/>
    <col min="12" max="12" width="16.7109375" style="19" customWidth="1"/>
    <col min="13" max="13" width="15.140625" style="19" customWidth="1"/>
    <col min="14" max="14" width="10.5703125" style="19" customWidth="1"/>
    <col min="15" max="15" width="12.140625" style="19" customWidth="1"/>
    <col min="16" max="16" width="20.85546875" style="19" customWidth="1"/>
    <col min="17" max="17" width="23.28515625" style="19" customWidth="1"/>
    <col min="18" max="18" width="22.140625" style="19" customWidth="1"/>
    <col min="19" max="19" width="23.42578125" style="19" customWidth="1"/>
    <col min="20" max="20" width="20.85546875" style="19" customWidth="1"/>
    <col min="21" max="21" width="23.5703125" style="19" customWidth="1"/>
    <col min="22" max="22" width="22.140625" style="19" customWidth="1"/>
    <col min="23" max="23" width="23.140625" style="19" customWidth="1"/>
    <col min="24" max="25" width="11" style="19" customWidth="1"/>
    <col min="26" max="26" width="10.7109375" style="19" customWidth="1"/>
    <col min="27" max="27" width="12.5703125" style="19" customWidth="1"/>
    <col min="28" max="28" width="14" style="19" customWidth="1"/>
    <col min="29" max="16384" width="9.140625" style="19"/>
  </cols>
  <sheetData>
    <row r="1" spans="1:28" x14ac:dyDescent="0.25">
      <c r="A1" s="85"/>
      <c r="B1" s="136" t="s">
        <v>6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spans="1:28" x14ac:dyDescent="0.25">
      <c r="A2" s="8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spans="1:28" x14ac:dyDescent="0.25">
      <c r="A3" s="8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spans="1:28" x14ac:dyDescent="0.25">
      <c r="A4" s="8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spans="1:28" ht="2.25" customHeight="1" x14ac:dyDescent="0.25"/>
    <row r="6" spans="1:28" ht="3" customHeight="1" x14ac:dyDescent="0.25"/>
    <row r="7" spans="1:28" ht="6.75" customHeight="1" x14ac:dyDescent="0.25"/>
    <row r="8" spans="1:28" x14ac:dyDescent="0.25">
      <c r="A8" s="84" t="s">
        <v>56</v>
      </c>
      <c r="B8" s="84" t="s">
        <v>57</v>
      </c>
      <c r="C8" s="84" t="s">
        <v>58</v>
      </c>
      <c r="D8" s="84" t="s">
        <v>59</v>
      </c>
      <c r="E8" s="84" t="s">
        <v>60</v>
      </c>
      <c r="F8" s="84" t="s">
        <v>61</v>
      </c>
      <c r="G8" s="84" t="s">
        <v>62</v>
      </c>
      <c r="H8" s="84" t="s">
        <v>63</v>
      </c>
      <c r="I8" s="84" t="s">
        <v>64</v>
      </c>
      <c r="J8" s="84" t="s">
        <v>65</v>
      </c>
      <c r="K8" s="84" t="s">
        <v>66</v>
      </c>
      <c r="L8" s="84" t="s">
        <v>67</v>
      </c>
      <c r="M8" s="84" t="s">
        <v>68</v>
      </c>
      <c r="N8" s="84" t="s">
        <v>69</v>
      </c>
      <c r="O8" s="84" t="s">
        <v>70</v>
      </c>
      <c r="P8" s="84" t="s">
        <v>71</v>
      </c>
      <c r="Q8" s="84" t="s">
        <v>72</v>
      </c>
      <c r="R8" s="84" t="s">
        <v>73</v>
      </c>
      <c r="S8" s="84" t="s">
        <v>74</v>
      </c>
      <c r="T8" s="84" t="s">
        <v>75</v>
      </c>
      <c r="U8" s="84" t="s">
        <v>76</v>
      </c>
      <c r="V8" s="84" t="s">
        <v>77</v>
      </c>
      <c r="W8" s="84" t="s">
        <v>78</v>
      </c>
      <c r="X8" s="84" t="s">
        <v>79</v>
      </c>
      <c r="Y8" s="84" t="s">
        <v>80</v>
      </c>
      <c r="Z8" s="84" t="s">
        <v>81</v>
      </c>
      <c r="AA8" s="84" t="s">
        <v>82</v>
      </c>
      <c r="AB8" s="84" t="s">
        <v>83</v>
      </c>
    </row>
    <row r="9" spans="1:28" x14ac:dyDescent="0.25">
      <c r="A9" s="74">
        <v>44564</v>
      </c>
      <c r="B9" s="73">
        <v>0</v>
      </c>
      <c r="C9" s="73">
        <v>0</v>
      </c>
      <c r="D9" s="73">
        <v>0</v>
      </c>
      <c r="E9" s="73">
        <v>0</v>
      </c>
      <c r="F9" s="75">
        <v>0.87885139623851738</v>
      </c>
      <c r="G9" s="75">
        <v>0.9</v>
      </c>
      <c r="H9" s="75">
        <v>0.84878473415343736</v>
      </c>
      <c r="I9" s="76">
        <v>0.9</v>
      </c>
      <c r="J9" s="77">
        <v>59189.816999999995</v>
      </c>
      <c r="K9" s="73">
        <f>13100*5</f>
        <v>65500</v>
      </c>
      <c r="L9" s="77">
        <v>58308.732200000049</v>
      </c>
      <c r="M9" s="73">
        <v>94283</v>
      </c>
      <c r="N9" s="73">
        <f t="shared" ref="N9:N29" si="0">20000*5</f>
        <v>100000</v>
      </c>
      <c r="O9" s="78">
        <v>1.5928922368521601</v>
      </c>
      <c r="P9" s="78">
        <v>1.6</v>
      </c>
      <c r="Q9" s="78">
        <v>31.375352775164629</v>
      </c>
      <c r="R9" s="78">
        <v>24</v>
      </c>
      <c r="S9" s="78">
        <v>1.3082439636249792</v>
      </c>
      <c r="T9" s="78">
        <v>1</v>
      </c>
      <c r="U9" s="78">
        <v>96.053691275167779</v>
      </c>
      <c r="V9" s="78">
        <v>48</v>
      </c>
      <c r="W9" s="78">
        <v>4.0034228187919458</v>
      </c>
      <c r="X9" s="78">
        <v>2</v>
      </c>
      <c r="Y9" s="79">
        <v>68.539999999999992</v>
      </c>
      <c r="Z9" s="79">
        <v>600</v>
      </c>
      <c r="AA9" s="73">
        <v>10</v>
      </c>
      <c r="AB9" s="73"/>
    </row>
    <row r="10" spans="1:28" x14ac:dyDescent="0.25">
      <c r="A10" s="74">
        <v>44571</v>
      </c>
      <c r="B10" s="73">
        <v>0</v>
      </c>
      <c r="C10" s="73">
        <v>0</v>
      </c>
      <c r="D10" s="73">
        <v>0</v>
      </c>
      <c r="E10" s="73">
        <v>0</v>
      </c>
      <c r="F10" s="75">
        <v>0.86792138574283806</v>
      </c>
      <c r="G10" s="75">
        <v>0.9</v>
      </c>
      <c r="H10" s="75">
        <v>0.8550966022651566</v>
      </c>
      <c r="I10" s="76">
        <v>0.9</v>
      </c>
      <c r="J10" s="77">
        <v>62198.265999999938</v>
      </c>
      <c r="K10" s="73">
        <f t="shared" ref="K10:K21" si="1">13100*5</f>
        <v>65500</v>
      </c>
      <c r="L10" s="77">
        <v>61207.573139999971</v>
      </c>
      <c r="M10" s="73">
        <v>103378</v>
      </c>
      <c r="N10" s="73">
        <f t="shared" si="0"/>
        <v>100000</v>
      </c>
      <c r="O10" s="78">
        <v>1.6620720584075463</v>
      </c>
      <c r="P10" s="78">
        <v>1.6</v>
      </c>
      <c r="Q10" s="78">
        <v>25.315684029765311</v>
      </c>
      <c r="R10" s="78">
        <v>24</v>
      </c>
      <c r="S10" s="78">
        <v>1.0557584430452345</v>
      </c>
      <c r="T10" s="78">
        <v>1</v>
      </c>
      <c r="U10" s="78">
        <v>52.690647482014391</v>
      </c>
      <c r="V10" s="78">
        <v>48</v>
      </c>
      <c r="W10" s="78">
        <v>2.1961870503597112</v>
      </c>
      <c r="X10" s="78">
        <v>2</v>
      </c>
      <c r="Y10" s="79">
        <v>433.87999999999994</v>
      </c>
      <c r="Z10" s="79">
        <v>600</v>
      </c>
      <c r="AA10" s="73">
        <v>1</v>
      </c>
      <c r="AB10" s="73"/>
    </row>
    <row r="11" spans="1:28" x14ac:dyDescent="0.25">
      <c r="A11" s="74">
        <v>44578</v>
      </c>
      <c r="B11" s="73">
        <v>0</v>
      </c>
      <c r="C11" s="73">
        <v>0</v>
      </c>
      <c r="D11" s="73">
        <v>0</v>
      </c>
      <c r="E11" s="73">
        <v>0</v>
      </c>
      <c r="F11" s="75">
        <v>0.86639903179148092</v>
      </c>
      <c r="G11" s="75">
        <v>0.9</v>
      </c>
      <c r="H11" s="75">
        <v>0.8357882929421141</v>
      </c>
      <c r="I11" s="76">
        <v>0.9</v>
      </c>
      <c r="J11" s="77">
        <v>65306.458000000006</v>
      </c>
      <c r="K11" s="73">
        <f t="shared" si="1"/>
        <v>65500</v>
      </c>
      <c r="L11" s="77">
        <v>64019.932740000091</v>
      </c>
      <c r="M11" s="73">
        <v>112737</v>
      </c>
      <c r="N11" s="73">
        <f t="shared" si="0"/>
        <v>100000</v>
      </c>
      <c r="O11" s="78">
        <v>1.7262764426758528</v>
      </c>
      <c r="P11" s="78">
        <v>1.6</v>
      </c>
      <c r="Q11" s="78">
        <v>18.484375</v>
      </c>
      <c r="R11" s="78">
        <v>24</v>
      </c>
      <c r="S11" s="78">
        <v>0.77119968220339952</v>
      </c>
      <c r="T11" s="78">
        <v>1</v>
      </c>
      <c r="U11" s="78">
        <v>44.798850574712645</v>
      </c>
      <c r="V11" s="78">
        <v>48</v>
      </c>
      <c r="W11" s="78">
        <v>1.8672988505747135</v>
      </c>
      <c r="X11" s="78">
        <v>2</v>
      </c>
      <c r="Y11" s="79">
        <v>322.52999999999997</v>
      </c>
      <c r="Z11" s="79">
        <v>600</v>
      </c>
      <c r="AA11" s="73">
        <v>5</v>
      </c>
      <c r="AB11" s="73"/>
    </row>
    <row r="12" spans="1:28" x14ac:dyDescent="0.25">
      <c r="A12" s="74">
        <v>44585</v>
      </c>
      <c r="B12" s="73">
        <v>0</v>
      </c>
      <c r="C12" s="73">
        <v>0</v>
      </c>
      <c r="D12" s="73">
        <v>1</v>
      </c>
      <c r="E12" s="73">
        <v>0</v>
      </c>
      <c r="F12" s="75">
        <v>0.86176505975776052</v>
      </c>
      <c r="G12" s="75">
        <v>0.9</v>
      </c>
      <c r="H12" s="75">
        <v>0.8427548728643619</v>
      </c>
      <c r="I12" s="76">
        <v>0.9</v>
      </c>
      <c r="J12" s="77">
        <v>62062.154000000017</v>
      </c>
      <c r="K12" s="73">
        <f t="shared" si="1"/>
        <v>65500</v>
      </c>
      <c r="L12" s="77">
        <v>62415.767789999867</v>
      </c>
      <c r="M12" s="73">
        <v>107588</v>
      </c>
      <c r="N12" s="73">
        <f t="shared" si="0"/>
        <v>100000</v>
      </c>
      <c r="O12" s="78">
        <v>1.733552464195812</v>
      </c>
      <c r="P12" s="78">
        <v>1.6</v>
      </c>
      <c r="Q12" s="78">
        <v>19.812008978675646</v>
      </c>
      <c r="R12" s="78">
        <v>24</v>
      </c>
      <c r="S12" s="78">
        <v>0.82650112233447159</v>
      </c>
      <c r="T12" s="78">
        <v>1</v>
      </c>
      <c r="U12" s="78">
        <v>32.884393063583815</v>
      </c>
      <c r="V12" s="78">
        <v>48</v>
      </c>
      <c r="W12" s="78">
        <v>1.370346820809248</v>
      </c>
      <c r="X12" s="78">
        <v>2</v>
      </c>
      <c r="Y12" s="79">
        <v>-6771.1400000000021</v>
      </c>
      <c r="Z12" s="79">
        <v>600</v>
      </c>
      <c r="AA12" s="73">
        <v>5</v>
      </c>
      <c r="AB12" s="73"/>
    </row>
    <row r="13" spans="1:28" x14ac:dyDescent="0.25">
      <c r="A13" s="74">
        <v>44592</v>
      </c>
      <c r="B13" s="73">
        <v>0</v>
      </c>
      <c r="C13" s="73">
        <v>0</v>
      </c>
      <c r="D13" s="73">
        <v>0</v>
      </c>
      <c r="E13" s="73">
        <v>0</v>
      </c>
      <c r="F13" s="75">
        <v>0.87919631945942056</v>
      </c>
      <c r="G13" s="75">
        <v>0.9</v>
      </c>
      <c r="H13" s="75">
        <v>0.86483118874751397</v>
      </c>
      <c r="I13" s="76">
        <v>0.9</v>
      </c>
      <c r="J13" s="77">
        <v>47614.770000000011</v>
      </c>
      <c r="K13" s="73">
        <f>13100*4</f>
        <v>52400</v>
      </c>
      <c r="L13" s="77">
        <v>47035.442340000001</v>
      </c>
      <c r="M13" s="73">
        <v>90483</v>
      </c>
      <c r="N13" s="73">
        <f t="shared" si="0"/>
        <v>100000</v>
      </c>
      <c r="O13" s="78">
        <v>1.900313705180136</v>
      </c>
      <c r="P13" s="78">
        <v>1.6</v>
      </c>
      <c r="Q13" s="78">
        <v>20.275906320179661</v>
      </c>
      <c r="R13" s="78">
        <v>24</v>
      </c>
      <c r="S13" s="78">
        <v>0.84586140519731756</v>
      </c>
      <c r="T13" s="78">
        <v>1</v>
      </c>
      <c r="U13" s="78">
        <v>33.632124352331608</v>
      </c>
      <c r="V13" s="78">
        <v>48</v>
      </c>
      <c r="W13" s="78">
        <v>1.4019170984455964</v>
      </c>
      <c r="X13" s="78">
        <v>2</v>
      </c>
      <c r="Y13" s="79">
        <v>-4099.1099999999997</v>
      </c>
      <c r="Z13" s="79">
        <v>600</v>
      </c>
      <c r="AA13" s="73">
        <v>5</v>
      </c>
      <c r="AB13" s="73"/>
    </row>
    <row r="14" spans="1:28" x14ac:dyDescent="0.25">
      <c r="A14" s="74">
        <v>44599</v>
      </c>
      <c r="B14" s="73">
        <v>0</v>
      </c>
      <c r="C14" s="73">
        <v>0</v>
      </c>
      <c r="D14" s="73">
        <v>1</v>
      </c>
      <c r="E14" s="73">
        <v>0</v>
      </c>
      <c r="F14" s="75">
        <v>0.88325617505822818</v>
      </c>
      <c r="G14" s="75">
        <v>0.9</v>
      </c>
      <c r="H14" s="75">
        <v>0.86747946439696733</v>
      </c>
      <c r="I14" s="76">
        <v>0.9</v>
      </c>
      <c r="J14" s="77">
        <v>64950.951000000008</v>
      </c>
      <c r="K14" s="73">
        <f t="shared" si="1"/>
        <v>65500</v>
      </c>
      <c r="L14" s="77">
        <v>62423.429929999853</v>
      </c>
      <c r="M14" s="73">
        <v>112698</v>
      </c>
      <c r="N14" s="73">
        <f t="shared" si="0"/>
        <v>100000</v>
      </c>
      <c r="O14" s="78">
        <v>1.73512470972134</v>
      </c>
      <c r="P14" s="78">
        <v>1.6</v>
      </c>
      <c r="Q14" s="78">
        <v>30.554689674366823</v>
      </c>
      <c r="R14" s="78">
        <v>24</v>
      </c>
      <c r="S14" s="78">
        <v>1.2740356248260665</v>
      </c>
      <c r="T14" s="78">
        <v>1</v>
      </c>
      <c r="U14" s="78">
        <v>44.14191419141914</v>
      </c>
      <c r="V14" s="78">
        <v>48</v>
      </c>
      <c r="W14" s="78">
        <v>1.8399669966996703</v>
      </c>
      <c r="X14" s="78">
        <v>2</v>
      </c>
      <c r="Y14" s="79">
        <v>-1754.32</v>
      </c>
      <c r="Z14" s="79">
        <v>600</v>
      </c>
      <c r="AA14" s="73">
        <v>3</v>
      </c>
      <c r="AB14" s="73"/>
    </row>
    <row r="15" spans="1:28" x14ac:dyDescent="0.25">
      <c r="A15" s="74">
        <v>44606</v>
      </c>
      <c r="B15" s="73">
        <v>0</v>
      </c>
      <c r="C15" s="73">
        <v>0</v>
      </c>
      <c r="D15" s="73">
        <v>0</v>
      </c>
      <c r="E15" s="73">
        <v>0</v>
      </c>
      <c r="F15" s="75">
        <v>0.87612343837404438</v>
      </c>
      <c r="G15" s="75">
        <v>0.9</v>
      </c>
      <c r="H15" s="75">
        <v>0.86730374790229348</v>
      </c>
      <c r="I15" s="76">
        <v>0.9</v>
      </c>
      <c r="J15" s="77">
        <v>60099.50299999991</v>
      </c>
      <c r="K15" s="73">
        <f t="shared" si="1"/>
        <v>65500</v>
      </c>
      <c r="L15" s="77">
        <v>59616.023009999961</v>
      </c>
      <c r="M15" s="73">
        <v>116070</v>
      </c>
      <c r="N15" s="73">
        <f t="shared" si="0"/>
        <v>100000</v>
      </c>
      <c r="O15" s="78">
        <v>1.9312971689632803</v>
      </c>
      <c r="P15" s="78">
        <v>1.6</v>
      </c>
      <c r="Q15" s="78">
        <v>25.028512715129722</v>
      </c>
      <c r="R15" s="78">
        <v>24</v>
      </c>
      <c r="S15" s="78">
        <v>1.0437683020806723</v>
      </c>
      <c r="T15" s="78">
        <v>1</v>
      </c>
      <c r="U15" s="78">
        <v>30.412280701754387</v>
      </c>
      <c r="V15" s="78">
        <v>48</v>
      </c>
      <c r="W15" s="78">
        <v>1.2679239766081867</v>
      </c>
      <c r="X15" s="78">
        <v>2</v>
      </c>
      <c r="Y15" s="79">
        <v>-646.55000000000007</v>
      </c>
      <c r="Z15" s="79">
        <v>600</v>
      </c>
      <c r="AA15" s="73">
        <v>5</v>
      </c>
      <c r="AB15" s="73"/>
    </row>
    <row r="16" spans="1:28" x14ac:dyDescent="0.25">
      <c r="A16" s="74">
        <v>44613</v>
      </c>
      <c r="B16" s="73">
        <v>0</v>
      </c>
      <c r="C16" s="73">
        <v>0</v>
      </c>
      <c r="D16" s="73">
        <v>0</v>
      </c>
      <c r="E16" s="73">
        <v>0</v>
      </c>
      <c r="F16" s="75">
        <v>0.88410117942659994</v>
      </c>
      <c r="G16" s="75">
        <v>0.9</v>
      </c>
      <c r="H16" s="75">
        <v>0.85307794716018825</v>
      </c>
      <c r="I16" s="76">
        <v>0.9</v>
      </c>
      <c r="J16" s="77">
        <v>62919.79100000007</v>
      </c>
      <c r="K16" s="73">
        <f t="shared" si="1"/>
        <v>65500</v>
      </c>
      <c r="L16" s="77">
        <v>62074.071369999903</v>
      </c>
      <c r="M16" s="73">
        <v>113952</v>
      </c>
      <c r="N16" s="73">
        <f t="shared" si="0"/>
        <v>100000</v>
      </c>
      <c r="O16" s="78">
        <v>1.8110676813913744</v>
      </c>
      <c r="P16" s="78">
        <v>1.6</v>
      </c>
      <c r="Q16" s="78">
        <v>27.291448058761805</v>
      </c>
      <c r="R16" s="78">
        <v>24</v>
      </c>
      <c r="S16" s="78">
        <v>1.1379800629590908</v>
      </c>
      <c r="T16" s="78">
        <v>1</v>
      </c>
      <c r="U16" s="78">
        <v>28.70245398773006</v>
      </c>
      <c r="V16" s="78">
        <v>48</v>
      </c>
      <c r="W16" s="78">
        <v>1.1961042944785281</v>
      </c>
      <c r="X16" s="78">
        <v>2</v>
      </c>
      <c r="Y16" s="79">
        <v>1037.7100000000005</v>
      </c>
      <c r="Z16" s="79">
        <v>600</v>
      </c>
      <c r="AA16" s="73">
        <v>5</v>
      </c>
      <c r="AB16" s="73"/>
    </row>
    <row r="17" spans="1:28" x14ac:dyDescent="0.25">
      <c r="A17" s="74">
        <v>44620</v>
      </c>
      <c r="B17" s="73">
        <v>0</v>
      </c>
      <c r="C17" s="73">
        <v>0</v>
      </c>
      <c r="D17" s="73">
        <v>1</v>
      </c>
      <c r="E17" s="73">
        <v>0</v>
      </c>
      <c r="F17" s="75">
        <v>0.88626343543785846</v>
      </c>
      <c r="G17" s="75">
        <v>0.9</v>
      </c>
      <c r="H17" s="75">
        <v>0.85999289206504725</v>
      </c>
      <c r="I17" s="76">
        <v>0.9</v>
      </c>
      <c r="J17" s="77">
        <v>62036.749999999913</v>
      </c>
      <c r="K17" s="73">
        <f t="shared" si="1"/>
        <v>65500</v>
      </c>
      <c r="L17" s="77">
        <v>63774.806679999878</v>
      </c>
      <c r="M17" s="73">
        <v>113490</v>
      </c>
      <c r="N17" s="73">
        <f t="shared" si="0"/>
        <v>100000</v>
      </c>
      <c r="O17" s="78">
        <v>1.8293995091619106</v>
      </c>
      <c r="P17" s="78">
        <v>1.6</v>
      </c>
      <c r="Q17" s="78">
        <v>27.762684124386251</v>
      </c>
      <c r="R17" s="78">
        <v>24</v>
      </c>
      <c r="S17" s="78">
        <v>1.1577059465357489</v>
      </c>
      <c r="T17" s="78">
        <v>1</v>
      </c>
      <c r="U17" s="78">
        <v>32.673387096774192</v>
      </c>
      <c r="V17" s="78">
        <v>48</v>
      </c>
      <c r="W17" s="78">
        <v>1.3620564516129023</v>
      </c>
      <c r="X17" s="78">
        <v>2</v>
      </c>
      <c r="Y17" s="79">
        <v>522.60999999999979</v>
      </c>
      <c r="Z17" s="79">
        <v>600</v>
      </c>
      <c r="AA17" s="73">
        <v>3</v>
      </c>
      <c r="AB17" s="73"/>
    </row>
    <row r="18" spans="1:28" x14ac:dyDescent="0.25">
      <c r="A18" s="74">
        <v>44627</v>
      </c>
      <c r="B18" s="73">
        <v>0</v>
      </c>
      <c r="C18" s="73">
        <v>0</v>
      </c>
      <c r="D18" s="73">
        <v>0</v>
      </c>
      <c r="E18" s="73">
        <v>0</v>
      </c>
      <c r="F18" s="75">
        <v>0.88224573997668787</v>
      </c>
      <c r="G18" s="75">
        <v>0.9</v>
      </c>
      <c r="H18" s="75">
        <v>0.866306499657718</v>
      </c>
      <c r="I18" s="76">
        <v>0.9</v>
      </c>
      <c r="J18" s="77">
        <v>67031.600999999966</v>
      </c>
      <c r="K18" s="73">
        <f t="shared" si="1"/>
        <v>65500</v>
      </c>
      <c r="L18" s="77">
        <v>64521.023760000026</v>
      </c>
      <c r="M18" s="73">
        <v>118666</v>
      </c>
      <c r="N18" s="73">
        <f t="shared" si="0"/>
        <v>100000</v>
      </c>
      <c r="O18" s="78">
        <v>1.7702993547774588</v>
      </c>
      <c r="P18" s="78">
        <v>1.6</v>
      </c>
      <c r="Q18" s="78">
        <v>29.200686947988224</v>
      </c>
      <c r="R18" s="78">
        <v>24</v>
      </c>
      <c r="S18" s="78">
        <v>1.2176692836113991</v>
      </c>
      <c r="T18" s="78">
        <v>1</v>
      </c>
      <c r="U18" s="78">
        <v>32.144578313253014</v>
      </c>
      <c r="V18" s="78">
        <v>48</v>
      </c>
      <c r="W18" s="78">
        <v>1.3399196787148586</v>
      </c>
      <c r="X18" s="78">
        <v>2</v>
      </c>
      <c r="Y18" s="79">
        <v>1697.63</v>
      </c>
      <c r="Z18" s="79">
        <v>600</v>
      </c>
      <c r="AA18" s="73">
        <v>7</v>
      </c>
      <c r="AB18" s="73"/>
    </row>
    <row r="19" spans="1:28" x14ac:dyDescent="0.25">
      <c r="A19" s="74">
        <v>44634</v>
      </c>
      <c r="B19" s="73">
        <v>0</v>
      </c>
      <c r="C19" s="73">
        <v>0</v>
      </c>
      <c r="D19" s="73">
        <v>0</v>
      </c>
      <c r="E19" s="73">
        <v>0</v>
      </c>
      <c r="F19" s="75">
        <v>0.8797181378682174</v>
      </c>
      <c r="G19" s="75">
        <v>0.9</v>
      </c>
      <c r="H19" s="75">
        <v>0.85976958571471473</v>
      </c>
      <c r="I19" s="76">
        <v>0.9</v>
      </c>
      <c r="J19" s="77">
        <v>59608.916999999841</v>
      </c>
      <c r="K19" s="73">
        <f t="shared" si="1"/>
        <v>65500</v>
      </c>
      <c r="L19" s="77">
        <v>60830.611680000104</v>
      </c>
      <c r="M19" s="73">
        <v>105102</v>
      </c>
      <c r="N19" s="73">
        <f t="shared" si="0"/>
        <v>100000</v>
      </c>
      <c r="O19" s="78">
        <v>1.7631925773789898</v>
      </c>
      <c r="P19" s="78">
        <v>1.6</v>
      </c>
      <c r="Q19" s="78">
        <v>30.285346307956498</v>
      </c>
      <c r="R19" s="78">
        <v>24</v>
      </c>
      <c r="S19" s="78">
        <v>1.2628048082427152</v>
      </c>
      <c r="T19" s="78">
        <v>1</v>
      </c>
      <c r="U19" s="78">
        <v>34.730941704035871</v>
      </c>
      <c r="V19" s="78">
        <v>48</v>
      </c>
      <c r="W19" s="78">
        <v>1.4475784753363228</v>
      </c>
      <c r="X19" s="78">
        <v>2</v>
      </c>
      <c r="Y19" s="79">
        <v>627.84000000000037</v>
      </c>
      <c r="Z19" s="79">
        <v>600</v>
      </c>
      <c r="AA19" s="73">
        <v>7</v>
      </c>
      <c r="AB19" s="73"/>
    </row>
    <row r="20" spans="1:28" x14ac:dyDescent="0.25">
      <c r="A20" s="74">
        <v>44641</v>
      </c>
      <c r="B20" s="73">
        <v>0</v>
      </c>
      <c r="C20" s="73">
        <v>0</v>
      </c>
      <c r="D20" s="73">
        <v>0</v>
      </c>
      <c r="E20" s="73">
        <v>0</v>
      </c>
      <c r="F20" s="75">
        <v>0.88398901519989781</v>
      </c>
      <c r="G20" s="75">
        <v>0.9</v>
      </c>
      <c r="H20" s="75">
        <v>0.87270617788563887</v>
      </c>
      <c r="I20" s="76">
        <v>0.9</v>
      </c>
      <c r="J20" s="77">
        <v>52390.072999999924</v>
      </c>
      <c r="K20" s="73">
        <f>13100*4</f>
        <v>52400</v>
      </c>
      <c r="L20" s="77">
        <v>52034.957490000044</v>
      </c>
      <c r="M20" s="73">
        <v>101735</v>
      </c>
      <c r="N20" s="73">
        <f t="shared" si="0"/>
        <v>100000</v>
      </c>
      <c r="O20" s="78">
        <v>1.9418755152335854</v>
      </c>
      <c r="P20" s="78">
        <v>1.6</v>
      </c>
      <c r="Q20" s="78">
        <v>29.264052287581698</v>
      </c>
      <c r="R20" s="78">
        <v>24</v>
      </c>
      <c r="S20" s="78">
        <v>1.2204019607843302</v>
      </c>
      <c r="T20" s="78">
        <v>1</v>
      </c>
      <c r="U20" s="78">
        <v>78.794491525423723</v>
      </c>
      <c r="V20" s="78">
        <v>48</v>
      </c>
      <c r="W20" s="78">
        <v>3.2839618644067889</v>
      </c>
      <c r="X20" s="78">
        <v>2</v>
      </c>
      <c r="Y20" s="79">
        <v>1025.450000000001</v>
      </c>
      <c r="Z20" s="79">
        <v>600</v>
      </c>
      <c r="AA20" s="73">
        <v>3</v>
      </c>
      <c r="AB20" s="73"/>
    </row>
    <row r="21" spans="1:28" x14ac:dyDescent="0.25">
      <c r="A21" s="74">
        <v>44648</v>
      </c>
      <c r="B21" s="73">
        <v>0</v>
      </c>
      <c r="C21" s="73">
        <v>0</v>
      </c>
      <c r="D21" s="73">
        <v>2</v>
      </c>
      <c r="E21" s="73">
        <v>0</v>
      </c>
      <c r="F21" s="75">
        <v>0.88061677846502306</v>
      </c>
      <c r="G21" s="75">
        <v>0.9</v>
      </c>
      <c r="H21" s="75">
        <v>0.86669570520080152</v>
      </c>
      <c r="I21" s="76">
        <v>0.9</v>
      </c>
      <c r="J21" s="77">
        <v>67913.365999999995</v>
      </c>
      <c r="K21" s="73">
        <f t="shared" si="1"/>
        <v>65500</v>
      </c>
      <c r="L21" s="77">
        <v>65443.915609999982</v>
      </c>
      <c r="M21" s="73">
        <v>128131</v>
      </c>
      <c r="N21" s="73">
        <f t="shared" si="0"/>
        <v>100000</v>
      </c>
      <c r="O21" s="78">
        <v>1.8866831015267305</v>
      </c>
      <c r="P21" s="78">
        <v>1.6</v>
      </c>
      <c r="Q21" s="78">
        <v>22.78072460336254</v>
      </c>
      <c r="R21" s="78">
        <v>24</v>
      </c>
      <c r="S21" s="78">
        <v>0.95028652616625031</v>
      </c>
      <c r="T21" s="78">
        <v>1</v>
      </c>
      <c r="U21" s="78">
        <v>67.270967741935479</v>
      </c>
      <c r="V21" s="78">
        <v>48</v>
      </c>
      <c r="W21" s="78">
        <v>2.8038709677419336</v>
      </c>
      <c r="X21" s="78">
        <v>2</v>
      </c>
      <c r="Y21" s="79">
        <v>225.90000000000006</v>
      </c>
      <c r="Z21" s="79">
        <v>600</v>
      </c>
      <c r="AA21" s="73">
        <v>2</v>
      </c>
      <c r="AB21" s="73"/>
    </row>
    <row r="22" spans="1:28" x14ac:dyDescent="0.25">
      <c r="A22" s="74">
        <v>44655</v>
      </c>
      <c r="B22" s="73">
        <v>0</v>
      </c>
      <c r="C22" s="73">
        <v>0</v>
      </c>
      <c r="D22" s="73">
        <v>0</v>
      </c>
      <c r="E22" s="73">
        <v>0</v>
      </c>
      <c r="F22" s="75">
        <v>0.88754558355937985</v>
      </c>
      <c r="G22" s="75">
        <v>0.9</v>
      </c>
      <c r="H22" s="75">
        <v>0.86395889844970986</v>
      </c>
      <c r="I22" s="76">
        <v>0.9</v>
      </c>
      <c r="J22" s="77">
        <v>62998.56799999989</v>
      </c>
      <c r="K22" s="73">
        <f>12900*5</f>
        <v>64500</v>
      </c>
      <c r="L22" s="77">
        <v>64400.033179999984</v>
      </c>
      <c r="M22" s="73">
        <v>121802</v>
      </c>
      <c r="N22" s="73">
        <f t="shared" si="0"/>
        <v>100000</v>
      </c>
      <c r="O22" s="78">
        <v>1.9334090260591354</v>
      </c>
      <c r="P22" s="78">
        <v>1.6</v>
      </c>
      <c r="Q22" s="78">
        <v>15.296322827125119</v>
      </c>
      <c r="R22" s="78">
        <v>24</v>
      </c>
      <c r="S22" s="78">
        <v>0.63846227316142756</v>
      </c>
      <c r="T22" s="78">
        <v>1</v>
      </c>
      <c r="U22" s="78">
        <v>40.731707317073173</v>
      </c>
      <c r="V22" s="78">
        <v>48</v>
      </c>
      <c r="W22" s="78">
        <v>1.6982926829268281</v>
      </c>
      <c r="X22" s="78">
        <v>2</v>
      </c>
      <c r="Y22" s="79">
        <v>985.89000000000055</v>
      </c>
      <c r="Z22" s="79">
        <v>600</v>
      </c>
      <c r="AA22" s="73">
        <v>4</v>
      </c>
      <c r="AB22" s="73"/>
    </row>
    <row r="23" spans="1:28" x14ac:dyDescent="0.25">
      <c r="A23" s="74">
        <v>44662</v>
      </c>
      <c r="B23" s="73">
        <v>0</v>
      </c>
      <c r="C23" s="73">
        <v>0</v>
      </c>
      <c r="D23" s="73">
        <v>1</v>
      </c>
      <c r="E23" s="73">
        <v>0</v>
      </c>
      <c r="F23" s="75">
        <v>0.87891510366753378</v>
      </c>
      <c r="G23" s="75">
        <v>0.9</v>
      </c>
      <c r="H23" s="75">
        <v>0.86053940583215449</v>
      </c>
      <c r="I23" s="76">
        <v>0.9</v>
      </c>
      <c r="J23" s="77">
        <v>39390.008999999969</v>
      </c>
      <c r="K23" s="73">
        <f>12900*3</f>
        <v>38700</v>
      </c>
      <c r="L23" s="77">
        <v>39144.269850000019</v>
      </c>
      <c r="M23" s="73">
        <v>69936</v>
      </c>
      <c r="N23" s="73">
        <f t="shared" si="0"/>
        <v>100000</v>
      </c>
      <c r="O23" s="78">
        <v>1.7754756034709223</v>
      </c>
      <c r="P23" s="78">
        <v>1.6</v>
      </c>
      <c r="Q23" s="78">
        <v>13.858905165767155</v>
      </c>
      <c r="R23" s="78">
        <v>24</v>
      </c>
      <c r="S23" s="78">
        <v>0.57860061680802133</v>
      </c>
      <c r="T23" s="78">
        <v>1</v>
      </c>
      <c r="U23" s="78">
        <v>37.198113207547166</v>
      </c>
      <c r="V23" s="78">
        <v>48</v>
      </c>
      <c r="W23" s="78">
        <v>1.5504716981132078</v>
      </c>
      <c r="X23" s="78">
        <v>2</v>
      </c>
      <c r="Y23" s="79">
        <v>476.60000000000008</v>
      </c>
      <c r="Z23" s="79">
        <v>600</v>
      </c>
      <c r="AA23" s="73">
        <v>3</v>
      </c>
      <c r="AB23" s="73"/>
    </row>
    <row r="24" spans="1:28" x14ac:dyDescent="0.25">
      <c r="A24" s="74">
        <v>44669</v>
      </c>
      <c r="B24" s="73">
        <v>0</v>
      </c>
      <c r="C24" s="73">
        <v>0</v>
      </c>
      <c r="D24" s="73">
        <v>0</v>
      </c>
      <c r="E24" s="73">
        <v>0</v>
      </c>
      <c r="F24" s="75">
        <v>0.87644157962179159</v>
      </c>
      <c r="G24" s="75">
        <v>0.9</v>
      </c>
      <c r="H24" s="75">
        <v>0.86</v>
      </c>
      <c r="I24" s="76">
        <v>0.9</v>
      </c>
      <c r="J24" s="77">
        <v>63238.58600000009</v>
      </c>
      <c r="K24" s="73">
        <f t="shared" ref="K24:K25" si="2">12900*5</f>
        <v>64500</v>
      </c>
      <c r="L24" s="77">
        <v>62963.194679999819</v>
      </c>
      <c r="M24" s="73">
        <v>111039</v>
      </c>
      <c r="N24" s="73">
        <f t="shared" si="0"/>
        <v>100000</v>
      </c>
      <c r="O24" s="78">
        <v>1.7558741746692414</v>
      </c>
      <c r="P24" s="78">
        <v>1.6</v>
      </c>
      <c r="Q24" s="78">
        <v>24.106971793507185</v>
      </c>
      <c r="R24" s="78">
        <v>24</v>
      </c>
      <c r="S24" s="78">
        <v>1.0055162320383388</v>
      </c>
      <c r="T24" s="78">
        <v>1</v>
      </c>
      <c r="U24" s="78">
        <v>46.155102040816324</v>
      </c>
      <c r="V24" s="78">
        <v>48</v>
      </c>
      <c r="W24" s="78">
        <v>1.9236326530612249</v>
      </c>
      <c r="X24" s="78">
        <v>2</v>
      </c>
      <c r="Y24" s="79">
        <v>399.79999999999995</v>
      </c>
      <c r="Z24" s="79">
        <v>600</v>
      </c>
      <c r="AA24" s="73">
        <v>9</v>
      </c>
      <c r="AB24" s="73"/>
    </row>
    <row r="25" spans="1:28" x14ac:dyDescent="0.25">
      <c r="A25" s="74">
        <v>44676</v>
      </c>
      <c r="B25" s="73">
        <v>0</v>
      </c>
      <c r="C25" s="73">
        <v>0</v>
      </c>
      <c r="D25" s="73">
        <v>1</v>
      </c>
      <c r="E25" s="73">
        <v>0</v>
      </c>
      <c r="F25" s="75">
        <v>0.88272602910085807</v>
      </c>
      <c r="G25" s="75">
        <v>0.9</v>
      </c>
      <c r="H25" s="75">
        <v>0.86499999999999999</v>
      </c>
      <c r="I25" s="76">
        <v>0.9</v>
      </c>
      <c r="J25" s="77">
        <v>64976.30299999992</v>
      </c>
      <c r="K25" s="73">
        <f t="shared" si="2"/>
        <v>64500</v>
      </c>
      <c r="L25" s="77">
        <v>66039.704919999989</v>
      </c>
      <c r="M25" s="73">
        <v>112504</v>
      </c>
      <c r="N25" s="73">
        <f t="shared" si="0"/>
        <v>100000</v>
      </c>
      <c r="O25" s="78">
        <v>1.7314620070027704</v>
      </c>
      <c r="P25" s="78">
        <v>1.6</v>
      </c>
      <c r="Q25" s="78">
        <v>17.663923546588798</v>
      </c>
      <c r="R25" s="78">
        <v>24</v>
      </c>
      <c r="S25" s="78">
        <v>0.73703212105124893</v>
      </c>
      <c r="T25" s="78">
        <v>1</v>
      </c>
      <c r="U25" s="78">
        <v>31.488479262672811</v>
      </c>
      <c r="V25" s="78">
        <v>48</v>
      </c>
      <c r="W25" s="78">
        <v>1.3123963133640548</v>
      </c>
      <c r="X25" s="78">
        <v>2</v>
      </c>
      <c r="Y25" s="79">
        <v>547.69000000000028</v>
      </c>
      <c r="Z25" s="79">
        <v>600</v>
      </c>
      <c r="AA25" s="73">
        <v>4</v>
      </c>
      <c r="AB25" s="73"/>
    </row>
    <row r="26" spans="1:28" x14ac:dyDescent="0.25">
      <c r="A26" s="74">
        <v>44683</v>
      </c>
      <c r="B26" s="73">
        <v>0</v>
      </c>
      <c r="C26" s="73">
        <v>0</v>
      </c>
      <c r="D26" s="73">
        <v>0</v>
      </c>
      <c r="E26" s="73">
        <v>0</v>
      </c>
      <c r="F26" s="75">
        <v>0.88561282183075551</v>
      </c>
      <c r="G26" s="75">
        <v>0.9</v>
      </c>
      <c r="H26" s="75">
        <v>0.86323069015466569</v>
      </c>
      <c r="I26" s="76">
        <v>0.9</v>
      </c>
      <c r="J26" s="77">
        <v>54154.92899999996</v>
      </c>
      <c r="K26" s="73">
        <f>12800*4</f>
        <v>51200</v>
      </c>
      <c r="L26" s="77">
        <v>53791.041479999985</v>
      </c>
      <c r="M26" s="73">
        <v>93060</v>
      </c>
      <c r="N26" s="73">
        <f t="shared" si="0"/>
        <v>100000</v>
      </c>
      <c r="O26" s="78">
        <v>1.7184031392599568</v>
      </c>
      <c r="P26" s="78">
        <v>1.6</v>
      </c>
      <c r="Q26" s="78">
        <v>21.890550429525931</v>
      </c>
      <c r="R26" s="78">
        <v>24</v>
      </c>
      <c r="S26" s="78">
        <v>0.91313076678334315</v>
      </c>
      <c r="T26" s="78">
        <v>1</v>
      </c>
      <c r="U26" s="78">
        <v>36.37323943661972</v>
      </c>
      <c r="V26" s="78">
        <v>48</v>
      </c>
      <c r="W26" s="78">
        <v>1.5161971830985914</v>
      </c>
      <c r="X26" s="78">
        <v>2</v>
      </c>
      <c r="Y26" s="79">
        <v>661.66000000000042</v>
      </c>
      <c r="Z26" s="79">
        <v>600</v>
      </c>
      <c r="AA26" s="73">
        <v>4</v>
      </c>
      <c r="AB26" s="73">
        <v>36</v>
      </c>
    </row>
    <row r="27" spans="1:28" x14ac:dyDescent="0.25">
      <c r="A27" s="74">
        <v>44690</v>
      </c>
      <c r="B27" s="73">
        <v>0</v>
      </c>
      <c r="C27" s="73">
        <v>0</v>
      </c>
      <c r="D27" s="73">
        <v>0</v>
      </c>
      <c r="E27" s="73">
        <v>0</v>
      </c>
      <c r="F27" s="75">
        <v>0.8744848698928529</v>
      </c>
      <c r="G27" s="75">
        <v>0.9</v>
      </c>
      <c r="H27" s="75">
        <v>0.86499999999999999</v>
      </c>
      <c r="I27" s="76">
        <v>0.9</v>
      </c>
      <c r="J27" s="77">
        <v>65042.092000000048</v>
      </c>
      <c r="K27" s="73">
        <f t="shared" ref="K27" si="3">12800*5</f>
        <v>64000</v>
      </c>
      <c r="L27" s="77">
        <v>65243.726930000113</v>
      </c>
      <c r="M27" s="73">
        <v>109901</v>
      </c>
      <c r="N27" s="73">
        <f t="shared" si="0"/>
        <v>100000</v>
      </c>
      <c r="O27" s="78">
        <v>1.6896904238565993</v>
      </c>
      <c r="P27" s="78">
        <v>1.6</v>
      </c>
      <c r="Q27" s="78">
        <v>21.623348611485575</v>
      </c>
      <c r="R27" s="78">
        <v>24</v>
      </c>
      <c r="S27" s="78">
        <v>0.90196009706121594</v>
      </c>
      <c r="T27" s="78">
        <v>1</v>
      </c>
      <c r="U27" s="78">
        <v>22.508196721311474</v>
      </c>
      <c r="V27" s="78">
        <v>48</v>
      </c>
      <c r="W27" s="78">
        <v>0.9384699453551919</v>
      </c>
      <c r="X27" s="78">
        <v>2</v>
      </c>
      <c r="Y27" s="79">
        <v>313.16999999999996</v>
      </c>
      <c r="Z27" s="79">
        <v>600</v>
      </c>
      <c r="AA27" s="73">
        <v>6</v>
      </c>
      <c r="AB27" s="73">
        <v>33</v>
      </c>
    </row>
    <row r="28" spans="1:28" x14ac:dyDescent="0.25">
      <c r="A28" s="74">
        <v>44697</v>
      </c>
      <c r="B28" s="73">
        <v>1</v>
      </c>
      <c r="C28" s="73">
        <v>0</v>
      </c>
      <c r="D28" s="73">
        <v>0</v>
      </c>
      <c r="E28" s="73">
        <v>0</v>
      </c>
      <c r="F28" s="75">
        <v>0.88095164177868845</v>
      </c>
      <c r="G28" s="75">
        <v>0.9</v>
      </c>
      <c r="H28" s="75">
        <v>0.86499999999999999</v>
      </c>
      <c r="I28" s="76">
        <v>0.9</v>
      </c>
      <c r="J28" s="77">
        <v>61329.742000000122</v>
      </c>
      <c r="K28" s="73">
        <f>12800*4.8</f>
        <v>61440</v>
      </c>
      <c r="L28" s="77">
        <v>61228.260489999964</v>
      </c>
      <c r="M28" s="73">
        <v>106712</v>
      </c>
      <c r="N28" s="73">
        <f t="shared" si="0"/>
        <v>100000</v>
      </c>
      <c r="O28" s="78">
        <v>1.739971448110768</v>
      </c>
      <c r="P28" s="78">
        <v>1.6</v>
      </c>
      <c r="Q28" s="78">
        <v>22.105217889908257</v>
      </c>
      <c r="R28" s="78">
        <v>24</v>
      </c>
      <c r="S28" s="78">
        <v>0.92210149082570503</v>
      </c>
      <c r="T28" s="78">
        <v>1</v>
      </c>
      <c r="U28" s="78">
        <v>37.12422360248447</v>
      </c>
      <c r="V28" s="78">
        <v>48</v>
      </c>
      <c r="W28" s="78">
        <v>1.5474534161490676</v>
      </c>
      <c r="X28" s="78">
        <v>2</v>
      </c>
      <c r="Y28" s="79">
        <v>959.85000000000059</v>
      </c>
      <c r="Z28" s="79">
        <v>600</v>
      </c>
      <c r="AA28" s="73">
        <v>2</v>
      </c>
      <c r="AB28" s="73">
        <v>35</v>
      </c>
    </row>
    <row r="29" spans="1:28" x14ac:dyDescent="0.25">
      <c r="A29" s="74">
        <v>44704</v>
      </c>
      <c r="B29" s="73">
        <v>0</v>
      </c>
      <c r="C29" s="73">
        <v>0</v>
      </c>
      <c r="D29" s="73">
        <v>1</v>
      </c>
      <c r="E29" s="73">
        <v>0</v>
      </c>
      <c r="F29" s="75">
        <v>0.87601277456588045</v>
      </c>
      <c r="G29" s="75">
        <v>0.9</v>
      </c>
      <c r="H29" s="75">
        <v>0.86499999999999999</v>
      </c>
      <c r="I29" s="76">
        <v>0.9</v>
      </c>
      <c r="J29" s="77">
        <v>63404.589</v>
      </c>
      <c r="K29" s="73">
        <f>12300*5</f>
        <v>61500</v>
      </c>
      <c r="L29" s="77">
        <v>62860.662029999941</v>
      </c>
      <c r="M29" s="73">
        <v>103898</v>
      </c>
      <c r="N29" s="73">
        <f t="shared" si="0"/>
        <v>100000</v>
      </c>
      <c r="O29" s="78">
        <v>1.6386511077297576</v>
      </c>
      <c r="P29" s="78">
        <v>1.6</v>
      </c>
      <c r="Q29" s="78">
        <v>21.319392647842303</v>
      </c>
      <c r="R29" s="78">
        <v>24</v>
      </c>
      <c r="S29" s="78">
        <v>0.88944592434738112</v>
      </c>
      <c r="T29" s="78">
        <v>1</v>
      </c>
      <c r="U29" s="78">
        <v>27.721428571428572</v>
      </c>
      <c r="V29" s="78">
        <v>48</v>
      </c>
      <c r="W29" s="78">
        <v>1.1559285714285708</v>
      </c>
      <c r="X29" s="78">
        <v>2</v>
      </c>
      <c r="Y29" s="79">
        <v>492.33000000000027</v>
      </c>
      <c r="Z29" s="79">
        <v>600</v>
      </c>
      <c r="AA29" s="73">
        <v>6</v>
      </c>
      <c r="AB29" s="73">
        <v>34</v>
      </c>
    </row>
    <row r="30" spans="1:28" x14ac:dyDescent="0.25">
      <c r="A30" s="74">
        <v>44711</v>
      </c>
      <c r="B30" s="73">
        <v>0</v>
      </c>
      <c r="C30" s="73">
        <v>0</v>
      </c>
      <c r="D30" s="73">
        <v>0</v>
      </c>
      <c r="E30" s="73">
        <v>0</v>
      </c>
      <c r="F30" s="75">
        <v>0.87774375737013055</v>
      </c>
      <c r="G30" s="75">
        <v>0.9</v>
      </c>
      <c r="H30" s="75">
        <v>0.86499999999999999</v>
      </c>
      <c r="I30" s="76">
        <v>0.9</v>
      </c>
      <c r="J30" s="77">
        <v>62345</v>
      </c>
      <c r="K30" s="73">
        <f>12300*5</f>
        <v>61500</v>
      </c>
      <c r="L30" s="73">
        <v>61865</v>
      </c>
      <c r="M30" s="73">
        <v>107916</v>
      </c>
      <c r="N30" s="73">
        <f>20000*5</f>
        <v>100000</v>
      </c>
      <c r="O30" s="78">
        <v>1.73</v>
      </c>
      <c r="P30" s="78">
        <v>1.6</v>
      </c>
      <c r="Q30" s="78">
        <v>23.347050754458163</v>
      </c>
      <c r="R30" s="78">
        <v>24</v>
      </c>
      <c r="S30" s="78">
        <v>0.97385185185186918</v>
      </c>
      <c r="T30" s="78">
        <v>1</v>
      </c>
      <c r="U30" s="78">
        <v>36.893333333333331</v>
      </c>
      <c r="V30" s="78">
        <v>48</v>
      </c>
      <c r="W30" s="78">
        <v>1.5381999999999982</v>
      </c>
      <c r="X30" s="78">
        <v>2</v>
      </c>
      <c r="Y30" s="79">
        <v>635.15000000000055</v>
      </c>
      <c r="Z30" s="79">
        <v>600</v>
      </c>
      <c r="AA30" s="73">
        <v>8</v>
      </c>
      <c r="AB30" s="73">
        <v>38</v>
      </c>
    </row>
    <row r="31" spans="1:28" x14ac:dyDescent="0.25">
      <c r="A31" s="80">
        <v>44718</v>
      </c>
      <c r="B31" s="73">
        <v>0</v>
      </c>
      <c r="C31" s="73">
        <v>0</v>
      </c>
      <c r="D31" s="73">
        <v>0</v>
      </c>
      <c r="E31" s="73">
        <v>0</v>
      </c>
      <c r="F31" s="81"/>
      <c r="G31" s="81"/>
      <c r="H31" s="81"/>
      <c r="I31" s="76"/>
      <c r="J31" s="77"/>
      <c r="K31" s="73"/>
      <c r="L31" s="73"/>
      <c r="M31" s="73"/>
      <c r="N31" s="73">
        <f>20000*5</f>
        <v>100000</v>
      </c>
      <c r="O31" s="82"/>
      <c r="P31" s="82"/>
      <c r="Q31" s="82">
        <v>22.39</v>
      </c>
      <c r="R31" s="82">
        <v>24</v>
      </c>
      <c r="S31" s="82">
        <v>0.93</v>
      </c>
      <c r="T31" s="82">
        <v>1</v>
      </c>
      <c r="U31" s="82">
        <v>38.47</v>
      </c>
      <c r="V31" s="82">
        <v>48</v>
      </c>
      <c r="W31" s="82">
        <v>1.6</v>
      </c>
      <c r="X31" s="82">
        <v>2</v>
      </c>
      <c r="Y31" s="83"/>
      <c r="Z31" s="83"/>
      <c r="AA31" s="73"/>
      <c r="AB31" s="73">
        <v>32</v>
      </c>
    </row>
  </sheetData>
  <mergeCells count="1">
    <mergeCell ref="B1:P4"/>
  </mergeCells>
  <conditionalFormatting sqref="F9:G31">
    <cfRule type="cellIs" dxfId="54" priority="20" operator="lessThan">
      <formula>0.86</formula>
    </cfRule>
    <cfRule type="cellIs" dxfId="53" priority="21" operator="between">
      <formula>0.86</formula>
      <formula>0.88</formula>
    </cfRule>
    <cfRule type="cellIs" dxfId="52" priority="22" operator="greaterThan">
      <formula>0.88</formula>
    </cfRule>
    <cfRule type="cellIs" dxfId="51" priority="23" operator="between">
      <formula>0.88</formula>
      <formula>0.89</formula>
    </cfRule>
    <cfRule type="cellIs" dxfId="50" priority="24" operator="greaterThan">
      <formula>0.89</formula>
    </cfRule>
  </conditionalFormatting>
  <conditionalFormatting sqref="F9:G31">
    <cfRule type="cellIs" dxfId="49" priority="19" operator="equal">
      <formula>0</formula>
    </cfRule>
  </conditionalFormatting>
  <conditionalFormatting sqref="F14:G30 G10:G30">
    <cfRule type="cellIs" dxfId="48" priority="14" operator="lessThan">
      <formula>0.86</formula>
    </cfRule>
    <cfRule type="cellIs" dxfId="47" priority="15" operator="between">
      <formula>0.86</formula>
      <formula>0.88</formula>
    </cfRule>
    <cfRule type="cellIs" dxfId="46" priority="16" operator="greaterThan">
      <formula>0.88</formula>
    </cfRule>
    <cfRule type="cellIs" dxfId="45" priority="17" operator="between">
      <formula>0.88</formula>
      <formula>0.89</formula>
    </cfRule>
    <cfRule type="cellIs" dxfId="44" priority="18" operator="greaterThan">
      <formula>0.89</formula>
    </cfRule>
  </conditionalFormatting>
  <conditionalFormatting sqref="F14:G30 G10:G30">
    <cfRule type="cellIs" dxfId="43" priority="13" operator="equal">
      <formula>0</formula>
    </cfRule>
  </conditionalFormatting>
  <conditionalFormatting sqref="H9:I31">
    <cfRule type="cellIs" dxfId="42" priority="8" operator="lessThan">
      <formula>0.86</formula>
    </cfRule>
    <cfRule type="cellIs" dxfId="41" priority="9" operator="between">
      <formula>0.86</formula>
      <formula>0.88</formula>
    </cfRule>
    <cfRule type="cellIs" dxfId="40" priority="10" operator="greaterThan">
      <formula>0.88</formula>
    </cfRule>
    <cfRule type="cellIs" dxfId="39" priority="11" operator="between">
      <formula>0.88</formula>
      <formula>0.89</formula>
    </cfRule>
    <cfRule type="cellIs" dxfId="38" priority="12" operator="greaterThan">
      <formula>0.89</formula>
    </cfRule>
  </conditionalFormatting>
  <conditionalFormatting sqref="H9:I31">
    <cfRule type="cellIs" dxfId="37" priority="7" operator="equal">
      <formula>0</formula>
    </cfRule>
  </conditionalFormatting>
  <conditionalFormatting sqref="H14:I30 I9:I31">
    <cfRule type="cellIs" dxfId="36" priority="2" operator="lessThan">
      <formula>0.86</formula>
    </cfRule>
    <cfRule type="cellIs" dxfId="35" priority="3" operator="between">
      <formula>0.86</formula>
      <formula>0.88</formula>
    </cfRule>
    <cfRule type="cellIs" dxfId="34" priority="4" operator="greaterThan">
      <formula>0.88</formula>
    </cfRule>
    <cfRule type="cellIs" dxfId="33" priority="5" operator="between">
      <formula>0.88</formula>
      <formula>0.89</formula>
    </cfRule>
    <cfRule type="cellIs" dxfId="32" priority="6" operator="greaterThan">
      <formula>0.89</formula>
    </cfRule>
  </conditionalFormatting>
  <conditionalFormatting sqref="H14:I30 I9:I31">
    <cfRule type="cellIs" dxfId="31" priority="1" operator="equal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C202-5CE1-4990-81CE-902D4A1A498A}">
  <sheetPr filterMode="1"/>
  <dimension ref="B2:N52"/>
  <sheetViews>
    <sheetView showGridLines="0" topLeftCell="B2" zoomScale="110" zoomScaleNormal="110" workbookViewId="0">
      <selection activeCell="C8" sqref="C8"/>
    </sheetView>
  </sheetViews>
  <sheetFormatPr defaultRowHeight="15" x14ac:dyDescent="0.25"/>
  <cols>
    <col min="2" max="2" width="11.28515625" style="1" customWidth="1"/>
    <col min="3" max="3" width="30.28515625" customWidth="1"/>
    <col min="4" max="4" width="11.140625" style="1" customWidth="1"/>
    <col min="5" max="6" width="12.7109375" style="1" customWidth="1"/>
    <col min="7" max="7" width="10.42578125" style="11" customWidth="1"/>
    <col min="8" max="8" width="10.28515625" customWidth="1"/>
    <col min="9" max="9" width="15.7109375" customWidth="1"/>
    <col min="10" max="12" width="11.7109375" style="1" customWidth="1"/>
    <col min="13" max="13" width="16.140625" style="1" customWidth="1"/>
  </cols>
  <sheetData>
    <row r="2" spans="2:14" x14ac:dyDescent="0.25">
      <c r="E2" s="137" t="s">
        <v>84</v>
      </c>
      <c r="F2" s="138"/>
      <c r="G2" s="139"/>
      <c r="J2" s="1" t="s">
        <v>85</v>
      </c>
      <c r="K2" s="1" t="s">
        <v>86</v>
      </c>
      <c r="L2" s="1" t="s">
        <v>87</v>
      </c>
    </row>
    <row r="3" spans="2:14" x14ac:dyDescent="0.25">
      <c r="B3" s="2" t="s">
        <v>88</v>
      </c>
      <c r="C3" s="2" t="s">
        <v>89</v>
      </c>
      <c r="D3" s="2" t="s">
        <v>84</v>
      </c>
      <c r="E3" s="2" t="s">
        <v>90</v>
      </c>
      <c r="F3" s="2" t="s">
        <v>91</v>
      </c>
      <c r="G3" s="3" t="s">
        <v>92</v>
      </c>
      <c r="H3" s="2" t="s">
        <v>93</v>
      </c>
      <c r="I3" s="2" t="s">
        <v>94</v>
      </c>
      <c r="J3" s="2" t="s">
        <v>58</v>
      </c>
      <c r="K3" s="2" t="s">
        <v>58</v>
      </c>
      <c r="L3" s="2" t="s">
        <v>58</v>
      </c>
      <c r="M3" s="2" t="s">
        <v>95</v>
      </c>
    </row>
    <row r="4" spans="2:14" x14ac:dyDescent="0.25">
      <c r="B4" s="18" t="s">
        <v>1</v>
      </c>
      <c r="C4" s="5" t="s">
        <v>96</v>
      </c>
      <c r="D4" s="6" t="s">
        <v>97</v>
      </c>
      <c r="E4" s="4" t="s">
        <v>98</v>
      </c>
      <c r="F4" s="4" t="s">
        <v>98</v>
      </c>
      <c r="G4" s="4" t="s">
        <v>98</v>
      </c>
      <c r="H4" s="4" t="s">
        <v>99</v>
      </c>
      <c r="I4" s="4" t="s">
        <v>100</v>
      </c>
      <c r="J4" s="4">
        <v>0</v>
      </c>
      <c r="K4" s="4">
        <v>0</v>
      </c>
      <c r="L4" s="4">
        <v>0</v>
      </c>
      <c r="M4" s="4" t="s">
        <v>101</v>
      </c>
    </row>
    <row r="5" spans="2:14" x14ac:dyDescent="0.25">
      <c r="B5" s="18" t="s">
        <v>1</v>
      </c>
      <c r="C5" s="5" t="s">
        <v>102</v>
      </c>
      <c r="D5" s="6" t="s">
        <v>97</v>
      </c>
      <c r="E5" s="4" t="s">
        <v>98</v>
      </c>
      <c r="F5" s="4" t="s">
        <v>98</v>
      </c>
      <c r="G5" s="4" t="s">
        <v>98</v>
      </c>
      <c r="H5" s="4" t="s">
        <v>99</v>
      </c>
      <c r="I5" s="4" t="s">
        <v>100</v>
      </c>
      <c r="J5" s="4">
        <v>0</v>
      </c>
      <c r="K5" s="4">
        <v>0</v>
      </c>
      <c r="L5" s="4">
        <v>0</v>
      </c>
      <c r="M5" s="4" t="s">
        <v>101</v>
      </c>
    </row>
    <row r="6" spans="2:14" hidden="1" x14ac:dyDescent="0.25">
      <c r="B6" s="4" t="s">
        <v>1</v>
      </c>
      <c r="C6" s="5" t="s">
        <v>103</v>
      </c>
      <c r="D6" s="5"/>
      <c r="E6" s="4" t="s">
        <v>98</v>
      </c>
      <c r="F6" s="4" t="s">
        <v>98</v>
      </c>
      <c r="G6" s="4" t="s">
        <v>98</v>
      </c>
      <c r="H6" s="4" t="s">
        <v>104</v>
      </c>
      <c r="I6" s="4" t="s">
        <v>105</v>
      </c>
      <c r="J6" s="12">
        <v>1</v>
      </c>
      <c r="K6" s="12">
        <v>1</v>
      </c>
      <c r="L6" s="12">
        <v>1</v>
      </c>
      <c r="M6" s="4" t="s">
        <v>106</v>
      </c>
    </row>
    <row r="7" spans="2:14" hidden="1" x14ac:dyDescent="0.25">
      <c r="B7" s="4" t="s">
        <v>1</v>
      </c>
      <c r="C7" s="5" t="s">
        <v>107</v>
      </c>
      <c r="D7" s="5"/>
      <c r="E7" s="4" t="s">
        <v>98</v>
      </c>
      <c r="F7" s="4" t="s">
        <v>98</v>
      </c>
      <c r="G7" s="4" t="s">
        <v>98</v>
      </c>
      <c r="H7" s="4" t="s">
        <v>104</v>
      </c>
      <c r="I7" s="4" t="s">
        <v>105</v>
      </c>
      <c r="J7" s="4">
        <v>0</v>
      </c>
      <c r="K7" s="4">
        <v>0</v>
      </c>
      <c r="L7" s="4">
        <v>0</v>
      </c>
      <c r="M7" s="4" t="s">
        <v>108</v>
      </c>
    </row>
    <row r="8" spans="2:14" hidden="1" x14ac:dyDescent="0.25">
      <c r="B8" s="4" t="s">
        <v>1</v>
      </c>
      <c r="C8" s="5" t="s">
        <v>109</v>
      </c>
      <c r="D8" s="5"/>
      <c r="E8" s="4" t="s">
        <v>98</v>
      </c>
      <c r="F8" s="4" t="s">
        <v>98</v>
      </c>
      <c r="G8" s="4" t="s">
        <v>98</v>
      </c>
      <c r="H8" s="4" t="s">
        <v>104</v>
      </c>
      <c r="I8" s="4" t="s">
        <v>105</v>
      </c>
      <c r="J8" s="12">
        <v>1</v>
      </c>
      <c r="K8" s="12">
        <v>1</v>
      </c>
      <c r="L8" s="12">
        <v>1</v>
      </c>
      <c r="M8" s="4" t="s">
        <v>110</v>
      </c>
    </row>
    <row r="9" spans="2:14" hidden="1" x14ac:dyDescent="0.25">
      <c r="B9" s="4" t="s">
        <v>1</v>
      </c>
      <c r="C9" s="5" t="s">
        <v>111</v>
      </c>
      <c r="D9" s="5"/>
      <c r="E9" s="4" t="s">
        <v>98</v>
      </c>
      <c r="F9" s="4" t="s">
        <v>98</v>
      </c>
      <c r="G9" s="4" t="s">
        <v>98</v>
      </c>
      <c r="H9" s="4" t="s">
        <v>104</v>
      </c>
      <c r="I9" s="4" t="s">
        <v>105</v>
      </c>
      <c r="J9" s="12">
        <v>1</v>
      </c>
      <c r="K9" s="12">
        <v>1</v>
      </c>
      <c r="L9" s="12">
        <v>1</v>
      </c>
      <c r="M9" s="4" t="s">
        <v>106</v>
      </c>
    </row>
    <row r="10" spans="2:14" x14ac:dyDescent="0.25">
      <c r="B10" s="4" t="s">
        <v>1</v>
      </c>
      <c r="C10" s="5" t="s">
        <v>112</v>
      </c>
      <c r="D10" s="6" t="s">
        <v>97</v>
      </c>
      <c r="E10" s="4" t="s">
        <v>98</v>
      </c>
      <c r="F10" s="4" t="s">
        <v>98</v>
      </c>
      <c r="G10" s="4" t="s">
        <v>98</v>
      </c>
      <c r="H10" s="4" t="s">
        <v>99</v>
      </c>
      <c r="I10" s="4" t="s">
        <v>100</v>
      </c>
      <c r="J10" s="4" t="s">
        <v>113</v>
      </c>
      <c r="K10" s="4" t="s">
        <v>114</v>
      </c>
      <c r="L10" s="4" t="s">
        <v>115</v>
      </c>
      <c r="M10" s="4" t="s">
        <v>106</v>
      </c>
    </row>
    <row r="11" spans="2:14" x14ac:dyDescent="0.25">
      <c r="B11" s="18" t="s">
        <v>2</v>
      </c>
      <c r="C11" s="5" t="s">
        <v>116</v>
      </c>
      <c r="D11" s="6" t="s">
        <v>117</v>
      </c>
      <c r="E11" s="4" t="s">
        <v>98</v>
      </c>
      <c r="F11" s="4" t="s">
        <v>98</v>
      </c>
      <c r="G11" s="4" t="s">
        <v>98</v>
      </c>
      <c r="H11" s="4" t="s">
        <v>99</v>
      </c>
      <c r="I11" s="4" t="s">
        <v>100</v>
      </c>
      <c r="J11" s="12" t="s">
        <v>118</v>
      </c>
      <c r="K11" s="12" t="s">
        <v>118</v>
      </c>
      <c r="L11" s="12" t="s">
        <v>118</v>
      </c>
      <c r="M11" s="4" t="s">
        <v>106</v>
      </c>
    </row>
    <row r="12" spans="2:14" x14ac:dyDescent="0.25">
      <c r="B12" s="18" t="s">
        <v>2</v>
      </c>
      <c r="C12" s="5" t="s">
        <v>119</v>
      </c>
      <c r="D12" s="6" t="s">
        <v>117</v>
      </c>
      <c r="E12" s="4" t="s">
        <v>98</v>
      </c>
      <c r="F12" s="4" t="s">
        <v>98</v>
      </c>
      <c r="G12" s="4" t="s">
        <v>98</v>
      </c>
      <c r="H12" s="4" t="s">
        <v>99</v>
      </c>
      <c r="I12" s="4" t="s">
        <v>100</v>
      </c>
      <c r="J12" s="12" t="s">
        <v>118</v>
      </c>
      <c r="K12" s="12" t="s">
        <v>118</v>
      </c>
      <c r="L12" s="12" t="s">
        <v>118</v>
      </c>
      <c r="M12" s="4" t="s">
        <v>106</v>
      </c>
      <c r="N12" s="7"/>
    </row>
    <row r="13" spans="2:14" x14ac:dyDescent="0.25">
      <c r="B13" s="4" t="s">
        <v>2</v>
      </c>
      <c r="C13" s="5" t="s">
        <v>120</v>
      </c>
      <c r="D13" s="6" t="s">
        <v>121</v>
      </c>
      <c r="E13" s="4" t="s">
        <v>98</v>
      </c>
      <c r="F13" s="4" t="s">
        <v>98</v>
      </c>
      <c r="G13" s="4" t="s">
        <v>98</v>
      </c>
      <c r="H13" s="4" t="s">
        <v>99</v>
      </c>
      <c r="I13" s="4" t="s">
        <v>100</v>
      </c>
      <c r="J13" s="4">
        <v>0</v>
      </c>
      <c r="K13" s="4">
        <v>0</v>
      </c>
      <c r="L13" s="4">
        <v>0</v>
      </c>
      <c r="M13" s="4" t="s">
        <v>122</v>
      </c>
    </row>
    <row r="14" spans="2:14" hidden="1" x14ac:dyDescent="0.25">
      <c r="B14" s="4" t="s">
        <v>2</v>
      </c>
      <c r="C14" s="5" t="s">
        <v>123</v>
      </c>
      <c r="D14" s="5"/>
      <c r="E14" s="4" t="s">
        <v>98</v>
      </c>
      <c r="F14" s="4" t="s">
        <v>98</v>
      </c>
      <c r="G14" s="4" t="s">
        <v>98</v>
      </c>
      <c r="H14" s="4" t="s">
        <v>104</v>
      </c>
      <c r="I14" s="4" t="s">
        <v>105</v>
      </c>
      <c r="J14" s="12">
        <v>1</v>
      </c>
      <c r="K14" s="12">
        <v>1</v>
      </c>
      <c r="L14" s="12">
        <v>1</v>
      </c>
      <c r="M14" s="4" t="s">
        <v>106</v>
      </c>
    </row>
    <row r="15" spans="2:14" x14ac:dyDescent="0.25">
      <c r="B15" s="4" t="s">
        <v>3</v>
      </c>
      <c r="C15" s="5" t="s">
        <v>124</v>
      </c>
      <c r="D15" s="6" t="s">
        <v>121</v>
      </c>
      <c r="E15" s="4" t="s">
        <v>98</v>
      </c>
      <c r="F15" s="4" t="s">
        <v>98</v>
      </c>
      <c r="G15" s="4" t="s">
        <v>98</v>
      </c>
      <c r="H15" s="4" t="s">
        <v>99</v>
      </c>
      <c r="I15" s="4" t="s">
        <v>100</v>
      </c>
      <c r="J15" s="4" t="s">
        <v>125</v>
      </c>
      <c r="K15" s="4" t="s">
        <v>126</v>
      </c>
      <c r="L15" s="4" t="s">
        <v>125</v>
      </c>
      <c r="M15" s="4" t="s">
        <v>127</v>
      </c>
    </row>
    <row r="16" spans="2:14" hidden="1" x14ac:dyDescent="0.25">
      <c r="B16" s="4" t="s">
        <v>3</v>
      </c>
      <c r="C16" s="5" t="s">
        <v>128</v>
      </c>
      <c r="D16" s="5"/>
      <c r="E16" s="4" t="s">
        <v>129</v>
      </c>
      <c r="F16" s="4" t="s">
        <v>129</v>
      </c>
      <c r="G16" s="4" t="s">
        <v>98</v>
      </c>
      <c r="H16" s="4" t="s">
        <v>104</v>
      </c>
      <c r="I16" s="4" t="s">
        <v>105</v>
      </c>
      <c r="J16" s="4"/>
      <c r="K16" s="4"/>
      <c r="L16" s="4"/>
      <c r="M16" s="4"/>
    </row>
    <row r="17" spans="2:13" x14ac:dyDescent="0.25">
      <c r="B17" s="4" t="s">
        <v>3</v>
      </c>
      <c r="C17" s="5" t="s">
        <v>130</v>
      </c>
      <c r="D17" s="6" t="s">
        <v>121</v>
      </c>
      <c r="E17" s="4" t="s">
        <v>98</v>
      </c>
      <c r="F17" s="4" t="s">
        <v>98</v>
      </c>
      <c r="G17" s="4" t="s">
        <v>98</v>
      </c>
      <c r="H17" s="4" t="s">
        <v>99</v>
      </c>
      <c r="I17" s="4" t="s">
        <v>100</v>
      </c>
      <c r="J17" s="4" t="s">
        <v>131</v>
      </c>
      <c r="K17" s="4"/>
      <c r="L17" s="4" t="s">
        <v>132</v>
      </c>
      <c r="M17" s="4" t="s">
        <v>133</v>
      </c>
    </row>
    <row r="18" spans="2:13" x14ac:dyDescent="0.25">
      <c r="B18" s="18" t="s">
        <v>3</v>
      </c>
      <c r="C18" s="5" t="s">
        <v>134</v>
      </c>
      <c r="D18" s="6" t="s">
        <v>117</v>
      </c>
      <c r="E18" s="4" t="s">
        <v>98</v>
      </c>
      <c r="F18" s="4" t="s">
        <v>98</v>
      </c>
      <c r="G18" s="4" t="s">
        <v>98</v>
      </c>
      <c r="H18" s="4" t="s">
        <v>99</v>
      </c>
      <c r="I18" s="4" t="s">
        <v>100</v>
      </c>
      <c r="J18" s="4">
        <v>100</v>
      </c>
      <c r="K18" s="4">
        <v>100</v>
      </c>
      <c r="L18" s="4">
        <v>100</v>
      </c>
      <c r="M18" s="4" t="s">
        <v>106</v>
      </c>
    </row>
    <row r="19" spans="2:13" x14ac:dyDescent="0.25">
      <c r="B19" s="18" t="s">
        <v>3</v>
      </c>
      <c r="C19" s="5" t="s">
        <v>135</v>
      </c>
      <c r="D19" s="6" t="s">
        <v>117</v>
      </c>
      <c r="E19" s="4" t="s">
        <v>98</v>
      </c>
      <c r="F19" s="4" t="s">
        <v>98</v>
      </c>
      <c r="G19" s="4" t="s">
        <v>98</v>
      </c>
      <c r="H19" s="4" t="s">
        <v>99</v>
      </c>
      <c r="I19" s="4" t="s">
        <v>100</v>
      </c>
      <c r="J19" s="4" t="s">
        <v>136</v>
      </c>
      <c r="K19" s="4">
        <v>750</v>
      </c>
      <c r="L19" s="4" t="s">
        <v>137</v>
      </c>
      <c r="M19" s="4" t="s">
        <v>138</v>
      </c>
    </row>
    <row r="20" spans="2:13" x14ac:dyDescent="0.25">
      <c r="B20" s="18" t="s">
        <v>3</v>
      </c>
      <c r="C20" s="5" t="s">
        <v>139</v>
      </c>
      <c r="D20" s="6" t="s">
        <v>117</v>
      </c>
      <c r="E20" s="4" t="s">
        <v>98</v>
      </c>
      <c r="F20" s="4" t="s">
        <v>98</v>
      </c>
      <c r="G20" s="4" t="s">
        <v>98</v>
      </c>
      <c r="H20" s="4" t="s">
        <v>99</v>
      </c>
      <c r="I20" s="4" t="s">
        <v>100</v>
      </c>
      <c r="J20" s="4" t="s">
        <v>136</v>
      </c>
      <c r="K20" s="4">
        <v>1.5</v>
      </c>
      <c r="L20" s="4">
        <v>1.6</v>
      </c>
      <c r="M20" s="4" t="s">
        <v>140</v>
      </c>
    </row>
    <row r="21" spans="2:13" x14ac:dyDescent="0.25">
      <c r="B21" s="4" t="s">
        <v>3</v>
      </c>
      <c r="C21" s="5" t="s">
        <v>141</v>
      </c>
      <c r="D21" s="6" t="s">
        <v>142</v>
      </c>
      <c r="E21" s="4" t="s">
        <v>98</v>
      </c>
      <c r="F21" s="4" t="s">
        <v>98</v>
      </c>
      <c r="G21" s="4" t="s">
        <v>98</v>
      </c>
      <c r="H21" s="4" t="s">
        <v>99</v>
      </c>
      <c r="I21" s="4" t="s">
        <v>100</v>
      </c>
      <c r="J21" s="4" t="s">
        <v>131</v>
      </c>
      <c r="K21" s="4">
        <v>10</v>
      </c>
      <c r="L21" s="4" t="s">
        <v>143</v>
      </c>
      <c r="M21" s="4" t="s">
        <v>144</v>
      </c>
    </row>
    <row r="22" spans="2:13" x14ac:dyDescent="0.25">
      <c r="B22" s="4" t="s">
        <v>3</v>
      </c>
      <c r="C22" s="5" t="s">
        <v>145</v>
      </c>
      <c r="D22" s="6" t="s">
        <v>146</v>
      </c>
      <c r="E22" s="4"/>
      <c r="F22" s="4"/>
      <c r="G22" s="4"/>
      <c r="H22" s="4" t="s">
        <v>99</v>
      </c>
      <c r="I22" s="4" t="s">
        <v>100</v>
      </c>
      <c r="J22" s="4">
        <v>85</v>
      </c>
      <c r="K22" s="4"/>
      <c r="L22" s="4"/>
      <c r="M22" s="4" t="s">
        <v>147</v>
      </c>
    </row>
    <row r="23" spans="2:13" hidden="1" x14ac:dyDescent="0.25">
      <c r="B23" s="4" t="s">
        <v>3</v>
      </c>
      <c r="C23" s="16" t="s">
        <v>148</v>
      </c>
      <c r="D23" s="5"/>
      <c r="E23" s="4" t="s">
        <v>98</v>
      </c>
      <c r="F23" s="4" t="s">
        <v>98</v>
      </c>
      <c r="G23" s="4" t="s">
        <v>98</v>
      </c>
      <c r="H23" s="4" t="s">
        <v>104</v>
      </c>
      <c r="I23" s="4" t="s">
        <v>105</v>
      </c>
      <c r="J23" s="4"/>
      <c r="K23" s="4"/>
      <c r="L23" s="4"/>
      <c r="M23" s="4"/>
    </row>
    <row r="24" spans="2:13" x14ac:dyDescent="0.25">
      <c r="B24" s="4" t="s">
        <v>3</v>
      </c>
      <c r="C24" s="14" t="s">
        <v>149</v>
      </c>
      <c r="D24" s="6" t="s">
        <v>146</v>
      </c>
      <c r="E24" s="4" t="s">
        <v>98</v>
      </c>
      <c r="F24" s="4" t="s">
        <v>129</v>
      </c>
      <c r="G24" s="4" t="s">
        <v>129</v>
      </c>
      <c r="H24" s="4" t="s">
        <v>99</v>
      </c>
      <c r="I24" s="4" t="s">
        <v>100</v>
      </c>
      <c r="J24" s="4">
        <v>0</v>
      </c>
      <c r="K24" s="4"/>
      <c r="L24" s="4"/>
      <c r="M24" s="4" t="s">
        <v>150</v>
      </c>
    </row>
    <row r="25" spans="2:13" x14ac:dyDescent="0.25">
      <c r="B25" s="4" t="s">
        <v>3</v>
      </c>
      <c r="C25" s="5" t="s">
        <v>151</v>
      </c>
      <c r="D25" s="6" t="s">
        <v>146</v>
      </c>
      <c r="E25" s="4" t="s">
        <v>98</v>
      </c>
      <c r="F25" s="4" t="s">
        <v>98</v>
      </c>
      <c r="G25" s="4" t="s">
        <v>98</v>
      </c>
      <c r="H25" s="4" t="s">
        <v>99</v>
      </c>
      <c r="I25" s="4" t="s">
        <v>100</v>
      </c>
      <c r="J25" s="4" t="s">
        <v>152</v>
      </c>
      <c r="K25" s="4"/>
      <c r="L25" s="4"/>
      <c r="M25" s="4" t="s">
        <v>153</v>
      </c>
    </row>
    <row r="26" spans="2:13" x14ac:dyDescent="0.25">
      <c r="B26" s="4" t="s">
        <v>3</v>
      </c>
      <c r="C26" s="5" t="s">
        <v>154</v>
      </c>
      <c r="D26" s="6" t="s">
        <v>146</v>
      </c>
      <c r="E26" s="4"/>
      <c r="F26" s="4"/>
      <c r="G26" s="4"/>
      <c r="H26" s="4" t="s">
        <v>99</v>
      </c>
      <c r="I26" s="4" t="s">
        <v>100</v>
      </c>
      <c r="J26" s="4" t="s">
        <v>136</v>
      </c>
      <c r="K26" s="4"/>
      <c r="L26" s="4"/>
      <c r="M26" s="4" t="s">
        <v>147</v>
      </c>
    </row>
    <row r="27" spans="2:13" x14ac:dyDescent="0.25">
      <c r="B27" s="4" t="s">
        <v>3</v>
      </c>
      <c r="C27" s="5" t="s">
        <v>155</v>
      </c>
      <c r="D27" s="6" t="s">
        <v>146</v>
      </c>
      <c r="E27" s="4"/>
      <c r="F27" s="4"/>
      <c r="G27" s="8"/>
      <c r="H27" s="4" t="s">
        <v>99</v>
      </c>
      <c r="I27" s="4" t="s">
        <v>100</v>
      </c>
      <c r="J27" s="4">
        <v>100</v>
      </c>
      <c r="K27" s="4"/>
      <c r="L27" s="4"/>
      <c r="M27" s="4" t="s">
        <v>106</v>
      </c>
    </row>
    <row r="28" spans="2:13" hidden="1" x14ac:dyDescent="0.25">
      <c r="B28" s="4" t="s">
        <v>3</v>
      </c>
      <c r="C28" s="5" t="s">
        <v>156</v>
      </c>
      <c r="D28" s="5"/>
      <c r="E28" s="4" t="s">
        <v>98</v>
      </c>
      <c r="F28" s="4" t="s">
        <v>98</v>
      </c>
      <c r="G28" s="4" t="s">
        <v>98</v>
      </c>
      <c r="H28" s="4" t="s">
        <v>104</v>
      </c>
      <c r="I28" s="4" t="s">
        <v>105</v>
      </c>
      <c r="J28" s="4"/>
      <c r="K28" s="4"/>
      <c r="L28" s="4"/>
      <c r="M28" s="4"/>
    </row>
    <row r="29" spans="2:13" x14ac:dyDescent="0.25">
      <c r="B29" s="18" t="s">
        <v>3</v>
      </c>
      <c r="C29" s="5" t="s">
        <v>157</v>
      </c>
      <c r="D29" s="6" t="s">
        <v>97</v>
      </c>
      <c r="E29" s="4" t="s">
        <v>98</v>
      </c>
      <c r="F29" s="4" t="s">
        <v>98</v>
      </c>
      <c r="G29" s="4" t="s">
        <v>98</v>
      </c>
      <c r="H29" s="4" t="s">
        <v>99</v>
      </c>
      <c r="I29" s="4" t="s">
        <v>100</v>
      </c>
      <c r="J29" s="4">
        <v>0</v>
      </c>
      <c r="K29" s="4">
        <v>0</v>
      </c>
      <c r="L29" s="4">
        <v>0</v>
      </c>
      <c r="M29" s="4" t="s">
        <v>158</v>
      </c>
    </row>
    <row r="30" spans="2:13" hidden="1" x14ac:dyDescent="0.25">
      <c r="B30" s="4" t="s">
        <v>4</v>
      </c>
      <c r="C30" s="15" t="s">
        <v>159</v>
      </c>
      <c r="D30" s="5"/>
      <c r="E30" s="4" t="s">
        <v>98</v>
      </c>
      <c r="F30" s="4" t="s">
        <v>98</v>
      </c>
      <c r="G30" s="4" t="s">
        <v>98</v>
      </c>
      <c r="H30" s="4" t="s">
        <v>104</v>
      </c>
      <c r="I30" s="4" t="s">
        <v>105</v>
      </c>
      <c r="J30" s="4"/>
      <c r="K30" s="4"/>
      <c r="L30" s="4"/>
      <c r="M30" s="4"/>
    </row>
    <row r="31" spans="2:13" x14ac:dyDescent="0.25">
      <c r="B31" s="18" t="s">
        <v>4</v>
      </c>
      <c r="C31" s="14" t="s">
        <v>160</v>
      </c>
      <c r="D31" s="6" t="s">
        <v>97</v>
      </c>
      <c r="E31" s="4" t="s">
        <v>98</v>
      </c>
      <c r="F31" s="4" t="s">
        <v>98</v>
      </c>
      <c r="G31" s="4" t="s">
        <v>98</v>
      </c>
      <c r="H31" s="4" t="s">
        <v>99</v>
      </c>
      <c r="I31" s="4" t="s">
        <v>100</v>
      </c>
      <c r="J31" s="4" t="s">
        <v>136</v>
      </c>
      <c r="K31" s="4" t="s">
        <v>136</v>
      </c>
      <c r="L31" s="9">
        <v>565</v>
      </c>
      <c r="M31" s="4" t="s">
        <v>161</v>
      </c>
    </row>
    <row r="32" spans="2:13" hidden="1" x14ac:dyDescent="0.25">
      <c r="B32" s="4" t="s">
        <v>4</v>
      </c>
      <c r="C32" s="10" t="s">
        <v>162</v>
      </c>
      <c r="D32" s="10"/>
      <c r="E32" s="4" t="s">
        <v>98</v>
      </c>
      <c r="F32" s="4" t="s">
        <v>98</v>
      </c>
      <c r="G32" s="4" t="s">
        <v>98</v>
      </c>
      <c r="H32" s="4" t="s">
        <v>104</v>
      </c>
      <c r="I32" s="4" t="s">
        <v>105</v>
      </c>
      <c r="J32" s="4"/>
      <c r="K32" s="4"/>
      <c r="L32" s="4"/>
      <c r="M32" s="4"/>
    </row>
    <row r="33" spans="2:13" x14ac:dyDescent="0.25">
      <c r="B33" s="18" t="s">
        <v>5</v>
      </c>
      <c r="C33" s="5" t="s">
        <v>163</v>
      </c>
      <c r="D33" s="6" t="s">
        <v>97</v>
      </c>
      <c r="E33" s="4" t="s">
        <v>98</v>
      </c>
      <c r="F33" s="4" t="s">
        <v>98</v>
      </c>
      <c r="G33" s="4" t="s">
        <v>98</v>
      </c>
      <c r="H33" s="4" t="s">
        <v>99</v>
      </c>
      <c r="I33" s="4" t="s">
        <v>100</v>
      </c>
      <c r="J33" s="4" t="s">
        <v>136</v>
      </c>
      <c r="K33" s="12">
        <v>0.05</v>
      </c>
      <c r="L33" s="12">
        <v>0.05</v>
      </c>
      <c r="M33" s="4" t="s">
        <v>164</v>
      </c>
    </row>
    <row r="34" spans="2:13" hidden="1" x14ac:dyDescent="0.25">
      <c r="B34" s="4" t="s">
        <v>5</v>
      </c>
      <c r="C34" s="5" t="s">
        <v>165</v>
      </c>
      <c r="D34" s="5"/>
      <c r="E34" s="4" t="s">
        <v>98</v>
      </c>
      <c r="F34" s="4" t="s">
        <v>98</v>
      </c>
      <c r="G34" s="4" t="s">
        <v>98</v>
      </c>
      <c r="H34" s="4" t="s">
        <v>104</v>
      </c>
      <c r="I34" s="4" t="s">
        <v>105</v>
      </c>
      <c r="J34" s="4"/>
      <c r="K34" s="4"/>
      <c r="L34" s="4"/>
      <c r="M34" s="4"/>
    </row>
    <row r="35" spans="2:13" hidden="1" x14ac:dyDescent="0.25">
      <c r="B35" s="4" t="s">
        <v>5</v>
      </c>
      <c r="C35" s="5" t="s">
        <v>166</v>
      </c>
      <c r="D35" s="5"/>
      <c r="E35" s="4" t="s">
        <v>98</v>
      </c>
      <c r="F35" s="4" t="s">
        <v>98</v>
      </c>
      <c r="G35" s="4" t="s">
        <v>98</v>
      </c>
      <c r="H35" s="4" t="s">
        <v>104</v>
      </c>
      <c r="I35" s="4" t="s">
        <v>105</v>
      </c>
      <c r="J35" s="12">
        <v>1</v>
      </c>
      <c r="K35" s="12">
        <v>1</v>
      </c>
      <c r="L35" s="12">
        <v>1</v>
      </c>
      <c r="M35" s="4" t="s">
        <v>106</v>
      </c>
    </row>
    <row r="36" spans="2:13" hidden="1" x14ac:dyDescent="0.25">
      <c r="B36" s="4" t="s">
        <v>5</v>
      </c>
      <c r="C36" s="5" t="s">
        <v>167</v>
      </c>
      <c r="D36" s="5"/>
      <c r="E36" s="4" t="s">
        <v>98</v>
      </c>
      <c r="F36" s="4" t="s">
        <v>98</v>
      </c>
      <c r="G36" s="4" t="s">
        <v>98</v>
      </c>
      <c r="H36" s="4" t="s">
        <v>104</v>
      </c>
      <c r="I36" s="4" t="s">
        <v>105</v>
      </c>
      <c r="J36" s="12">
        <v>1</v>
      </c>
      <c r="K36" s="12">
        <v>1</v>
      </c>
      <c r="L36" s="12">
        <v>1</v>
      </c>
      <c r="M36" s="4" t="s">
        <v>106</v>
      </c>
    </row>
    <row r="37" spans="2:13" hidden="1" x14ac:dyDescent="0.25">
      <c r="B37" s="4" t="s">
        <v>4</v>
      </c>
      <c r="C37" s="5" t="s">
        <v>168</v>
      </c>
      <c r="D37" s="5"/>
      <c r="E37" s="4" t="s">
        <v>98</v>
      </c>
      <c r="F37" s="4" t="s">
        <v>98</v>
      </c>
      <c r="G37" s="4" t="s">
        <v>98</v>
      </c>
      <c r="H37" s="4" t="s">
        <v>104</v>
      </c>
      <c r="I37" s="4" t="s">
        <v>105</v>
      </c>
      <c r="J37" s="12">
        <v>1</v>
      </c>
      <c r="K37" s="12">
        <v>1</v>
      </c>
      <c r="L37" s="12">
        <v>1</v>
      </c>
      <c r="M37" s="4" t="s">
        <v>169</v>
      </c>
    </row>
    <row r="38" spans="2:13" x14ac:dyDescent="0.25">
      <c r="B38" s="18" t="s">
        <v>5</v>
      </c>
      <c r="C38" s="5" t="s">
        <v>170</v>
      </c>
      <c r="D38" s="6" t="s">
        <v>97</v>
      </c>
      <c r="E38" s="4" t="s">
        <v>98</v>
      </c>
      <c r="F38" s="4" t="s">
        <v>98</v>
      </c>
      <c r="G38" s="4" t="s">
        <v>98</v>
      </c>
      <c r="H38" s="4" t="s">
        <v>99</v>
      </c>
      <c r="I38" s="4" t="s">
        <v>100</v>
      </c>
      <c r="J38" s="4" t="s">
        <v>136</v>
      </c>
      <c r="K38" s="12">
        <v>1</v>
      </c>
      <c r="L38" s="12">
        <v>1</v>
      </c>
      <c r="M38" s="4" t="s">
        <v>171</v>
      </c>
    </row>
    <row r="39" spans="2:13" hidden="1" x14ac:dyDescent="0.25">
      <c r="C39" s="13" t="s">
        <v>172</v>
      </c>
    </row>
    <row r="40" spans="2:13" hidden="1" x14ac:dyDescent="0.25">
      <c r="B40" s="1" t="s">
        <v>4</v>
      </c>
      <c r="C40" s="13" t="s">
        <v>173</v>
      </c>
      <c r="H40" s="4" t="s">
        <v>104</v>
      </c>
    </row>
    <row r="41" spans="2:13" hidden="1" x14ac:dyDescent="0.25">
      <c r="C41" s="13" t="s">
        <v>174</v>
      </c>
    </row>
    <row r="42" spans="2:13" hidden="1" x14ac:dyDescent="0.25">
      <c r="C42" s="13" t="s">
        <v>175</v>
      </c>
    </row>
    <row r="43" spans="2:13" hidden="1" x14ac:dyDescent="0.25">
      <c r="C43" s="13" t="s">
        <v>176</v>
      </c>
    </row>
    <row r="44" spans="2:13" hidden="1" x14ac:dyDescent="0.25">
      <c r="C44" s="13" t="s">
        <v>177</v>
      </c>
    </row>
    <row r="45" spans="2:13" hidden="1" x14ac:dyDescent="0.25">
      <c r="C45" s="13" t="s">
        <v>178</v>
      </c>
    </row>
    <row r="46" spans="2:13" hidden="1" x14ac:dyDescent="0.25">
      <c r="C46" s="13" t="s">
        <v>179</v>
      </c>
    </row>
    <row r="48" spans="2:13" x14ac:dyDescent="0.25">
      <c r="C48" s="17" t="s">
        <v>180</v>
      </c>
    </row>
    <row r="49" spans="3:3" x14ac:dyDescent="0.25">
      <c r="C49" s="17" t="s">
        <v>181</v>
      </c>
    </row>
    <row r="50" spans="3:3" x14ac:dyDescent="0.25">
      <c r="C50" s="17" t="s">
        <v>182</v>
      </c>
    </row>
    <row r="51" spans="3:3" x14ac:dyDescent="0.25">
      <c r="C51" s="17" t="s">
        <v>183</v>
      </c>
    </row>
    <row r="52" spans="3:3" x14ac:dyDescent="0.25">
      <c r="C52" s="17" t="s">
        <v>184</v>
      </c>
    </row>
  </sheetData>
  <autoFilter ref="B3:J46" xr:uid="{D587E4D3-6776-41C9-B79F-E08B8481546B}">
    <filterColumn colId="7">
      <filters>
        <filter val="Y"/>
      </filters>
    </filterColumn>
  </autoFilter>
  <mergeCells count="1">
    <mergeCell ref="E2:G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4B760A029124BB539C4377AB10DA8" ma:contentTypeVersion="2" ma:contentTypeDescription="Create a new document." ma:contentTypeScope="" ma:versionID="49a72b969451d32b0f4bc6005f52026a">
  <xsd:schema xmlns:xsd="http://www.w3.org/2001/XMLSchema" xmlns:xs="http://www.w3.org/2001/XMLSchema" xmlns:p="http://schemas.microsoft.com/office/2006/metadata/properties" xmlns:ns2="d73f1ce1-43e0-498e-90d9-32743eccbb93" targetNamespace="http://schemas.microsoft.com/office/2006/metadata/properties" ma:root="true" ma:fieldsID="3a72241635f654407789c90aa9beb425" ns2:_="">
    <xsd:import namespace="d73f1ce1-43e0-498e-90d9-32743eccbb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f1ce1-43e0-498e-90d9-32743eccbb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F52F57-3240-4F2D-B596-454F1FA648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42BB85-68FD-45C9-B7BE-04CC91F61F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EDC369-C025-4634-9D37-5844D1D67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f1ce1-43e0-498e-90d9-32743eccb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MENU</vt:lpstr>
      <vt:lpstr>SAFETY</vt:lpstr>
      <vt:lpstr>QUALITY</vt:lpstr>
      <vt:lpstr>DELIVERY</vt:lpstr>
      <vt:lpstr>COST</vt:lpstr>
      <vt:lpstr>PEOPLE</vt:lpstr>
      <vt:lpstr>DATA</vt:lpstr>
      <vt:lpstr>Sheet1</vt:lpstr>
      <vt:lpstr>Menu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Loya, Mario</dc:creator>
  <cp:keywords/>
  <dc:description/>
  <cp:lastModifiedBy>Gonzalez, Martin</cp:lastModifiedBy>
  <cp:revision/>
  <dcterms:created xsi:type="dcterms:W3CDTF">2022-06-01T17:46:07Z</dcterms:created>
  <dcterms:modified xsi:type="dcterms:W3CDTF">2022-06-15T18:14:37Z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0x010100C8C4B760A029124BB539C4377AB10DA8</vt:lpwstr>
  </property>
</Properties>
</file>