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Riesgos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<sst xmlns="http://schemas.openxmlformats.org/spreadsheetml/2006/main" count="1327" uniqueCount="387">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</sst>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Riesgos1.xml.rels><?xml version="1.0" encoding="UTF-8" standalone="yes"?>
<Relationships xmlns="http://schemas.openxmlformats.org/package/2006/relationships"><Relationship Id="rId200" Type="http://schemas.openxmlformats.org/officeDocument/2006/relationships/image" Target="../media/riskphoto200.png"/><Relationship Id="rId201" Type="http://schemas.openxmlformats.org/officeDocument/2006/relationships/image" Target="../media/riskphoto201.png"/><Relationship Id="rId202" Type="http://schemas.openxmlformats.org/officeDocument/2006/relationships/image" Target="../media/riskphoto202.png"/><Relationship Id="rId203" Type="http://schemas.openxmlformats.org/officeDocument/2006/relationships/image" Target="../media/riskphoto203.png"/><Relationship Id="rId204" Type="http://schemas.openxmlformats.org/officeDocument/2006/relationships/image" Target="../media/riskphoto204.png"/><Relationship Id="rId205" Type="http://schemas.openxmlformats.org/officeDocument/2006/relationships/image" Target="../media/riskphoto205.png"/><Relationship Id="rId206" Type="http://schemas.openxmlformats.org/officeDocument/2006/relationships/image" Target="../media/riskphoto206.png"/><Relationship Id="rId207" Type="http://schemas.openxmlformats.org/officeDocument/2006/relationships/image" Target="../media/riskphoto207.png"/><Relationship Id="rId208" Type="http://schemas.openxmlformats.org/officeDocument/2006/relationships/image" Target="../media/riskphoto208.png"/><Relationship Id="rId209" Type="http://schemas.openxmlformats.org/officeDocument/2006/relationships/image" Target="../media/riskphoto209.png"/><Relationship Id="rId210" Type="http://schemas.openxmlformats.org/officeDocument/2006/relationships/image" Target="../media/riskphoto210.png"/><Relationship Id="rId211" Type="http://schemas.openxmlformats.org/officeDocument/2006/relationships/image" Target="../media/riskphoto211.png"/><Relationship Id="rId212" Type="http://schemas.openxmlformats.org/officeDocument/2006/relationships/image" Target="../media/riskphoto212.png"/><Relationship Id="rId213" Type="http://schemas.openxmlformats.org/officeDocument/2006/relationships/image" Target="../media/riskphoto213.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drawings/drawingRiesgos1.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5</xdr:col>
      <xdr:colOff>-38100</xdr:colOff>
      <xdr:row>11</xdr:row>
      <xdr:rowOff>-38100</xdr:rowOff>
    </xdr:to>
    <xdr:pic>
      <xdr:nvPicPr>
        <xdr:cNvPr id="700" name="RiskPhoto200"/>
        <xdr:cNvPicPr>
          <a:picLocks noChangeAspect="0"/>
        </xdr:cNvPicPr>
      </xdr:nvPicPr>
      <xdr:blipFill>
        <a:blip xmlns:r="http://schemas.openxmlformats.org/officeDocument/2006/relationships" r:embed="rId200"/>
        <a:stretch>
          <a:fillRect/>
        </a:stretch>
      </xdr:blipFill>
      <xdr:spPr>
        <a:xfrm>
          <a:off x="0" y="0"/>
          <a:ext cx="1" cy="1"/>
        </a:xfrm>
        <a:prstGeom prst="rect">
          <a:avLst/>
        </a:prstGeom>
      </xdr:spPr>
    </xdr:pic>
    <xdr:clientData/>
  </xdr:twoCellAnchor>
  <xdr:twoCellAnchor editAs="oneCell">
    <xdr:from>
      <xdr:col>29</xdr:col>
      <xdr:colOff>38100</xdr:colOff>
      <xdr:row>7</xdr:row>
      <xdr:rowOff>38100</xdr:rowOff>
    </xdr:from>
    <xdr:to>
      <xdr:col>30</xdr:col>
      <xdr:colOff>-38100</xdr:colOff>
      <xdr:row>11</xdr:row>
      <xdr:rowOff>-38100</xdr:rowOff>
    </xdr:to>
    <xdr:pic>
      <xdr:nvPicPr>
        <xdr:cNvPr id="701" name="RiskPhoto201"/>
        <xdr:cNvPicPr>
          <a:picLocks noChangeAspect="0"/>
        </xdr:cNvPicPr>
      </xdr:nvPicPr>
      <xdr:blipFill>
        <a:blip xmlns:r="http://schemas.openxmlformats.org/officeDocument/2006/relationships" r:embed="rId201"/>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5</xdr:col>
      <xdr:colOff>-38100</xdr:colOff>
      <xdr:row>16</xdr:row>
      <xdr:rowOff>-38100</xdr:rowOff>
    </xdr:to>
    <xdr:pic>
      <xdr:nvPicPr>
        <xdr:cNvPr id="702" name="RiskPhoto202"/>
        <xdr:cNvPicPr>
          <a:picLocks noChangeAspect="0"/>
        </xdr:cNvPicPr>
      </xdr:nvPicPr>
      <xdr:blipFill>
        <a:blip xmlns:r="http://schemas.openxmlformats.org/officeDocument/2006/relationships" r:embed="rId202"/>
        <a:stretch>
          <a:fillRect/>
        </a:stretch>
      </xdr:blipFill>
      <xdr:spPr>
        <a:xfrm>
          <a:off x="0" y="0"/>
          <a:ext cx="1" cy="1"/>
        </a:xfrm>
        <a:prstGeom prst="rect">
          <a:avLst/>
        </a:prstGeom>
      </xdr:spPr>
    </xdr:pic>
    <xdr:clientData/>
  </xdr:twoCellAnchor>
  <xdr:twoCellAnchor editAs="oneCell">
    <xdr:from>
      <xdr:col>29</xdr:col>
      <xdr:colOff>38100</xdr:colOff>
      <xdr:row>12</xdr:row>
      <xdr:rowOff>38100</xdr:rowOff>
    </xdr:from>
    <xdr:to>
      <xdr:col>30</xdr:col>
      <xdr:colOff>-38100</xdr:colOff>
      <xdr:row>16</xdr:row>
      <xdr:rowOff>-38100</xdr:rowOff>
    </xdr:to>
    <xdr:pic>
      <xdr:nvPicPr>
        <xdr:cNvPr id="703" name="RiskPhoto203"/>
        <xdr:cNvPicPr>
          <a:picLocks noChangeAspect="0"/>
        </xdr:cNvPicPr>
      </xdr:nvPicPr>
      <xdr:blipFill>
        <a:blip xmlns:r="http://schemas.openxmlformats.org/officeDocument/2006/relationships" r:embed="rId203"/>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5</xdr:col>
      <xdr:colOff>-38100</xdr:colOff>
      <xdr:row>21</xdr:row>
      <xdr:rowOff>-38100</xdr:rowOff>
    </xdr:to>
    <xdr:pic>
      <xdr:nvPicPr>
        <xdr:cNvPr id="704" name="RiskPhoto204"/>
        <xdr:cNvPicPr>
          <a:picLocks noChangeAspect="0"/>
        </xdr:cNvPicPr>
      </xdr:nvPicPr>
      <xdr:blipFill>
        <a:blip xmlns:r="http://schemas.openxmlformats.org/officeDocument/2006/relationships" r:embed="rId204"/>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30</xdr:col>
      <xdr:colOff>-38100</xdr:colOff>
      <xdr:row>21</xdr:row>
      <xdr:rowOff>-38100</xdr:rowOff>
    </xdr:to>
    <xdr:pic>
      <xdr:nvPicPr>
        <xdr:cNvPr id="705" name="RiskPhoto205"/>
        <xdr:cNvPicPr>
          <a:picLocks noChangeAspect="0"/>
        </xdr:cNvPicPr>
      </xdr:nvPicPr>
      <xdr:blipFill>
        <a:blip xmlns:r="http://schemas.openxmlformats.org/officeDocument/2006/relationships" r:embed="rId205"/>
        <a:stretch>
          <a:fillRect/>
        </a:stretch>
      </xdr:blipFill>
      <xdr:spPr>
        <a:xfrm>
          <a:off x="0" y="0"/>
          <a:ext cx="1" cy="1"/>
        </a:xfrm>
        <a:prstGeom prst="rect">
          <a:avLst/>
        </a:prstGeom>
      </xdr:spPr>
    </xdr:pic>
    <xdr:clientData/>
  </xdr:twoCellAnchor>
  <xdr:twoCellAnchor editAs="oneCell">
    <xdr:from>
      <xdr:col>4</xdr:col>
      <xdr:colOff>38100</xdr:colOff>
      <xdr:row>22</xdr:row>
      <xdr:rowOff>38100</xdr:rowOff>
    </xdr:from>
    <xdr:to>
      <xdr:col>5</xdr:col>
      <xdr:colOff>-38100</xdr:colOff>
      <xdr:row>26</xdr:row>
      <xdr:rowOff>-38100</xdr:rowOff>
    </xdr:to>
    <xdr:pic>
      <xdr:nvPicPr>
        <xdr:cNvPr id="706" name="RiskPhoto206"/>
        <xdr:cNvPicPr>
          <a:picLocks noChangeAspect="0"/>
        </xdr:cNvPicPr>
      </xdr:nvPicPr>
      <xdr:blipFill>
        <a:blip xmlns:r="http://schemas.openxmlformats.org/officeDocument/2006/relationships" r:embed="rId206"/>
        <a:stretch>
          <a:fillRect/>
        </a:stretch>
      </xdr:blipFill>
      <xdr:spPr>
        <a:xfrm>
          <a:off x="0" y="0"/>
          <a:ext cx="1" cy="1"/>
        </a:xfrm>
        <a:prstGeom prst="rect">
          <a:avLst/>
        </a:prstGeom>
      </xdr:spPr>
    </xdr:pic>
    <xdr:clientData/>
  </xdr:twoCellAnchor>
  <xdr:twoCellAnchor editAs="oneCell">
    <xdr:from>
      <xdr:col>29</xdr:col>
      <xdr:colOff>38100</xdr:colOff>
      <xdr:row>22</xdr:row>
      <xdr:rowOff>38100</xdr:rowOff>
    </xdr:from>
    <xdr:to>
      <xdr:col>30</xdr:col>
      <xdr:colOff>-38100</xdr:colOff>
      <xdr:row>26</xdr:row>
      <xdr:rowOff>-38100</xdr:rowOff>
    </xdr:to>
    <xdr:pic>
      <xdr:nvPicPr>
        <xdr:cNvPr id="707" name="RiskPhoto207"/>
        <xdr:cNvPicPr>
          <a:picLocks noChangeAspect="0"/>
        </xdr:cNvPicPr>
      </xdr:nvPicPr>
      <xdr:blipFill>
        <a:blip xmlns:r="http://schemas.openxmlformats.org/officeDocument/2006/relationships" r:embed="rId207"/>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5</xdr:col>
      <xdr:colOff>-38100</xdr:colOff>
      <xdr:row>31</xdr:row>
      <xdr:rowOff>-38100</xdr:rowOff>
    </xdr:to>
    <xdr:pic>
      <xdr:nvPicPr>
        <xdr:cNvPr id="708" name="RiskPhoto208"/>
        <xdr:cNvPicPr>
          <a:picLocks noChangeAspect="0"/>
        </xdr:cNvPicPr>
      </xdr:nvPicPr>
      <xdr:blipFill>
        <a:blip xmlns:r="http://schemas.openxmlformats.org/officeDocument/2006/relationships" r:embed="rId208"/>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30</xdr:col>
      <xdr:colOff>-38100</xdr:colOff>
      <xdr:row>31</xdr:row>
      <xdr:rowOff>-38100</xdr:rowOff>
    </xdr:to>
    <xdr:pic>
      <xdr:nvPicPr>
        <xdr:cNvPr id="709" name="RiskPhoto209"/>
        <xdr:cNvPicPr>
          <a:picLocks noChangeAspect="0"/>
        </xdr:cNvPicPr>
      </xdr:nvPicPr>
      <xdr:blipFill>
        <a:blip xmlns:r="http://schemas.openxmlformats.org/officeDocument/2006/relationships" r:embed="rId209"/>
        <a:stretch>
          <a:fillRect/>
        </a:stretch>
      </xdr:blipFill>
      <xdr:spPr>
        <a:xfrm>
          <a:off x="0" y="0"/>
          <a:ext cx="1" cy="1"/>
        </a:xfrm>
        <a:prstGeom prst="rect">
          <a:avLst/>
        </a:prstGeom>
      </xdr:spPr>
    </xdr:pic>
    <xdr:clientData/>
  </xdr:twoCellAnchor>
  <xdr:twoCellAnchor editAs="oneCell">
    <xdr:from>
      <xdr:col>4</xdr:col>
      <xdr:colOff>38100</xdr:colOff>
      <xdr:row>32</xdr:row>
      <xdr:rowOff>38100</xdr:rowOff>
    </xdr:from>
    <xdr:to>
      <xdr:col>5</xdr:col>
      <xdr:colOff>-38100</xdr:colOff>
      <xdr:row>36</xdr:row>
      <xdr:rowOff>-38100</xdr:rowOff>
    </xdr:to>
    <xdr:pic>
      <xdr:nvPicPr>
        <xdr:cNvPr id="710" name="RiskPhoto210"/>
        <xdr:cNvPicPr>
          <a:picLocks noChangeAspect="0"/>
        </xdr:cNvPicPr>
      </xdr:nvPicPr>
      <xdr:blipFill>
        <a:blip xmlns:r="http://schemas.openxmlformats.org/officeDocument/2006/relationships" r:embed="rId210"/>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30</xdr:col>
      <xdr:colOff>-38100</xdr:colOff>
      <xdr:row>36</xdr:row>
      <xdr:rowOff>-38100</xdr:rowOff>
    </xdr:to>
    <xdr:pic>
      <xdr:nvPicPr>
        <xdr:cNvPr id="711" name="RiskPhoto211"/>
        <xdr:cNvPicPr>
          <a:picLocks noChangeAspect="0"/>
        </xdr:cNvPicPr>
      </xdr:nvPicPr>
      <xdr:blipFill>
        <a:blip xmlns:r="http://schemas.openxmlformats.org/officeDocument/2006/relationships" r:embed="rId211"/>
        <a:stretch>
          <a:fillRect/>
        </a:stretch>
      </xdr:blipFill>
      <xdr:spPr>
        <a:xfrm>
          <a:off x="0" y="0"/>
          <a:ext cx="1" cy="1"/>
        </a:xfrm>
        <a:prstGeom prst="rect">
          <a:avLst/>
        </a:prstGeom>
      </xdr:spPr>
    </xdr:pic>
    <xdr:clientData/>
  </xdr:twoCellAnchor>
  <xdr:twoCellAnchor editAs="oneCell">
    <xdr:from>
      <xdr:col>4</xdr:col>
      <xdr:colOff>38100</xdr:colOff>
      <xdr:row>37</xdr:row>
      <xdr:rowOff>38100</xdr:rowOff>
    </xdr:from>
    <xdr:to>
      <xdr:col>5</xdr:col>
      <xdr:colOff>-38100</xdr:colOff>
      <xdr:row>41</xdr:row>
      <xdr:rowOff>-38100</xdr:rowOff>
    </xdr:to>
    <xdr:pic>
      <xdr:nvPicPr>
        <xdr:cNvPr id="712" name="RiskPhoto212"/>
        <xdr:cNvPicPr>
          <a:picLocks noChangeAspect="0"/>
        </xdr:cNvPicPr>
      </xdr:nvPicPr>
      <xdr:blipFill>
        <a:blip xmlns:r="http://schemas.openxmlformats.org/officeDocument/2006/relationships" r:embed="rId212"/>
        <a:stretch>
          <a:fillRect/>
        </a:stretch>
      </xdr:blipFill>
      <xdr:spPr>
        <a:xfrm>
          <a:off x="0" y="0"/>
          <a:ext cx="1" cy="1"/>
        </a:xfrm>
        <a:prstGeom prst="rect">
          <a:avLst/>
        </a:prstGeom>
      </xdr:spPr>
    </xdr:pic>
    <xdr:clientData/>
  </xdr:twoCellAnchor>
  <xdr:twoCellAnchor editAs="oneCell">
    <xdr:from>
      <xdr:col>29</xdr:col>
      <xdr:colOff>38100</xdr:colOff>
      <xdr:row>37</xdr:row>
      <xdr:rowOff>38100</xdr:rowOff>
    </xdr:from>
    <xdr:to>
      <xdr:col>30</xdr:col>
      <xdr:colOff>-38100</xdr:colOff>
      <xdr:row>41</xdr:row>
      <xdr:rowOff>-38100</xdr:rowOff>
    </xdr:to>
    <xdr:pic>
      <xdr:nvPicPr>
        <xdr:cNvPr id="713" name="RiskPhoto213"/>
        <xdr:cNvPicPr>
          <a:picLocks noChangeAspect="0"/>
        </xdr:cNvPicPr>
      </xdr:nvPicPr>
      <xdr:blipFill>
        <a:blip xmlns:r="http://schemas.openxmlformats.org/officeDocument/2006/relationships" r:embed="rId213"/>
        <a:stretch>
          <a:fillRect/>
        </a:stretch>
      </xdr:blipFill>
      <xdr:spPr>
        <a:xfrm>
          <a:off x="0" y="0"/>
          <a:ext cx="1" cy="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drawing" Target="../drawings/drawingRiesgo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t="inlineStr">
        <is>
          <t xml:space="preserve">John Deere</t>
        </is>
      </c>
      <c r="D1" s="341"/>
      <c r="E1" s="341"/>
      <c r="F1" s="341"/>
      <c r="G1" s="342"/>
      <c r="H1" s="15" t="s">
        <v>214</v>
      </c>
      <c r="I1" s="343" t="inlineStr">
        <is>
          <t xml:space="preserve">Jabil</t>
        </is>
      </c>
      <c r="J1" s="343"/>
      <c r="K1" s="344"/>
      <c r="L1" s="16" t="s">
        <v>215</v>
      </c>
      <c r="M1" s="345" t="inlineStr">
        <is>
          <t xml:space="preserve">22/09/2026</t>
        </is>
      </c>
      <c r="N1" s="346"/>
    </row>
    <row r="2" spans="2:14" ht="51.75" customHeight="1" thickTop="1" thickBot="1">
      <c r="B2" s="16" t="s">
        <v>216</v>
      </c>
      <c r="C2" s="347" t="inlineStr">
        <is>
          <t xml:space="preserve">VSS1H-6050-001, VSS1H-6050-002, VSS1H-6050-003, VSS1H-6050-004, VSS1H-6050-005, VSS1H-6050-006, MS-550-001, MS-550-002</t>
        </is>
      </c>
      <c r="D2" s="347"/>
      <c r="E2" s="347"/>
      <c r="F2" s="347"/>
      <c r="G2" s="347"/>
      <c r="H2" s="347"/>
      <c r="I2" s="347"/>
      <c r="J2" s="347"/>
      <c r="K2" s="348"/>
      <c r="L2" s="217" t="s">
        <v>217</v>
      </c>
      <c r="M2" s="343" t="inlineStr">
        <is>
          <t xml:space="preserve">EHS / Automation</t>
        </is>
      </c>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t="inlineStr">
        <is>
          <t xml:space="preserve">Operación normal</t>
        </is>
      </c>
      <c r="D8" s="374" t="inlineStr">
        <is>
          <t xml:space="preserve">Mecánico: ciclo automático/arranque repentino</t>
        </is>
      </c>
      <c r="E8" s="380"/>
      <c r="F8" s="380"/>
      <c r="G8" s="369" t="inlineStr">
        <is>
          <t xml:space="preserve">X</t>
        </is>
      </c>
      <c r="H8" s="369"/>
      <c r="I8" s="369"/>
      <c r="J8" s="369"/>
      <c r="K8" s="54" t="inlineStr">
        <is>
          <t xml:space="preserve">Moderate: Significant medical attention (severe laceration), physical therapy (restricted duties &lt;2 weeks)</t>
        </is>
      </c>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t="inlineStr">
        <is>
          <t xml:space="preserve">Unskilled person</t>
        </is>
      </c>
      <c r="O8" s="17" t="str">
        <f>IF(ISBLANK(N8),"",VLOOKUP(N8,'(Linked) PLr Probability Factor'!$B$7:$C$8,2,FALSE))</f>
        <v/>
      </c>
      <c r="P8" s="17" t="s">
        <v>29</v>
      </c>
      <c r="Q8" s="17">
        <f>COUNTIF((O8:O12), "C")</f>
        <v>0</v>
      </c>
      <c r="R8" s="17">
        <f>Q8</f>
        <v>0</v>
      </c>
      <c r="S8" s="17" t="str">
        <f>IF(ISBLANK(K8),"",IF(L8&lt;2,"S1","S2"))</f>
        <v/>
      </c>
      <c r="T8" s="50"/>
      <c r="U8" s="374" t="inlineStr">
        <is>
          <t xml:space="preserve">Detección de presencia: Añadir cortina de luz</t>
        </is>
      </c>
      <c r="V8" s="54" t="inlineStr">
        <is>
          <t xml:space="preserve">Very Minor: Basic first aid (small cut, swelling) (adhesive bandage, ice pack, non-rigid supports)</t>
        </is>
      </c>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t="inlineStr">
        <is>
          <t xml:space="preserve">Procedimiento / Implementación de SOP</t>
        </is>
      </c>
      <c r="Z8" s="54" t="inlineStr">
        <is>
          <t xml:space="preserve">Very Minor: Basic first aid (small cut, swelling) (adhesive bandage, ice pack, non-rigid supports)</t>
        </is>
      </c>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t="inlineStr">
        <is>
          <t xml:space="preserve">Detección de presencia: Añadir cortina de luz</t>
        </is>
      </c>
      <c r="AD8" s="380"/>
      <c r="AE8" s="54" t="inlineStr">
        <is>
          <t xml:space="preserve">Very Minor: Basic first aid (small cut, swelling) (adhesive bandage, ice pack, non-rigid supports)</t>
        </is>
      </c>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t="inlineStr">
        <is>
          <t xml:space="preserve">Constantly or Greater than once each 15 minutes</t>
        </is>
      </c>
      <c r="L9" s="18" t="str">
        <f>IF(ISBLANK(K9),"",VLOOKUP(K9,'(Linked) Hazard Risk Number HRN'!$B$16:$C$26,2,FALSE))</f>
        <v/>
      </c>
      <c r="M9" s="373"/>
      <c r="N9" s="55" t="inlineStr">
        <is>
          <t xml:space="preserve">Mid speed event e.g. 250 mm/s to 1000mm/s, time to hazard ≥1s and &lt;3s, and/or limited time to escape</t>
        </is>
      </c>
      <c r="O9" s="18" t="str">
        <f>IF(ISBLANK(N9),"",VLOOKUP(N9,'(Linked) PLr Probability Factor'!$B$12:$C$14,2,FALSE))</f>
        <v/>
      </c>
      <c r="P9" s="18" t="s">
        <v>1</v>
      </c>
      <c r="Q9" s="18">
        <f>COUNTIF((O8:O12), "B")</f>
        <v>0</v>
      </c>
      <c r="R9" s="18">
        <f>Q9</f>
        <v>0</v>
      </c>
      <c r="S9" s="18" t="str">
        <f>IF(ISBLANK(K9),"",IF(L9&lt;5,"F1","F2"))</f>
        <v/>
      </c>
      <c r="T9" s="147"/>
      <c r="U9" s="375"/>
      <c r="V9" s="55" t="inlineStr">
        <is>
          <t xml:space="preserve">Constantly or Greater than once each 15 minutes</t>
        </is>
      </c>
      <c r="W9" s="18" t="str">
        <f>IF(ISBLANK(V9),"",VLOOKUP(V9,'(Linked) Hazard Risk Number HRN'!$B$16:$C$26,2,FALSE))</f>
        <v/>
      </c>
      <c r="X9" s="373"/>
      <c r="Y9" s="375"/>
      <c r="Z9" s="55" t="inlineStr">
        <is>
          <t xml:space="preserve">Constantly or Greater than once each 15 minutes</t>
        </is>
      </c>
      <c r="AA9" s="18" t="str">
        <f>IF(ISBLANK(Z9),"",VLOOKUP(Z9,'(Linked) Hazard Risk Number HRN'!$B$16:$C$26,2,FALSE))</f>
        <v/>
      </c>
      <c r="AB9" s="373"/>
      <c r="AC9" s="375"/>
      <c r="AD9" s="436"/>
      <c r="AE9" s="55" t="inlineStr">
        <is>
          <t xml:space="preserve">Constantly or Greater than once each 15 minutes</t>
        </is>
      </c>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t="inlineStr">
        <is>
          <t xml:space="preserve">Possible but unusual</t>
        </is>
      </c>
      <c r="L10" s="18" t="str">
        <f>IF(ISBLANK(K10),"",VLOOKUP(K10,'(Linked) Hazard Risk Number HRN'!$D$6:$E$14,2,FALSE))</f>
        <v/>
      </c>
      <c r="M10" s="366" t="str">
        <f>IF(OR(ISBLANK(K8),ISBLANK(K9),ISBLANK(K10),ISBLANK(K11)),"",L8*L9*L10*L11)</f>
        <v/>
      </c>
      <c r="N10" s="56" t="inlineStr">
        <is>
          <t xml:space="preserve">Easily possible (possible in ≥ 50% of the cases)</t>
        </is>
      </c>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t="inlineStr">
        <is>
          <t xml:space="preserve">Almost impossible, possible only under extreme circumstances</t>
        </is>
      </c>
      <c r="W10" s="18" t="str">
        <f>IF(ISBLANK(V10),"",VLOOKUP(V10,'(Linked) Hazard Risk Number HRN'!$D$6:$E$14,2,FALSE))</f>
        <v/>
      </c>
      <c r="X10" s="366" t="str">
        <f>IF(OR(ISBLANK(V8),ISBLANK(V9),ISBLANK(V10),ISBLANK(V11)),"",W8*W9*W10*W11)</f>
        <v/>
      </c>
      <c r="Y10" s="375"/>
      <c r="Z10" s="56" t="inlineStr">
        <is>
          <t xml:space="preserve">Almost impossible, possible only under extreme circumstances</t>
        </is>
      </c>
      <c r="AA10" s="18" t="str">
        <f>IF(ISBLANK(Z10),"",VLOOKUP(Z10,'(Linked) Hazard Risk Number HRN'!$D$6:$E$14,2,FALSE))</f>
        <v/>
      </c>
      <c r="AB10" s="366" t="str">
        <f>IF(OR(ISBLANK(Z8),ISBLANK(Z9),ISBLANK(Z10),ISBLANK(Z11)),"",AA8*AA9*AA10*AA11)</f>
        <v/>
      </c>
      <c r="AC10" s="375"/>
      <c r="AD10" s="436"/>
      <c r="AE10" s="56" t="inlineStr">
        <is>
          <t xml:space="preserve">Almost impossible, possible only under extreme circumstances</t>
        </is>
      </c>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t="inlineStr">
        <is>
          <t xml:space="preserve">1 to 2 persons</t>
        </is>
      </c>
      <c r="L11" s="30" t="str">
        <f>IF(ISBLANK(K11),"",VLOOKUP(K11,'(Linked) Hazard Risk Number HRN'!$D$17:$E$22,2,FALSE))</f>
        <v/>
      </c>
      <c r="M11" s="367"/>
      <c r="N11" s="56" t="inlineStr">
        <is>
          <t xml:space="preserve">Easy recognition of the hazard (possible in ≥ 50% of the cases)</t>
        </is>
      </c>
      <c r="O11" s="18" t="str">
        <f>IF(ISBLANK(N11),"",VLOOKUP(N11,'(Linked) PLr Probability Factor'!$B$23:$C$26,2,FALSE))</f>
        <v/>
      </c>
      <c r="P11" s="25" t="s">
        <v>33</v>
      </c>
      <c r="Q11" s="25">
        <f>SUM(R8:R10)</f>
        <v>0</v>
      </c>
      <c r="R11" s="25">
        <f>Q11</f>
        <v>0</v>
      </c>
      <c r="S11" s="25"/>
      <c r="T11" s="51"/>
      <c r="U11" s="375"/>
      <c r="V11" s="57" t="inlineStr">
        <is>
          <t xml:space="preserve">1 to 2 persons</t>
        </is>
      </c>
      <c r="W11" s="30" t="str">
        <f>IF(ISBLANK(V11),"",VLOOKUP(V11,'(Linked) Hazard Risk Number HRN'!$D$17:$E$22,2,FALSE))</f>
        <v/>
      </c>
      <c r="X11" s="367"/>
      <c r="Y11" s="375"/>
      <c r="Z11" s="57" t="inlineStr">
        <is>
          <t xml:space="preserve">1 to 2 persons</t>
        </is>
      </c>
      <c r="AA11" s="30" t="str">
        <f>IF(ISBLANK(Z11),"",VLOOKUP(Z11,'(Linked) Hazard Risk Number HRN'!$D$17:$E$22,2,FALSE))</f>
        <v/>
      </c>
      <c r="AB11" s="367"/>
      <c r="AC11" s="375"/>
      <c r="AD11" s="436"/>
      <c r="AE11" s="57" t="inlineStr">
        <is>
          <t xml:space="preserve">1 to 2 persons</t>
        </is>
      </c>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t="inlineStr">
        <is>
          <t xml:space="preserve">Low complexity / no interaction (e.g. adjust clamps, load a workpiece)</t>
        </is>
      </c>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t="inlineStr">
        <is>
          <t xml:space="preserve">Operación normal</t>
        </is>
      </c>
      <c r="D13" s="374" t="inlineStr">
        <is>
          <t xml:space="preserve">Mecánica: transportador/rodillo; punto de pellizco/apriete</t>
        </is>
      </c>
      <c r="E13" s="380"/>
      <c r="F13" s="380"/>
      <c r="G13" s="369" t="inlineStr">
        <is>
          <t xml:space="preserve">X</t>
        </is>
      </c>
      <c r="H13" s="369"/>
      <c r="I13" s="369"/>
      <c r="J13" s="369"/>
      <c r="K13" s="54" t="inlineStr">
        <is>
          <t xml:space="preserve">Moderate: Significant medical attention (severe laceration), physical therapy (restricted duties &lt;2 weeks)</t>
        </is>
      </c>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t="inlineStr">
        <is>
          <t xml:space="preserve">Unskilled person</t>
        </is>
      </c>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t="inlineStr">
        <is>
          <t xml:space="preserve">Detección de presencia: Añadir cortina de luz</t>
        </is>
      </c>
      <c r="V13" s="54" t="inlineStr">
        <is>
          <t xml:space="preserve">Very Minor: Basic first aid (small cut, swelling) (adhesive bandage, ice pack, non-rigid supports)</t>
        </is>
      </c>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t="inlineStr">
        <is>
          <t xml:space="preserve">Procedimiento / Implementación de SOP</t>
        </is>
      </c>
      <c r="Z13" s="54" t="inlineStr">
        <is>
          <t xml:space="preserve">Very Minor: Basic first aid (small cut, swelling) (adhesive bandage, ice pack, non-rigid supports)</t>
        </is>
      </c>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t="inlineStr">
        <is>
          <t xml:space="preserve">Detección de presencia: Añadir cortina de luz</t>
        </is>
      </c>
      <c r="AD13" s="380"/>
      <c r="AE13" s="54" t="inlineStr">
        <is>
          <t xml:space="preserve">Very Minor: Basic first aid (small cut, swelling) (adhesive bandage, ice pack, non-rigid supports)</t>
        </is>
      </c>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t="inlineStr">
        <is>
          <t xml:space="preserve">Constantly or Greater than once each 15 minutes</t>
        </is>
      </c>
      <c r="L14" s="18" t="str">
        <f>IF(ISBLANK(K14),"",VLOOKUP(K14,'(Linked) Hazard Risk Number HRN'!$B$16:$C$26,2,FALSE))</f>
        <v/>
      </c>
      <c r="M14" s="373"/>
      <c r="N14" s="55" t="inlineStr">
        <is>
          <t xml:space="preserve">Mid speed event e.g. 250 mm/s to 1000mm/s, time to hazard ≥1s and &lt;3s, and/or limited time to escape</t>
        </is>
      </c>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t="inlineStr">
        <is>
          <t xml:space="preserve">Constantly or Greater than once each 15 minutes</t>
        </is>
      </c>
      <c r="W14" s="18" t="str">
        <f>IF(ISBLANK(V14),"",VLOOKUP(V14,'(Linked) Hazard Risk Number HRN'!$B$16:$C$26,2,FALSE))</f>
        <v/>
      </c>
      <c r="X14" s="373"/>
      <c r="Y14" s="375"/>
      <c r="Z14" s="55" t="inlineStr">
        <is>
          <t xml:space="preserve">Constantly or Greater than once each 15 minutes</t>
        </is>
      </c>
      <c r="AA14" s="18" t="str">
        <f>IF(ISBLANK(Z14),"",VLOOKUP(Z14,'(Linked) Hazard Risk Number HRN'!$B$16:$C$26,2,FALSE))</f>
        <v/>
      </c>
      <c r="AB14" s="373"/>
      <c r="AC14" s="375"/>
      <c r="AD14" s="436"/>
      <c r="AE14" s="55" t="inlineStr">
        <is>
          <t xml:space="preserve">Constantly or Greater than once each 15 minutes</t>
        </is>
      </c>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t="inlineStr">
        <is>
          <t xml:space="preserve">Possible but unusual</t>
        </is>
      </c>
      <c r="L15" s="18" t="str">
        <f>IF(ISBLANK(K15),"",VLOOKUP(K15,'(Linked) Hazard Risk Number HRN'!$D$6:$E$14,2,FALSE))</f>
        <v/>
      </c>
      <c r="M15" s="366" t="str">
        <f>IF(OR(ISBLANK(K13),ISBLANK(K14),ISBLANK(K15),ISBLANK(K16)),"",L13*L14*L15*L16)</f>
        <v/>
      </c>
      <c r="N15" s="56" t="inlineStr">
        <is>
          <t xml:space="preserve">Easily possible (possible in ≥ 50% of the cases)</t>
        </is>
      </c>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t="inlineStr">
        <is>
          <t xml:space="preserve">Almost impossible, possible only under extreme circumstances</t>
        </is>
      </c>
      <c r="W15" s="18" t="str">
        <f>IF(ISBLANK(V15),"",VLOOKUP(V15,'(Linked) Hazard Risk Number HRN'!$D$6:$E$14,2,FALSE))</f>
        <v/>
      </c>
      <c r="X15" s="366" t="str">
        <f>IF(OR(ISBLANK(V13),ISBLANK(V14),ISBLANK(V15),ISBLANK(V16)),"",W13*W14*W15*W16)</f>
        <v/>
      </c>
      <c r="Y15" s="375"/>
      <c r="Z15" s="56" t="inlineStr">
        <is>
          <t xml:space="preserve">Almost impossible, possible only under extreme circumstances</t>
        </is>
      </c>
      <c r="AA15" s="18" t="str">
        <f>IF(ISBLANK(Z15),"",VLOOKUP(Z15,'(Linked) Hazard Risk Number HRN'!$D$6:$E$14,2,FALSE))</f>
        <v/>
      </c>
      <c r="AB15" s="366" t="str">
        <f>IF(OR(ISBLANK(Z13),ISBLANK(Z14),ISBLANK(Z15),ISBLANK(Z16)),"",AA13*AA14*AA15*AA16)</f>
        <v/>
      </c>
      <c r="AC15" s="375"/>
      <c r="AD15" s="436"/>
      <c r="AE15" s="56" t="inlineStr">
        <is>
          <t xml:space="preserve">Almost impossible, possible only under extreme circumstances</t>
        </is>
      </c>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t="inlineStr">
        <is>
          <t xml:space="preserve">1 to 2 persons</t>
        </is>
      </c>
      <c r="L16" s="30" t="str">
        <f>IF(ISBLANK(K16),"",VLOOKUP(K16,'(Linked) Hazard Risk Number HRN'!$D$17:$E$22,2,FALSE))</f>
        <v/>
      </c>
      <c r="M16" s="367"/>
      <c r="N16" s="56" t="inlineStr">
        <is>
          <t xml:space="preserve">Easy recognition of the hazard (possible in ≥ 50% of the cases)</t>
        </is>
      </c>
      <c r="O16" s="18" t="str">
        <f>IF(ISBLANK(N16),"",VLOOKUP(N16,'(Linked) PLr Probability Factor'!$B$23:$C$26,2,FALSE))</f>
        <v/>
      </c>
      <c r="P16" s="25" t="s">
        <v>33</v>
      </c>
      <c r="Q16" s="25">
        <f t="shared" ref="Q16" si="6">SUM(R13:R15)</f>
        <v>0</v>
      </c>
      <c r="R16" s="25">
        <f t="shared" si="1"/>
        <v>0</v>
      </c>
      <c r="S16" s="25"/>
      <c r="T16" s="51"/>
      <c r="U16" s="375"/>
      <c r="V16" s="57" t="inlineStr">
        <is>
          <t xml:space="preserve">1 to 2 persons</t>
        </is>
      </c>
      <c r="W16" s="30" t="str">
        <f>IF(ISBLANK(V16),"",VLOOKUP(V16,'(Linked) Hazard Risk Number HRN'!$D$17:$E$22,2,FALSE))</f>
        <v/>
      </c>
      <c r="X16" s="367"/>
      <c r="Y16" s="375"/>
      <c r="Z16" s="57" t="inlineStr">
        <is>
          <t xml:space="preserve">1 to 2 persons</t>
        </is>
      </c>
      <c r="AA16" s="30" t="str">
        <f>IF(ISBLANK(Z16),"",VLOOKUP(Z16,'(Linked) Hazard Risk Number HRN'!$D$17:$E$22,2,FALSE))</f>
        <v/>
      </c>
      <c r="AB16" s="367"/>
      <c r="AC16" s="375"/>
      <c r="AD16" s="436"/>
      <c r="AE16" s="57" t="inlineStr">
        <is>
          <t xml:space="preserve">1 to 2 persons</t>
        </is>
      </c>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t="inlineStr">
        <is>
          <t xml:space="preserve">Low complexity / no interaction (e.g. adjust clamps, load a workpiece)</t>
        </is>
      </c>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t="inlineStr">
        <is>
          <t xml:space="preserve">Operación normal</t>
        </is>
      </c>
      <c r="D18" s="374" t="inlineStr">
        <is>
          <t xml:space="preserve">Mecánica: transmisión; pinchazo/aplastamiento/enredamiento.</t>
        </is>
      </c>
      <c r="E18" s="380"/>
      <c r="F18" s="380"/>
      <c r="G18" s="369" t="inlineStr">
        <is>
          <t xml:space="preserve">X</t>
        </is>
      </c>
      <c r="H18" s="369"/>
      <c r="I18" s="369"/>
      <c r="J18" s="369"/>
      <c r="K18" s="54" t="inlineStr">
        <is>
          <t xml:space="preserve">Moderate: Significant medical attention (severe laceration), physical therapy (restricted duties &lt;2 weeks)</t>
        </is>
      </c>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t="inlineStr">
        <is>
          <t xml:space="preserve">Unskilled person</t>
        </is>
      </c>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t="inlineStr">
        <is>
          <t xml:space="preserve">Detección de presencia: Añadir cortina de luz</t>
        </is>
      </c>
      <c r="V18" s="54" t="inlineStr">
        <is>
          <t xml:space="preserve">Very Minor: Basic first aid (small cut, swelling) (adhesive bandage, ice pack, non-rigid supports)</t>
        </is>
      </c>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t="inlineStr">
        <is>
          <t xml:space="preserve">Procedimiento / Implementación de SOP</t>
        </is>
      </c>
      <c r="Z18" s="54" t="inlineStr">
        <is>
          <t xml:space="preserve">Very Minor: Basic first aid (small cut, swelling) (adhesive bandage, ice pack, non-rigid supports)</t>
        </is>
      </c>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t="inlineStr">
        <is>
          <t xml:space="preserve">Detección de presencia: Añadir cortina de luz</t>
        </is>
      </c>
      <c r="AD18" s="380"/>
      <c r="AE18" s="54" t="inlineStr">
        <is>
          <t xml:space="preserve">Very Minor: Basic first aid (small cut, swelling) (adhesive bandage, ice pack, non-rigid supports)</t>
        </is>
      </c>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t="inlineStr">
        <is>
          <t xml:space="preserve">Constantly or Greater than once each 15 minutes</t>
        </is>
      </c>
      <c r="L19" s="18" t="str">
        <f>IF(ISBLANK(K19),"",VLOOKUP(K19,'(Linked) Hazard Risk Number HRN'!$B$16:$C$26,2,FALSE))</f>
        <v/>
      </c>
      <c r="M19" s="373"/>
      <c r="N19" s="55" t="inlineStr">
        <is>
          <t xml:space="preserve">Mid speed event e.g. 250 mm/s to 1000mm/s, time to hazard ≥1s and &lt;3s, and/or limited time to escape</t>
        </is>
      </c>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t="inlineStr">
        <is>
          <t xml:space="preserve">Constantly or Greater than once each 15 minutes</t>
        </is>
      </c>
      <c r="W19" s="18" t="str">
        <f>IF(ISBLANK(V19),"",VLOOKUP(V19,'(Linked) Hazard Risk Number HRN'!$B$16:$C$26,2,FALSE))</f>
        <v/>
      </c>
      <c r="X19" s="373"/>
      <c r="Y19" s="375"/>
      <c r="Z19" s="55" t="inlineStr">
        <is>
          <t xml:space="preserve">Constantly or Greater than once each 15 minutes</t>
        </is>
      </c>
      <c r="AA19" s="18" t="str">
        <f>IF(ISBLANK(Z19),"",VLOOKUP(Z19,'(Linked) Hazard Risk Number HRN'!$B$16:$C$26,2,FALSE))</f>
        <v/>
      </c>
      <c r="AB19" s="373"/>
      <c r="AC19" s="375"/>
      <c r="AD19" s="436"/>
      <c r="AE19" s="55" t="inlineStr">
        <is>
          <t xml:space="preserve">Constantly or Greater than once each 15 minutes</t>
        </is>
      </c>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t="inlineStr">
        <is>
          <t xml:space="preserve">Possible but unusual</t>
        </is>
      </c>
      <c r="L20" s="18" t="str">
        <f>IF(ISBLANK(K20),"",VLOOKUP(K20,'(Linked) Hazard Risk Number HRN'!$D$6:$E$14,2,FALSE))</f>
        <v/>
      </c>
      <c r="M20" s="366" t="str">
        <f>IF(OR(ISBLANK(K18),ISBLANK(K19),ISBLANK(K20),ISBLANK(K21)),"",L18*L19*L20*L21)</f>
        <v/>
      </c>
      <c r="N20" s="56" t="inlineStr">
        <is>
          <t xml:space="preserve">Easily possible (possible in ≥ 50% of the cases)</t>
        </is>
      </c>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t="inlineStr">
        <is>
          <t xml:space="preserve">Almost impossible, possible only under extreme circumstances</t>
        </is>
      </c>
      <c r="W20" s="18" t="str">
        <f>IF(ISBLANK(V20),"",VLOOKUP(V20,'(Linked) Hazard Risk Number HRN'!$D$6:$E$14,2,FALSE))</f>
        <v/>
      </c>
      <c r="X20" s="366" t="str">
        <f>IF(OR(ISBLANK(V18),ISBLANK(V19),ISBLANK(V20),ISBLANK(V21)),"",W18*W19*W20*W21)</f>
        <v/>
      </c>
      <c r="Y20" s="375"/>
      <c r="Z20" s="56" t="inlineStr">
        <is>
          <t xml:space="preserve">Almost impossible, possible only under extreme circumstances</t>
        </is>
      </c>
      <c r="AA20" s="18" t="str">
        <f>IF(ISBLANK(Z20),"",VLOOKUP(Z20,'(Linked) Hazard Risk Number HRN'!$D$6:$E$14,2,FALSE))</f>
        <v/>
      </c>
      <c r="AB20" s="366" t="str">
        <f>IF(OR(ISBLANK(Z18),ISBLANK(Z19),ISBLANK(Z20),ISBLANK(Z21)),"",AA18*AA19*AA20*AA21)</f>
        <v/>
      </c>
      <c r="AC20" s="375"/>
      <c r="AD20" s="436"/>
      <c r="AE20" s="56" t="inlineStr">
        <is>
          <t xml:space="preserve">Almost impossible, possible only under extreme circumstances</t>
        </is>
      </c>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t="inlineStr">
        <is>
          <t xml:space="preserve">1 to 2 persons</t>
        </is>
      </c>
      <c r="L21" s="30" t="str">
        <f>IF(ISBLANK(K21),"",VLOOKUP(K21,'(Linked) Hazard Risk Number HRN'!$D$17:$E$22,2,FALSE))</f>
        <v/>
      </c>
      <c r="M21" s="367"/>
      <c r="N21" s="56" t="inlineStr">
        <is>
          <t xml:space="preserve">Easy recognition of the hazard (possible in ≥ 50% of the cases)</t>
        </is>
      </c>
      <c r="O21" s="18" t="str">
        <f>IF(ISBLANK(N21),"",VLOOKUP(N21,'(Linked) PLr Probability Factor'!$B$23:$C$26,2,FALSE))</f>
        <v/>
      </c>
      <c r="P21" s="25" t="s">
        <v>33</v>
      </c>
      <c r="Q21" s="25">
        <f t="shared" ref="Q21" si="14">SUM(R18:R20)</f>
        <v>0</v>
      </c>
      <c r="R21" s="25">
        <f t="shared" si="9"/>
        <v>0</v>
      </c>
      <c r="S21" s="25"/>
      <c r="T21" s="51"/>
      <c r="U21" s="375"/>
      <c r="V21" s="57" t="inlineStr">
        <is>
          <t xml:space="preserve">1 to 2 persons</t>
        </is>
      </c>
      <c r="W21" s="30" t="str">
        <f>IF(ISBLANK(V21),"",VLOOKUP(V21,'(Linked) Hazard Risk Number HRN'!$D$17:$E$22,2,FALSE))</f>
        <v/>
      </c>
      <c r="X21" s="367"/>
      <c r="Y21" s="375"/>
      <c r="Z21" s="57" t="inlineStr">
        <is>
          <t xml:space="preserve">1 to 2 persons</t>
        </is>
      </c>
      <c r="AA21" s="30" t="str">
        <f>IF(ISBLANK(Z21),"",VLOOKUP(Z21,'(Linked) Hazard Risk Number HRN'!$D$17:$E$22,2,FALSE))</f>
        <v/>
      </c>
      <c r="AB21" s="367"/>
      <c r="AC21" s="375"/>
      <c r="AD21" s="436"/>
      <c r="AE21" s="57" t="inlineStr">
        <is>
          <t xml:space="preserve">1 to 2 persons</t>
        </is>
      </c>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t="inlineStr">
        <is>
          <t xml:space="preserve">Low complexity / no interaction (e.g. adjust clamps, load a workpiece)</t>
        </is>
      </c>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t="inlineStr">
        <is>
          <t xml:space="preserve">Lockout/Tryout (LOTO)</t>
        </is>
      </c>
      <c r="D23" s="374" t="inlineStr">
        <is>
          <t xml:space="preserve">Sistema de control: ciclo automático/arranque inesperado</t>
        </is>
      </c>
      <c r="E23" s="380"/>
      <c r="F23" s="380"/>
      <c r="G23" s="369"/>
      <c r="H23" s="369" t="inlineStr">
        <is>
          <t xml:space="preserve">X</t>
        </is>
      </c>
      <c r="I23" s="369"/>
      <c r="J23" s="369"/>
      <c r="K23" s="54" t="inlineStr">
        <is>
          <t xml:space="preserve">Extreme: Immediate hospitalization, emergency surgery, permanent loss of limb/eyesight/function, long-term disability</t>
        </is>
      </c>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t="inlineStr">
        <is>
          <t xml:space="preserve">Unskilled person</t>
        </is>
      </c>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t="inlineStr">
        <is>
          <t xml:space="preserve">Actualizar los controles de seguridad con componentes clasificados para seguridad y reinicio de seguridad</t>
        </is>
      </c>
      <c r="V23" s="54" t="inlineStr">
        <is>
          <t xml:space="preserve">Extreme: Immediate hospitalization, emergency surgery, permanent loss of limb/eyesight/function, long-term disability</t>
        </is>
      </c>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t="inlineStr">
        <is>
          <t xml:space="preserve">Mantenimiento: Procedimiento/SOP/LOTO</t>
        </is>
      </c>
      <c r="Z23" s="54" t="inlineStr">
        <is>
          <t xml:space="preserve">Extreme: Immediate hospitalization, emergency surgery, permanent loss of limb/eyesight/function, long-term disability</t>
        </is>
      </c>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t="inlineStr">
        <is>
          <t xml:space="preserve">Actualizar los controles de seguridad con componentes clasificados para seguridad y reinicio de seguridad</t>
        </is>
      </c>
      <c r="AD23" s="380"/>
      <c r="AE23" s="54" t="inlineStr">
        <is>
          <t xml:space="preserve">Extreme: Immediate hospitalization, emergency surgery, permanent loss of limb/eyesight/function, long-term disability</t>
        </is>
      </c>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t="inlineStr">
        <is>
          <t xml:space="preserve">Monthly</t>
        </is>
      </c>
      <c r="L24" s="18" t="str">
        <f>IF(ISBLANK(K24),"",VLOOKUP(K24,'(Linked) Hazard Risk Number HRN'!$B$16:$C$26,2,FALSE))</f>
        <v/>
      </c>
      <c r="M24" s="373"/>
      <c r="N24" s="55" t="inlineStr">
        <is>
          <t xml:space="preserve">Low or very low speed event e.g. &lt;250 mm/s, time to hazard ≥3s, and/or enough time to escape</t>
        </is>
      </c>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t="inlineStr">
        <is>
          <t xml:space="preserve">Monthly</t>
        </is>
      </c>
      <c r="W24" s="18" t="str">
        <f>IF(ISBLANK(V24),"",VLOOKUP(V24,'(Linked) Hazard Risk Number HRN'!$B$16:$C$26,2,FALSE))</f>
        <v/>
      </c>
      <c r="X24" s="373"/>
      <c r="Y24" s="375"/>
      <c r="Z24" s="55" t="inlineStr">
        <is>
          <t xml:space="preserve">Monthly</t>
        </is>
      </c>
      <c r="AA24" s="18" t="str">
        <f>IF(ISBLANK(Z24),"",VLOOKUP(Z24,'(Linked) Hazard Risk Number HRN'!$B$16:$C$26,2,FALSE))</f>
        <v/>
      </c>
      <c r="AB24" s="373"/>
      <c r="AC24" s="375"/>
      <c r="AD24" s="436"/>
      <c r="AE24" s="55" t="inlineStr">
        <is>
          <t xml:space="preserve">Monthly</t>
        </is>
      </c>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t="inlineStr">
        <is>
          <t xml:space="preserve">Unlikely but could occur</t>
        </is>
      </c>
      <c r="L25" s="18" t="str">
        <f>IF(ISBLANK(K25),"",VLOOKUP(K25,'(Linked) Hazard Risk Number HRN'!$D$6:$E$14,2,FALSE))</f>
        <v/>
      </c>
      <c r="M25" s="366" t="str">
        <f>IF(OR(ISBLANK(K23),ISBLANK(K24),ISBLANK(K25),ISBLANK(K26)),"",L23*L24*L25*L26)</f>
        <v/>
      </c>
      <c r="N25" s="56" t="inlineStr">
        <is>
          <t xml:space="preserve">Occasionally/rarely possible (possible in &lt;50% of the cases)</t>
        </is>
      </c>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t="inlineStr">
        <is>
          <t xml:space="preserve">Almost impossible, possible only under extreme circumstances</t>
        </is>
      </c>
      <c r="W25" s="18" t="str">
        <f>IF(ISBLANK(V25),"",VLOOKUP(V25,'(Linked) Hazard Risk Number HRN'!$D$6:$E$14,2,FALSE))</f>
        <v/>
      </c>
      <c r="X25" s="366" t="str">
        <f>IF(OR(ISBLANK(V23),ISBLANK(V24),ISBLANK(V25),ISBLANK(V26)),"",W23*W24*W25*W26)</f>
        <v/>
      </c>
      <c r="Y25" s="375"/>
      <c r="Z25" s="56" t="inlineStr">
        <is>
          <t xml:space="preserve">Almost impossible, possible only under extreme circumstances</t>
        </is>
      </c>
      <c r="AA25" s="18" t="str">
        <f>IF(ISBLANK(Z25),"",VLOOKUP(Z25,'(Linked) Hazard Risk Number HRN'!$D$6:$E$14,2,FALSE))</f>
        <v/>
      </c>
      <c r="AB25" s="366" t="str">
        <f>IF(OR(ISBLANK(Z23),ISBLANK(Z24),ISBLANK(Z25),ISBLANK(Z26)),"",AA23*AA24*AA25*AA26)</f>
        <v/>
      </c>
      <c r="AC25" s="375"/>
      <c r="AD25" s="436"/>
      <c r="AE25" s="56" t="inlineStr">
        <is>
          <t xml:space="preserve">Almost impossible, possible only under extreme circumstances</t>
        </is>
      </c>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t="inlineStr">
        <is>
          <t xml:space="preserve">1 to 2 persons</t>
        </is>
      </c>
      <c r="L26" s="30" t="str">
        <f>IF(ISBLANK(K26),"",VLOOKUP(K26,'(Linked) Hazard Risk Number HRN'!$D$17:$E$22,2,FALSE))</f>
        <v/>
      </c>
      <c r="M26" s="367"/>
      <c r="N26" s="56" t="inlineStr">
        <is>
          <t xml:space="preserve">Occasionally/rare recognition of the hazard (possible in &lt;50% of the cases)</t>
        </is>
      </c>
      <c r="O26" s="18" t="str">
        <f>IF(ISBLANK(N26),"",VLOOKUP(N26,'(Linked) PLr Probability Factor'!$B$23:$C$26,2,FALSE))</f>
        <v/>
      </c>
      <c r="P26" s="25" t="s">
        <v>33</v>
      </c>
      <c r="Q26" s="25">
        <f t="shared" ref="Q26" si="22">SUM(R23:R25)</f>
        <v>0</v>
      </c>
      <c r="R26" s="25">
        <f t="shared" si="17"/>
        <v>0</v>
      </c>
      <c r="S26" s="25"/>
      <c r="T26" s="51"/>
      <c r="U26" s="375"/>
      <c r="V26" s="57" t="inlineStr">
        <is>
          <t xml:space="preserve">1 to 2 persons</t>
        </is>
      </c>
      <c r="W26" s="30" t="str">
        <f>IF(ISBLANK(V26),"",VLOOKUP(V26,'(Linked) Hazard Risk Number HRN'!$D$17:$E$22,2,FALSE))</f>
        <v/>
      </c>
      <c r="X26" s="367"/>
      <c r="Y26" s="375"/>
      <c r="Z26" s="57" t="inlineStr">
        <is>
          <t xml:space="preserve">1 to 2 persons</t>
        </is>
      </c>
      <c r="AA26" s="30" t="str">
        <f>IF(ISBLANK(Z26),"",VLOOKUP(Z26,'(Linked) Hazard Risk Number HRN'!$D$17:$E$22,2,FALSE))</f>
        <v/>
      </c>
      <c r="AB26" s="367"/>
      <c r="AC26" s="375"/>
      <c r="AD26" s="436"/>
      <c r="AE26" s="57" t="inlineStr">
        <is>
          <t xml:space="preserve">1 to 2 persons</t>
        </is>
      </c>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t="inlineStr">
        <is>
          <t xml:space="preserve">Medium to high complexity (e.g. troubleshooting, hold-to-run setup)</t>
        </is>
      </c>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t="inlineStr">
        <is>
          <t xml:space="preserve">Operación normal</t>
        </is>
      </c>
      <c r="D28" s="374" t="inlineStr">
        <is>
          <t xml:space="preserve">Mecánica: transmisión; pinchazo/aplastamiento/enredamiento.</t>
        </is>
      </c>
      <c r="E28" s="380"/>
      <c r="F28" s="380"/>
      <c r="G28" s="369" t="inlineStr">
        <is>
          <t xml:space="preserve">X</t>
        </is>
      </c>
      <c r="H28" s="369"/>
      <c r="I28" s="369"/>
      <c r="J28" s="369"/>
      <c r="K28" s="54" t="inlineStr">
        <is>
          <t xml:space="preserve">Moderate: Significant medical attention (severe laceration), physical therapy (restricted duties &lt;2 weeks)</t>
        </is>
      </c>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t="inlineStr">
        <is>
          <t xml:space="preserve">Unskilled person</t>
        </is>
      </c>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t="inlineStr">
        <is>
          <t xml:space="preserve">Guarda fija: añadir nuevos elementos y/o fijaciones.</t>
        </is>
      </c>
      <c r="V28" s="54" t="inlineStr">
        <is>
          <t xml:space="preserve">Very Minor: Basic first aid (small cut, swelling) (adhesive bandage, ice pack, non-rigid supports)</t>
        </is>
      </c>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t="inlineStr">
        <is>
          <t xml:space="preserve">Procedimiento / Implementación de SOP</t>
        </is>
      </c>
      <c r="Z28" s="54" t="inlineStr">
        <is>
          <t xml:space="preserve">Very Minor: Basic first aid (small cut, swelling) (adhesive bandage, ice pack, non-rigid supports)</t>
        </is>
      </c>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t="inlineStr">
        <is>
          <t xml:space="preserve">Guarda fija: añadir nuevos elementos y/o fijaciones.</t>
        </is>
      </c>
      <c r="AD28" s="380"/>
      <c r="AE28" s="54" t="inlineStr">
        <is>
          <t xml:space="preserve">Very Minor: Basic first aid (small cut, swelling) (adhesive bandage, ice pack, non-rigid supports)</t>
        </is>
      </c>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t="inlineStr">
        <is>
          <t xml:space="preserve">Constantly or Greater than once each 15 minutes</t>
        </is>
      </c>
      <c r="L29" s="18" t="str">
        <f>IF(ISBLANK(K29),"",VLOOKUP(K29,'(Linked) Hazard Risk Number HRN'!$B$16:$C$26,2,FALSE))</f>
        <v/>
      </c>
      <c r="M29" s="373"/>
      <c r="N29" s="55" t="inlineStr">
        <is>
          <t xml:space="preserve">Low or very low speed event e.g. &lt;250 mm/s, time to hazard ≥3s, and/or enough time to escape</t>
        </is>
      </c>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t="inlineStr">
        <is>
          <t xml:space="preserve">Constantly or Greater than once each 15 minutes</t>
        </is>
      </c>
      <c r="W29" s="18" t="str">
        <f>IF(ISBLANK(V29),"",VLOOKUP(V29,'(Linked) Hazard Risk Number HRN'!$B$16:$C$26,2,FALSE))</f>
        <v/>
      </c>
      <c r="X29" s="373"/>
      <c r="Y29" s="375"/>
      <c r="Z29" s="55" t="inlineStr">
        <is>
          <t xml:space="preserve">Constantly or Greater than once each 15 minutes</t>
        </is>
      </c>
      <c r="AA29" s="18" t="str">
        <f>IF(ISBLANK(Z29),"",VLOOKUP(Z29,'(Linked) Hazard Risk Number HRN'!$B$16:$C$26,2,FALSE))</f>
        <v/>
      </c>
      <c r="AB29" s="373"/>
      <c r="AC29" s="375"/>
      <c r="AD29" s="436"/>
      <c r="AE29" s="55" t="inlineStr">
        <is>
          <t xml:space="preserve">Constantly or Greater than once each 15 minutes</t>
        </is>
      </c>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t="inlineStr">
        <is>
          <t xml:space="preserve">Possible but unusual</t>
        </is>
      </c>
      <c r="L30" s="18" t="str">
        <f>IF(ISBLANK(K30),"",VLOOKUP(K30,'(Linked) Hazard Risk Number HRN'!$D$6:$E$14,2,FALSE))</f>
        <v/>
      </c>
      <c r="M30" s="366" t="str">
        <f>IF(OR(ISBLANK(K28),ISBLANK(K29),ISBLANK(K30),ISBLANK(K31)),"",L28*L29*L30*L31)</f>
        <v/>
      </c>
      <c r="N30" s="56" t="inlineStr">
        <is>
          <t xml:space="preserve">Easily possible (possible in ≥ 50% of the cases)</t>
        </is>
      </c>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t="inlineStr">
        <is>
          <t xml:space="preserve">Highly unlikely though conceivable</t>
        </is>
      </c>
      <c r="W30" s="18" t="str">
        <f>IF(ISBLANK(V30),"",VLOOKUP(V30,'(Linked) Hazard Risk Number HRN'!$D$6:$E$14,2,FALSE))</f>
        <v/>
      </c>
      <c r="X30" s="366" t="str">
        <f>IF(OR(ISBLANK(V28),ISBLANK(V29),ISBLANK(V30),ISBLANK(V31)),"",W28*W29*W30*W31)</f>
        <v/>
      </c>
      <c r="Y30" s="375"/>
      <c r="Z30" s="56" t="inlineStr">
        <is>
          <t xml:space="preserve">Highly unlikely though conceivable</t>
        </is>
      </c>
      <c r="AA30" s="18" t="str">
        <f>IF(ISBLANK(Z30),"",VLOOKUP(Z30,'(Linked) Hazard Risk Number HRN'!$D$6:$E$14,2,FALSE))</f>
        <v/>
      </c>
      <c r="AB30" s="366" t="str">
        <f>IF(OR(ISBLANK(Z28),ISBLANK(Z29),ISBLANK(Z30),ISBLANK(Z31)),"",AA28*AA29*AA30*AA31)</f>
        <v/>
      </c>
      <c r="AC30" s="375"/>
      <c r="AD30" s="436"/>
      <c r="AE30" s="56" t="inlineStr">
        <is>
          <t xml:space="preserve">Highly unlikely though conceivable</t>
        </is>
      </c>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t="inlineStr">
        <is>
          <t xml:space="preserve">1 to 2 persons</t>
        </is>
      </c>
      <c r="L31" s="30" t="str">
        <f>IF(ISBLANK(K31),"",VLOOKUP(K31,'(Linked) Hazard Risk Number HRN'!$D$17:$E$22,2,FALSE))</f>
        <v/>
      </c>
      <c r="M31" s="367"/>
      <c r="N31" s="56" t="inlineStr">
        <is>
          <t xml:space="preserve">Easy recognition of the hazard (possible in ≥ 50% of the cases)</t>
        </is>
      </c>
      <c r="O31" s="18" t="str">
        <f>IF(ISBLANK(N31),"",VLOOKUP(N31,'(Linked) PLr Probability Factor'!$B$23:$C$26,2,FALSE))</f>
        <v/>
      </c>
      <c r="P31" s="25" t="s">
        <v>33</v>
      </c>
      <c r="Q31" s="25">
        <f t="shared" ref="Q31" si="30">SUM(R28:R30)</f>
        <v>0</v>
      </c>
      <c r="R31" s="25">
        <f t="shared" si="25"/>
        <v>0</v>
      </c>
      <c r="S31" s="25"/>
      <c r="T31" s="51"/>
      <c r="U31" s="375"/>
      <c r="V31" s="57" t="inlineStr">
        <is>
          <t xml:space="preserve">1 to 2 persons</t>
        </is>
      </c>
      <c r="W31" s="30" t="str">
        <f>IF(ISBLANK(V31),"",VLOOKUP(V31,'(Linked) Hazard Risk Number HRN'!$D$17:$E$22,2,FALSE))</f>
        <v/>
      </c>
      <c r="X31" s="367"/>
      <c r="Y31" s="375"/>
      <c r="Z31" s="57" t="inlineStr">
        <is>
          <t xml:space="preserve">1 to 2 persons</t>
        </is>
      </c>
      <c r="AA31" s="30" t="str">
        <f>IF(ISBLANK(Z31),"",VLOOKUP(Z31,'(Linked) Hazard Risk Number HRN'!$D$17:$E$22,2,FALSE))</f>
        <v/>
      </c>
      <c r="AB31" s="367"/>
      <c r="AC31" s="375"/>
      <c r="AD31" s="436"/>
      <c r="AE31" s="57" t="inlineStr">
        <is>
          <t xml:space="preserve">1 to 2 persons</t>
        </is>
      </c>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t="inlineStr">
        <is>
          <t xml:space="preserve">Low complexity / no interaction (e.g. adjust clamps, load a workpiece)</t>
        </is>
      </c>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t="inlineStr">
        <is>
          <t xml:space="preserve">Mantenimiento correctivo/Solución de problemas</t>
        </is>
      </c>
      <c r="D33" s="374" t="inlineStr">
        <is>
          <t xml:space="preserve">Elec - partes activas</t>
        </is>
      </c>
      <c r="E33" s="380"/>
      <c r="F33" s="380"/>
      <c r="G33" s="369"/>
      <c r="H33" s="369" t="inlineStr">
        <is>
          <t xml:space="preserve">X</t>
        </is>
      </c>
      <c r="I33" s="369"/>
      <c r="J33" s="369"/>
      <c r="K33" s="54" t="inlineStr">
        <is>
          <t xml:space="preserve">Extreme: Immediate hospitalization, emergency surgery, permanent loss of limb/eyesight/function, long-term disability</t>
        </is>
      </c>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t="inlineStr">
        <is>
          <t xml:space="preserve">Unskilled person</t>
        </is>
      </c>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t="inlineStr">
        <is>
          <t xml:space="preserve">Ninguno</t>
        </is>
      </c>
      <c r="V33" s="54" t="inlineStr">
        <is>
          <t xml:space="preserve">Extreme: Immediate hospitalization, emergency surgery, permanent loss of limb/eyesight/function, long-term disability</t>
        </is>
      </c>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t="inlineStr">
        <is>
          <t xml:space="preserve">Mantenimiento: Procedimiento/SOP/LOTO</t>
        </is>
      </c>
      <c r="Z33" s="54" t="inlineStr">
        <is>
          <t xml:space="preserve">Extreme: Immediate hospitalization, emergency surgery, permanent loss of limb/eyesight/function, long-term disability</t>
        </is>
      </c>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t="inlineStr">
        <is>
          <t xml:space="preserve">Ninguno</t>
        </is>
      </c>
      <c r="AD33" s="380"/>
      <c r="AE33" s="54" t="inlineStr">
        <is>
          <t xml:space="preserve">Extreme: Immediate hospitalization, emergency surgery, permanent loss of limb/eyesight/function, long-term disability</t>
        </is>
      </c>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t="inlineStr">
        <is>
          <t xml:space="preserve">Monthly</t>
        </is>
      </c>
      <c r="L34" s="18" t="str">
        <f>IF(ISBLANK(K34),"",VLOOKUP(K34,'(Linked) Hazard Risk Number HRN'!$B$16:$C$26,2,FALSE))</f>
        <v/>
      </c>
      <c r="M34" s="373"/>
      <c r="N34" s="55" t="inlineStr">
        <is>
          <t xml:space="preserve">Low or very low speed event e.g. &lt;250 mm/s, time to hazard ≥3s, and/or enough time to escape</t>
        </is>
      </c>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t="inlineStr">
        <is>
          <t xml:space="preserve">Monthly</t>
        </is>
      </c>
      <c r="W34" s="18" t="str">
        <f>IF(ISBLANK(V34),"",VLOOKUP(V34,'(Linked) Hazard Risk Number HRN'!$B$16:$C$26,2,FALSE))</f>
        <v/>
      </c>
      <c r="X34" s="373"/>
      <c r="Y34" s="375"/>
      <c r="Z34" s="55" t="inlineStr">
        <is>
          <t xml:space="preserve">Monthly</t>
        </is>
      </c>
      <c r="AA34" s="18" t="str">
        <f>IF(ISBLANK(Z34),"",VLOOKUP(Z34,'(Linked) Hazard Risk Number HRN'!$B$16:$C$26,2,FALSE))</f>
        <v/>
      </c>
      <c r="AB34" s="373"/>
      <c r="AC34" s="375"/>
      <c r="AD34" s="436"/>
      <c r="AE34" s="55" t="inlineStr">
        <is>
          <t xml:space="preserve">Monthly</t>
        </is>
      </c>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t="inlineStr">
        <is>
          <t xml:space="preserve">Unlikely but could occur</t>
        </is>
      </c>
      <c r="L35" s="18" t="str">
        <f>IF(ISBLANK(K35),"",VLOOKUP(K35,'(Linked) Hazard Risk Number HRN'!$D$6:$E$14,2,FALSE))</f>
        <v/>
      </c>
      <c r="M35" s="366" t="str">
        <f>IF(OR(ISBLANK(K33),ISBLANK(K34),ISBLANK(K35),ISBLANK(K36)),"",L33*L34*L35*L36)</f>
        <v/>
      </c>
      <c r="N35" s="56" t="inlineStr">
        <is>
          <t xml:space="preserve">Occasionally/rarely possible (possible in &lt;50% of the cases)</t>
        </is>
      </c>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t="inlineStr">
        <is>
          <t xml:space="preserve">Almost impossible, possible only under extreme circumstances</t>
        </is>
      </c>
      <c r="W35" s="18" t="str">
        <f>IF(ISBLANK(V35),"",VLOOKUP(V35,'(Linked) Hazard Risk Number HRN'!$D$6:$E$14,2,FALSE))</f>
        <v/>
      </c>
      <c r="X35" s="366" t="str">
        <f>IF(OR(ISBLANK(V33),ISBLANK(V34),ISBLANK(V35),ISBLANK(V36)),"",W33*W34*W35*W36)</f>
        <v/>
      </c>
      <c r="Y35" s="375"/>
      <c r="Z35" s="56" t="inlineStr">
        <is>
          <t xml:space="preserve">Almost impossible, possible only under extreme circumstances</t>
        </is>
      </c>
      <c r="AA35" s="18" t="str">
        <f>IF(ISBLANK(Z35),"",VLOOKUP(Z35,'(Linked) Hazard Risk Number HRN'!$D$6:$E$14,2,FALSE))</f>
        <v/>
      </c>
      <c r="AB35" s="366" t="str">
        <f>IF(OR(ISBLANK(Z33),ISBLANK(Z34),ISBLANK(Z35),ISBLANK(Z36)),"",AA33*AA34*AA35*AA36)</f>
        <v/>
      </c>
      <c r="AC35" s="375"/>
      <c r="AD35" s="436"/>
      <c r="AE35" s="56" t="inlineStr">
        <is>
          <t xml:space="preserve">Almost impossible, possible only under extreme circumstances</t>
        </is>
      </c>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t="inlineStr">
        <is>
          <t xml:space="preserve">1 to 2 persons</t>
        </is>
      </c>
      <c r="L36" s="30" t="str">
        <f>IF(ISBLANK(K36),"",VLOOKUP(K36,'(Linked) Hazard Risk Number HRN'!$D$17:$E$22,2,FALSE))</f>
        <v/>
      </c>
      <c r="M36" s="367"/>
      <c r="N36" s="56" t="inlineStr">
        <is>
          <t xml:space="preserve">Occasionally/rare recognition of the hazard (possible in &lt;50% of the cases)</t>
        </is>
      </c>
      <c r="O36" s="18" t="str">
        <f>IF(ISBLANK(N36),"",VLOOKUP(N36,'(Linked) PLr Probability Factor'!$B$23:$C$26,2,FALSE))</f>
        <v/>
      </c>
      <c r="P36" s="25" t="s">
        <v>33</v>
      </c>
      <c r="Q36" s="25">
        <f t="shared" ref="Q36" si="38">SUM(R33:R35)</f>
        <v>0</v>
      </c>
      <c r="R36" s="25">
        <f t="shared" si="33"/>
        <v>0</v>
      </c>
      <c r="S36" s="25"/>
      <c r="T36" s="51"/>
      <c r="U36" s="375"/>
      <c r="V36" s="57" t="inlineStr">
        <is>
          <t xml:space="preserve">1 to 2 persons</t>
        </is>
      </c>
      <c r="W36" s="30" t="str">
        <f>IF(ISBLANK(V36),"",VLOOKUP(V36,'(Linked) Hazard Risk Number HRN'!$D$17:$E$22,2,FALSE))</f>
        <v/>
      </c>
      <c r="X36" s="367"/>
      <c r="Y36" s="375"/>
      <c r="Z36" s="57" t="inlineStr">
        <is>
          <t xml:space="preserve">1 to 2 persons</t>
        </is>
      </c>
      <c r="AA36" s="30" t="str">
        <f>IF(ISBLANK(Z36),"",VLOOKUP(Z36,'(Linked) Hazard Risk Number HRN'!$D$17:$E$22,2,FALSE))</f>
        <v/>
      </c>
      <c r="AB36" s="367"/>
      <c r="AC36" s="375"/>
      <c r="AD36" s="436"/>
      <c r="AE36" s="57" t="inlineStr">
        <is>
          <t xml:space="preserve">1 to 2 persons</t>
        </is>
      </c>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t="inlineStr">
        <is>
          <t xml:space="preserve">Medium to high complexity (e.g. troubleshooting, hold-to-run setup)</t>
        </is>
      </c>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t="inlineStr">
        <is>
          <t xml:space="preserve">Manejo de materiales</t>
        </is>
      </c>
      <c r="D38" s="374" t="inlineStr">
        <is>
          <t xml:space="preserve">Ergonomía</t>
        </is>
      </c>
      <c r="E38" s="380"/>
      <c r="F38" s="380"/>
      <c r="G38" s="369" t="inlineStr">
        <is>
          <t xml:space="preserve">X</t>
        </is>
      </c>
      <c r="H38" s="369"/>
      <c r="I38" s="369"/>
      <c r="J38" s="369"/>
      <c r="K38" s="54" t="inlineStr">
        <is>
          <t xml:space="preserve">Minor: Medical attention( prescription medication, couple of stitches, skin glue) (fit for normal duties)</t>
        </is>
      </c>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t="inlineStr">
        <is>
          <t xml:space="preserve">Unskilled person</t>
        </is>
      </c>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t="inlineStr">
        <is>
          <t xml:space="preserve">Ninguno</t>
        </is>
      </c>
      <c r="V38" s="54" t="inlineStr">
        <is>
          <t xml:space="preserve">Negligible: No first aid (scratch / bruise) </t>
        </is>
      </c>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t="inlineStr">
        <is>
          <t xml:space="preserve">Evaluación EHS (ergo, ruido, químico, radiación)</t>
        </is>
      </c>
      <c r="Z38" s="54" t="inlineStr">
        <is>
          <t xml:space="preserve">Negligible: No first aid (scratch / bruise) </t>
        </is>
      </c>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t="inlineStr">
        <is>
          <t xml:space="preserve">Ninguno</t>
        </is>
      </c>
      <c r="AD38" s="380"/>
      <c r="AE38" s="54" t="inlineStr">
        <is>
          <t xml:space="preserve">Negligible: No first aid (scratch / bruise) </t>
        </is>
      </c>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t="inlineStr">
        <is>
          <t xml:space="preserve">Constantly or Greater than once each 15 minutes</t>
        </is>
      </c>
      <c r="L39" s="18" t="str">
        <f>IF(ISBLANK(K39),"",VLOOKUP(K39,'(Linked) Hazard Risk Number HRN'!$B$16:$C$26,2,FALSE))</f>
        <v/>
      </c>
      <c r="M39" s="373"/>
      <c r="N39" s="55" t="inlineStr">
        <is>
          <t xml:space="preserve">Low or very low speed event e.g. &lt;250 mm/s, time to hazard ≥3s, and/or enough time to escape</t>
        </is>
      </c>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t="inlineStr">
        <is>
          <t xml:space="preserve">Constantly or Greater than once each 15 minutes</t>
        </is>
      </c>
      <c r="W39" s="18" t="str">
        <f>IF(ISBLANK(V39),"",VLOOKUP(V39,'(Linked) Hazard Risk Number HRN'!$B$16:$C$26,2,FALSE))</f>
        <v/>
      </c>
      <c r="X39" s="373"/>
      <c r="Y39" s="375"/>
      <c r="Z39" s="55" t="inlineStr">
        <is>
          <t xml:space="preserve">Constantly or Greater than once each 15 minutes</t>
        </is>
      </c>
      <c r="AA39" s="18" t="str">
        <f>IF(ISBLANK(Z39),"",VLOOKUP(Z39,'(Linked) Hazard Risk Number HRN'!$B$16:$C$26,2,FALSE))</f>
        <v/>
      </c>
      <c r="AB39" s="373"/>
      <c r="AC39" s="375"/>
      <c r="AD39" s="436"/>
      <c r="AE39" s="55" t="inlineStr">
        <is>
          <t xml:space="preserve">Constantly or Greater than once each 15 minutes</t>
        </is>
      </c>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t="inlineStr">
        <is>
          <t xml:space="preserve">Even chance, could happen</t>
        </is>
      </c>
      <c r="L40" s="18" t="str">
        <f>IF(ISBLANK(K40),"",VLOOKUP(K40,'(Linked) Hazard Risk Number HRN'!$D$6:$E$14,2,FALSE))</f>
        <v/>
      </c>
      <c r="M40" s="366" t="str">
        <f>IF(OR(ISBLANK(K38),ISBLANK(K39),ISBLANK(K40),ISBLANK(K41)),"",L38*L39*L40*L41)</f>
        <v/>
      </c>
      <c r="N40" s="56" t="inlineStr">
        <is>
          <t xml:space="preserve">Easily possible (possible in ≥ 50% of the cases)</t>
        </is>
      </c>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t="inlineStr">
        <is>
          <t xml:space="preserve">Possible but unusual</t>
        </is>
      </c>
      <c r="W40" s="18" t="str">
        <f>IF(ISBLANK(V40),"",VLOOKUP(V40,'(Linked) Hazard Risk Number HRN'!$D$6:$E$14,2,FALSE))</f>
        <v/>
      </c>
      <c r="X40" s="366" t="str">
        <f>IF(OR(ISBLANK(V38),ISBLANK(V39),ISBLANK(V40),ISBLANK(V41)),"",W38*W39*W40*W41)</f>
        <v/>
      </c>
      <c r="Y40" s="375"/>
      <c r="Z40" s="56" t="inlineStr">
        <is>
          <t xml:space="preserve">Possible but unusual</t>
        </is>
      </c>
      <c r="AA40" s="18" t="str">
        <f>IF(ISBLANK(Z40),"",VLOOKUP(Z40,'(Linked) Hazard Risk Number HRN'!$D$6:$E$14,2,FALSE))</f>
        <v/>
      </c>
      <c r="AB40" s="366" t="str">
        <f>IF(OR(ISBLANK(Z38),ISBLANK(Z39),ISBLANK(Z40),ISBLANK(Z41)),"",AA38*AA39*AA40*AA41)</f>
        <v/>
      </c>
      <c r="AC40" s="375"/>
      <c r="AD40" s="436"/>
      <c r="AE40" s="56" t="inlineStr">
        <is>
          <t xml:space="preserve">Possible but unusual</t>
        </is>
      </c>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t="inlineStr">
        <is>
          <t xml:space="preserve">1 to 2 persons</t>
        </is>
      </c>
      <c r="L41" s="30" t="str">
        <f>IF(ISBLANK(K41),"",VLOOKUP(K41,'(Linked) Hazard Risk Number HRN'!$D$17:$E$22,2,FALSE))</f>
        <v/>
      </c>
      <c r="M41" s="367"/>
      <c r="N41" s="56" t="inlineStr">
        <is>
          <t xml:space="preserve">Easy recognition of the hazard (possible in ≥ 50% of the cases)</t>
        </is>
      </c>
      <c r="O41" s="18" t="str">
        <f>IF(ISBLANK(N41),"",VLOOKUP(N41,'(Linked) PLr Probability Factor'!$B$23:$C$26,2,FALSE))</f>
        <v/>
      </c>
      <c r="P41" s="25" t="s">
        <v>33</v>
      </c>
      <c r="Q41" s="25">
        <f t="shared" ref="Q41" si="46">SUM(R38:R40)</f>
        <v>0</v>
      </c>
      <c r="R41" s="25">
        <f t="shared" si="41"/>
        <v>0</v>
      </c>
      <c r="S41" s="25"/>
      <c r="T41" s="51"/>
      <c r="U41" s="375"/>
      <c r="V41" s="57" t="inlineStr">
        <is>
          <t xml:space="preserve">1 to 2 persons</t>
        </is>
      </c>
      <c r="W41" s="30" t="str">
        <f>IF(ISBLANK(V41),"",VLOOKUP(V41,'(Linked) Hazard Risk Number HRN'!$D$17:$E$22,2,FALSE))</f>
        <v/>
      </c>
      <c r="X41" s="367"/>
      <c r="Y41" s="375"/>
      <c r="Z41" s="57" t="inlineStr">
        <is>
          <t xml:space="preserve">1 to 2 persons</t>
        </is>
      </c>
      <c r="AA41" s="30" t="str">
        <f>IF(ISBLANK(Z41),"",VLOOKUP(Z41,'(Linked) Hazard Risk Number HRN'!$D$17:$E$22,2,FALSE))</f>
        <v/>
      </c>
      <c r="AB41" s="367"/>
      <c r="AC41" s="375"/>
      <c r="AD41" s="436"/>
      <c r="AE41" s="57" t="inlineStr">
        <is>
          <t xml:space="preserve">1 to 2 persons</t>
        </is>
      </c>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t="inlineStr">
        <is>
          <t xml:space="preserve">Low complexity / no interaction (e.g. adjust clamps, load a workpiece)</t>
        </is>
      </c>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t="inlineStr">
        <is>
          <t xml:space="preserve">Lockout/Tryout (LOTO)</t>
        </is>
      </c>
      <c r="D43" s="374" t="inlineStr">
        <is>
          <t xml:space="preserve">Neumático - Categoría de control de seguridad</t>
        </is>
      </c>
      <c r="E43" s="380"/>
      <c r="F43" s="380"/>
      <c r="G43" s="369"/>
      <c r="H43" s="369" t="inlineStr">
        <is>
          <t xml:space="preserve">X</t>
        </is>
      </c>
      <c r="I43" s="369"/>
      <c r="J43" s="369"/>
      <c r="K43" s="54" t="inlineStr">
        <is>
          <t xml:space="preserve">Very Minor: Basic first aid (small cut, swelling) (adhesive bandage, ice pack, non-rigid supports)</t>
        </is>
      </c>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t="inlineStr">
        <is>
          <t xml:space="preserve">Unskilled person</t>
        </is>
      </c>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t="inlineStr">
        <is>
          <t xml:space="preserve">Ninguno</t>
        </is>
      </c>
      <c r="V43" s="54" t="inlineStr">
        <is>
          <t xml:space="preserve">Negligible: No first aid (scratch / bruise) </t>
        </is>
      </c>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t="inlineStr">
        <is>
          <t xml:space="preserve">Compra / Procedimiento:</t>
        </is>
      </c>
      <c r="Z43" s="54" t="inlineStr">
        <is>
          <t xml:space="preserve">Negligible: No first aid (scratch / bruise) </t>
        </is>
      </c>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t="inlineStr">
        <is>
          <t xml:space="preserve">Ninguno</t>
        </is>
      </c>
      <c r="AD43" s="380"/>
      <c r="AE43" s="54" t="inlineStr">
        <is>
          <t xml:space="preserve">Negligible: No first aid (scratch / bruise) </t>
        </is>
      </c>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t="inlineStr">
        <is>
          <t xml:space="preserve">Weekly</t>
        </is>
      </c>
      <c r="L44" s="18" t="str">
        <f>IF(ISBLANK(K44),"",VLOOKUP(K44,'(Linked) Hazard Risk Number HRN'!$B$16:$C$26,2,FALSE))</f>
        <v/>
      </c>
      <c r="M44" s="373"/>
      <c r="N44" s="55" t="inlineStr">
        <is>
          <t xml:space="preserve">Low or very low speed event e.g. &lt;250 mm/s, time to hazard ≥3s, and/or enough time to escape</t>
        </is>
      </c>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t="inlineStr">
        <is>
          <t xml:space="preserve">Weekly</t>
        </is>
      </c>
      <c r="W44" s="18" t="str">
        <f>IF(ISBLANK(V44),"",VLOOKUP(V44,'(Linked) Hazard Risk Number HRN'!$B$16:$C$26,2,FALSE))</f>
        <v/>
      </c>
      <c r="X44" s="373"/>
      <c r="Y44" s="375"/>
      <c r="Z44" s="55" t="inlineStr">
        <is>
          <t xml:space="preserve">Weekly</t>
        </is>
      </c>
      <c r="AA44" s="18" t="str">
        <f>IF(ISBLANK(Z44),"",VLOOKUP(Z44,'(Linked) Hazard Risk Number HRN'!$B$16:$C$26,2,FALSE))</f>
        <v/>
      </c>
      <c r="AB44" s="373"/>
      <c r="AC44" s="375"/>
      <c r="AD44" s="436"/>
      <c r="AE44" s="55" t="inlineStr">
        <is>
          <t xml:space="preserve">Weekly</t>
        </is>
      </c>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t="inlineStr">
        <is>
          <t xml:space="preserve">Unlikely but could occur</t>
        </is>
      </c>
      <c r="L45" s="18" t="str">
        <f>IF(ISBLANK(K45),"",VLOOKUP(K45,'(Linked) Hazard Risk Number HRN'!$D$6:$E$14,2,FALSE))</f>
        <v/>
      </c>
      <c r="M45" s="366" t="str">
        <f>IF(OR(ISBLANK(K43),ISBLANK(K44),ISBLANK(K45),ISBLANK(K46)),"",L43*L44*L45*L46)</f>
        <v/>
      </c>
      <c r="N45" s="56" t="inlineStr">
        <is>
          <t xml:space="preserve">Easily possible (possible in ≥ 50% of the cases)</t>
        </is>
      </c>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t="inlineStr">
        <is>
          <t xml:space="preserve">Almost impossible, possible only under extreme circumstances</t>
        </is>
      </c>
      <c r="W45" s="18" t="str">
        <f>IF(ISBLANK(V45),"",VLOOKUP(V45,'(Linked) Hazard Risk Number HRN'!$D$6:$E$14,2,FALSE))</f>
        <v/>
      </c>
      <c r="X45" s="366" t="str">
        <f>IF(OR(ISBLANK(V43),ISBLANK(V44),ISBLANK(V45),ISBLANK(V46)),"",W43*W44*W45*W46)</f>
        <v/>
      </c>
      <c r="Y45" s="375"/>
      <c r="Z45" s="56" t="inlineStr">
        <is>
          <t xml:space="preserve">Almost impossible, possible only under extreme circumstances</t>
        </is>
      </c>
      <c r="AA45" s="18" t="str">
        <f>IF(ISBLANK(Z45),"",VLOOKUP(Z45,'(Linked) Hazard Risk Number HRN'!$D$6:$E$14,2,FALSE))</f>
        <v/>
      </c>
      <c r="AB45" s="366" t="str">
        <f>IF(OR(ISBLANK(Z43),ISBLANK(Z44),ISBLANK(Z45),ISBLANK(Z46)),"",AA43*AA44*AA45*AA46)</f>
        <v/>
      </c>
      <c r="AC45" s="375"/>
      <c r="AD45" s="436"/>
      <c r="AE45" s="56" t="inlineStr">
        <is>
          <t xml:space="preserve">Almost impossible, possible only under extreme circumstances</t>
        </is>
      </c>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t="inlineStr">
        <is>
          <t xml:space="preserve">1 to 2 persons</t>
        </is>
      </c>
      <c r="L46" s="30" t="str">
        <f>IF(ISBLANK(K46),"",VLOOKUP(K46,'(Linked) Hazard Risk Number HRN'!$D$17:$E$22,2,FALSE))</f>
        <v/>
      </c>
      <c r="M46" s="367"/>
      <c r="N46" s="56" t="inlineStr">
        <is>
          <t xml:space="preserve">Occasionally/rare recognition of the hazard (possible in &lt;50% of the cases)</t>
        </is>
      </c>
      <c r="O46" s="18" t="str">
        <f>IF(ISBLANK(N46),"",VLOOKUP(N46,'(Linked) PLr Probability Factor'!$B$23:$C$26,2,FALSE))</f>
        <v/>
      </c>
      <c r="P46" s="25" t="s">
        <v>33</v>
      </c>
      <c r="Q46" s="25">
        <f t="shared" ref="Q46" si="54">SUM(R43:R45)</f>
        <v>0</v>
      </c>
      <c r="R46" s="25">
        <f t="shared" si="49"/>
        <v>0</v>
      </c>
      <c r="S46" s="25"/>
      <c r="T46" s="51"/>
      <c r="U46" s="375"/>
      <c r="V46" s="57" t="inlineStr">
        <is>
          <t xml:space="preserve">1 to 2 persons</t>
        </is>
      </c>
      <c r="W46" s="30" t="str">
        <f>IF(ISBLANK(V46),"",VLOOKUP(V46,'(Linked) Hazard Risk Number HRN'!$D$17:$E$22,2,FALSE))</f>
        <v/>
      </c>
      <c r="X46" s="367"/>
      <c r="Y46" s="375"/>
      <c r="Z46" s="57" t="inlineStr">
        <is>
          <t xml:space="preserve">1 to 2 persons</t>
        </is>
      </c>
      <c r="AA46" s="30" t="str">
        <f>IF(ISBLANK(Z46),"",VLOOKUP(Z46,'(Linked) Hazard Risk Number HRN'!$D$17:$E$22,2,FALSE))</f>
        <v/>
      </c>
      <c r="AB46" s="367"/>
      <c r="AC46" s="375"/>
      <c r="AD46" s="436"/>
      <c r="AE46" s="57" t="inlineStr">
        <is>
          <t xml:space="preserve">1 to 2 persons</t>
        </is>
      </c>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t="inlineStr">
        <is>
          <t xml:space="preserve">Medium to high complexity (e.g. troubleshooting, hold-to-run setup)</t>
        </is>
      </c>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c r="D48" s="374"/>
      <c r="E48" s="380"/>
      <c r="F48" s="380"/>
      <c r="G48" s="369"/>
      <c r="H48" s="369"/>
      <c r="I48" s="369"/>
      <c r="J48" s="369"/>
      <c r="K48" s="54"/>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c r="V48" s="54"/>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c r="Z48" s="54"/>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c r="AD48" s="380"/>
      <c r="AE48" s="54"/>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c r="L49" s="18" t="str">
        <f>IF(ISBLANK(K49),"",VLOOKUP(K49,'(Linked) Hazard Risk Number HRN'!$B$16:$C$26,2,FALSE))</f>
        <v/>
      </c>
      <c r="M49" s="373"/>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c r="W49" s="18" t="str">
        <f>IF(ISBLANK(V49),"",VLOOKUP(V49,'(Linked) Hazard Risk Number HRN'!$B$16:$C$26,2,FALSE))</f>
        <v/>
      </c>
      <c r="X49" s="373"/>
      <c r="Y49" s="375"/>
      <c r="Z49" s="55"/>
      <c r="AA49" s="18" t="str">
        <f>IF(ISBLANK(Z49),"",VLOOKUP(Z49,'(Linked) Hazard Risk Number HRN'!$B$16:$C$26,2,FALSE))</f>
        <v/>
      </c>
      <c r="AB49" s="373"/>
      <c r="AC49" s="375"/>
      <c r="AD49" s="436"/>
      <c r="AE49" s="55"/>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c r="L50" s="18" t="str">
        <f>IF(ISBLANK(K50),"",VLOOKUP(K50,'(Linked) Hazard Risk Number HRN'!$D$6:$E$14,2,FALSE))</f>
        <v/>
      </c>
      <c r="M50" s="366"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c r="W50" s="18" t="str">
        <f>IF(ISBLANK(V50),"",VLOOKUP(V50,'(Linked) Hazard Risk Number HRN'!$D$6:$E$14,2,FALSE))</f>
        <v/>
      </c>
      <c r="X50" s="366" t="str">
        <f>IF(OR(ISBLANK(V48),ISBLANK(V49),ISBLANK(V50),ISBLANK(V51)),"",W48*W49*W50*W51)</f>
        <v/>
      </c>
      <c r="Y50" s="375"/>
      <c r="Z50" s="56"/>
      <c r="AA50" s="18" t="str">
        <f>IF(ISBLANK(Z50),"",VLOOKUP(Z50,'(Linked) Hazard Risk Number HRN'!$D$6:$E$14,2,FALSE))</f>
        <v/>
      </c>
      <c r="AB50" s="366" t="str">
        <f>IF(OR(ISBLANK(Z48),ISBLANK(Z49),ISBLANK(Z50),ISBLANK(Z51)),"",AA48*AA49*AA50*AA51)</f>
        <v/>
      </c>
      <c r="AC50" s="375"/>
      <c r="AD50" s="436"/>
      <c r="AE50" s="56"/>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c r="L51" s="30" t="str">
        <f>IF(ISBLANK(K51),"",VLOOKUP(K51,'(Linked) Hazard Risk Number HRN'!$D$17:$E$22,2,FALSE))</f>
        <v/>
      </c>
      <c r="M51" s="367"/>
      <c r="N51" s="56"/>
      <c r="O51" s="18" t="str">
        <f>IF(ISBLANK(N51),"",VLOOKUP(N51,'(Linked) PLr Probability Factor'!$B$23:$C$26,2,FALSE))</f>
        <v/>
      </c>
      <c r="P51" s="25" t="s">
        <v>33</v>
      </c>
      <c r="Q51" s="25">
        <f t="shared" ref="Q51" si="62">SUM(R48:R50)</f>
        <v>0</v>
      </c>
      <c r="R51" s="25">
        <f t="shared" si="57"/>
        <v>0</v>
      </c>
      <c r="S51" s="25"/>
      <c r="T51" s="51"/>
      <c r="U51" s="375"/>
      <c r="V51" s="57"/>
      <c r="W51" s="30" t="str">
        <f>IF(ISBLANK(V51),"",VLOOKUP(V51,'(Linked) Hazard Risk Number HRN'!$D$17:$E$22,2,FALSE))</f>
        <v/>
      </c>
      <c r="X51" s="367"/>
      <c r="Y51" s="375"/>
      <c r="Z51" s="57"/>
      <c r="AA51" s="30" t="str">
        <f>IF(ISBLANK(Z51),"",VLOOKUP(Z51,'(Linked) Hazard Risk Number HRN'!$D$17:$E$22,2,FALSE))</f>
        <v/>
      </c>
      <c r="AB51" s="367"/>
      <c r="AC51" s="375"/>
      <c r="AD51" s="436"/>
      <c r="AE51" s="57"/>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c r="D53" s="374"/>
      <c r="E53" s="380"/>
      <c r="F53" s="380"/>
      <c r="G53" s="369"/>
      <c r="H53" s="369"/>
      <c r="I53" s="369"/>
      <c r="J53" s="369"/>
      <c r="K53" s="54"/>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c r="V53" s="54"/>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c r="Z53" s="54"/>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c r="AD53" s="380"/>
      <c r="AE53" s="54"/>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c r="L54" s="18" t="str">
        <f>IF(ISBLANK(K54),"",VLOOKUP(K54,'(Linked) Hazard Risk Number HRN'!$B$16:$C$26,2,FALSE))</f>
        <v/>
      </c>
      <c r="M54" s="373"/>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c r="W54" s="18" t="str">
        <f>IF(ISBLANK(V54),"",VLOOKUP(V54,'(Linked) Hazard Risk Number HRN'!$B$16:$C$26,2,FALSE))</f>
        <v/>
      </c>
      <c r="X54" s="373"/>
      <c r="Y54" s="375"/>
      <c r="Z54" s="55"/>
      <c r="AA54" s="18" t="str">
        <f>IF(ISBLANK(Z54),"",VLOOKUP(Z54,'(Linked) Hazard Risk Number HRN'!$B$16:$C$26,2,FALSE))</f>
        <v/>
      </c>
      <c r="AB54" s="373"/>
      <c r="AC54" s="375"/>
      <c r="AD54" s="436"/>
      <c r="AE54" s="55"/>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c r="L55" s="18" t="str">
        <f>IF(ISBLANK(K55),"",VLOOKUP(K55,'(Linked) Hazard Risk Number HRN'!$D$6:$E$14,2,FALSE))</f>
        <v/>
      </c>
      <c r="M55" s="366"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c r="W55" s="18" t="str">
        <f>IF(ISBLANK(V55),"",VLOOKUP(V55,'(Linked) Hazard Risk Number HRN'!$D$6:$E$14,2,FALSE))</f>
        <v/>
      </c>
      <c r="X55" s="366" t="str">
        <f>IF(OR(ISBLANK(V53),ISBLANK(V54),ISBLANK(V55),ISBLANK(V56)),"",W53*W54*W55*W56)</f>
        <v/>
      </c>
      <c r="Y55" s="375"/>
      <c r="Z55" s="56"/>
      <c r="AA55" s="18" t="str">
        <f>IF(ISBLANK(Z55),"",VLOOKUP(Z55,'(Linked) Hazard Risk Number HRN'!$D$6:$E$14,2,FALSE))</f>
        <v/>
      </c>
      <c r="AB55" s="366" t="str">
        <f>IF(OR(ISBLANK(Z53),ISBLANK(Z54),ISBLANK(Z55),ISBLANK(Z56)),"",AA53*AA54*AA55*AA56)</f>
        <v/>
      </c>
      <c r="AC55" s="375"/>
      <c r="AD55" s="436"/>
      <c r="AE55" s="56"/>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c r="L56" s="30" t="str">
        <f>IF(ISBLANK(K56),"",VLOOKUP(K56,'(Linked) Hazard Risk Number HRN'!$D$17:$E$22,2,FALSE))</f>
        <v/>
      </c>
      <c r="M56" s="367"/>
      <c r="N56" s="56"/>
      <c r="O56" s="18" t="str">
        <f>IF(ISBLANK(N56),"",VLOOKUP(N56,'(Linked) PLr Probability Factor'!$B$23:$C$26,2,FALSE))</f>
        <v/>
      </c>
      <c r="P56" s="25" t="s">
        <v>33</v>
      </c>
      <c r="Q56" s="25">
        <f t="shared" ref="Q56" si="70">SUM(R53:R55)</f>
        <v>0</v>
      </c>
      <c r="R56" s="25">
        <f t="shared" si="65"/>
        <v>0</v>
      </c>
      <c r="S56" s="25"/>
      <c r="T56" s="51"/>
      <c r="U56" s="375"/>
      <c r="V56" s="57"/>
      <c r="W56" s="30" t="str">
        <f>IF(ISBLANK(V56),"",VLOOKUP(V56,'(Linked) Hazard Risk Number HRN'!$D$17:$E$22,2,FALSE))</f>
        <v/>
      </c>
      <c r="X56" s="367"/>
      <c r="Y56" s="375"/>
      <c r="Z56" s="57"/>
      <c r="AA56" s="30" t="str">
        <f>IF(ISBLANK(Z56),"",VLOOKUP(Z56,'(Linked) Hazard Risk Number HRN'!$D$17:$E$22,2,FALSE))</f>
        <v/>
      </c>
      <c r="AB56" s="367"/>
      <c r="AC56" s="375"/>
      <c r="AD56" s="436"/>
      <c r="AE56" s="57"/>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c r="D58" s="374"/>
      <c r="E58" s="380"/>
      <c r="F58" s="380"/>
      <c r="G58" s="369"/>
      <c r="H58" s="369"/>
      <c r="I58" s="369"/>
      <c r="J58" s="369"/>
      <c r="K58" s="54"/>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c r="V58" s="54"/>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c r="Z58" s="54"/>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c r="AD58" s="380"/>
      <c r="AE58" s="54"/>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c r="L59" s="18" t="str">
        <f>IF(ISBLANK(K59),"",VLOOKUP(K59,'(Linked) Hazard Risk Number HRN'!$B$16:$C$26,2,FALSE))</f>
        <v/>
      </c>
      <c r="M59" s="373"/>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c r="W59" s="18" t="str">
        <f>IF(ISBLANK(V59),"",VLOOKUP(V59,'(Linked) Hazard Risk Number HRN'!$B$16:$C$26,2,FALSE))</f>
        <v/>
      </c>
      <c r="X59" s="373"/>
      <c r="Y59" s="375"/>
      <c r="Z59" s="55"/>
      <c r="AA59" s="18" t="str">
        <f>IF(ISBLANK(Z59),"",VLOOKUP(Z59,'(Linked) Hazard Risk Number HRN'!$B$16:$C$26,2,FALSE))</f>
        <v/>
      </c>
      <c r="AB59" s="373"/>
      <c r="AC59" s="375"/>
      <c r="AD59" s="436"/>
      <c r="AE59" s="55"/>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c r="L60" s="18" t="str">
        <f>IF(ISBLANK(K60),"",VLOOKUP(K60,'(Linked) Hazard Risk Number HRN'!$D$6:$E$14,2,FALSE))</f>
        <v/>
      </c>
      <c r="M60" s="366"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c r="W60" s="18" t="str">
        <f>IF(ISBLANK(V60),"",VLOOKUP(V60,'(Linked) Hazard Risk Number HRN'!$D$6:$E$14,2,FALSE))</f>
        <v/>
      </c>
      <c r="X60" s="366" t="str">
        <f>IF(OR(ISBLANK(V58),ISBLANK(V59),ISBLANK(V60),ISBLANK(V61)),"",W58*W59*W60*W61)</f>
        <v/>
      </c>
      <c r="Y60" s="375"/>
      <c r="Z60" s="56"/>
      <c r="AA60" s="18" t="str">
        <f>IF(ISBLANK(Z60),"",VLOOKUP(Z60,'(Linked) Hazard Risk Number HRN'!$D$6:$E$14,2,FALSE))</f>
        <v/>
      </c>
      <c r="AB60" s="366" t="str">
        <f>IF(OR(ISBLANK(Z58),ISBLANK(Z59),ISBLANK(Z60),ISBLANK(Z61)),"",AA58*AA59*AA60*AA61)</f>
        <v/>
      </c>
      <c r="AC60" s="375"/>
      <c r="AD60" s="436"/>
      <c r="AE60" s="56"/>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c r="L61" s="30" t="str">
        <f>IF(ISBLANK(K61),"",VLOOKUP(K61,'(Linked) Hazard Risk Number HRN'!$D$17:$E$22,2,FALSE))</f>
        <v/>
      </c>
      <c r="M61" s="367"/>
      <c r="N61" s="56"/>
      <c r="O61" s="18" t="str">
        <f>IF(ISBLANK(N61),"",VLOOKUP(N61,'(Linked) PLr Probability Factor'!$B$23:$C$26,2,FALSE))</f>
        <v/>
      </c>
      <c r="P61" s="25" t="s">
        <v>33</v>
      </c>
      <c r="Q61" s="25">
        <f t="shared" ref="Q61" si="78">SUM(R58:R60)</f>
        <v>0</v>
      </c>
      <c r="R61" s="25">
        <f t="shared" si="73"/>
        <v>0</v>
      </c>
      <c r="S61" s="25"/>
      <c r="T61" s="51"/>
      <c r="U61" s="375"/>
      <c r="V61" s="57"/>
      <c r="W61" s="30" t="str">
        <f>IF(ISBLANK(V61),"",VLOOKUP(V61,'(Linked) Hazard Risk Number HRN'!$D$17:$E$22,2,FALSE))</f>
        <v/>
      </c>
      <c r="X61" s="367"/>
      <c r="Y61" s="375"/>
      <c r="Z61" s="57"/>
      <c r="AA61" s="30" t="str">
        <f>IF(ISBLANK(Z61),"",VLOOKUP(Z61,'(Linked) Hazard Risk Number HRN'!$D$17:$E$22,2,FALSE))</f>
        <v/>
      </c>
      <c r="AB61" s="367"/>
      <c r="AC61" s="375"/>
      <c r="AD61" s="436"/>
      <c r="AE61" s="57"/>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c r="D63" s="374"/>
      <c r="E63" s="380"/>
      <c r="F63" s="380"/>
      <c r="G63" s="369"/>
      <c r="H63" s="369"/>
      <c r="I63" s="369"/>
      <c r="J63" s="369"/>
      <c r="K63" s="54"/>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c r="V63" s="54"/>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c r="Z63" s="54"/>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c r="AD63" s="380"/>
      <c r="AE63" s="54"/>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c r="L64" s="18" t="str">
        <f>IF(ISBLANK(K64),"",VLOOKUP(K64,'(Linked) Hazard Risk Number HRN'!$B$16:$C$26,2,FALSE))</f>
        <v/>
      </c>
      <c r="M64" s="373"/>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c r="W64" s="18" t="str">
        <f>IF(ISBLANK(V64),"",VLOOKUP(V64,'(Linked) Hazard Risk Number HRN'!$B$16:$C$26,2,FALSE))</f>
        <v/>
      </c>
      <c r="X64" s="373"/>
      <c r="Y64" s="375"/>
      <c r="Z64" s="55"/>
      <c r="AA64" s="18" t="str">
        <f>IF(ISBLANK(Z64),"",VLOOKUP(Z64,'(Linked) Hazard Risk Number HRN'!$B$16:$C$26,2,FALSE))</f>
        <v/>
      </c>
      <c r="AB64" s="373"/>
      <c r="AC64" s="375"/>
      <c r="AD64" s="436"/>
      <c r="AE64" s="55"/>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c r="L65" s="18" t="str">
        <f>IF(ISBLANK(K65),"",VLOOKUP(K65,'(Linked) Hazard Risk Number HRN'!$D$6:$E$14,2,FALSE))</f>
        <v/>
      </c>
      <c r="M65" s="366"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c r="W65" s="18" t="str">
        <f>IF(ISBLANK(V65),"",VLOOKUP(V65,'(Linked) Hazard Risk Number HRN'!$D$6:$E$14,2,FALSE))</f>
        <v/>
      </c>
      <c r="X65" s="366" t="str">
        <f>IF(OR(ISBLANK(V63),ISBLANK(V64),ISBLANK(V65),ISBLANK(V66)),"",W63*W64*W65*W66)</f>
        <v/>
      </c>
      <c r="Y65" s="375"/>
      <c r="Z65" s="56"/>
      <c r="AA65" s="18" t="str">
        <f>IF(ISBLANK(Z65),"",VLOOKUP(Z65,'(Linked) Hazard Risk Number HRN'!$D$6:$E$14,2,FALSE))</f>
        <v/>
      </c>
      <c r="AB65" s="366" t="str">
        <f>IF(OR(ISBLANK(Z63),ISBLANK(Z64),ISBLANK(Z65),ISBLANK(Z66)),"",AA63*AA64*AA65*AA66)</f>
        <v/>
      </c>
      <c r="AC65" s="375"/>
      <c r="AD65" s="436"/>
      <c r="AE65" s="56"/>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c r="L66" s="30" t="str">
        <f>IF(ISBLANK(K66),"",VLOOKUP(K66,'(Linked) Hazard Risk Number HRN'!$D$17:$E$22,2,FALSE))</f>
        <v/>
      </c>
      <c r="M66" s="367"/>
      <c r="N66" s="56"/>
      <c r="O66" s="18" t="str">
        <f>IF(ISBLANK(N66),"",VLOOKUP(N66,'(Linked) PLr Probability Factor'!$B$23:$C$26,2,FALSE))</f>
        <v/>
      </c>
      <c r="P66" s="25" t="s">
        <v>33</v>
      </c>
      <c r="Q66" s="25">
        <f t="shared" ref="Q66" si="86">SUM(R63:R65)</f>
        <v>0</v>
      </c>
      <c r="R66" s="25">
        <f t="shared" si="81"/>
        <v>0</v>
      </c>
      <c r="S66" s="25"/>
      <c r="T66" s="51"/>
      <c r="U66" s="375"/>
      <c r="V66" s="57"/>
      <c r="W66" s="30" t="str">
        <f>IF(ISBLANK(V66),"",VLOOKUP(V66,'(Linked) Hazard Risk Number HRN'!$D$17:$E$22,2,FALSE))</f>
        <v/>
      </c>
      <c r="X66" s="367"/>
      <c r="Y66" s="375"/>
      <c r="Z66" s="57"/>
      <c r="AA66" s="30" t="str">
        <f>IF(ISBLANK(Z66),"",VLOOKUP(Z66,'(Linked) Hazard Risk Number HRN'!$D$17:$E$22,2,FALSE))</f>
        <v/>
      </c>
      <c r="AB66" s="367"/>
      <c r="AC66" s="375"/>
      <c r="AD66" s="436"/>
      <c r="AE66" s="57"/>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c r="D68" s="374"/>
      <c r="E68" s="380"/>
      <c r="F68" s="380"/>
      <c r="G68" s="369"/>
      <c r="H68" s="369"/>
      <c r="I68" s="369"/>
      <c r="J68" s="369"/>
      <c r="K68" s="54"/>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c r="V68" s="54"/>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c r="Z68" s="54"/>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c r="AD68" s="380"/>
      <c r="AE68" s="54"/>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c r="L69" s="18" t="str">
        <f>IF(ISBLANK(K69),"",VLOOKUP(K69,'(Linked) Hazard Risk Number HRN'!$B$16:$C$26,2,FALSE))</f>
        <v/>
      </c>
      <c r="M69" s="373"/>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c r="W69" s="18" t="str">
        <f>IF(ISBLANK(V69),"",VLOOKUP(V69,'(Linked) Hazard Risk Number HRN'!$B$16:$C$26,2,FALSE))</f>
        <v/>
      </c>
      <c r="X69" s="373"/>
      <c r="Y69" s="375"/>
      <c r="Z69" s="55"/>
      <c r="AA69" s="18" t="str">
        <f>IF(ISBLANK(Z69),"",VLOOKUP(Z69,'(Linked) Hazard Risk Number HRN'!$B$16:$C$26,2,FALSE))</f>
        <v/>
      </c>
      <c r="AB69" s="373"/>
      <c r="AC69" s="375"/>
      <c r="AD69" s="436"/>
      <c r="AE69" s="55"/>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c r="L70" s="18" t="str">
        <f>IF(ISBLANK(K70),"",VLOOKUP(K70,'(Linked) Hazard Risk Number HRN'!$D$6:$E$14,2,FALSE))</f>
        <v/>
      </c>
      <c r="M70" s="366"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c r="W70" s="18" t="str">
        <f>IF(ISBLANK(V70),"",VLOOKUP(V70,'(Linked) Hazard Risk Number HRN'!$D$6:$E$14,2,FALSE))</f>
        <v/>
      </c>
      <c r="X70" s="366" t="str">
        <f>IF(OR(ISBLANK(V68),ISBLANK(V69),ISBLANK(V70),ISBLANK(V71)),"",W68*W69*W70*W71)</f>
        <v/>
      </c>
      <c r="Y70" s="375"/>
      <c r="Z70" s="56"/>
      <c r="AA70" s="18" t="str">
        <f>IF(ISBLANK(Z70),"",VLOOKUP(Z70,'(Linked) Hazard Risk Number HRN'!$D$6:$E$14,2,FALSE))</f>
        <v/>
      </c>
      <c r="AB70" s="366" t="str">
        <f>IF(OR(ISBLANK(Z68),ISBLANK(Z69),ISBLANK(Z70),ISBLANK(Z71)),"",AA68*AA69*AA70*AA71)</f>
        <v/>
      </c>
      <c r="AC70" s="375"/>
      <c r="AD70" s="436"/>
      <c r="AE70" s="56"/>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c r="L71" s="30" t="str">
        <f>IF(ISBLANK(K71),"",VLOOKUP(K71,'(Linked) Hazard Risk Number HRN'!$D$17:$E$22,2,FALSE))</f>
        <v/>
      </c>
      <c r="M71" s="367"/>
      <c r="N71" s="56"/>
      <c r="O71" s="18" t="str">
        <f>IF(ISBLANK(N71),"",VLOOKUP(N71,'(Linked) PLr Probability Factor'!$B$23:$C$26,2,FALSE))</f>
        <v/>
      </c>
      <c r="P71" s="25" t="s">
        <v>33</v>
      </c>
      <c r="Q71" s="25">
        <f t="shared" ref="Q71" si="94">SUM(R68:R70)</f>
        <v>0</v>
      </c>
      <c r="R71" s="25">
        <f t="shared" si="89"/>
        <v>0</v>
      </c>
      <c r="S71" s="25"/>
      <c r="T71" s="51"/>
      <c r="U71" s="375"/>
      <c r="V71" s="57"/>
      <c r="W71" s="30" t="str">
        <f>IF(ISBLANK(V71),"",VLOOKUP(V71,'(Linked) Hazard Risk Number HRN'!$D$17:$E$22,2,FALSE))</f>
        <v/>
      </c>
      <c r="X71" s="367"/>
      <c r="Y71" s="375"/>
      <c r="Z71" s="57"/>
      <c r="AA71" s="30" t="str">
        <f>IF(ISBLANK(Z71),"",VLOOKUP(Z71,'(Linked) Hazard Risk Number HRN'!$D$17:$E$22,2,FALSE))</f>
        <v/>
      </c>
      <c r="AB71" s="367"/>
      <c r="AC71" s="375"/>
      <c r="AD71" s="436"/>
      <c r="AE71" s="57"/>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