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esktop\EIA 2025-1\M&amp;SE\"/>
    </mc:Choice>
  </mc:AlternateContent>
  <xr:revisionPtr revIDLastSave="0" documentId="13_ncr:1_{28DAD622-0DAD-465B-87DB-F9097BCCDA77}" xr6:coauthVersionLast="47" xr6:coauthVersionMax="47" xr10:uidLastSave="{00000000-0000-0000-0000-000000000000}"/>
  <bookViews>
    <workbookView xWindow="-108" yWindow="-108" windowWidth="23256" windowHeight="12576" xr2:uid="{6FE6F6C3-B40E-4B3C-B0C9-8BC1B682F6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2" i="1"/>
  <c r="D21" i="1"/>
  <c r="D19" i="1"/>
  <c r="D18" i="1"/>
  <c r="D17" i="1"/>
</calcChain>
</file>

<file path=xl/sharedStrings.xml><?xml version="1.0" encoding="utf-8"?>
<sst xmlns="http://schemas.openxmlformats.org/spreadsheetml/2006/main" count="27" uniqueCount="27">
  <si>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</si>
  <si>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</si>
  <si>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</si>
  <si>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</si>
  <si>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</si>
  <si>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</si>
  <si>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</si>
  <si>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</si>
  <si>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</si>
  <si>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</si>
  <si>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</si>
  <si>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</si>
  <si>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</si>
  <si>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</si>
  <si>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</si>
  <si>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Coeficiente de variacion</t>
  </si>
  <si>
    <t>Numero de clases</t>
  </si>
  <si>
    <t>Amplitud</t>
  </si>
  <si>
    <t>MLE Desviacion Estandar</t>
  </si>
  <si>
    <t>i</t>
  </si>
  <si>
    <t>Datos (i)</t>
  </si>
  <si>
    <t>Fn(X(i))</t>
  </si>
  <si>
    <t>F(X(i))</t>
  </si>
  <si>
    <t>Dn+(i)</t>
  </si>
  <si>
    <t>Dn-(i)</t>
  </si>
  <si>
    <t>Dn</t>
  </si>
  <si>
    <t>D(5%,70)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</si>
</sst>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525780</xdr:colOff>
      <xdr:row>2</xdr:row>
      <xdr:rowOff>160020</xdr:rowOff>
    </xdr:from>
    <xdr:to>
      <xdr:col>15</xdr:col>
      <xdr:colOff>457200</xdr:colOff>
      <xdr:row>5</xdr:row>
      <xdr:rowOff>121920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D8DE530-5CC6-C42A-C275-62EDC7C0EA48}"/>
            </a:ext>
          </a:extLst>
        </xdr:cNvPr>
        <xdr:cNvSpPr txBox="1"/>
      </xdr:nvSpPr>
      <xdr:spPr>
        <a:xfrm>
          <a:off x="10027920" y="525780"/>
          <a:ext cx="3101340" cy="510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Como Dn es menor que D(5%,70), no se rechaza la Ho, los</a:t>
          </a:r>
          <a:r>
            <a:rPr lang="es-CO" sz="1100" baseline="0"/>
            <a:t> datos se distribuyen de forma normal</a:t>
          </a:r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03B4-F218-47D9-8CC4-F74D3268F4DB}">
  <dimension ref="A1:M71"/>
  <sheetViews>
    <sheetView tabSelected="1" workbookViewId="0">
      <selection activeCell="O10" sqref="O10"/>
    </sheetView>
  </sheetViews>
  <sheetFormatPr baseColWidth="10" defaultRowHeight="14.4" x14ac:dyDescent="0.3"/>
  <cols>
    <col min="3" max="3" width="21.88671875" bestFit="1" customWidth="1"/>
    <col min="4" max="4" width="12.6640625" bestFit="1" customWidth="1"/>
  </cols>
  <sheetData>
    <row r="1" spans="1:13" x14ac:dyDescent="0.3">
      <c r="A1">
        <v>173</v>
      </c>
      <c r="C1" s="2" t="s">
        <v>0</v>
      </c>
      <c r="D1" s="2"/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</row>
    <row r="2" spans="1:13" x14ac:dyDescent="0.3">
      <c r="A2">
        <v>199</v>
      </c>
      <c r="F2">
        <v>1</v>
      </c>
      <c r="G2">
        <v>141</v>
      </c>
      <c r="H2" s="4">
        <f>F2/$D$15</f>
        <v>1.4285714285714285E-2</v>
      </c>
      <c r="I2">
        <f>_xlfn.NORM.DIST(G2,$D$3,$D$21,1)</f>
        <v>2.3524938042178895E-3</v>
      </c>
      <c r="J2" s="4">
        <f>I2-H2</f>
        <v>-1.1933220481496396E-2</v>
      </c>
      <c r="K2">
        <f>I2</f>
        <v>2.3524938042178895E-3</v>
      </c>
      <c r="L2" s="4">
        <f>MAX(MAX(J2:J71,K2:K71))</f>
        <v>8.2713587741897188E-2</v>
      </c>
      <c r="M2">
        <f>1.36/SQRT(D15)</f>
        <v>0.16255109086947755</v>
      </c>
    </row>
    <row r="3" spans="1:13" x14ac:dyDescent="0.3">
      <c r="A3">
        <v>197</v>
      </c>
      <c r="C3" t="s">
        <v>1</v>
      </c>
      <c r="D3">
        <v>196.55714285714285</v>
      </c>
      <c r="F3">
        <v>2</v>
      </c>
      <c r="G3">
        <v>161</v>
      </c>
      <c r="H3" s="4">
        <f t="shared" ref="H3:H66" si="0">F3/$D$15</f>
        <v>2.8571428571428571E-2</v>
      </c>
      <c r="I3">
        <f t="shared" ref="I3:I66" si="1">_xlfn.NORM.DIST(G3,$D$3,$D$21,1)</f>
        <v>3.5223011554304344E-2</v>
      </c>
      <c r="J3" s="4">
        <f t="shared" ref="J3:J66" si="2">I3-H3</f>
        <v>6.6515829828757735E-3</v>
      </c>
      <c r="K3" s="4">
        <f>I3-H2</f>
        <v>2.093729726859006E-2</v>
      </c>
    </row>
    <row r="4" spans="1:13" x14ac:dyDescent="0.3">
      <c r="A4">
        <v>164</v>
      </c>
      <c r="C4" t="s">
        <v>2</v>
      </c>
      <c r="D4">
        <v>2.3662250526321942</v>
      </c>
      <c r="F4">
        <v>3</v>
      </c>
      <c r="G4">
        <v>163</v>
      </c>
      <c r="H4" s="4">
        <f t="shared" si="0"/>
        <v>4.2857142857142858E-2</v>
      </c>
      <c r="I4">
        <f t="shared" si="1"/>
        <v>4.3885145785435994E-2</v>
      </c>
      <c r="J4" s="4">
        <f t="shared" si="2"/>
        <v>1.0280029282931369E-3</v>
      </c>
      <c r="K4" s="4">
        <f t="shared" ref="K4:K67" si="3">I4-H3</f>
        <v>1.5313717214007424E-2</v>
      </c>
    </row>
    <row r="5" spans="1:13" x14ac:dyDescent="0.3">
      <c r="A5">
        <v>178</v>
      </c>
      <c r="C5" t="s">
        <v>3</v>
      </c>
      <c r="D5">
        <v>198</v>
      </c>
      <c r="F5">
        <v>4</v>
      </c>
      <c r="G5">
        <v>164</v>
      </c>
      <c r="H5" s="4">
        <f t="shared" si="0"/>
        <v>5.7142857142857141E-2</v>
      </c>
      <c r="I5">
        <f t="shared" si="1"/>
        <v>4.8820239247719451E-2</v>
      </c>
      <c r="J5" s="4">
        <f t="shared" si="2"/>
        <v>-8.3226178951376906E-3</v>
      </c>
      <c r="K5" s="4">
        <f t="shared" si="3"/>
        <v>5.963096390576593E-3</v>
      </c>
    </row>
    <row r="6" spans="1:13" x14ac:dyDescent="0.3">
      <c r="A6">
        <v>196</v>
      </c>
      <c r="C6" t="s">
        <v>4</v>
      </c>
      <c r="D6">
        <v>206</v>
      </c>
      <c r="F6">
        <v>5</v>
      </c>
      <c r="G6">
        <v>165</v>
      </c>
      <c r="H6" s="4">
        <f t="shared" si="0"/>
        <v>7.1428571428571425E-2</v>
      </c>
      <c r="I6">
        <f t="shared" si="1"/>
        <v>5.4189153959120565E-2</v>
      </c>
      <c r="J6" s="4">
        <f t="shared" si="2"/>
        <v>-1.723941746945086E-2</v>
      </c>
      <c r="K6" s="4">
        <f t="shared" si="3"/>
        <v>-2.9537031837365765E-3</v>
      </c>
    </row>
    <row r="7" spans="1:13" x14ac:dyDescent="0.3">
      <c r="A7">
        <v>196</v>
      </c>
      <c r="C7" t="s">
        <v>5</v>
      </c>
      <c r="D7">
        <v>19.797259153208458</v>
      </c>
      <c r="F7">
        <v>6</v>
      </c>
      <c r="G7">
        <v>167</v>
      </c>
      <c r="H7" s="4">
        <f t="shared" si="0"/>
        <v>8.5714285714285715E-2</v>
      </c>
      <c r="I7">
        <f t="shared" si="1"/>
        <v>6.6320102607735826E-2</v>
      </c>
      <c r="J7" s="4">
        <f t="shared" si="2"/>
        <v>-1.9394183106549889E-2</v>
      </c>
      <c r="K7" s="4">
        <f t="shared" si="3"/>
        <v>-5.1084688208355988E-3</v>
      </c>
    </row>
    <row r="8" spans="1:13" x14ac:dyDescent="0.3">
      <c r="A8">
        <v>212</v>
      </c>
      <c r="C8" t="s">
        <v>6</v>
      </c>
      <c r="D8">
        <v>391.93146997929603</v>
      </c>
      <c r="F8">
        <v>7</v>
      </c>
      <c r="G8">
        <v>168</v>
      </c>
      <c r="H8" s="4">
        <f t="shared" si="0"/>
        <v>0.1</v>
      </c>
      <c r="I8">
        <f t="shared" si="1"/>
        <v>7.3126486591233997E-2</v>
      </c>
      <c r="J8" s="4">
        <f t="shared" si="2"/>
        <v>-2.6873513408766009E-2</v>
      </c>
      <c r="K8" s="4">
        <f t="shared" si="3"/>
        <v>-1.2587799123051718E-2</v>
      </c>
    </row>
    <row r="9" spans="1:13" x14ac:dyDescent="0.3">
      <c r="A9">
        <v>211</v>
      </c>
      <c r="C9" t="s">
        <v>7</v>
      </c>
      <c r="D9">
        <v>-5.0647514984143882E-2</v>
      </c>
      <c r="F9">
        <v>8</v>
      </c>
      <c r="G9">
        <v>172</v>
      </c>
      <c r="H9" s="4">
        <f t="shared" si="0"/>
        <v>0.11428571428571428</v>
      </c>
      <c r="I9">
        <f t="shared" si="1"/>
        <v>0.10576164354190298</v>
      </c>
      <c r="J9" s="4">
        <f t="shared" si="2"/>
        <v>-8.5240707438112989E-3</v>
      </c>
      <c r="K9" s="4">
        <f t="shared" si="3"/>
        <v>5.7616435419029777E-3</v>
      </c>
    </row>
    <row r="10" spans="1:13" x14ac:dyDescent="0.3">
      <c r="A10">
        <v>206</v>
      </c>
      <c r="C10" t="s">
        <v>8</v>
      </c>
      <c r="D10">
        <v>-0.21813315726199187</v>
      </c>
      <c r="F10">
        <v>9</v>
      </c>
      <c r="G10">
        <v>173</v>
      </c>
      <c r="H10" s="4">
        <f t="shared" si="0"/>
        <v>0.12857142857142856</v>
      </c>
      <c r="I10">
        <f t="shared" si="1"/>
        <v>0.11535907285272867</v>
      </c>
      <c r="J10" s="4">
        <f t="shared" si="2"/>
        <v>-1.3212355718699886E-2</v>
      </c>
      <c r="K10" s="4">
        <f t="shared" si="3"/>
        <v>1.0733585670143903E-3</v>
      </c>
    </row>
    <row r="11" spans="1:13" x14ac:dyDescent="0.3">
      <c r="A11">
        <v>216</v>
      </c>
      <c r="C11" t="s">
        <v>9</v>
      </c>
      <c r="D11">
        <v>97</v>
      </c>
      <c r="F11">
        <v>10</v>
      </c>
      <c r="G11">
        <v>173</v>
      </c>
      <c r="H11" s="4">
        <f t="shared" si="0"/>
        <v>0.14285714285714285</v>
      </c>
      <c r="I11">
        <f t="shared" si="1"/>
        <v>0.11535907285272867</v>
      </c>
      <c r="J11" s="4">
        <f t="shared" si="2"/>
        <v>-2.7498070004414177E-2</v>
      </c>
      <c r="K11" s="4">
        <f t="shared" si="3"/>
        <v>-1.3212355718699886E-2</v>
      </c>
    </row>
    <row r="12" spans="1:13" x14ac:dyDescent="0.3">
      <c r="A12">
        <v>211</v>
      </c>
      <c r="C12" t="s">
        <v>10</v>
      </c>
      <c r="D12">
        <v>141</v>
      </c>
      <c r="F12">
        <v>11</v>
      </c>
      <c r="G12">
        <v>175</v>
      </c>
      <c r="H12" s="4">
        <f t="shared" si="0"/>
        <v>0.15714285714285714</v>
      </c>
      <c r="I12">
        <f t="shared" si="1"/>
        <v>0.13637371035448512</v>
      </c>
      <c r="J12" s="4">
        <f t="shared" si="2"/>
        <v>-2.0769146788372023E-2</v>
      </c>
      <c r="K12" s="4">
        <f t="shared" si="3"/>
        <v>-6.4834325026577322E-3</v>
      </c>
    </row>
    <row r="13" spans="1:13" x14ac:dyDescent="0.3">
      <c r="A13">
        <v>197</v>
      </c>
      <c r="C13" t="s">
        <v>11</v>
      </c>
      <c r="D13">
        <v>238</v>
      </c>
      <c r="F13">
        <v>12</v>
      </c>
      <c r="G13">
        <v>176</v>
      </c>
      <c r="H13" s="4">
        <f t="shared" si="0"/>
        <v>0.17142857142857143</v>
      </c>
      <c r="I13">
        <f t="shared" si="1"/>
        <v>0.14780805167252462</v>
      </c>
      <c r="J13" s="4">
        <f t="shared" si="2"/>
        <v>-2.3620519756046815E-2</v>
      </c>
      <c r="K13" s="4">
        <f t="shared" si="3"/>
        <v>-9.3348054703325245E-3</v>
      </c>
    </row>
    <row r="14" spans="1:13" x14ac:dyDescent="0.3">
      <c r="A14">
        <v>201</v>
      </c>
      <c r="C14" t="s">
        <v>12</v>
      </c>
      <c r="D14">
        <v>13759</v>
      </c>
      <c r="F14">
        <v>13</v>
      </c>
      <c r="G14">
        <v>176</v>
      </c>
      <c r="H14" s="4">
        <f t="shared" si="0"/>
        <v>0.18571428571428572</v>
      </c>
      <c r="I14">
        <f t="shared" si="1"/>
        <v>0.14780805167252462</v>
      </c>
      <c r="J14" s="4">
        <f t="shared" si="2"/>
        <v>-3.7906234041761105E-2</v>
      </c>
      <c r="K14" s="4">
        <f t="shared" si="3"/>
        <v>-2.3620519756046815E-2</v>
      </c>
    </row>
    <row r="15" spans="1:13" x14ac:dyDescent="0.3">
      <c r="A15">
        <v>225</v>
      </c>
      <c r="C15" t="s">
        <v>13</v>
      </c>
      <c r="D15">
        <v>70</v>
      </c>
      <c r="F15">
        <v>14</v>
      </c>
      <c r="G15">
        <v>177</v>
      </c>
      <c r="H15" s="4">
        <f t="shared" si="0"/>
        <v>0.2</v>
      </c>
      <c r="I15">
        <f t="shared" si="1"/>
        <v>0.15986716618582789</v>
      </c>
      <c r="J15" s="4">
        <f t="shared" si="2"/>
        <v>-4.0132833814172125E-2</v>
      </c>
      <c r="K15" s="4">
        <f t="shared" si="3"/>
        <v>-2.5847119528457835E-2</v>
      </c>
    </row>
    <row r="16" spans="1:13" ht="15" thickBot="1" x14ac:dyDescent="0.35">
      <c r="A16">
        <v>233</v>
      </c>
      <c r="C16" s="1" t="s">
        <v>14</v>
      </c>
      <c r="D16" s="1">
        <v>4.7204898198604734</v>
      </c>
      <c r="F16">
        <v>15</v>
      </c>
      <c r="G16">
        <v>178</v>
      </c>
      <c r="H16" s="4">
        <f t="shared" si="0"/>
        <v>0.21428571428571427</v>
      </c>
      <c r="I16">
        <f t="shared" si="1"/>
        <v>0.17255232129525097</v>
      </c>
      <c r="J16" s="4">
        <f t="shared" si="2"/>
        <v>-4.1733392990463303E-2</v>
      </c>
      <c r="K16" s="4">
        <f t="shared" si="3"/>
        <v>-2.744767870474904E-2</v>
      </c>
    </row>
    <row r="17" spans="1:11" x14ac:dyDescent="0.3">
      <c r="A17">
        <v>167</v>
      </c>
      <c r="C17" t="s">
        <v>15</v>
      </c>
      <c r="D17">
        <f>D7/D3</f>
        <v>0.10072012070096606</v>
      </c>
      <c r="F17">
        <v>16</v>
      </c>
      <c r="G17">
        <v>180</v>
      </c>
      <c r="H17" s="4">
        <f t="shared" si="0"/>
        <v>0.22857142857142856</v>
      </c>
      <c r="I17">
        <f t="shared" si="1"/>
        <v>0.19978940300307454</v>
      </c>
      <c r="J17" s="4">
        <f t="shared" si="2"/>
        <v>-2.8782025568354019E-2</v>
      </c>
      <c r="K17" s="4">
        <f t="shared" si="3"/>
        <v>-1.4496311282639729E-2</v>
      </c>
    </row>
    <row r="18" spans="1:11" x14ac:dyDescent="0.3">
      <c r="A18">
        <v>163</v>
      </c>
      <c r="C18" t="s">
        <v>16</v>
      </c>
      <c r="D18">
        <f>ROUNDUP(1+3.3*LOG10(D15),0)</f>
        <v>8</v>
      </c>
      <c r="F18">
        <v>17</v>
      </c>
      <c r="G18">
        <v>181</v>
      </c>
      <c r="H18" s="4">
        <f t="shared" si="0"/>
        <v>0.24285714285714285</v>
      </c>
      <c r="I18">
        <f t="shared" si="1"/>
        <v>0.21432702735232512</v>
      </c>
      <c r="J18" s="4">
        <f t="shared" si="2"/>
        <v>-2.8530115504817738E-2</v>
      </c>
      <c r="K18" s="4">
        <f t="shared" si="3"/>
        <v>-1.4244401219103447E-2</v>
      </c>
    </row>
    <row r="19" spans="1:11" x14ac:dyDescent="0.3">
      <c r="A19">
        <v>165</v>
      </c>
      <c r="C19" t="s">
        <v>17</v>
      </c>
      <c r="D19">
        <f>D11/D18</f>
        <v>12.125</v>
      </c>
      <c r="F19">
        <v>18</v>
      </c>
      <c r="G19">
        <v>182</v>
      </c>
      <c r="H19" s="4">
        <f t="shared" si="0"/>
        <v>0.25714285714285712</v>
      </c>
      <c r="I19">
        <f t="shared" si="1"/>
        <v>0.22946187964463471</v>
      </c>
      <c r="J19" s="4">
        <f t="shared" si="2"/>
        <v>-2.7680977498222403E-2</v>
      </c>
      <c r="K19" s="4">
        <f t="shared" si="3"/>
        <v>-1.3395263212508141E-2</v>
      </c>
    </row>
    <row r="20" spans="1:11" x14ac:dyDescent="0.3">
      <c r="A20">
        <v>236</v>
      </c>
      <c r="F20">
        <v>19</v>
      </c>
      <c r="G20">
        <v>183</v>
      </c>
      <c r="H20" s="4">
        <f t="shared" si="0"/>
        <v>0.27142857142857141</v>
      </c>
      <c r="I20">
        <f t="shared" si="1"/>
        <v>0.24517777131431684</v>
      </c>
      <c r="J20" s="4">
        <f t="shared" si="2"/>
        <v>-2.6250800114254569E-2</v>
      </c>
      <c r="K20" s="4">
        <f t="shared" si="3"/>
        <v>-1.1965085828540278E-2</v>
      </c>
    </row>
    <row r="21" spans="1:11" x14ac:dyDescent="0.3">
      <c r="A21">
        <v>180</v>
      </c>
      <c r="C21" t="s">
        <v>18</v>
      </c>
      <c r="D21">
        <f>SQRT(((D15-1)/D15)*D7*D7)</f>
        <v>19.655341487229162</v>
      </c>
      <c r="F21">
        <v>20</v>
      </c>
      <c r="G21">
        <v>184</v>
      </c>
      <c r="H21" s="4">
        <f t="shared" si="0"/>
        <v>0.2857142857142857</v>
      </c>
      <c r="I21">
        <f t="shared" si="1"/>
        <v>0.26145483121185648</v>
      </c>
      <c r="J21" s="4">
        <f t="shared" si="2"/>
        <v>-2.4259454502429223E-2</v>
      </c>
      <c r="K21" s="4">
        <f t="shared" si="3"/>
        <v>-9.9737402167149325E-3</v>
      </c>
    </row>
    <row r="22" spans="1:11" x14ac:dyDescent="0.3">
      <c r="A22">
        <v>199</v>
      </c>
      <c r="F22">
        <v>21</v>
      </c>
      <c r="G22">
        <v>184</v>
      </c>
      <c r="H22" s="4">
        <f t="shared" si="0"/>
        <v>0.3</v>
      </c>
      <c r="I22">
        <f t="shared" si="1"/>
        <v>0.26145483121185648</v>
      </c>
      <c r="J22" s="4">
        <f t="shared" si="2"/>
        <v>-3.8545168788143513E-2</v>
      </c>
      <c r="K22" s="4">
        <f t="shared" si="3"/>
        <v>-2.4259454502429223E-2</v>
      </c>
    </row>
    <row r="23" spans="1:11" x14ac:dyDescent="0.3">
      <c r="A23">
        <v>195</v>
      </c>
      <c r="F23">
        <v>22</v>
      </c>
      <c r="G23">
        <v>186</v>
      </c>
      <c r="H23" s="4">
        <f t="shared" si="0"/>
        <v>0.31428571428571428</v>
      </c>
      <c r="I23">
        <f t="shared" si="1"/>
        <v>0.29559472060144903</v>
      </c>
      <c r="J23" s="4">
        <f t="shared" si="2"/>
        <v>-1.8690993684265245E-2</v>
      </c>
      <c r="K23" s="4">
        <f t="shared" si="3"/>
        <v>-4.4052793985509542E-3</v>
      </c>
    </row>
    <row r="24" spans="1:11" x14ac:dyDescent="0.3">
      <c r="A24">
        <v>196</v>
      </c>
      <c r="F24">
        <v>23</v>
      </c>
      <c r="G24">
        <v>186</v>
      </c>
      <c r="H24" s="4">
        <f t="shared" si="0"/>
        <v>0.32857142857142857</v>
      </c>
      <c r="I24">
        <f t="shared" si="1"/>
        <v>0.29559472060144903</v>
      </c>
      <c r="J24" s="4">
        <f t="shared" si="2"/>
        <v>-3.2976707969979535E-2</v>
      </c>
      <c r="K24" s="4">
        <f t="shared" si="3"/>
        <v>-1.8690993684265245E-2</v>
      </c>
    </row>
    <row r="25" spans="1:11" x14ac:dyDescent="0.3">
      <c r="A25">
        <v>236</v>
      </c>
      <c r="F25">
        <v>24</v>
      </c>
      <c r="G25">
        <v>190</v>
      </c>
      <c r="H25" s="4">
        <f t="shared" si="0"/>
        <v>0.34285714285714286</v>
      </c>
      <c r="I25">
        <f t="shared" si="1"/>
        <v>0.36933838734239399</v>
      </c>
      <c r="J25" s="4">
        <f t="shared" si="2"/>
        <v>2.6481244485251132E-2</v>
      </c>
      <c r="K25" s="4">
        <f t="shared" si="3"/>
        <v>4.0766958770965422E-2</v>
      </c>
    </row>
    <row r="26" spans="1:11" x14ac:dyDescent="0.3">
      <c r="A26">
        <v>213</v>
      </c>
      <c r="F26">
        <v>25</v>
      </c>
      <c r="G26">
        <v>190</v>
      </c>
      <c r="H26" s="4">
        <f t="shared" si="0"/>
        <v>0.35714285714285715</v>
      </c>
      <c r="I26">
        <f t="shared" si="1"/>
        <v>0.36933838734239399</v>
      </c>
      <c r="J26" s="4">
        <f t="shared" si="2"/>
        <v>1.2195530199536841E-2</v>
      </c>
      <c r="K26" s="4">
        <f t="shared" si="3"/>
        <v>2.6481244485251132E-2</v>
      </c>
    </row>
    <row r="27" spans="1:11" x14ac:dyDescent="0.3">
      <c r="A27">
        <v>173</v>
      </c>
      <c r="F27">
        <v>26</v>
      </c>
      <c r="G27">
        <v>191</v>
      </c>
      <c r="H27" s="4">
        <f t="shared" si="0"/>
        <v>0.37142857142857144</v>
      </c>
      <c r="I27">
        <f t="shared" si="1"/>
        <v>0.38869213965156418</v>
      </c>
      <c r="J27" s="4">
        <f t="shared" si="2"/>
        <v>1.7263568222992742E-2</v>
      </c>
      <c r="K27" s="4">
        <f t="shared" si="3"/>
        <v>3.1549282508707033E-2</v>
      </c>
    </row>
    <row r="28" spans="1:11" x14ac:dyDescent="0.3">
      <c r="A28">
        <v>209</v>
      </c>
      <c r="F28">
        <v>27</v>
      </c>
      <c r="G28">
        <v>194</v>
      </c>
      <c r="H28" s="4">
        <f t="shared" si="0"/>
        <v>0.38571428571428573</v>
      </c>
      <c r="I28">
        <f t="shared" si="1"/>
        <v>0.44824399861563136</v>
      </c>
      <c r="J28" s="4">
        <f t="shared" si="2"/>
        <v>6.2529712901345624E-2</v>
      </c>
      <c r="K28" s="4">
        <f t="shared" si="3"/>
        <v>7.6815427187059915E-2</v>
      </c>
    </row>
    <row r="29" spans="1:11" x14ac:dyDescent="0.3">
      <c r="A29">
        <v>205</v>
      </c>
      <c r="F29">
        <v>28</v>
      </c>
      <c r="G29">
        <v>195</v>
      </c>
      <c r="H29" s="4">
        <f t="shared" si="0"/>
        <v>0.4</v>
      </c>
      <c r="I29">
        <f t="shared" si="1"/>
        <v>0.46842787345618292</v>
      </c>
      <c r="J29" s="4">
        <f t="shared" si="2"/>
        <v>6.8427873456182897E-2</v>
      </c>
      <c r="K29" s="4">
        <f t="shared" si="3"/>
        <v>8.2713587741897188E-2</v>
      </c>
    </row>
    <row r="30" spans="1:11" x14ac:dyDescent="0.3">
      <c r="A30">
        <v>217</v>
      </c>
      <c r="F30">
        <v>29</v>
      </c>
      <c r="G30">
        <v>195</v>
      </c>
      <c r="H30" s="4">
        <f t="shared" si="0"/>
        <v>0.41428571428571431</v>
      </c>
      <c r="I30">
        <f t="shared" si="1"/>
        <v>0.46842787345618292</v>
      </c>
      <c r="J30" s="4">
        <f t="shared" si="2"/>
        <v>5.4142159170468607E-2</v>
      </c>
      <c r="K30" s="4">
        <f t="shared" si="3"/>
        <v>6.8427873456182897E-2</v>
      </c>
    </row>
    <row r="31" spans="1:11" x14ac:dyDescent="0.3">
      <c r="A31">
        <v>205</v>
      </c>
      <c r="F31">
        <v>30</v>
      </c>
      <c r="G31">
        <v>196</v>
      </c>
      <c r="H31" s="4">
        <f t="shared" si="0"/>
        <v>0.42857142857142855</v>
      </c>
      <c r="I31">
        <f t="shared" si="1"/>
        <v>0.48869324751972748</v>
      </c>
      <c r="J31" s="4">
        <f t="shared" si="2"/>
        <v>6.0121818948298933E-2</v>
      </c>
      <c r="K31" s="4">
        <f t="shared" si="3"/>
        <v>7.4407533234013168E-2</v>
      </c>
    </row>
    <row r="32" spans="1:11" x14ac:dyDescent="0.3">
      <c r="A32">
        <v>183</v>
      </c>
      <c r="F32">
        <v>31</v>
      </c>
      <c r="G32">
        <v>196</v>
      </c>
      <c r="H32" s="4">
        <f t="shared" si="0"/>
        <v>0.44285714285714284</v>
      </c>
      <c r="I32">
        <f t="shared" si="1"/>
        <v>0.48869324751972748</v>
      </c>
      <c r="J32" s="4">
        <f t="shared" si="2"/>
        <v>4.5836104662584642E-2</v>
      </c>
      <c r="K32" s="4">
        <f t="shared" si="3"/>
        <v>6.0121818948298933E-2</v>
      </c>
    </row>
    <row r="33" spans="1:11" x14ac:dyDescent="0.3">
      <c r="A33">
        <v>186</v>
      </c>
      <c r="F33">
        <v>32</v>
      </c>
      <c r="G33">
        <v>196</v>
      </c>
      <c r="H33" s="4">
        <f t="shared" si="0"/>
        <v>0.45714285714285713</v>
      </c>
      <c r="I33">
        <f t="shared" si="1"/>
        <v>0.48869324751972748</v>
      </c>
      <c r="J33" s="4">
        <f t="shared" si="2"/>
        <v>3.1550390376870352E-2</v>
      </c>
      <c r="K33" s="4">
        <f t="shared" si="3"/>
        <v>4.5836104662584642E-2</v>
      </c>
    </row>
    <row r="34" spans="1:11" x14ac:dyDescent="0.3">
      <c r="A34">
        <v>199</v>
      </c>
      <c r="F34">
        <v>33</v>
      </c>
      <c r="G34">
        <v>197</v>
      </c>
      <c r="H34" s="4">
        <f t="shared" si="0"/>
        <v>0.47142857142857142</v>
      </c>
      <c r="I34">
        <f t="shared" si="1"/>
        <v>0.50898786172334642</v>
      </c>
      <c r="J34" s="4">
        <f t="shared" si="2"/>
        <v>3.7559290294775005E-2</v>
      </c>
      <c r="K34" s="4">
        <f t="shared" si="3"/>
        <v>5.1845004580489296E-2</v>
      </c>
    </row>
    <row r="35" spans="1:11" x14ac:dyDescent="0.3">
      <c r="A35">
        <v>176</v>
      </c>
      <c r="F35">
        <v>34</v>
      </c>
      <c r="G35">
        <v>197</v>
      </c>
      <c r="H35" s="4">
        <f t="shared" si="0"/>
        <v>0.48571428571428571</v>
      </c>
      <c r="I35">
        <f t="shared" si="1"/>
        <v>0.50898786172334642</v>
      </c>
      <c r="J35" s="4">
        <f t="shared" si="2"/>
        <v>2.3273576009060715E-2</v>
      </c>
      <c r="K35" s="4">
        <f t="shared" si="3"/>
        <v>3.7559290294775005E-2</v>
      </c>
    </row>
    <row r="36" spans="1:11" x14ac:dyDescent="0.3">
      <c r="A36">
        <v>176</v>
      </c>
      <c r="F36">
        <v>35</v>
      </c>
      <c r="G36">
        <v>198</v>
      </c>
      <c r="H36" s="4">
        <f t="shared" si="0"/>
        <v>0.5</v>
      </c>
      <c r="I36">
        <f t="shared" si="1"/>
        <v>0.52925923032779698</v>
      </c>
      <c r="J36" s="4">
        <f t="shared" si="2"/>
        <v>2.9259230327796981E-2</v>
      </c>
      <c r="K36" s="4">
        <f t="shared" si="3"/>
        <v>4.3544944613511272E-2</v>
      </c>
    </row>
    <row r="37" spans="1:11" x14ac:dyDescent="0.3">
      <c r="A37">
        <v>209</v>
      </c>
      <c r="F37">
        <v>36</v>
      </c>
      <c r="G37">
        <v>198</v>
      </c>
      <c r="H37" s="4">
        <f t="shared" si="0"/>
        <v>0.51428571428571423</v>
      </c>
      <c r="I37">
        <f t="shared" si="1"/>
        <v>0.52925923032779698</v>
      </c>
      <c r="J37" s="4">
        <f t="shared" si="2"/>
        <v>1.4973516042082746E-2</v>
      </c>
      <c r="K37" s="4">
        <f t="shared" si="3"/>
        <v>2.9259230327796981E-2</v>
      </c>
    </row>
    <row r="38" spans="1:11" x14ac:dyDescent="0.3">
      <c r="A38">
        <v>219</v>
      </c>
      <c r="F38">
        <v>37</v>
      </c>
      <c r="G38">
        <v>199</v>
      </c>
      <c r="H38" s="4">
        <f t="shared" si="0"/>
        <v>0.52857142857142858</v>
      </c>
      <c r="I38">
        <f t="shared" si="1"/>
        <v>0.54945504780094034</v>
      </c>
      <c r="J38" s="4">
        <f t="shared" si="2"/>
        <v>2.0883619229511763E-2</v>
      </c>
      <c r="K38" s="4">
        <f t="shared" si="3"/>
        <v>3.5169333515226109E-2</v>
      </c>
    </row>
    <row r="39" spans="1:11" x14ac:dyDescent="0.3">
      <c r="A39">
        <v>213</v>
      </c>
      <c r="F39">
        <v>38</v>
      </c>
      <c r="G39">
        <v>199</v>
      </c>
      <c r="H39" s="4">
        <f t="shared" si="0"/>
        <v>0.54285714285714282</v>
      </c>
      <c r="I39">
        <f t="shared" si="1"/>
        <v>0.54945504780094034</v>
      </c>
      <c r="J39" s="4">
        <f t="shared" si="2"/>
        <v>6.5979049437975279E-3</v>
      </c>
      <c r="K39" s="4">
        <f t="shared" si="3"/>
        <v>2.0883619229511763E-2</v>
      </c>
    </row>
    <row r="40" spans="1:11" x14ac:dyDescent="0.3">
      <c r="A40">
        <v>202</v>
      </c>
      <c r="F40">
        <v>39</v>
      </c>
      <c r="G40">
        <v>199</v>
      </c>
      <c r="H40" s="4">
        <f t="shared" si="0"/>
        <v>0.55714285714285716</v>
      </c>
      <c r="I40">
        <f t="shared" si="1"/>
        <v>0.54945504780094034</v>
      </c>
      <c r="J40" s="4">
        <f t="shared" si="2"/>
        <v>-7.6878093419168181E-3</v>
      </c>
      <c r="K40" s="4">
        <f t="shared" si="3"/>
        <v>6.5979049437975279E-3</v>
      </c>
    </row>
    <row r="41" spans="1:11" x14ac:dyDescent="0.3">
      <c r="A41">
        <v>211</v>
      </c>
      <c r="F41">
        <v>40</v>
      </c>
      <c r="G41">
        <v>201</v>
      </c>
      <c r="H41" s="4">
        <f t="shared" si="0"/>
        <v>0.5714285714285714</v>
      </c>
      <c r="I41">
        <f t="shared" si="1"/>
        <v>0.58941412794623027</v>
      </c>
      <c r="J41" s="4">
        <f t="shared" si="2"/>
        <v>1.7985556517658874E-2</v>
      </c>
      <c r="K41" s="4">
        <f t="shared" si="3"/>
        <v>3.2271270803373109E-2</v>
      </c>
    </row>
    <row r="42" spans="1:11" x14ac:dyDescent="0.3">
      <c r="A42">
        <v>221</v>
      </c>
      <c r="F42">
        <v>41</v>
      </c>
      <c r="G42">
        <v>202</v>
      </c>
      <c r="H42" s="4">
        <f t="shared" si="0"/>
        <v>0.58571428571428574</v>
      </c>
      <c r="I42">
        <f t="shared" si="1"/>
        <v>0.60907727866688277</v>
      </c>
      <c r="J42" s="4">
        <f t="shared" si="2"/>
        <v>2.3362992952597028E-2</v>
      </c>
      <c r="K42" s="4">
        <f t="shared" si="3"/>
        <v>3.7648707238311374E-2</v>
      </c>
    </row>
    <row r="43" spans="1:11" x14ac:dyDescent="0.3">
      <c r="A43">
        <v>215</v>
      </c>
      <c r="F43">
        <v>42</v>
      </c>
      <c r="G43">
        <v>205</v>
      </c>
      <c r="H43" s="4">
        <f t="shared" si="0"/>
        <v>0.6</v>
      </c>
      <c r="I43">
        <f t="shared" si="1"/>
        <v>0.6662367380094345</v>
      </c>
      <c r="J43" s="4">
        <f t="shared" si="2"/>
        <v>6.6236738009434526E-2</v>
      </c>
      <c r="K43" s="4">
        <f t="shared" si="3"/>
        <v>8.0522452295148761E-2</v>
      </c>
    </row>
    <row r="44" spans="1:11" x14ac:dyDescent="0.3">
      <c r="A44">
        <v>177</v>
      </c>
      <c r="F44">
        <v>43</v>
      </c>
      <c r="G44">
        <v>205</v>
      </c>
      <c r="H44" s="4">
        <f t="shared" si="0"/>
        <v>0.61428571428571432</v>
      </c>
      <c r="I44">
        <f t="shared" si="1"/>
        <v>0.6662367380094345</v>
      </c>
      <c r="J44" s="4">
        <f t="shared" si="2"/>
        <v>5.195102372372018E-2</v>
      </c>
      <c r="K44" s="4">
        <f t="shared" si="3"/>
        <v>6.6236738009434526E-2</v>
      </c>
    </row>
    <row r="45" spans="1:11" x14ac:dyDescent="0.3">
      <c r="A45">
        <v>184</v>
      </c>
      <c r="F45">
        <v>44</v>
      </c>
      <c r="G45">
        <v>206</v>
      </c>
      <c r="H45" s="4">
        <f t="shared" si="0"/>
        <v>0.62857142857142856</v>
      </c>
      <c r="I45">
        <f t="shared" si="1"/>
        <v>0.68453629904748847</v>
      </c>
      <c r="J45" s="4">
        <f t="shared" si="2"/>
        <v>5.5964870476059914E-2</v>
      </c>
      <c r="K45" s="4">
        <f t="shared" si="3"/>
        <v>7.0250584761774149E-2</v>
      </c>
    </row>
    <row r="46" spans="1:11" x14ac:dyDescent="0.3">
      <c r="A46">
        <v>195</v>
      </c>
      <c r="F46">
        <v>45</v>
      </c>
      <c r="G46">
        <v>206</v>
      </c>
      <c r="H46" s="4">
        <f t="shared" si="0"/>
        <v>0.6428571428571429</v>
      </c>
      <c r="I46">
        <f t="shared" si="1"/>
        <v>0.68453629904748847</v>
      </c>
      <c r="J46" s="4">
        <f t="shared" si="2"/>
        <v>4.1679156190345568E-2</v>
      </c>
      <c r="K46" s="4">
        <f t="shared" si="3"/>
        <v>5.5964870476059914E-2</v>
      </c>
    </row>
    <row r="47" spans="1:11" x14ac:dyDescent="0.3">
      <c r="A47">
        <v>186</v>
      </c>
      <c r="F47">
        <v>46</v>
      </c>
      <c r="G47">
        <v>206</v>
      </c>
      <c r="H47" s="4">
        <f t="shared" si="0"/>
        <v>0.65714285714285714</v>
      </c>
      <c r="I47">
        <f t="shared" si="1"/>
        <v>0.68453629904748847</v>
      </c>
      <c r="J47" s="4">
        <f t="shared" si="2"/>
        <v>2.7393441904631333E-2</v>
      </c>
      <c r="K47" s="4">
        <f t="shared" si="3"/>
        <v>4.1679156190345568E-2</v>
      </c>
    </row>
    <row r="48" spans="1:11" x14ac:dyDescent="0.3">
      <c r="A48">
        <v>168</v>
      </c>
      <c r="F48">
        <v>47</v>
      </c>
      <c r="G48">
        <v>206</v>
      </c>
      <c r="H48" s="4">
        <f t="shared" si="0"/>
        <v>0.67142857142857137</v>
      </c>
      <c r="I48">
        <f t="shared" si="1"/>
        <v>0.68453629904748847</v>
      </c>
      <c r="J48" s="4">
        <f t="shared" si="2"/>
        <v>1.3107727618917098E-2</v>
      </c>
      <c r="K48" s="4">
        <f t="shared" si="3"/>
        <v>2.7393441904631333E-2</v>
      </c>
    </row>
    <row r="49" spans="1:11" x14ac:dyDescent="0.3">
      <c r="A49">
        <v>190</v>
      </c>
      <c r="F49">
        <v>48</v>
      </c>
      <c r="G49">
        <v>207</v>
      </c>
      <c r="H49" s="4">
        <f t="shared" si="0"/>
        <v>0.68571428571428572</v>
      </c>
      <c r="I49">
        <f t="shared" si="1"/>
        <v>0.70239409275551123</v>
      </c>
      <c r="J49" s="4">
        <f t="shared" si="2"/>
        <v>1.6679807041225514E-2</v>
      </c>
      <c r="K49" s="4">
        <f t="shared" si="3"/>
        <v>3.096552132693986E-2</v>
      </c>
    </row>
    <row r="50" spans="1:11" x14ac:dyDescent="0.3">
      <c r="A50">
        <v>198</v>
      </c>
      <c r="F50">
        <v>49</v>
      </c>
      <c r="G50">
        <v>209</v>
      </c>
      <c r="H50" s="4">
        <f t="shared" si="0"/>
        <v>0.7</v>
      </c>
      <c r="I50">
        <f t="shared" si="1"/>
        <v>0.73665022179177764</v>
      </c>
      <c r="J50" s="4">
        <f t="shared" si="2"/>
        <v>3.6650221791777682E-2</v>
      </c>
      <c r="K50" s="4">
        <f t="shared" si="3"/>
        <v>5.0935936077491917E-2</v>
      </c>
    </row>
    <row r="51" spans="1:11" x14ac:dyDescent="0.3">
      <c r="A51">
        <v>161</v>
      </c>
      <c r="F51">
        <v>50</v>
      </c>
      <c r="G51">
        <v>209</v>
      </c>
      <c r="H51" s="4">
        <f t="shared" si="0"/>
        <v>0.7142857142857143</v>
      </c>
      <c r="I51">
        <f t="shared" si="1"/>
        <v>0.73665022179177764</v>
      </c>
      <c r="J51" s="4">
        <f t="shared" si="2"/>
        <v>2.2364507506063336E-2</v>
      </c>
      <c r="K51" s="4">
        <f t="shared" si="3"/>
        <v>3.6650221791777682E-2</v>
      </c>
    </row>
    <row r="52" spans="1:11" x14ac:dyDescent="0.3">
      <c r="A52">
        <v>172</v>
      </c>
      <c r="F52">
        <v>51</v>
      </c>
      <c r="G52">
        <v>209</v>
      </c>
      <c r="H52" s="4">
        <f t="shared" si="0"/>
        <v>0.72857142857142854</v>
      </c>
      <c r="I52">
        <f t="shared" si="1"/>
        <v>0.73665022179177764</v>
      </c>
      <c r="J52" s="4">
        <f t="shared" si="2"/>
        <v>8.0787932203491009E-3</v>
      </c>
      <c r="K52" s="4">
        <f t="shared" si="3"/>
        <v>2.2364507506063336E-2</v>
      </c>
    </row>
    <row r="53" spans="1:11" x14ac:dyDescent="0.3">
      <c r="A53">
        <v>182</v>
      </c>
      <c r="F53">
        <v>52</v>
      </c>
      <c r="G53">
        <v>210</v>
      </c>
      <c r="H53" s="4">
        <f t="shared" si="0"/>
        <v>0.74285714285714288</v>
      </c>
      <c r="I53">
        <f t="shared" si="1"/>
        <v>0.75298998515750104</v>
      </c>
      <c r="J53" s="4">
        <f t="shared" si="2"/>
        <v>1.0132842300358158E-2</v>
      </c>
      <c r="K53" s="4">
        <f t="shared" si="3"/>
        <v>2.4418556586072504E-2</v>
      </c>
    </row>
    <row r="54" spans="1:11" x14ac:dyDescent="0.3">
      <c r="A54">
        <v>194</v>
      </c>
      <c r="F54">
        <v>53</v>
      </c>
      <c r="G54">
        <v>210</v>
      </c>
      <c r="H54" s="4">
        <f t="shared" si="0"/>
        <v>0.75714285714285712</v>
      </c>
      <c r="I54">
        <f t="shared" si="1"/>
        <v>0.75298998515750104</v>
      </c>
      <c r="J54" s="4">
        <f t="shared" si="2"/>
        <v>-4.1528719853560769E-3</v>
      </c>
      <c r="K54" s="4">
        <f t="shared" si="3"/>
        <v>1.0132842300358158E-2</v>
      </c>
    </row>
    <row r="55" spans="1:11" x14ac:dyDescent="0.3">
      <c r="A55">
        <v>181</v>
      </c>
      <c r="F55">
        <v>54</v>
      </c>
      <c r="G55">
        <v>211</v>
      </c>
      <c r="H55" s="4">
        <f t="shared" si="0"/>
        <v>0.77142857142857146</v>
      </c>
      <c r="I55">
        <f t="shared" si="1"/>
        <v>0.76877108523212934</v>
      </c>
      <c r="J55" s="4">
        <f t="shared" si="2"/>
        <v>-2.657486196442127E-3</v>
      </c>
      <c r="K55" s="4">
        <f t="shared" si="3"/>
        <v>1.1628228089272219E-2</v>
      </c>
    </row>
    <row r="56" spans="1:11" x14ac:dyDescent="0.3">
      <c r="A56">
        <v>206</v>
      </c>
      <c r="F56">
        <v>55</v>
      </c>
      <c r="G56">
        <v>211</v>
      </c>
      <c r="H56" s="4">
        <f t="shared" si="0"/>
        <v>0.7857142857142857</v>
      </c>
      <c r="I56">
        <f t="shared" si="1"/>
        <v>0.76877108523212934</v>
      </c>
      <c r="J56" s="4">
        <f t="shared" si="2"/>
        <v>-1.6943200482156362E-2</v>
      </c>
      <c r="K56" s="4">
        <f t="shared" si="3"/>
        <v>-2.657486196442127E-3</v>
      </c>
    </row>
    <row r="57" spans="1:11" x14ac:dyDescent="0.3">
      <c r="A57">
        <v>198</v>
      </c>
      <c r="F57">
        <v>56</v>
      </c>
      <c r="G57">
        <v>211</v>
      </c>
      <c r="H57" s="4">
        <f t="shared" si="0"/>
        <v>0.8</v>
      </c>
      <c r="I57">
        <f t="shared" si="1"/>
        <v>0.76877108523212934</v>
      </c>
      <c r="J57" s="4">
        <f t="shared" si="2"/>
        <v>-3.1228914767870708E-2</v>
      </c>
      <c r="K57" s="4">
        <f t="shared" si="3"/>
        <v>-1.6943200482156362E-2</v>
      </c>
    </row>
    <row r="58" spans="1:11" x14ac:dyDescent="0.3">
      <c r="A58">
        <v>175</v>
      </c>
      <c r="F58">
        <v>57</v>
      </c>
      <c r="G58">
        <v>212</v>
      </c>
      <c r="H58" s="4">
        <f t="shared" si="0"/>
        <v>0.81428571428571428</v>
      </c>
      <c r="I58">
        <f t="shared" si="1"/>
        <v>0.78397323057712753</v>
      </c>
      <c r="J58" s="4">
        <f t="shared" si="2"/>
        <v>-3.0312483708586746E-2</v>
      </c>
      <c r="K58" s="4">
        <f t="shared" si="3"/>
        <v>-1.6026769422872511E-2</v>
      </c>
    </row>
    <row r="59" spans="1:11" x14ac:dyDescent="0.3">
      <c r="A59">
        <v>207</v>
      </c>
      <c r="F59">
        <v>58</v>
      </c>
      <c r="G59">
        <v>213</v>
      </c>
      <c r="H59" s="4">
        <f t="shared" si="0"/>
        <v>0.82857142857142863</v>
      </c>
      <c r="I59">
        <f t="shared" si="1"/>
        <v>0.7985798119458849</v>
      </c>
      <c r="J59" s="4">
        <f t="shared" si="2"/>
        <v>-2.9991616625543727E-2</v>
      </c>
      <c r="K59" s="4">
        <f t="shared" si="3"/>
        <v>-1.5705902339829381E-2</v>
      </c>
    </row>
    <row r="60" spans="1:11" x14ac:dyDescent="0.3">
      <c r="A60">
        <v>238</v>
      </c>
      <c r="F60">
        <v>59</v>
      </c>
      <c r="G60">
        <v>213</v>
      </c>
      <c r="H60" s="4">
        <f t="shared" si="0"/>
        <v>0.84285714285714286</v>
      </c>
      <c r="I60">
        <f t="shared" si="1"/>
        <v>0.7985798119458849</v>
      </c>
      <c r="J60" s="4">
        <f t="shared" si="2"/>
        <v>-4.4277330911257962E-2</v>
      </c>
      <c r="K60" s="4">
        <f t="shared" si="3"/>
        <v>-2.9991616625543727E-2</v>
      </c>
    </row>
    <row r="61" spans="1:11" x14ac:dyDescent="0.3">
      <c r="A61">
        <v>210</v>
      </c>
      <c r="F61">
        <v>60</v>
      </c>
      <c r="G61">
        <v>215</v>
      </c>
      <c r="H61" s="4">
        <f t="shared" si="0"/>
        <v>0.8571428571428571</v>
      </c>
      <c r="I61">
        <f t="shared" si="1"/>
        <v>0.82595814036578508</v>
      </c>
      <c r="J61" s="4">
        <f t="shared" si="2"/>
        <v>-3.1184716777072019E-2</v>
      </c>
      <c r="K61" s="4">
        <f t="shared" si="3"/>
        <v>-1.6899002491357784E-2</v>
      </c>
    </row>
    <row r="62" spans="1:11" x14ac:dyDescent="0.3">
      <c r="A62">
        <v>206</v>
      </c>
      <c r="F62">
        <v>61</v>
      </c>
      <c r="G62">
        <v>216</v>
      </c>
      <c r="H62" s="4">
        <f t="shared" si="0"/>
        <v>0.87142857142857144</v>
      </c>
      <c r="I62">
        <f t="shared" si="1"/>
        <v>0.83871477921682203</v>
      </c>
      <c r="J62" s="4">
        <f t="shared" si="2"/>
        <v>-3.2713792211749415E-2</v>
      </c>
      <c r="K62" s="4">
        <f t="shared" si="3"/>
        <v>-1.8428077926035069E-2</v>
      </c>
    </row>
    <row r="63" spans="1:11" x14ac:dyDescent="0.3">
      <c r="A63">
        <v>190</v>
      </c>
      <c r="F63">
        <v>62</v>
      </c>
      <c r="G63">
        <v>216</v>
      </c>
      <c r="H63" s="4">
        <f t="shared" si="0"/>
        <v>0.88571428571428568</v>
      </c>
      <c r="I63">
        <f t="shared" si="1"/>
        <v>0.83871477921682203</v>
      </c>
      <c r="J63" s="4">
        <f t="shared" si="2"/>
        <v>-4.699950649746365E-2</v>
      </c>
      <c r="K63" s="4">
        <f t="shared" si="3"/>
        <v>-3.2713792211749415E-2</v>
      </c>
    </row>
    <row r="64" spans="1:11" x14ac:dyDescent="0.3">
      <c r="A64">
        <v>184</v>
      </c>
      <c r="F64">
        <v>63</v>
      </c>
      <c r="G64">
        <v>217</v>
      </c>
      <c r="H64" s="4">
        <f t="shared" si="0"/>
        <v>0.9</v>
      </c>
      <c r="I64">
        <f t="shared" si="1"/>
        <v>0.85084543680362612</v>
      </c>
      <c r="J64" s="4">
        <f t="shared" si="2"/>
        <v>-4.9154563196373902E-2</v>
      </c>
      <c r="K64" s="4">
        <f t="shared" si="3"/>
        <v>-3.4868848910659556E-2</v>
      </c>
    </row>
    <row r="65" spans="1:11" x14ac:dyDescent="0.3">
      <c r="A65">
        <v>209</v>
      </c>
      <c r="F65">
        <v>64</v>
      </c>
      <c r="G65">
        <v>219</v>
      </c>
      <c r="H65" s="4">
        <f t="shared" si="0"/>
        <v>0.91428571428571426</v>
      </c>
      <c r="I65">
        <f t="shared" si="1"/>
        <v>0.8732355248301138</v>
      </c>
      <c r="J65" s="4">
        <f t="shared" si="2"/>
        <v>-4.1050189455600461E-2</v>
      </c>
      <c r="K65" s="4">
        <f t="shared" si="3"/>
        <v>-2.6764475169886226E-2</v>
      </c>
    </row>
    <row r="66" spans="1:11" x14ac:dyDescent="0.3">
      <c r="A66">
        <v>191</v>
      </c>
      <c r="F66">
        <v>65</v>
      </c>
      <c r="G66">
        <v>221</v>
      </c>
      <c r="H66" s="4">
        <f t="shared" si="0"/>
        <v>0.9285714285714286</v>
      </c>
      <c r="I66">
        <f t="shared" si="1"/>
        <v>0.89317166915578483</v>
      </c>
      <c r="J66" s="4">
        <f t="shared" si="2"/>
        <v>-3.5399759415643772E-2</v>
      </c>
      <c r="K66" s="4">
        <f t="shared" si="3"/>
        <v>-2.1114045129929426E-2</v>
      </c>
    </row>
    <row r="67" spans="1:11" x14ac:dyDescent="0.3">
      <c r="A67">
        <v>141</v>
      </c>
      <c r="F67">
        <v>66</v>
      </c>
      <c r="G67">
        <v>225</v>
      </c>
      <c r="H67" s="4">
        <f t="shared" ref="H67:H71" si="4">F67/$D$15</f>
        <v>0.94285714285714284</v>
      </c>
      <c r="I67">
        <f t="shared" ref="I67:I71" si="5">_xlfn.NORM.DIST(G67,$D$3,$D$21,1)</f>
        <v>0.92606278036553813</v>
      </c>
      <c r="J67" s="4">
        <f t="shared" ref="J67:J71" si="6">I67-H67</f>
        <v>-1.6794362491604709E-2</v>
      </c>
      <c r="K67" s="4">
        <f t="shared" si="3"/>
        <v>-2.5086482058904735E-3</v>
      </c>
    </row>
    <row r="68" spans="1:11" x14ac:dyDescent="0.3">
      <c r="A68">
        <v>206</v>
      </c>
      <c r="F68">
        <v>67</v>
      </c>
      <c r="G68">
        <v>233</v>
      </c>
      <c r="H68" s="4">
        <f t="shared" si="4"/>
        <v>0.95714285714285718</v>
      </c>
      <c r="I68">
        <f t="shared" si="5"/>
        <v>0.96813716689147955</v>
      </c>
      <c r="J68" s="4">
        <f t="shared" si="6"/>
        <v>1.0994309748622366E-2</v>
      </c>
      <c r="K68" s="4">
        <f t="shared" ref="K68:K71" si="7">I68-H67</f>
        <v>2.5280024034336712E-2</v>
      </c>
    </row>
    <row r="69" spans="1:11" x14ac:dyDescent="0.3">
      <c r="A69">
        <v>216</v>
      </c>
      <c r="F69">
        <v>68</v>
      </c>
      <c r="G69">
        <v>236</v>
      </c>
      <c r="H69" s="4">
        <f t="shared" si="4"/>
        <v>0.97142857142857142</v>
      </c>
      <c r="I69">
        <f t="shared" si="5"/>
        <v>0.97761050203822975</v>
      </c>
      <c r="J69" s="4">
        <f t="shared" si="6"/>
        <v>6.181930609658326E-3</v>
      </c>
      <c r="K69" s="4">
        <f t="shared" si="7"/>
        <v>2.0467644895372561E-2</v>
      </c>
    </row>
    <row r="70" spans="1:11" x14ac:dyDescent="0.3">
      <c r="A70">
        <v>210</v>
      </c>
      <c r="F70">
        <v>69</v>
      </c>
      <c r="G70">
        <v>236</v>
      </c>
      <c r="H70" s="4">
        <f t="shared" si="4"/>
        <v>0.98571428571428577</v>
      </c>
      <c r="I70">
        <f t="shared" si="5"/>
        <v>0.97761050203822975</v>
      </c>
      <c r="J70" s="4">
        <f t="shared" si="6"/>
        <v>-8.10378367605602E-3</v>
      </c>
      <c r="K70" s="4">
        <f t="shared" si="7"/>
        <v>6.181930609658326E-3</v>
      </c>
    </row>
    <row r="71" spans="1:11" x14ac:dyDescent="0.3">
      <c r="F71">
        <v>70</v>
      </c>
      <c r="G71">
        <v>238</v>
      </c>
      <c r="H71" s="4">
        <f t="shared" si="4"/>
        <v>1</v>
      </c>
      <c r="I71">
        <f t="shared" si="5"/>
        <v>0.98250517258515691</v>
      </c>
      <c r="J71" s="4">
        <f t="shared" si="6"/>
        <v>-1.7494827414843095E-2</v>
      </c>
      <c r="K71" s="4">
        <f t="shared" si="7"/>
        <v>-3.2091131291288599E-3</v>
      </c>
    </row>
  </sheetData>
  <sortState xmlns:xlrd2="http://schemas.microsoft.com/office/spreadsheetml/2017/richdata2" ref="G2:G71">
    <sortCondition ref="G2:G7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Jamir Collazos Bermúdez</dc:creator>
  <cp:lastModifiedBy>Diego Jamir Collazos Bermúdez</cp:lastModifiedBy>
  <dcterms:created xsi:type="dcterms:W3CDTF">2025-02-21T02:30:57Z</dcterms:created>
  <dcterms:modified xsi:type="dcterms:W3CDTF">2025-02-24T03:29:57Z</dcterms:modified>
</cp:coreProperties>
</file>