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4620" tabRatio="431" firstSheet="0" activeTab="0" autoFilterDateGrouping="1"/>
  </bookViews>
  <sheets>
    <sheet name="GENERADOR ORIGINAL" sheetId="1" state="visible" r:id="rId1"/>
    <sheet name="GENERADOR copia" sheetId="2" state="visible" r:id="rId2"/>
    <sheet name="DESTINATARIO ORIGINAL" sheetId="3" state="visible" r:id="rId3"/>
    <sheet name="TRANSPORTISTA ORIGINAL " sheetId="4" state="visible" r:id="rId4"/>
    <sheet name="Hoja1" sheetId="5" state="visible" r:id="rId5"/>
    <sheet name="NOMBRES DE RESIDUOS" sheetId="6" state="visible" r:id="rId6"/>
  </sheets>
  <definedNames>
    <definedName name="_xlnm.Print_Area" localSheetId="0">'GENERADOR ORIGINAL'!$A$1:$AA$56</definedName>
    <definedName name="_xlnm.Print_Area" localSheetId="1">'GENERADOR copia'!$A$1:$AA$56</definedName>
    <definedName name="_xlnm.Print_Area" localSheetId="2">'DESTINATARIO ORIGINAL'!$A$1:$AA$56</definedName>
    <definedName name="_xlnm.Print_Area" localSheetId="3">'TRANSPORTISTA ORIGINAL '!$A$1:$AA$56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0A]d&quot; de &quot;mmmm&quot; de &quot;yyyy;@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1"/>
    </font>
    <font>
      <name val="Arial"/>
      <family val="2"/>
      <sz val="16"/>
    </font>
    <font>
      <name val="Arial"/>
      <family val="2"/>
      <sz val="8"/>
    </font>
    <font>
      <name val="Arial"/>
      <family val="2"/>
      <b val="1"/>
      <sz val="11"/>
    </font>
    <font>
      <name val="Arial"/>
      <family val="2"/>
      <b val="1"/>
      <sz val="12"/>
    </font>
    <font>
      <name val="KIA Light"/>
      <family val="2"/>
      <sz val="11"/>
    </font>
    <font>
      <name val="KIA Light"/>
      <family val="2"/>
      <color theme="1"/>
      <sz val="11"/>
    </font>
    <font>
      <name val="KIA Light"/>
      <family val="2"/>
      <sz val="8"/>
    </font>
    <font>
      <name val="KIA Light"/>
      <family val="2"/>
      <color theme="1"/>
      <sz val="8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0">
    <xf numFmtId="0" fontId="0" fillId="0" borderId="0" pivotButton="0" quotePrefix="0" xfId="0"/>
    <xf numFmtId="0" fontId="5" fillId="2" borderId="0" pivotButton="0" quotePrefix="0" xfId="0"/>
    <xf numFmtId="0" fontId="5" fillId="2" borderId="0" applyAlignment="1" pivotButton="0" quotePrefix="0" xfId="0">
      <alignment horizontal="center"/>
    </xf>
    <xf numFmtId="0" fontId="5" fillId="2" borderId="9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center" vertical="top" wrapText="1"/>
    </xf>
    <xf numFmtId="0" fontId="5" fillId="2" borderId="0" applyAlignment="1" pivotButton="0" quotePrefix="0" xfId="0">
      <alignment horizontal="center" wrapText="1"/>
    </xf>
    <xf numFmtId="0" fontId="5" fillId="2" borderId="2" applyAlignment="1" pivotButton="0" quotePrefix="0" xfId="0">
      <alignment horizontal="center" vertical="top" wrapText="1"/>
    </xf>
    <xf numFmtId="0" fontId="5" fillId="3" borderId="2" applyAlignment="1" pivotButton="0" quotePrefix="0" xfId="0">
      <alignment horizontal="center" vertical="top" wrapText="1"/>
    </xf>
    <xf numFmtId="0" fontId="5" fillId="3" borderId="0" applyAlignment="1" pivotButton="0" quotePrefix="0" xfId="0">
      <alignment horizontal="justify" vertical="center" wrapText="1"/>
    </xf>
    <xf numFmtId="0" fontId="7" fillId="0" borderId="0" pivotButton="0" quotePrefix="0" xfId="0"/>
    <xf numFmtId="0" fontId="5" fillId="2" borderId="30" applyAlignment="1" pivotButton="0" quotePrefix="0" xfId="0">
      <alignment horizontal="center" vertical="top" wrapText="1"/>
    </xf>
    <xf numFmtId="0" fontId="5" fillId="3" borderId="16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/>
    </xf>
    <xf numFmtId="0" fontId="5" fillId="0" borderId="0" pivotButton="0" quotePrefix="0" xfId="0"/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justify" vertical="top" wrapText="1"/>
    </xf>
    <xf numFmtId="0" fontId="5" fillId="2" borderId="0" applyAlignment="1" pivotButton="0" quotePrefix="0" xfId="0">
      <alignment wrapText="1"/>
    </xf>
    <xf numFmtId="0" fontId="5" fillId="3" borderId="23" applyAlignment="1" pivotButton="0" quotePrefix="0" xfId="0">
      <alignment horizontal="justify" vertical="top" wrapText="1"/>
    </xf>
    <xf numFmtId="0" fontId="4" fillId="2" borderId="2" applyAlignment="1" pivotButton="0" quotePrefix="0" xfId="0">
      <alignment horizontal="center" vertical="center" wrapText="1"/>
    </xf>
    <xf numFmtId="0" fontId="5" fillId="0" borderId="4" applyAlignment="1" pivotButton="0" quotePrefix="0" xfId="0">
      <alignment vertical="top" wrapText="1"/>
    </xf>
    <xf numFmtId="0" fontId="5" fillId="3" borderId="8" applyAlignment="1" pivotButton="0" quotePrefix="0" xfId="0">
      <alignment horizontal="center" vertical="top"/>
    </xf>
    <xf numFmtId="0" fontId="11" fillId="3" borderId="8" applyAlignment="1" pivotButton="0" quotePrefix="0" xfId="0">
      <alignment vertical="center" wrapText="1"/>
    </xf>
    <xf numFmtId="0" fontId="11" fillId="0" borderId="8" applyAlignment="1" pivotButton="0" quotePrefix="0" xfId="0">
      <alignment vertical="center" wrapText="1"/>
    </xf>
    <xf numFmtId="0" fontId="11" fillId="0" borderId="8" applyAlignment="1" pivotButton="0" quotePrefix="0" xfId="0">
      <alignment wrapText="1"/>
    </xf>
    <xf numFmtId="0" fontId="12" fillId="0" borderId="8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2" fillId="2" borderId="0" pivotButton="0" quotePrefix="0" xfId="0"/>
    <xf numFmtId="0" fontId="13" fillId="3" borderId="8" applyAlignment="1" pivotButton="0" quotePrefix="0" xfId="0">
      <alignment vertical="center"/>
    </xf>
    <xf numFmtId="0" fontId="13" fillId="0" borderId="8" applyAlignment="1" pivotButton="0" quotePrefix="0" xfId="0">
      <alignment vertical="center"/>
    </xf>
    <xf numFmtId="0" fontId="13" fillId="0" borderId="8" pivotButton="0" quotePrefix="0" xfId="0"/>
    <xf numFmtId="0" fontId="14" fillId="0" borderId="8" pivotButton="0" quotePrefix="0" xfId="0"/>
    <xf numFmtId="3" fontId="5" fillId="0" borderId="4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3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 wrapText="1"/>
    </xf>
    <xf numFmtId="3" fontId="0" fillId="0" borderId="8" applyAlignment="1" pivotButton="0" quotePrefix="0" xfId="0">
      <alignment vertical="center" wrapText="1"/>
    </xf>
    <xf numFmtId="0" fontId="5" fillId="0" borderId="8" applyAlignment="1" pivotButton="0" quotePrefix="0" xfId="0">
      <alignment vertical="center" wrapText="1"/>
    </xf>
    <xf numFmtId="0" fontId="4" fillId="0" borderId="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3" fontId="5" fillId="0" borderId="0" pivotButton="0" quotePrefix="0" xfId="0"/>
    <xf numFmtId="0" fontId="5" fillId="0" borderId="1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3" fontId="5" fillId="0" borderId="8" applyAlignment="1" pivotButton="0" quotePrefix="0" xfId="0">
      <alignment horizontal="center" vertical="center"/>
    </xf>
    <xf numFmtId="3" fontId="0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5" fillId="3" borderId="12" applyAlignment="1" pivotButton="0" quotePrefix="0" xfId="0">
      <alignment horizontal="left" vertical="top" wrapText="1"/>
    </xf>
    <xf numFmtId="0" fontId="5" fillId="3" borderId="13" applyAlignment="1" pivotButton="0" quotePrefix="0" xfId="0">
      <alignment horizontal="left" vertical="top" wrapText="1"/>
    </xf>
    <xf numFmtId="0" fontId="6" fillId="3" borderId="24" applyAlignment="1" pivotButton="0" quotePrefix="0" xfId="0">
      <alignment horizontal="center" vertical="top" wrapText="1"/>
    </xf>
    <xf numFmtId="0" fontId="6" fillId="3" borderId="12" applyAlignment="1" pivotButton="0" quotePrefix="0" xfId="0">
      <alignment horizontal="center" vertical="top" wrapText="1"/>
    </xf>
    <xf numFmtId="0" fontId="6" fillId="3" borderId="13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justify" vertical="top" wrapText="1"/>
    </xf>
    <xf numFmtId="0" fontId="5" fillId="3" borderId="15" applyAlignment="1" pivotButton="0" quotePrefix="0" xfId="0">
      <alignment horizontal="justify" vertical="top" wrapText="1"/>
    </xf>
    <xf numFmtId="0" fontId="10" fillId="0" borderId="14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10" fillId="0" borderId="15" applyAlignment="1" pivotButton="0" quotePrefix="0" xfId="0">
      <alignment horizontal="center" vertical="center" wrapText="1"/>
    </xf>
    <xf numFmtId="0" fontId="5" fillId="3" borderId="14" applyAlignment="1" pivotButton="0" quotePrefix="0" xfId="0">
      <alignment horizontal="justify" vertical="center" wrapText="1"/>
    </xf>
    <xf numFmtId="0" fontId="5" fillId="3" borderId="4" applyAlignment="1" pivotButton="0" quotePrefix="0" xfId="0">
      <alignment horizontal="justify" vertical="center" wrapText="1"/>
    </xf>
    <xf numFmtId="0" fontId="5" fillId="3" borderId="15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justify" vertical="top" wrapText="1"/>
    </xf>
    <xf numFmtId="0" fontId="5" fillId="3" borderId="19" applyAlignment="1" pivotButton="0" quotePrefix="0" xfId="0">
      <alignment horizontal="justify" vertical="top" wrapText="1"/>
    </xf>
    <xf numFmtId="0" fontId="10" fillId="0" borderId="2" applyAlignment="1" pivotButton="0" quotePrefix="0" xfId="0">
      <alignment horizontal="center" wrapText="1"/>
    </xf>
    <xf numFmtId="0" fontId="10" fillId="0" borderId="34" applyAlignment="1" pivotButton="0" quotePrefix="0" xfId="0">
      <alignment horizontal="center" wrapText="1"/>
    </xf>
    <xf numFmtId="0" fontId="5" fillId="3" borderId="8" applyAlignment="1" pivotButton="0" quotePrefix="0" xfId="0">
      <alignment horizontal="left" vertical="top" wrapText="1"/>
    </xf>
    <xf numFmtId="0" fontId="4" fillId="3" borderId="20" applyAlignment="1" pivotButton="0" quotePrefix="0" xfId="0">
      <alignment horizontal="left" vertical="center" wrapText="1"/>
    </xf>
    <xf numFmtId="0" fontId="4" fillId="3" borderId="18" applyAlignment="1" pivotButton="0" quotePrefix="0" xfId="0">
      <alignment horizontal="left" vertical="center" wrapText="1"/>
    </xf>
    <xf numFmtId="0" fontId="4" fillId="3" borderId="14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19" applyAlignment="1" pivotButton="0" quotePrefix="0" xfId="0">
      <alignment horizontal="center" vertical="center" wrapText="1"/>
    </xf>
    <xf numFmtId="0" fontId="10" fillId="0" borderId="24" applyAlignment="1" pivotButton="0" quotePrefix="0" xfId="0">
      <alignment horizontal="center" vertical="top" wrapText="1"/>
    </xf>
    <xf numFmtId="0" fontId="10" fillId="0" borderId="12" applyAlignment="1" pivotButton="0" quotePrefix="0" xfId="0">
      <alignment horizontal="center" vertical="top" wrapText="1"/>
    </xf>
    <xf numFmtId="0" fontId="10" fillId="0" borderId="29" applyAlignment="1" pivotButton="0" quotePrefix="0" xfId="0">
      <alignment horizontal="center" vertical="top" wrapText="1"/>
    </xf>
    <xf numFmtId="0" fontId="1" fillId="3" borderId="8" applyAlignment="1" pivotButton="0" quotePrefix="0" xfId="0">
      <alignment horizontal="center" vertical="center" textRotation="90" wrapText="1"/>
    </xf>
    <xf numFmtId="0" fontId="1" fillId="2" borderId="37" applyAlignment="1" pivotButton="0" quotePrefix="0" xfId="0">
      <alignment horizontal="center" vertical="center" textRotation="90" wrapText="1"/>
    </xf>
    <xf numFmtId="0" fontId="1" fillId="2" borderId="38" applyAlignment="1" pivotButton="0" quotePrefix="0" xfId="0">
      <alignment horizontal="center" vertical="center" textRotation="90" wrapText="1"/>
    </xf>
    <xf numFmtId="0" fontId="1" fillId="2" borderId="40" applyAlignment="1" pivotButton="0" quotePrefix="0" xfId="0">
      <alignment horizontal="center" vertical="center" textRotation="90" wrapText="1"/>
    </xf>
    <xf numFmtId="0" fontId="1" fillId="2" borderId="39" applyAlignment="1" pivotButton="0" quotePrefix="0" xfId="0">
      <alignment horizontal="center" vertical="center" textRotation="90" wrapText="1"/>
    </xf>
    <xf numFmtId="0" fontId="5" fillId="3" borderId="17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right" vertical="top" wrapText="1"/>
    </xf>
    <xf numFmtId="0" fontId="4" fillId="3" borderId="7" applyAlignment="1" pivotButton="0" quotePrefix="0" xfId="0">
      <alignment horizontal="center" vertical="top" wrapText="1"/>
    </xf>
    <xf numFmtId="0" fontId="4" fillId="3" borderId="32" applyAlignment="1" pivotButton="0" quotePrefix="0" xfId="0">
      <alignment horizontal="center" vertical="top" wrapText="1"/>
    </xf>
    <xf numFmtId="0" fontId="5" fillId="0" borderId="21" applyAlignment="1" pivotButton="0" quotePrefix="0" xfId="0">
      <alignment horizontal="center" vertical="center" wrapText="1"/>
    </xf>
    <xf numFmtId="0" fontId="5" fillId="0" borderId="20" applyAlignment="1" pivotButton="0" quotePrefix="0" xfId="0">
      <alignment horizontal="center" vertical="center" wrapText="1"/>
    </xf>
    <xf numFmtId="0" fontId="5" fillId="0" borderId="22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justify" vertical="top" wrapText="1"/>
    </xf>
    <xf numFmtId="0" fontId="5" fillId="3" borderId="33" applyAlignment="1" pivotButton="0" quotePrefix="0" xfId="0">
      <alignment horizontal="justify" vertical="top" wrapText="1"/>
    </xf>
    <xf numFmtId="0" fontId="2" fillId="3" borderId="0" applyAlignment="1" pivotButton="0" quotePrefix="0" xfId="0">
      <alignment horizontal="justify" vertical="top" wrapText="1"/>
    </xf>
    <xf numFmtId="0" fontId="2" fillId="3" borderId="31" applyAlignment="1" pivotButton="0" quotePrefix="0" xfId="0">
      <alignment horizontal="justify" vertical="top" wrapText="1"/>
    </xf>
    <xf numFmtId="3" fontId="0" fillId="0" borderId="14" applyAlignment="1" pivotButton="0" quotePrefix="0" xfId="0">
      <alignment horizontal="center" vertical="center"/>
    </xf>
    <xf numFmtId="3" fontId="0" fillId="0" borderId="15" applyAlignment="1" pivotButton="0" quotePrefix="0" xfId="0">
      <alignment horizontal="center" vertical="center"/>
    </xf>
    <xf numFmtId="3" fontId="0" fillId="0" borderId="4" applyAlignment="1" pivotButton="0" quotePrefix="0" xfId="0">
      <alignment horizontal="center" vertical="center"/>
    </xf>
    <xf numFmtId="0" fontId="5" fillId="0" borderId="14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3" borderId="20" applyAlignment="1" pivotButton="0" quotePrefix="0" xfId="0">
      <alignment horizontal="left" vertical="top" wrapText="1"/>
    </xf>
    <xf numFmtId="0" fontId="5" fillId="3" borderId="18" applyAlignment="1" pivotButton="0" quotePrefix="0" xfId="0">
      <alignment horizontal="left" vertical="top" wrapText="1"/>
    </xf>
    <xf numFmtId="0" fontId="4" fillId="3" borderId="15" applyAlignment="1" pivotButton="0" quotePrefix="0" xfId="0">
      <alignment horizontal="center" vertical="center" wrapText="1"/>
    </xf>
    <xf numFmtId="0" fontId="5" fillId="0" borderId="21" applyAlignment="1" pivotButton="0" quotePrefix="0" xfId="0">
      <alignment horizontal="center" vertical="top" wrapText="1"/>
    </xf>
    <xf numFmtId="0" fontId="5" fillId="0" borderId="20" applyAlignment="1" pivotButton="0" quotePrefix="0" xfId="0">
      <alignment horizontal="center" vertical="top" wrapText="1"/>
    </xf>
    <xf numFmtId="0" fontId="5" fillId="0" borderId="22" applyAlignment="1" pivotButton="0" quotePrefix="0" xfId="0">
      <alignment horizontal="center" vertical="top" wrapText="1"/>
    </xf>
    <xf numFmtId="0" fontId="4" fillId="0" borderId="14" applyAlignment="1" pivotButton="0" quotePrefix="0" xfId="0">
      <alignment horizontal="center" vertical="top" wrapText="1"/>
    </xf>
    <xf numFmtId="0" fontId="4" fillId="0" borderId="4" applyAlignment="1" pivotButton="0" quotePrefix="0" xfId="0">
      <alignment horizontal="center" vertical="top" wrapText="1"/>
    </xf>
    <xf numFmtId="0" fontId="5" fillId="0" borderId="4" applyAlignment="1" pivotButton="0" quotePrefix="0" xfId="0">
      <alignment horizontal="center" vertical="top" wrapText="1"/>
    </xf>
    <xf numFmtId="0" fontId="5" fillId="0" borderId="19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 wrapText="1"/>
    </xf>
    <xf numFmtId="0" fontId="1" fillId="3" borderId="8" applyAlignment="1" pivotButton="0" quotePrefix="0" xfId="0">
      <alignment horizontal="center" wrapText="1"/>
    </xf>
    <xf numFmtId="0" fontId="5" fillId="3" borderId="4" applyAlignment="1" pivotButton="0" quotePrefix="0" xfId="0">
      <alignment horizontal="left" vertical="top" wrapText="1"/>
    </xf>
    <xf numFmtId="0" fontId="5" fillId="3" borderId="4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center"/>
    </xf>
    <xf numFmtId="0" fontId="5" fillId="3" borderId="14" applyAlignment="1" pivotButton="0" quotePrefix="0" xfId="0">
      <alignment horizontal="center" vertical="top" wrapText="1"/>
    </xf>
    <xf numFmtId="0" fontId="5" fillId="3" borderId="19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wrapText="1"/>
    </xf>
    <xf numFmtId="0" fontId="5" fillId="3" borderId="8" applyAlignment="1" pivotButton="0" quotePrefix="0" xfId="0">
      <alignment horizontal="center" wrapText="1"/>
    </xf>
    <xf numFmtId="0" fontId="5" fillId="3" borderId="8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justify" vertical="top" wrapText="1"/>
    </xf>
    <xf numFmtId="0" fontId="5" fillId="0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/>
    </xf>
    <xf numFmtId="0" fontId="5" fillId="3" borderId="14" applyAlignment="1" pivotButton="0" quotePrefix="0" xfId="0">
      <alignment horizontal="center" vertical="center" wrapText="1"/>
    </xf>
    <xf numFmtId="0" fontId="5" fillId="3" borderId="4" applyAlignment="1" pivotButton="0" quotePrefix="0" xfId="0">
      <alignment horizontal="center" vertical="center" wrapText="1"/>
    </xf>
    <xf numFmtId="0" fontId="5" fillId="3" borderId="15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left" vertical="top" wrapText="1"/>
    </xf>
    <xf numFmtId="164" fontId="10" fillId="0" borderId="14" applyAlignment="1" pivotButton="0" quotePrefix="0" xfId="0">
      <alignment horizontal="center" vertical="center" wrapText="1"/>
    </xf>
    <xf numFmtId="164" fontId="10" fillId="0" borderId="4" applyAlignment="1" pivotButton="0" quotePrefix="0" xfId="0">
      <alignment horizontal="center" vertical="center" wrapText="1"/>
    </xf>
    <xf numFmtId="164" fontId="10" fillId="0" borderId="19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wrapText="1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top" wrapText="1"/>
    </xf>
    <xf numFmtId="0" fontId="4" fillId="2" borderId="2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justify" vertical="top" wrapText="1"/>
    </xf>
    <xf numFmtId="0" fontId="3" fillId="2" borderId="1" applyAlignment="1" pivotButton="0" quotePrefix="0" xfId="0">
      <alignment horizontal="justify" vertical="top" wrapText="1"/>
    </xf>
    <xf numFmtId="0" fontId="3" fillId="2" borderId="25" applyAlignment="1" pivotButton="0" quotePrefix="0" xfId="0">
      <alignment horizontal="justify" vertical="top" wrapText="1"/>
    </xf>
    <xf numFmtId="0" fontId="4" fillId="2" borderId="26" applyAlignment="1" pivotButton="0" quotePrefix="0" xfId="0">
      <alignment horizontal="left" vertical="top" wrapText="1"/>
    </xf>
    <xf numFmtId="0" fontId="4" fillId="2" borderId="1" applyAlignment="1" pivotButton="0" quotePrefix="0" xfId="0">
      <alignment horizontal="left" vertical="top" wrapText="1"/>
    </xf>
    <xf numFmtId="0" fontId="4" fillId="2" borderId="25" applyAlignment="1" pivotButton="0" quotePrefix="0" xfId="0">
      <alignment horizontal="left" vertical="top" wrapText="1"/>
    </xf>
    <xf numFmtId="16" fontId="5" fillId="2" borderId="26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27" applyAlignment="1" pivotButton="0" quotePrefix="0" xfId="0">
      <alignment horizontal="center" vertical="center" wrapText="1"/>
    </xf>
    <xf numFmtId="0" fontId="5" fillId="2" borderId="10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top" wrapText="1"/>
    </xf>
    <xf numFmtId="0" fontId="6" fillId="2" borderId="11" applyAlignment="1" pivotButton="0" quotePrefix="0" xfId="0">
      <alignment horizontal="center" vertical="top" wrapText="1"/>
    </xf>
    <xf numFmtId="0" fontId="9" fillId="0" borderId="8" applyAlignment="1" pivotButton="0" quotePrefix="0" xfId="0">
      <alignment horizontal="center" vertical="top" wrapText="1"/>
    </xf>
    <xf numFmtId="0" fontId="4" fillId="2" borderId="9" applyAlignment="1" pivotButton="0" quotePrefix="0" xfId="0">
      <alignment horizontal="left" vertical="top" wrapText="1"/>
    </xf>
    <xf numFmtId="0" fontId="4" fillId="3" borderId="12" applyAlignment="1" pivotButton="0" quotePrefix="0" xfId="0">
      <alignment horizontal="center" wrapText="1"/>
    </xf>
    <xf numFmtId="0" fontId="4" fillId="3" borderId="29" applyAlignment="1" pivotButton="0" quotePrefix="0" xfId="0">
      <alignment horizontal="center" wrapText="1"/>
    </xf>
    <xf numFmtId="0" fontId="5" fillId="2" borderId="0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center" vertical="top" wrapText="1"/>
    </xf>
    <xf numFmtId="0" fontId="5" fillId="3" borderId="19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justify" vertical="top" wrapText="1"/>
    </xf>
    <xf numFmtId="0" fontId="4" fillId="3" borderId="15" applyAlignment="1" pivotButton="0" quotePrefix="0" xfId="0">
      <alignment horizontal="justify" vertical="top" wrapText="1"/>
    </xf>
    <xf numFmtId="1" fontId="3" fillId="0" borderId="14" applyAlignment="1" pivotButton="0" quotePrefix="0" xfId="0">
      <alignment horizontal="center" vertical="center" wrapText="1"/>
    </xf>
    <xf numFmtId="1" fontId="3" fillId="0" borderId="4" applyAlignment="1" pivotButton="0" quotePrefix="0" xfId="0">
      <alignment horizontal="center" vertical="center" wrapText="1"/>
    </xf>
    <xf numFmtId="1" fontId="3" fillId="0" borderId="19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justify" vertical="center" wrapText="1"/>
    </xf>
    <xf numFmtId="0" fontId="5" fillId="0" borderId="8" applyAlignment="1" pivotButton="0" quotePrefix="0" xfId="0">
      <alignment horizontal="left" vertical="center"/>
    </xf>
    <xf numFmtId="3" fontId="4" fillId="0" borderId="14" applyAlignment="1" pivotButton="0" quotePrefix="0" xfId="0">
      <alignment horizontal="center" vertical="center" wrapText="1"/>
    </xf>
    <xf numFmtId="3" fontId="4" fillId="0" borderId="4" applyAlignment="1" pivotButton="0" quotePrefix="0" xfId="0">
      <alignment horizontal="center" vertical="center" wrapText="1"/>
    </xf>
    <xf numFmtId="3" fontId="4" fillId="0" borderId="15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3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0" fontId="5" fillId="2" borderId="8" applyAlignment="1" pivotButton="0" quotePrefix="0" xfId="0">
      <alignment horizontal="center" wrapText="1"/>
    </xf>
    <xf numFmtId="0" fontId="4" fillId="2" borderId="35" applyAlignment="1" pivotButton="0" quotePrefix="0" xfId="0">
      <alignment horizontal="center" vertical="center" wrapText="1"/>
    </xf>
    <xf numFmtId="0" fontId="4" fillId="2" borderId="36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center" vertical="center" wrapText="1"/>
    </xf>
    <xf numFmtId="0" fontId="5" fillId="2" borderId="15" applyAlignment="1" pivotButton="0" quotePrefix="0" xfId="0">
      <alignment vertical="center" wrapText="1"/>
    </xf>
    <xf numFmtId="0" fontId="5" fillId="2" borderId="8" applyAlignment="1" pivotButton="0" quotePrefix="0" xfId="0">
      <alignment vertical="center" wrapText="1"/>
    </xf>
    <xf numFmtId="0" fontId="4" fillId="2" borderId="8" applyAlignment="1" pivotButton="0" quotePrefix="0" xfId="0">
      <alignment horizontal="center" vertical="center" wrapText="1"/>
    </xf>
    <xf numFmtId="3" fontId="0" fillId="0" borderId="14" applyAlignment="1" pivotButton="0" quotePrefix="0" xfId="0">
      <alignment horizontal="center" vertical="center" wrapText="1"/>
    </xf>
    <xf numFmtId="3" fontId="0" fillId="0" borderId="15" applyAlignment="1" pivotButton="0" quotePrefix="0" xfId="0">
      <alignment horizontal="center" vertical="center" wrapText="1"/>
    </xf>
    <xf numFmtId="3" fontId="5" fillId="0" borderId="14" applyAlignment="1" pivotButton="0" quotePrefix="0" xfId="0">
      <alignment horizontal="center" vertical="center"/>
    </xf>
    <xf numFmtId="3" fontId="5" fillId="0" borderId="4" applyAlignment="1" pivotButton="0" quotePrefix="0" xfId="0">
      <alignment horizontal="center" vertical="center"/>
    </xf>
    <xf numFmtId="3" fontId="5" fillId="0" borderId="1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center" vertical="center" wrapText="1"/>
    </xf>
    <xf numFmtId="3" fontId="0" fillId="0" borderId="8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top" wrapText="1"/>
    </xf>
    <xf numFmtId="0" fontId="1" fillId="2" borderId="8" applyAlignment="1" pivotButton="0" quotePrefix="0" xfId="0">
      <alignment horizontal="center" vertical="center" textRotation="90" wrapText="1"/>
    </xf>
    <xf numFmtId="0" fontId="4" fillId="2" borderId="25" applyAlignment="1" pivotButton="0" quotePrefix="0" xfId="0">
      <alignment horizontal="justify" vertical="top" wrapText="1"/>
    </xf>
    <xf numFmtId="0" fontId="0" fillId="0" borderId="1" pivotButton="0" quotePrefix="0" xfId="0"/>
    <xf numFmtId="0" fontId="0" fillId="0" borderId="25" pivotButton="0" quotePrefix="0" xfId="0"/>
    <xf numFmtId="0" fontId="4" fillId="2" borderId="43" applyAlignment="1" pivotButton="0" quotePrefix="0" xfId="0">
      <alignment horizontal="left" vertical="top" wrapText="1"/>
    </xf>
    <xf numFmtId="16" fontId="5" fillId="2" borderId="44" applyAlignment="1" pivotButton="0" quotePrefix="0" xfId="0">
      <alignment horizontal="center" vertical="center" wrapText="1"/>
    </xf>
    <xf numFmtId="0" fontId="0" fillId="0" borderId="27" pivotButton="0" quotePrefix="0" xfId="0"/>
    <xf numFmtId="0" fontId="0" fillId="0" borderId="38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0" pivotButton="0" quotePrefix="0" xfId="0"/>
    <xf numFmtId="0" fontId="0" fillId="0" borderId="28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29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6" pivotButton="0" quotePrefix="0" xfId="0"/>
    <xf numFmtId="3" fontId="4" fillId="0" borderId="8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7" pivotButton="0" quotePrefix="0" xfId="0"/>
    <xf numFmtId="0" fontId="0" fillId="0" borderId="32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9" pivotButton="0" quotePrefix="0" xfId="0"/>
    <xf numFmtId="0" fontId="0" fillId="0" borderId="34" pivotButton="0" quotePrefix="0" xfId="0"/>
    <xf numFmtId="0" fontId="0" fillId="0" borderId="20" pivotButton="0" quotePrefix="0" xfId="0"/>
    <xf numFmtId="0" fontId="0" fillId="0" borderId="18" pivotButton="0" quotePrefix="0" xfId="0"/>
    <xf numFmtId="0" fontId="5" fillId="0" borderId="44" applyAlignment="1" pivotButton="0" quotePrefix="0" xfId="0">
      <alignment horizontal="center" vertical="center" wrapText="1"/>
    </xf>
    <xf numFmtId="0" fontId="0" fillId="0" borderId="22" pivotButton="0" quotePrefix="0" xfId="0"/>
    <xf numFmtId="0" fontId="4" fillId="3" borderId="8" applyAlignment="1" pivotButton="0" quotePrefix="0" xfId="0">
      <alignment horizontal="center" vertical="center" wrapText="1"/>
    </xf>
    <xf numFmtId="0" fontId="4" fillId="3" borderId="23" applyAlignment="1" pivotButton="0" quotePrefix="0" xfId="0">
      <alignment horizontal="center" vertical="center" wrapText="1"/>
    </xf>
    <xf numFmtId="1" fontId="3" fillId="0" borderId="2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justify" vertical="center" wrapText="1"/>
    </xf>
    <xf numFmtId="164" fontId="10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6" fillId="3" borderId="17" applyAlignment="1" pivotButton="0" quotePrefix="0" xfId="0">
      <alignment horizontal="center" vertical="top" wrapText="1"/>
    </xf>
    <xf numFmtId="0" fontId="10" fillId="0" borderId="45" applyAlignment="1" pivotButton="0" quotePrefix="0" xfId="0">
      <alignment horizontal="center" vertical="top" wrapText="1"/>
    </xf>
    <xf numFmtId="0" fontId="5" fillId="0" borderId="44" applyAlignment="1" pivotButton="0" quotePrefix="0" xfId="0">
      <alignment horizontal="center" vertical="top" wrapText="1"/>
    </xf>
    <xf numFmtId="0" fontId="5" fillId="3" borderId="23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top" wrapText="1"/>
    </xf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Q56"/>
  <sheetViews>
    <sheetView showGridLines="0" tabSelected="1" view="pageBreakPreview" topLeftCell="A20" zoomScale="91" zoomScaleNormal="91" zoomScaleSheetLayoutView="91" workbookViewId="0">
      <selection activeCell="AD23" sqref="AD23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1" t="inlineStr">
        <is>
          <t>SECRETARIA DE MEDIO AMBIENTE Y RECURSOS NATURALES
INSTITUTO NACIONAL DE ECOLOGIA
DIRECCION GENERAL DE MATERIALES,
RESIDUOS Y ACTIVIDADES RIESGOSAS</t>
        </is>
      </c>
      <c r="X1" s="131" t="n"/>
      <c r="Y1" s="131" t="n"/>
      <c r="Z1" s="131" t="n"/>
    </row>
    <row r="2" ht="6" customHeight="1">
      <c r="X2" s="131" t="n"/>
      <c r="Y2" s="131" t="n"/>
      <c r="Z2" s="131" t="n"/>
    </row>
    <row r="3" ht="6" customHeight="1">
      <c r="X3" s="131" t="n"/>
      <c r="Y3" s="131" t="n"/>
      <c r="Z3" s="131" t="n"/>
    </row>
    <row r="4" ht="12.75" customHeight="1">
      <c r="X4" s="131" t="n"/>
      <c r="Y4" s="131" t="n"/>
      <c r="Z4" s="131" t="n"/>
    </row>
    <row r="5" ht="23.25" customHeight="1">
      <c r="X5" s="131" t="n"/>
      <c r="Y5" s="131" t="n"/>
      <c r="Z5" s="131" t="n"/>
      <c r="AA5" s="13" t="n"/>
    </row>
    <row r="6" ht="12" customHeight="1">
      <c r="X6" s="131" t="n"/>
      <c r="Y6" s="131" t="n"/>
      <c r="Z6" s="131" t="n"/>
    </row>
    <row r="7" ht="2.25" customHeight="1">
      <c r="G7" s="131" t="n"/>
      <c r="H7" s="131" t="n"/>
      <c r="I7" s="131" t="n"/>
      <c r="J7" s="131" t="n"/>
      <c r="K7" s="131" t="n"/>
      <c r="L7" s="131" t="n"/>
      <c r="M7" s="131" t="n"/>
      <c r="N7" s="131" t="n"/>
      <c r="O7" s="131" t="n"/>
      <c r="P7" s="131" t="n"/>
      <c r="Q7" s="131" t="n"/>
      <c r="R7" s="131" t="n"/>
      <c r="S7" s="131" t="n"/>
      <c r="T7" s="131" t="n"/>
      <c r="U7" s="131" t="n"/>
      <c r="V7" s="131" t="n"/>
      <c r="W7" s="131" t="n"/>
      <c r="X7" s="131" t="n"/>
      <c r="Y7" s="131" t="n"/>
      <c r="Z7" s="131" t="n"/>
      <c r="AA7" s="132" t="n"/>
    </row>
    <row r="8" ht="4.5" customHeight="1">
      <c r="G8" s="131" t="n"/>
      <c r="H8" s="131" t="n"/>
      <c r="I8" s="131" t="n"/>
      <c r="J8" s="131" t="n"/>
      <c r="K8" s="131" t="n"/>
      <c r="L8" s="131" t="n"/>
      <c r="M8" s="131" t="n"/>
      <c r="N8" s="131" t="n"/>
      <c r="O8" s="131" t="n"/>
      <c r="P8" s="131" t="n"/>
      <c r="Q8" s="131" t="n"/>
      <c r="R8" s="131" t="n"/>
      <c r="S8" s="131" t="n"/>
      <c r="T8" s="131" t="n"/>
      <c r="U8" s="131" t="n"/>
      <c r="V8" s="131" t="n"/>
      <c r="W8" s="131" t="n"/>
      <c r="X8" s="131" t="n"/>
      <c r="Y8" s="131" t="n"/>
      <c r="Z8" s="131" t="n"/>
    </row>
    <row r="9" ht="14.25" customHeight="1">
      <c r="G9" s="133" t="inlineStr">
        <is>
          <t>MANIFIESTO DE ENTREGA TRANSPORTE Y RECEPCION</t>
        </is>
      </c>
      <c r="W9" s="131" t="n"/>
      <c r="X9" s="131" t="n"/>
      <c r="Y9" s="131" t="n"/>
      <c r="Z9" s="131" t="n"/>
    </row>
    <row r="10" ht="2.25" customHeight="1" thickBot="1">
      <c r="A10" s="133" t="n"/>
      <c r="W10" s="132" t="n"/>
      <c r="X10" s="131" t="n"/>
      <c r="Y10" s="131" t="n"/>
      <c r="Z10" s="131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49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0" t="n"/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1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3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4" t="inlineStr">
        <is>
          <t>DOMICILIO:</t>
        </is>
      </c>
      <c r="H14" s="135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55" t="inlineStr">
        <is>
          <t>C.P.</t>
        </is>
      </c>
      <c r="S14" s="196" t="n"/>
      <c r="T14" s="196" t="n"/>
      <c r="U14" s="6" t="n"/>
      <c r="V14" s="135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4" t="inlineStr">
        <is>
          <t>MUNICIPIO O DELEGACION:</t>
        </is>
      </c>
      <c r="K15" s="169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4" t="inlineStr">
        <is>
          <t>ESTADO:</t>
        </is>
      </c>
      <c r="U15" s="170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4" t="inlineStr">
        <is>
          <t>TEL.</t>
        </is>
      </c>
      <c r="D16" s="171" t="n"/>
      <c r="E16" s="135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71" t="n"/>
      <c r="V16" s="171" t="n"/>
      <c r="W16" s="171" t="n"/>
      <c r="X16" s="171" t="n"/>
      <c r="Y16" s="171" t="n"/>
      <c r="Z16" s="171" t="n"/>
      <c r="AA16" s="172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71" t="n"/>
      <c r="C17" s="172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8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3" t="inlineStr">
        <is>
          <t>CONTENEDOR</t>
        </is>
      </c>
      <c r="Q18" s="204" t="n"/>
      <c r="R18" s="204" t="n"/>
      <c r="S18" s="204" t="n"/>
      <c r="T18" s="204" t="n"/>
      <c r="U18" s="205" t="n"/>
      <c r="V18" s="180" t="inlineStr">
        <is>
          <t>CANTIDAD TOTAL DE RESIDUO</t>
        </is>
      </c>
      <c r="W18" s="215" t="n"/>
      <c r="X18" s="180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3" t="inlineStr">
        <is>
          <t>CAPACIDAD</t>
        </is>
      </c>
      <c r="Q19" s="204" t="n"/>
      <c r="R19" s="205" t="n"/>
      <c r="S19" s="173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Aceite usado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46" t="inlineStr">
        <is>
          <t>200</t>
        </is>
      </c>
      <c r="Q20" s="204" t="n"/>
      <c r="R20" s="205" t="n"/>
      <c r="S20" s="46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kg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89" t="n"/>
      <c r="P21" s="46" t="inlineStr">
        <is>
          <t>150</t>
        </is>
      </c>
      <c r="Q21" s="204" t="n"/>
      <c r="R21" s="205" t="n"/>
      <c r="S21" s="46" t="inlineStr">
        <is>
          <t>Cont. plástico</t>
        </is>
      </c>
      <c r="T21" s="204" t="n"/>
      <c r="U21" s="205" t="n"/>
      <c r="V21" s="191" t="inlineStr">
        <is>
          <t>0.8</t>
        </is>
      </c>
      <c r="W21" s="205" t="n"/>
      <c r="X21" s="36" t="n"/>
      <c r="Y21" s="44" t="inlineStr">
        <is>
          <t>kg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46" t="inlineStr">
        <is>
          <t>100</t>
        </is>
      </c>
      <c r="Q22" s="204" t="n"/>
      <c r="R22" s="205" t="n"/>
      <c r="S22" s="46" t="inlineStr">
        <is>
          <t>Lata</t>
        </is>
      </c>
      <c r="T22" s="204" t="n"/>
      <c r="U22" s="205" t="n"/>
      <c r="V22" s="191" t="inlineStr">
        <is>
          <t>0.3</t>
        </is>
      </c>
      <c r="W22" s="205" t="n"/>
      <c r="X22" s="36" t="n"/>
      <c r="Y22" s="44" t="inlineStr">
        <is>
          <t>kg</t>
        </is>
      </c>
      <c r="Z22" s="204" t="n"/>
      <c r="AA22" s="205" t="n"/>
      <c r="AD22" s="29" t="n"/>
    </row>
    <row r="23" ht="28.5" customHeight="1">
      <c r="A23" s="201" t="n"/>
      <c r="B23" s="192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46" t="inlineStr">
        <is>
          <t>250</t>
        </is>
      </c>
      <c r="Q23" s="204" t="n"/>
      <c r="R23" s="205" t="n"/>
      <c r="S23" s="190" t="inlineStr">
        <is>
          <t>Tambor</t>
        </is>
      </c>
      <c r="T23" s="204" t="n"/>
      <c r="U23" s="205" t="n"/>
      <c r="V23" s="191" t="inlineStr">
        <is>
          <t>1.2</t>
        </is>
      </c>
      <c r="W23" s="205" t="n"/>
      <c r="X23" s="36" t="n"/>
      <c r="Y23" s="44" t="inlineStr">
        <is>
          <t>kg</t>
        </is>
      </c>
      <c r="Z23" s="204" t="n"/>
      <c r="AA23" s="205" t="n"/>
      <c r="AD23" s="29" t="n"/>
    </row>
    <row r="24" ht="30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46" t="inlineStr">
        <is>
          <t>180</t>
        </is>
      </c>
      <c r="Q24" s="204" t="n"/>
      <c r="R24" s="205" t="n"/>
      <c r="S24" s="46" t="inlineStr">
        <is>
          <t>Bidón</t>
        </is>
      </c>
      <c r="T24" s="204" t="n"/>
      <c r="U24" s="205" t="n"/>
      <c r="V24" s="45" t="inlineStr">
        <is>
          <t>0.6</t>
        </is>
      </c>
      <c r="W24" s="205" t="n"/>
      <c r="X24" s="45" t="n"/>
      <c r="Y24" s="45" t="inlineStr">
        <is>
          <t>kg</t>
        </is>
      </c>
      <c r="Z24" s="204" t="n"/>
      <c r="AA24" s="205" t="n"/>
      <c r="AD24" s="29" t="n"/>
    </row>
    <row r="25" ht="34.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89" t="n"/>
      <c r="P25" s="46" t="n"/>
      <c r="Q25" s="204" t="n"/>
      <c r="R25" s="205" t="n"/>
      <c r="S25" s="46" t="n"/>
      <c r="T25" s="204" t="n"/>
      <c r="U25" s="205" t="n"/>
      <c r="V25" s="191" t="n"/>
      <c r="W25" s="205" t="n"/>
      <c r="X25" s="36" t="n"/>
      <c r="Y25" s="44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89" t="n"/>
      <c r="P26" s="46" t="n"/>
      <c r="Q26" s="204" t="n"/>
      <c r="R26" s="205" t="n"/>
      <c r="S26" s="46" t="n"/>
      <c r="T26" s="204" t="n"/>
      <c r="U26" s="205" t="n"/>
      <c r="V26" s="191" t="n"/>
      <c r="W26" s="205" t="n"/>
      <c r="X26" s="36" t="n"/>
      <c r="Y26" s="44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89" t="n"/>
      <c r="P27" s="46" t="n"/>
      <c r="Q27" s="204" t="n"/>
      <c r="R27" s="205" t="n"/>
      <c r="S27" s="46" t="n"/>
      <c r="T27" s="204" t="n"/>
      <c r="U27" s="205" t="n"/>
      <c r="V27" s="191" t="n"/>
      <c r="W27" s="205" t="n"/>
      <c r="X27" s="36" t="n"/>
      <c r="Y27" s="44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89" t="n"/>
      <c r="P28" s="46" t="n"/>
      <c r="Q28" s="204" t="n"/>
      <c r="R28" s="205" t="n"/>
      <c r="S28" s="46" t="n"/>
      <c r="T28" s="204" t="n"/>
      <c r="U28" s="205" t="n"/>
      <c r="V28" s="45" t="n"/>
      <c r="W28" s="205" t="n"/>
      <c r="X28" s="39" t="n"/>
      <c r="Y28" s="45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89" t="n"/>
      <c r="P29" s="46" t="n"/>
      <c r="Q29" s="204" t="n"/>
      <c r="R29" s="205" t="n"/>
      <c r="S29" s="190" t="n"/>
      <c r="T29" s="204" t="n"/>
      <c r="U29" s="205" t="n"/>
      <c r="V29" s="45" t="n"/>
      <c r="W29" s="205" t="n"/>
      <c r="X29" s="39" t="n"/>
      <c r="Y29" s="45" t="n"/>
      <c r="Z29" s="204" t="n"/>
      <c r="AA29" s="205" t="n"/>
      <c r="AD29" s="29" t="n"/>
    </row>
    <row r="30" ht="30" customHeight="1">
      <c r="A30" s="201" t="n"/>
      <c r="B30" s="163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46" t="n"/>
      <c r="Q30" s="204" t="n"/>
      <c r="R30" s="205" t="n"/>
      <c r="S30" s="46" t="n"/>
      <c r="T30" s="204" t="n"/>
      <c r="U30" s="205" t="n"/>
      <c r="V30" s="44" t="n"/>
      <c r="W30" s="205" t="n"/>
      <c r="X30" s="40" t="n"/>
      <c r="Y30" s="44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20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122">
        <f>SUM(V20:W30)</f>
        <v/>
      </c>
      <c r="W31" s="202" t="n"/>
      <c r="X31" s="184" t="n"/>
      <c r="Y31" s="123">
        <f>SUM(Y20:AA30)</f>
        <v/>
      </c>
      <c r="Z31" s="202" t="n"/>
      <c r="AA31" s="202" t="n"/>
      <c r="AD31" s="29" t="n"/>
    </row>
    <row r="32" ht="17.25" customHeight="1">
      <c r="A32" s="201" t="n"/>
      <c r="B32" s="104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06" t="n"/>
      <c r="W32" s="204" t="n"/>
      <c r="X32" s="20" t="n"/>
      <c r="Y32" s="107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8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8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9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127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6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76" t="inlineStr">
        <is>
          <t>TRANSPORTISTA</t>
        </is>
      </c>
      <c r="B37" s="69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6" t="inlineStr">
        <is>
          <t>DOMICILIO:</t>
        </is>
      </c>
      <c r="C38" s="204" t="n"/>
      <c r="D38" s="204" t="n"/>
      <c r="E38" s="205" t="n"/>
      <c r="F38" s="228" t="inlineStr">
        <is>
          <t>CALLE DE LA INDUSTRIA, NUM 102, COL.SALINAS VICTORIA, SALINAS VICTORIA, NUEVO LEON, CP 65500</t>
        </is>
      </c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118" t="inlineStr">
        <is>
          <t>TEL.</t>
        </is>
      </c>
      <c r="U38" s="205" t="n"/>
      <c r="V38" s="229" t="inlineStr">
        <is>
          <t>81-13-44-00-00</t>
        </is>
      </c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158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0" t="inlineStr">
        <is>
          <t>19-I-030D-19</t>
        </is>
      </c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7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16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6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6" t="inlineStr">
        <is>
          <t>CARGO:</t>
        </is>
      </c>
      <c r="C42" s="204" t="n"/>
      <c r="D42" s="205" t="n"/>
      <c r="E42" s="11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4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156" t="inlineStr">
        <is>
          <t>PESQUERIA-SALINAS VICTORIA</t>
        </is>
      </c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51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inlineStr">
        <is>
          <t xml:space="preserve">T3 TRACTOR </t>
        </is>
      </c>
      <c r="K45" s="209" t="n"/>
      <c r="L45" s="209" t="n"/>
      <c r="M45" s="209" t="n"/>
      <c r="N45" s="209" t="n"/>
      <c r="O45" s="209" t="n"/>
      <c r="P45" s="234" t="n"/>
      <c r="Q45" s="8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76" t="inlineStr">
        <is>
          <t>DESTINATARIO</t>
        </is>
      </c>
      <c r="B46" s="99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inlineStr">
        <is>
          <t>SERVICIOS AMBIENTALES INTERNACIONALES S. DE R.L. DE C.V.</t>
        </is>
      </c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10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07" t="inlineStr">
        <is>
          <t>19-II-004-D-2020</t>
        </is>
      </c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12" t="inlineStr">
        <is>
          <t>DOMICILIO:</t>
        </is>
      </c>
      <c r="C48" s="204" t="n"/>
      <c r="D48" s="204" t="n"/>
      <c r="E48" s="204" t="n"/>
      <c r="F48" s="204" t="n"/>
      <c r="G48" s="205" t="n"/>
      <c r="H48" s="238" t="inlineStr">
        <is>
          <t>CALLE DE LA INDUSTRIA, NUM 102, COL.SALINAS VICTORIA, SALINAS VICTORIA, NUEVO LEON, CP 65500</t>
        </is>
      </c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4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12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15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6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8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6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118" t="inlineStr">
        <is>
          <t>FECHA: DE RECEPCIÓN:</t>
        </is>
      </c>
      <c r="T53" s="204" t="n"/>
      <c r="U53" s="204" t="n"/>
      <c r="V53" s="205" t="n"/>
      <c r="W53" s="119" t="n"/>
      <c r="X53" s="204" t="n"/>
      <c r="Y53" s="205" t="n"/>
      <c r="Z53" s="119" t="n"/>
      <c r="AA53" s="18" t="n"/>
    </row>
    <row r="54" ht="15.75" customHeight="1">
      <c r="B54" s="116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13" t="inlineStr">
        <is>
          <t>DIA</t>
        </is>
      </c>
      <c r="X54" s="204" t="n"/>
      <c r="Y54" s="205" t="n"/>
      <c r="Z54" s="113" t="inlineStr">
        <is>
          <t>MES</t>
        </is>
      </c>
      <c r="AA54" s="21" t="inlineStr">
        <is>
          <t>AÑO</t>
        </is>
      </c>
    </row>
    <row r="55" ht="12.75" customHeight="1">
      <c r="B55" s="109" t="n"/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08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R47:AA47"/>
    <mergeCell ref="B42:D42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V41:AA41"/>
    <mergeCell ref="B43:AA43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Y31:AA31"/>
    <mergeCell ref="B13:P13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29" zoomScale="91" zoomScaleNormal="91" zoomScaleSheetLayoutView="91" workbookViewId="0">
      <selection activeCell="B56" sqref="B56:AA56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1" t="inlineStr">
        <is>
          <t>SECRETARIA DE MEDIO AMBIENTE Y RECURSOS NATURALES
INSTITUTO NACIONAL DE ECOLOGIA
DIRECCION GENERAL DE MATERIALES,
RESIDUOS Y ACTIVIDADES RIESGOSAS</t>
        </is>
      </c>
      <c r="X1" s="131" t="n"/>
      <c r="Y1" s="131" t="n"/>
      <c r="Z1" s="131" t="n"/>
    </row>
    <row r="2" ht="6" customHeight="1">
      <c r="X2" s="131" t="n"/>
      <c r="Y2" s="131" t="n"/>
      <c r="Z2" s="131" t="n"/>
    </row>
    <row r="3" ht="6" customHeight="1">
      <c r="X3" s="131" t="n"/>
      <c r="Y3" s="131" t="n"/>
      <c r="Z3" s="131" t="n"/>
    </row>
    <row r="4" ht="12.75" customHeight="1">
      <c r="X4" s="131" t="n"/>
      <c r="Y4" s="131" t="n"/>
      <c r="Z4" s="131" t="n"/>
    </row>
    <row r="5" ht="23.25" customHeight="1">
      <c r="X5" s="131" t="n"/>
      <c r="Y5" s="131" t="n"/>
      <c r="Z5" s="131" t="n"/>
      <c r="AA5" s="13" t="n"/>
    </row>
    <row r="6" ht="12" customHeight="1">
      <c r="X6" s="131" t="n"/>
      <c r="Y6" s="131" t="n"/>
      <c r="Z6" s="131" t="n"/>
    </row>
    <row r="7" ht="2.25" customHeight="1">
      <c r="G7" s="131" t="n"/>
      <c r="H7" s="131" t="n"/>
      <c r="I7" s="131" t="n"/>
      <c r="J7" s="131" t="n"/>
      <c r="K7" s="131" t="n"/>
      <c r="L7" s="131" t="n"/>
      <c r="M7" s="131" t="n"/>
      <c r="N7" s="131" t="n"/>
      <c r="O7" s="131" t="n"/>
      <c r="P7" s="131" t="n"/>
      <c r="Q7" s="131" t="n"/>
      <c r="R7" s="131" t="n"/>
      <c r="S7" s="131" t="n"/>
      <c r="T7" s="131" t="n"/>
      <c r="U7" s="131" t="n"/>
      <c r="V7" s="131" t="n"/>
      <c r="W7" s="131" t="n"/>
      <c r="X7" s="131" t="n"/>
      <c r="Y7" s="131" t="n"/>
      <c r="Z7" s="131" t="n"/>
      <c r="AA7" s="132" t="n"/>
    </row>
    <row r="8" ht="4.5" customHeight="1">
      <c r="G8" s="131" t="n"/>
      <c r="H8" s="131" t="n"/>
      <c r="I8" s="131" t="n"/>
      <c r="J8" s="131" t="n"/>
      <c r="K8" s="131" t="n"/>
      <c r="L8" s="131" t="n"/>
      <c r="M8" s="131" t="n"/>
      <c r="N8" s="131" t="n"/>
      <c r="O8" s="131" t="n"/>
      <c r="P8" s="131" t="n"/>
      <c r="Q8" s="131" t="n"/>
      <c r="R8" s="131" t="n"/>
      <c r="S8" s="131" t="n"/>
      <c r="T8" s="131" t="n"/>
      <c r="U8" s="131" t="n"/>
      <c r="V8" s="131" t="n"/>
      <c r="W8" s="131" t="n"/>
      <c r="X8" s="131" t="n"/>
      <c r="Y8" s="131" t="n"/>
      <c r="Z8" s="131" t="n"/>
    </row>
    <row r="9" ht="14.25" customHeight="1">
      <c r="G9" s="133" t="inlineStr">
        <is>
          <t>MANIFIESTO DE ENTREGA TRANSPORTE Y RECEPCION</t>
        </is>
      </c>
      <c r="W9" s="131" t="n"/>
      <c r="X9" s="131" t="n"/>
      <c r="Y9" s="131" t="n"/>
      <c r="Z9" s="131" t="n"/>
    </row>
    <row r="10" ht="2.25" customHeight="1" thickBot="1">
      <c r="A10" s="133" t="n"/>
      <c r="W10" s="132" t="n"/>
      <c r="X10" s="131" t="n"/>
      <c r="Y10" s="131" t="n"/>
      <c r="Z10" s="131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49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0" t="inlineStr">
        <is>
          <t>KMX-25-40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1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3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4" t="inlineStr">
        <is>
          <t>DOMICILIO:</t>
        </is>
      </c>
      <c r="H14" s="135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55" t="inlineStr">
        <is>
          <t>C.P.</t>
        </is>
      </c>
      <c r="S14" s="196" t="n"/>
      <c r="T14" s="196" t="n"/>
      <c r="U14" s="6" t="n"/>
      <c r="V14" s="135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4" t="inlineStr">
        <is>
          <t>MUNICIPIO O DELEGACION:</t>
        </is>
      </c>
      <c r="K15" s="169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4" t="inlineStr">
        <is>
          <t>ESTADO:</t>
        </is>
      </c>
      <c r="U15" s="170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4" t="inlineStr">
        <is>
          <t>TEL.</t>
        </is>
      </c>
      <c r="D16" s="171" t="n"/>
      <c r="E16" s="135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71" t="n"/>
      <c r="V16" s="171" t="n"/>
      <c r="W16" s="171" t="n"/>
      <c r="X16" s="171" t="n"/>
      <c r="Y16" s="171" t="n"/>
      <c r="Z16" s="171" t="n"/>
      <c r="AA16" s="172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71" t="n"/>
      <c r="C17" s="172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8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3" t="inlineStr">
        <is>
          <t>CONTENEDOR</t>
        </is>
      </c>
      <c r="Q18" s="204" t="n"/>
      <c r="R18" s="204" t="n"/>
      <c r="S18" s="204" t="n"/>
      <c r="T18" s="204" t="n"/>
      <c r="U18" s="205" t="n"/>
      <c r="V18" s="180" t="inlineStr">
        <is>
          <t>CANTIDAD TOTAL DE RESIDUO</t>
        </is>
      </c>
      <c r="W18" s="215" t="n"/>
      <c r="X18" s="180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3" t="inlineStr">
        <is>
          <t>CAPACIDAD</t>
        </is>
      </c>
      <c r="Q19" s="204" t="n"/>
      <c r="R19" s="205" t="n"/>
      <c r="S19" s="173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 (T)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46" t="inlineStr">
        <is>
          <t>1000 Litros</t>
        </is>
      </c>
      <c r="Q20" s="204" t="n"/>
      <c r="R20" s="205" t="n"/>
      <c r="S20" s="46" t="inlineStr">
        <is>
          <t>tote</t>
        </is>
      </c>
      <c r="T20" s="204" t="n"/>
      <c r="U20" s="205" t="n"/>
      <c r="V20" s="38">
        <f>8+4</f>
        <v/>
      </c>
      <c r="W20" s="205" t="n"/>
      <c r="X20" s="38" t="n"/>
      <c r="Y20" s="216">
        <f>533+520+305+233+252+487+350+280+263+469+254+315</f>
        <v/>
      </c>
      <c r="Z20" s="204" t="n"/>
      <c r="AA20" s="205" t="n"/>
      <c r="AD20" s="29" t="n"/>
    </row>
    <row r="21" ht="42.75" customHeight="1">
      <c r="A21" s="201" t="n"/>
      <c r="B21" s="192" t="inlineStr">
        <is>
          <t>Trapos, guantes y textiles contaminados con aceite hidraulico,pintura, thinner y grasa provenientes de actividades de limpieza, operación y mantenimiento (T)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89" t="n"/>
      <c r="P21" s="46" t="inlineStr">
        <is>
          <t>600 kg</t>
        </is>
      </c>
      <c r="Q21" s="204" t="n"/>
      <c r="R21" s="205" t="n"/>
      <c r="S21" s="46" t="inlineStr">
        <is>
          <t>paca</t>
        </is>
      </c>
      <c r="T21" s="204" t="n"/>
      <c r="U21" s="205" t="n"/>
      <c r="V21" s="191" t="n">
        <v>4</v>
      </c>
      <c r="W21" s="205" t="n"/>
      <c r="X21" s="36" t="n"/>
      <c r="Y21" s="44">
        <f>535+590+600+540</f>
        <v/>
      </c>
      <c r="Z21" s="204" t="n"/>
      <c r="AA21" s="205" t="n"/>
      <c r="AD21" s="29" t="n"/>
    </row>
    <row r="22" ht="28.5" customHeight="1">
      <c r="A22" s="201" t="n"/>
      <c r="B22" s="192" t="inlineStr">
        <is>
          <t>Contenedores  vacios metalicos contaminados de pintura de aceite, aceite hidraulico y sello (T)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46" t="n">
        <v>1</v>
      </c>
      <c r="Q22" s="204" t="n"/>
      <c r="R22" s="205" t="n"/>
      <c r="S22" s="46" t="inlineStr">
        <is>
          <t>pieza</t>
        </is>
      </c>
      <c r="T22" s="204" t="n"/>
      <c r="U22" s="205" t="n"/>
      <c r="V22" s="191">
        <f>332+190</f>
        <v/>
      </c>
      <c r="W22" s="205" t="n"/>
      <c r="X22" s="36" t="n"/>
      <c r="Y22" s="44">
        <f>138+223</f>
        <v/>
      </c>
      <c r="Z22" s="204" t="n"/>
      <c r="AA22" s="205" t="n"/>
      <c r="AD22" s="29" t="n"/>
    </row>
    <row r="23" ht="28.5" customHeight="1">
      <c r="A23" s="201" t="n"/>
      <c r="B23" s="189" t="inlineStr">
        <is>
          <t>Contenedores  vacios plasticos contaminados de pintura de aceite y aceite hidraulico (T)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46" t="n">
        <v>1</v>
      </c>
      <c r="Q23" s="204" t="n"/>
      <c r="R23" s="205" t="n"/>
      <c r="S23" s="190" t="inlineStr">
        <is>
          <t>pieza</t>
        </is>
      </c>
      <c r="T23" s="204" t="n"/>
      <c r="U23" s="205" t="n"/>
      <c r="V23" s="191">
        <f>70+35</f>
        <v/>
      </c>
      <c r="W23" s="205" t="n"/>
      <c r="X23" s="36" t="n"/>
      <c r="Y23" s="44">
        <f>106+72</f>
        <v/>
      </c>
      <c r="Z23" s="204" t="n"/>
      <c r="AA23" s="205" t="n"/>
      <c r="AD23" s="29" t="n"/>
    </row>
    <row r="24" ht="28.5" customHeight="1">
      <c r="A24" s="201" t="n"/>
      <c r="B24" s="192" t="inlineStr">
        <is>
          <t>Filtros contaminados con pigmentos y agua provenientes de la Planta de pintura  (T)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46" t="inlineStr">
        <is>
          <t>1000 Litros</t>
        </is>
      </c>
      <c r="Q24" s="204" t="n"/>
      <c r="R24" s="205" t="n"/>
      <c r="S24" s="46" t="inlineStr">
        <is>
          <t>tote</t>
        </is>
      </c>
      <c r="T24" s="204" t="n"/>
      <c r="U24" s="205" t="n"/>
      <c r="V24" s="45" t="n">
        <v>7</v>
      </c>
      <c r="W24" s="205" t="n"/>
      <c r="X24" s="45" t="n"/>
      <c r="Y24" s="45">
        <f>360+433+306+345+441+305+355</f>
        <v/>
      </c>
      <c r="Z24" s="204" t="n"/>
      <c r="AA24" s="205" t="n"/>
      <c r="AD24" s="29" t="n"/>
    </row>
    <row r="25" ht="18.75" customHeight="1">
      <c r="A25" s="201" t="n"/>
      <c r="B25" s="192" t="inlineStr">
        <is>
          <t>Lodos de Clara provenientes de residuos de casetas de pintura  (T)</t>
        </is>
      </c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89" t="n"/>
      <c r="P25" s="46" t="inlineStr">
        <is>
          <t>1000 Litros</t>
        </is>
      </c>
      <c r="Q25" s="204" t="n"/>
      <c r="R25" s="205" t="n"/>
      <c r="S25" s="46" t="inlineStr">
        <is>
          <t>tote</t>
        </is>
      </c>
      <c r="T25" s="204" t="n"/>
      <c r="U25" s="205" t="n"/>
      <c r="V25" s="191">
        <f>5+2</f>
        <v/>
      </c>
      <c r="W25" s="205" t="n"/>
      <c r="X25" s="36" t="n"/>
      <c r="Y25" s="44">
        <f>663+621+620+689+769+580+639</f>
        <v/>
      </c>
      <c r="Z25" s="204" t="n"/>
      <c r="AA25" s="205" t="n"/>
      <c r="AD25" s="28" t="n"/>
    </row>
    <row r="26" ht="30.75" customHeight="1">
      <c r="A26" s="201" t="n"/>
      <c r="B26" s="192" t="inlineStr">
        <is>
          <t>Agua Contaminada con pintura proveniente de la aplicación a las carrocerías  (T)</t>
        </is>
      </c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89" t="n"/>
      <c r="P26" s="46" t="inlineStr">
        <is>
          <t>200 L</t>
        </is>
      </c>
      <c r="Q26" s="204" t="n"/>
      <c r="R26" s="205" t="n"/>
      <c r="S26" s="46" t="inlineStr">
        <is>
          <t>tambo</t>
        </is>
      </c>
      <c r="T26" s="204" t="n"/>
      <c r="U26" s="205" t="n"/>
      <c r="V26" s="191">
        <f>4+4+4+3</f>
        <v/>
      </c>
      <c r="W26" s="205" t="n"/>
      <c r="X26" s="36" t="n"/>
      <c r="Y26" s="44">
        <f>670+567+480+244</f>
        <v/>
      </c>
      <c r="Z26" s="204" t="n"/>
      <c r="AA26" s="205" t="n"/>
      <c r="AD26" s="28" t="n"/>
    </row>
    <row r="27" ht="28.5" customHeight="1">
      <c r="A27" s="201" t="n"/>
      <c r="B27" s="192" t="inlineStr">
        <is>
          <t>Agua Contaminada con pintura proveniente de la aplicación a las carrocerías  (T)</t>
        </is>
      </c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89" t="n"/>
      <c r="P27" s="46" t="inlineStr">
        <is>
          <t>1000 Litros</t>
        </is>
      </c>
      <c r="Q27" s="204" t="n"/>
      <c r="R27" s="205" t="n"/>
      <c r="S27" s="46" t="inlineStr">
        <is>
          <t>tote</t>
        </is>
      </c>
      <c r="T27" s="204" t="n"/>
      <c r="U27" s="205" t="n"/>
      <c r="V27" s="191" t="n">
        <v>5</v>
      </c>
      <c r="W27" s="205" t="n"/>
      <c r="X27" s="36" t="n"/>
      <c r="Y27" s="44">
        <f>1000+1063+1045+1045+1038</f>
        <v/>
      </c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inlineStr">
        <is>
          <t>Sello Gastado: proveniente de la aplicación de sellos a carcazas  (T)</t>
        </is>
      </c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89" t="n"/>
      <c r="P28" s="46" t="inlineStr">
        <is>
          <t>1000 Litros</t>
        </is>
      </c>
      <c r="Q28" s="204" t="n"/>
      <c r="R28" s="205" t="n"/>
      <c r="S28" s="46" t="inlineStr">
        <is>
          <t>tote</t>
        </is>
      </c>
      <c r="T28" s="204" t="n"/>
      <c r="U28" s="205" t="n"/>
      <c r="V28" s="45">
        <f>2+1</f>
        <v/>
      </c>
      <c r="W28" s="205" t="n"/>
      <c r="X28" s="39" t="n"/>
      <c r="Y28" s="45">
        <f>1012+1320+1330</f>
        <v/>
      </c>
      <c r="Z28" s="204" t="n"/>
      <c r="AA28" s="205" t="n"/>
      <c r="AD28" s="29" t="n"/>
    </row>
    <row r="29" ht="29.25" customHeight="1">
      <c r="A29" s="201" t="n"/>
      <c r="B29" s="192" t="inlineStr">
        <is>
          <t>Sello Gastado: proveniente de la aplicación de sellos a carcazas  (T)</t>
        </is>
      </c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89" t="n"/>
      <c r="P29" s="46" t="inlineStr">
        <is>
          <t>200 L</t>
        </is>
      </c>
      <c r="Q29" s="204" t="n"/>
      <c r="R29" s="205" t="n"/>
      <c r="S29" s="190" t="inlineStr">
        <is>
          <t>tambo</t>
        </is>
      </c>
      <c r="T29" s="204" t="n"/>
      <c r="U29" s="205" t="n"/>
      <c r="V29" s="45">
        <f>4+4+3+4+4+4+4+4</f>
        <v/>
      </c>
      <c r="W29" s="205" t="n"/>
      <c r="X29" s="39" t="n"/>
      <c r="Y29" s="45">
        <f>560+177+91+411+525+298+272+139</f>
        <v/>
      </c>
      <c r="Z29" s="204" t="n"/>
      <c r="AA29" s="205" t="n"/>
      <c r="AD29" s="29" t="n"/>
    </row>
    <row r="30" ht="24.75" customHeight="1">
      <c r="A30" s="201" t="n"/>
      <c r="B30" s="163" t="inlineStr">
        <is>
          <t>Lodos de Fosfatizado proveniente de la lavadora de fosfatizado (C)  (T)</t>
        </is>
      </c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46" t="inlineStr">
        <is>
          <t>200 L</t>
        </is>
      </c>
      <c r="Q30" s="204" t="n"/>
      <c r="R30" s="205" t="n"/>
      <c r="S30" s="46" t="inlineStr">
        <is>
          <t>tambo</t>
        </is>
      </c>
      <c r="T30" s="204" t="n"/>
      <c r="U30" s="205" t="n"/>
      <c r="V30" s="44">
        <f>3+3</f>
        <v/>
      </c>
      <c r="W30" s="205" t="n"/>
      <c r="X30" s="40" t="n"/>
      <c r="Y30" s="44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122">
        <f>SUM(V20:W30)</f>
        <v/>
      </c>
      <c r="W31" s="202" t="n"/>
      <c r="X31" s="184" t="n"/>
      <c r="Y31" s="123">
        <f>SUM(Y20:AA30)</f>
        <v/>
      </c>
      <c r="Z31" s="202" t="n"/>
      <c r="AA31" s="202" t="n"/>
      <c r="AD31" s="29" t="n"/>
    </row>
    <row r="32" ht="17.25" customHeight="1">
      <c r="A32" s="201" t="n"/>
      <c r="B32" s="104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06" t="n"/>
      <c r="W32" s="204" t="n"/>
      <c r="X32" s="20" t="n"/>
      <c r="Y32" s="107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8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8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9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127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6" t="inlineStr">
        <is>
          <t>Vania Guadalupe Cruz Ríos</t>
        </is>
      </c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76" t="inlineStr">
        <is>
          <t>TRANSPORTISTA</t>
        </is>
      </c>
      <c r="B37" s="69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6" t="inlineStr">
        <is>
          <t>DOMICILIO:</t>
        </is>
      </c>
      <c r="C38" s="204" t="n"/>
      <c r="D38" s="204" t="n"/>
      <c r="E38" s="205" t="n"/>
      <c r="F38" s="228" t="inlineStr">
        <is>
          <t>CALLE DE LA INDUSTRIA, NUM 102, COL.SALINAS VICTORIA, SALINAS VICTORIA, NUEVO LEON, CP 65500</t>
        </is>
      </c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118" t="inlineStr">
        <is>
          <t>TEL.</t>
        </is>
      </c>
      <c r="U38" s="205" t="n"/>
      <c r="V38" s="229" t="inlineStr">
        <is>
          <t>81-13-44-00-00</t>
        </is>
      </c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158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0" t="inlineStr">
        <is>
          <t>19-I-030D-19</t>
        </is>
      </c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7" t="inlineStr">
        <is>
          <t>NO. DE REGISTRO S.C.T.</t>
        </is>
      </c>
      <c r="U39" s="204" t="n"/>
      <c r="V39" s="204" t="n"/>
      <c r="W39" s="204" t="n"/>
      <c r="X39" s="205" t="n"/>
      <c r="Y39" s="230" t="inlineStr">
        <is>
          <t>1938SAI07062011230301023</t>
        </is>
      </c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16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6" t="inlineStr">
        <is>
          <t>NOMBRE:</t>
        </is>
      </c>
      <c r="C41" s="204" t="n"/>
      <c r="D41" s="205" t="n"/>
      <c r="E41" s="231" t="inlineStr">
        <is>
          <t>José Fernando Morales Meza</t>
        </is>
      </c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6" t="inlineStr">
        <is>
          <t>CARGO:</t>
        </is>
      </c>
      <c r="C42" s="204" t="n"/>
      <c r="D42" s="205" t="n"/>
      <c r="E42" s="11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>
        <v>45791</v>
      </c>
      <c r="X42" s="204" t="n"/>
      <c r="Y42" s="204" t="n"/>
      <c r="Z42" s="204" t="n"/>
      <c r="AA42" s="217" t="n"/>
    </row>
    <row r="43" ht="15" customHeight="1">
      <c r="A43" s="201" t="n"/>
      <c r="B43" s="64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156" t="inlineStr">
        <is>
          <t>PESQUERIA-SALINAS VICTORIA</t>
        </is>
      </c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51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inlineStr">
        <is>
          <t xml:space="preserve">T3 TRACTOR </t>
        </is>
      </c>
      <c r="K45" s="209" t="n"/>
      <c r="L45" s="209" t="n"/>
      <c r="M45" s="209" t="n"/>
      <c r="N45" s="209" t="n"/>
      <c r="O45" s="209" t="n"/>
      <c r="P45" s="234" t="n"/>
      <c r="Q45" s="81" t="inlineStr">
        <is>
          <t>No. DE PLACA:</t>
        </is>
      </c>
      <c r="R45" s="209" t="n"/>
      <c r="S45" s="209" t="n"/>
      <c r="T45" s="209" t="n"/>
      <c r="U45" s="234" t="n"/>
      <c r="V45" s="236" t="inlineStr">
        <is>
          <t>43AK9M</t>
        </is>
      </c>
      <c r="W45" s="209" t="n"/>
      <c r="X45" s="209" t="n"/>
      <c r="Y45" s="209" t="n"/>
      <c r="Z45" s="209" t="n"/>
      <c r="AA45" s="210" t="n"/>
    </row>
    <row r="46" ht="16.5" customHeight="1">
      <c r="A46" s="76" t="inlineStr">
        <is>
          <t>DESTINATARIO</t>
        </is>
      </c>
      <c r="B46" s="99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inlineStr">
        <is>
          <t>SERVICIOS AMBIENTALES INTERNACIONALES S. DE R.L. DE C.V.</t>
        </is>
      </c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10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07" t="inlineStr">
        <is>
          <t>19-II-004-D-2020</t>
        </is>
      </c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12" t="inlineStr">
        <is>
          <t>DOMICILIO:</t>
        </is>
      </c>
      <c r="C48" s="204" t="n"/>
      <c r="D48" s="204" t="n"/>
      <c r="E48" s="204" t="n"/>
      <c r="F48" s="204" t="n"/>
      <c r="G48" s="205" t="n"/>
      <c r="H48" s="238" t="inlineStr">
        <is>
          <t>CALLE DE LA INDUSTRIA, NUM 102, COL.SALINAS VICTORIA, SALINAS VICTORIA, NUEVO LEON, CP 65500</t>
        </is>
      </c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4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12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15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6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8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6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118" t="inlineStr">
        <is>
          <t>FECHA: DE RECEPCIÓN:</t>
        </is>
      </c>
      <c r="T53" s="204" t="n"/>
      <c r="U53" s="204" t="n"/>
      <c r="V53" s="205" t="n"/>
      <c r="W53" s="119" t="n"/>
      <c r="X53" s="204" t="n"/>
      <c r="Y53" s="205" t="n"/>
      <c r="Z53" s="119" t="n"/>
      <c r="AA53" s="18" t="n"/>
    </row>
    <row r="54" ht="15.75" customHeight="1">
      <c r="B54" s="116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13" t="inlineStr">
        <is>
          <t>DIA</t>
        </is>
      </c>
      <c r="X54" s="204" t="n"/>
      <c r="Y54" s="205" t="n"/>
      <c r="Z54" s="113" t="inlineStr">
        <is>
          <t>MES</t>
        </is>
      </c>
      <c r="AA54" s="21" t="inlineStr">
        <is>
          <t>AÑO</t>
        </is>
      </c>
    </row>
    <row r="55" ht="12.75" customHeight="1">
      <c r="B55" s="109" t="inlineStr">
        <is>
          <t xml:space="preserve">GENERADOR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08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R47:AA47"/>
    <mergeCell ref="B42:D42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S24:U24"/>
    <mergeCell ref="B56:AA56"/>
    <mergeCell ref="J39:S39"/>
    <mergeCell ref="V28:W28"/>
    <mergeCell ref="P28:R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scale="6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30" zoomScale="91" zoomScaleNormal="91" zoomScaleSheetLayoutView="91" workbookViewId="0">
      <selection activeCell="AD22" sqref="AD22:AD25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1" t="inlineStr">
        <is>
          <t>SECRETARIA DE MEDIO AMBIENTE Y RECURSOS NATURALES
INSTITUTO NACIONAL DE ECOLOGIA
DIRECCION GENERAL DE MATERIALES,
RESIDUOS Y ACTIVIDADES RIESGOSAS</t>
        </is>
      </c>
      <c r="X1" s="131" t="n"/>
      <c r="Y1" s="131" t="n"/>
      <c r="Z1" s="131" t="n"/>
    </row>
    <row r="2" ht="6" customHeight="1">
      <c r="X2" s="131" t="n"/>
      <c r="Y2" s="131" t="n"/>
      <c r="Z2" s="131" t="n"/>
    </row>
    <row r="3" ht="6" customHeight="1">
      <c r="X3" s="131" t="n"/>
      <c r="Y3" s="131" t="n"/>
      <c r="Z3" s="131" t="n"/>
    </row>
    <row r="4" ht="12.75" customHeight="1">
      <c r="X4" s="131" t="n"/>
      <c r="Y4" s="131" t="n"/>
      <c r="Z4" s="131" t="n"/>
    </row>
    <row r="5" ht="23.25" customHeight="1">
      <c r="X5" s="131" t="n"/>
      <c r="Y5" s="131" t="n"/>
      <c r="Z5" s="131" t="n"/>
      <c r="AA5" s="13" t="n"/>
    </row>
    <row r="6" ht="12" customHeight="1">
      <c r="X6" s="131" t="n"/>
      <c r="Y6" s="131" t="n"/>
      <c r="Z6" s="131" t="n"/>
    </row>
    <row r="7" ht="2.25" customHeight="1">
      <c r="G7" s="131" t="n"/>
      <c r="H7" s="131" t="n"/>
      <c r="I7" s="131" t="n"/>
      <c r="J7" s="131" t="n"/>
      <c r="K7" s="131" t="n"/>
      <c r="L7" s="131" t="n"/>
      <c r="M7" s="131" t="n"/>
      <c r="N7" s="131" t="n"/>
      <c r="O7" s="131" t="n"/>
      <c r="P7" s="131" t="n"/>
      <c r="Q7" s="131" t="n"/>
      <c r="R7" s="131" t="n"/>
      <c r="S7" s="131" t="n"/>
      <c r="T7" s="131" t="n"/>
      <c r="U7" s="131" t="n"/>
      <c r="V7" s="131" t="n"/>
      <c r="W7" s="131" t="n"/>
      <c r="X7" s="131" t="n"/>
      <c r="Y7" s="131" t="n"/>
      <c r="Z7" s="131" t="n"/>
      <c r="AA7" s="132" t="n"/>
    </row>
    <row r="8" ht="4.5" customHeight="1">
      <c r="G8" s="131" t="n"/>
      <c r="H8" s="131" t="n"/>
      <c r="I8" s="131" t="n"/>
      <c r="J8" s="131" t="n"/>
      <c r="K8" s="131" t="n"/>
      <c r="L8" s="131" t="n"/>
      <c r="M8" s="131" t="n"/>
      <c r="N8" s="131" t="n"/>
      <c r="O8" s="131" t="n"/>
      <c r="P8" s="131" t="n"/>
      <c r="Q8" s="131" t="n"/>
      <c r="R8" s="131" t="n"/>
      <c r="S8" s="131" t="n"/>
      <c r="T8" s="131" t="n"/>
      <c r="U8" s="131" t="n"/>
      <c r="V8" s="131" t="n"/>
      <c r="W8" s="131" t="n"/>
      <c r="X8" s="131" t="n"/>
      <c r="Y8" s="131" t="n"/>
      <c r="Z8" s="131" t="n"/>
    </row>
    <row r="9" ht="14.25" customHeight="1">
      <c r="G9" s="133" t="inlineStr">
        <is>
          <t>MANIFIESTO DE ENTREGA TRANSPORTE Y RECEPCION</t>
        </is>
      </c>
      <c r="W9" s="131" t="n"/>
      <c r="X9" s="131" t="n"/>
      <c r="Y9" s="131" t="n"/>
      <c r="Z9" s="131" t="n"/>
    </row>
    <row r="10" ht="2.25" customHeight="1" thickBot="1">
      <c r="A10" s="133" t="n"/>
      <c r="W10" s="132" t="n"/>
      <c r="X10" s="131" t="n"/>
      <c r="Y10" s="131" t="n"/>
      <c r="Z10" s="131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49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0" t="inlineStr">
        <is>
          <t>KMX-25-40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1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3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4" t="inlineStr">
        <is>
          <t>DOMICILIO:</t>
        </is>
      </c>
      <c r="H14" s="135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55" t="inlineStr">
        <is>
          <t>C.P.</t>
        </is>
      </c>
      <c r="S14" s="196" t="n"/>
      <c r="T14" s="196" t="n"/>
      <c r="U14" s="6" t="n"/>
      <c r="V14" s="135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4" t="inlineStr">
        <is>
          <t>MUNICIPIO O DELEGACION:</t>
        </is>
      </c>
      <c r="K15" s="169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4" t="inlineStr">
        <is>
          <t>ESTADO:</t>
        </is>
      </c>
      <c r="U15" s="170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4" t="inlineStr">
        <is>
          <t>TEL.</t>
        </is>
      </c>
      <c r="D16" s="171" t="n"/>
      <c r="E16" s="135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71" t="n"/>
      <c r="V16" s="171" t="n"/>
      <c r="W16" s="171" t="n"/>
      <c r="X16" s="171" t="n"/>
      <c r="Y16" s="171" t="n"/>
      <c r="Z16" s="171" t="n"/>
      <c r="AA16" s="172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71" t="n"/>
      <c r="C17" s="172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8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3" t="inlineStr">
        <is>
          <t>CONTENEDOR</t>
        </is>
      </c>
      <c r="Q18" s="204" t="n"/>
      <c r="R18" s="204" t="n"/>
      <c r="S18" s="204" t="n"/>
      <c r="T18" s="204" t="n"/>
      <c r="U18" s="205" t="n"/>
      <c r="V18" s="180" t="inlineStr">
        <is>
          <t>CANTIDAD TOTAL DE RESIDUO</t>
        </is>
      </c>
      <c r="W18" s="215" t="n"/>
      <c r="X18" s="180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3" t="inlineStr">
        <is>
          <t>CAPACIDAD</t>
        </is>
      </c>
      <c r="Q19" s="204" t="n"/>
      <c r="R19" s="205" t="n"/>
      <c r="S19" s="173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 (T)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46" t="inlineStr">
        <is>
          <t>1000 Litros</t>
        </is>
      </c>
      <c r="Q20" s="204" t="n"/>
      <c r="R20" s="205" t="n"/>
      <c r="S20" s="46" t="inlineStr">
        <is>
          <t>tote</t>
        </is>
      </c>
      <c r="T20" s="204" t="n"/>
      <c r="U20" s="205" t="n"/>
      <c r="V20" s="38">
        <f>8+4</f>
        <v/>
      </c>
      <c r="W20" s="205" t="n"/>
      <c r="X20" s="38" t="n"/>
      <c r="Y20" s="216">
        <f>533+520+305+233+252+487+350+280+263+469+254+315</f>
        <v/>
      </c>
      <c r="Z20" s="204" t="n"/>
      <c r="AA20" s="205" t="n"/>
      <c r="AD20" s="29" t="n"/>
    </row>
    <row r="21" ht="42.75" customHeight="1">
      <c r="A21" s="201" t="n"/>
      <c r="B21" s="192" t="inlineStr">
        <is>
          <t>Trapos, guantes y textiles contaminados con aceite hidraulico,pintura, thinner y grasa provenientes de actividades de limpieza, operación y mantenimiento (T)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89" t="n"/>
      <c r="P21" s="46" t="inlineStr">
        <is>
          <t>600 kg</t>
        </is>
      </c>
      <c r="Q21" s="204" t="n"/>
      <c r="R21" s="205" t="n"/>
      <c r="S21" s="46" t="inlineStr">
        <is>
          <t>paca</t>
        </is>
      </c>
      <c r="T21" s="204" t="n"/>
      <c r="U21" s="205" t="n"/>
      <c r="V21" s="191" t="n">
        <v>4</v>
      </c>
      <c r="W21" s="205" t="n"/>
      <c r="X21" s="36" t="n"/>
      <c r="Y21" s="44">
        <f>535+590+600+540</f>
        <v/>
      </c>
      <c r="Z21" s="204" t="n"/>
      <c r="AA21" s="205" t="n"/>
      <c r="AD21" s="29" t="n"/>
    </row>
    <row r="22" ht="28.5" customHeight="1">
      <c r="A22" s="201" t="n"/>
      <c r="B22" s="192" t="inlineStr">
        <is>
          <t>Contenedores  vacios metalicos contaminados de pintura de aceite, aceite hidraulico y sello (T)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46" t="n">
        <v>1</v>
      </c>
      <c r="Q22" s="204" t="n"/>
      <c r="R22" s="205" t="n"/>
      <c r="S22" s="46" t="inlineStr">
        <is>
          <t>pieza</t>
        </is>
      </c>
      <c r="T22" s="204" t="n"/>
      <c r="U22" s="205" t="n"/>
      <c r="V22" s="191">
        <f>332+190</f>
        <v/>
      </c>
      <c r="W22" s="205" t="n"/>
      <c r="X22" s="36" t="n"/>
      <c r="Y22" s="44">
        <f>138+223</f>
        <v/>
      </c>
      <c r="Z22" s="204" t="n"/>
      <c r="AA22" s="205" t="n"/>
      <c r="AD22" s="29" t="n"/>
    </row>
    <row r="23" ht="28.5" customHeight="1">
      <c r="A23" s="201" t="n"/>
      <c r="B23" s="192" t="inlineStr">
        <is>
          <t>Contenedores  vacios plasticos contaminados de pintura de aceite y aceite hidraulico (T)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46" t="n">
        <v>1</v>
      </c>
      <c r="Q23" s="204" t="n"/>
      <c r="R23" s="205" t="n"/>
      <c r="S23" s="190" t="inlineStr">
        <is>
          <t>pieza</t>
        </is>
      </c>
      <c r="T23" s="204" t="n"/>
      <c r="U23" s="205" t="n"/>
      <c r="V23" s="191">
        <f>70+35</f>
        <v/>
      </c>
      <c r="W23" s="205" t="n"/>
      <c r="X23" s="36" t="n"/>
      <c r="Y23" s="44">
        <f>106+72</f>
        <v/>
      </c>
      <c r="Z23" s="204" t="n"/>
      <c r="AA23" s="205" t="n"/>
      <c r="AD23" s="29" t="n"/>
    </row>
    <row r="24" ht="28.5" customHeight="1">
      <c r="A24" s="201" t="n"/>
      <c r="B24" s="192" t="inlineStr">
        <is>
          <t>Filtros contaminados con pigmentos y agua provenientes de la Planta de pintura  (T)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46" t="inlineStr">
        <is>
          <t>1000 Litros</t>
        </is>
      </c>
      <c r="Q24" s="204" t="n"/>
      <c r="R24" s="205" t="n"/>
      <c r="S24" s="46" t="inlineStr">
        <is>
          <t>tote</t>
        </is>
      </c>
      <c r="T24" s="204" t="n"/>
      <c r="U24" s="205" t="n"/>
      <c r="V24" s="45" t="n">
        <v>7</v>
      </c>
      <c r="W24" s="205" t="n"/>
      <c r="X24" s="45" t="n"/>
      <c r="Y24" s="45">
        <f>360+433+306+345+441+305+355</f>
        <v/>
      </c>
      <c r="Z24" s="204" t="n"/>
      <c r="AA24" s="205" t="n"/>
      <c r="AD24" s="29" t="n"/>
    </row>
    <row r="25" ht="18.75" customHeight="1">
      <c r="A25" s="201" t="n"/>
      <c r="B25" s="192" t="inlineStr">
        <is>
          <t>Lodos de Clara provenientes de residuos de casetas de pintura  (T)</t>
        </is>
      </c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89" t="n"/>
      <c r="P25" s="46" t="inlineStr">
        <is>
          <t>1000 Litros</t>
        </is>
      </c>
      <c r="Q25" s="204" t="n"/>
      <c r="R25" s="205" t="n"/>
      <c r="S25" s="46" t="inlineStr">
        <is>
          <t>tote</t>
        </is>
      </c>
      <c r="T25" s="204" t="n"/>
      <c r="U25" s="205" t="n"/>
      <c r="V25" s="191">
        <f>5+2</f>
        <v/>
      </c>
      <c r="W25" s="205" t="n"/>
      <c r="X25" s="36" t="n"/>
      <c r="Y25" s="44">
        <f>663+621+620+689+769+580+639</f>
        <v/>
      </c>
      <c r="Z25" s="204" t="n"/>
      <c r="AA25" s="205" t="n"/>
      <c r="AD25" s="28" t="n"/>
    </row>
    <row r="26" ht="30.75" customHeight="1">
      <c r="A26" s="201" t="n"/>
      <c r="B26" s="192" t="inlineStr">
        <is>
          <t>Agua Contaminada con pintura proveniente de la aplicación a las carrocerías  (T)</t>
        </is>
      </c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89" t="n"/>
      <c r="P26" s="46" t="inlineStr">
        <is>
          <t>200 L</t>
        </is>
      </c>
      <c r="Q26" s="204" t="n"/>
      <c r="R26" s="205" t="n"/>
      <c r="S26" s="46" t="inlineStr">
        <is>
          <t>tambo</t>
        </is>
      </c>
      <c r="T26" s="204" t="n"/>
      <c r="U26" s="205" t="n"/>
      <c r="V26" s="191">
        <f>4+4+4+3</f>
        <v/>
      </c>
      <c r="W26" s="205" t="n"/>
      <c r="X26" s="36" t="n"/>
      <c r="Y26" s="44">
        <f>670+567+480+244</f>
        <v/>
      </c>
      <c r="Z26" s="204" t="n"/>
      <c r="AA26" s="205" t="n"/>
      <c r="AD26" s="28" t="n"/>
    </row>
    <row r="27" ht="28.5" customHeight="1">
      <c r="A27" s="201" t="n"/>
      <c r="B27" s="192" t="inlineStr">
        <is>
          <t>Agua Contaminada con pintura proveniente de la aplicación a las carrocerías  (T)</t>
        </is>
      </c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89" t="n"/>
      <c r="P27" s="46" t="inlineStr">
        <is>
          <t>1000 Litros</t>
        </is>
      </c>
      <c r="Q27" s="204" t="n"/>
      <c r="R27" s="205" t="n"/>
      <c r="S27" s="46" t="inlineStr">
        <is>
          <t>tote</t>
        </is>
      </c>
      <c r="T27" s="204" t="n"/>
      <c r="U27" s="205" t="n"/>
      <c r="V27" s="191" t="n">
        <v>5</v>
      </c>
      <c r="W27" s="205" t="n"/>
      <c r="X27" s="36" t="n"/>
      <c r="Y27" s="44">
        <f>1000+1063+1045+1045+1038</f>
        <v/>
      </c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inlineStr">
        <is>
          <t>Sello Gastado: proveniente de la aplicación de sellos a carcazas  (T)</t>
        </is>
      </c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89" t="n"/>
      <c r="P28" s="46" t="inlineStr">
        <is>
          <t>1000 Litros</t>
        </is>
      </c>
      <c r="Q28" s="204" t="n"/>
      <c r="R28" s="205" t="n"/>
      <c r="S28" s="46" t="inlineStr">
        <is>
          <t>tote</t>
        </is>
      </c>
      <c r="T28" s="204" t="n"/>
      <c r="U28" s="205" t="n"/>
      <c r="V28" s="45">
        <f>2+1</f>
        <v/>
      </c>
      <c r="W28" s="205" t="n"/>
      <c r="X28" s="39" t="n"/>
      <c r="Y28" s="45">
        <f>1012+1320+1330</f>
        <v/>
      </c>
      <c r="Z28" s="204" t="n"/>
      <c r="AA28" s="205" t="n"/>
      <c r="AD28" s="29" t="n"/>
    </row>
    <row r="29" ht="29.25" customHeight="1">
      <c r="A29" s="201" t="n"/>
      <c r="B29" s="192" t="inlineStr">
        <is>
          <t>Sello Gastado: proveniente de la aplicación de sellos a carcazas  (T)</t>
        </is>
      </c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89" t="n"/>
      <c r="P29" s="46" t="inlineStr">
        <is>
          <t>200 L</t>
        </is>
      </c>
      <c r="Q29" s="204" t="n"/>
      <c r="R29" s="205" t="n"/>
      <c r="S29" s="190" t="inlineStr">
        <is>
          <t>tambo</t>
        </is>
      </c>
      <c r="T29" s="204" t="n"/>
      <c r="U29" s="205" t="n"/>
      <c r="V29" s="45">
        <f>4+4+3+4+4+4+4+4</f>
        <v/>
      </c>
      <c r="W29" s="205" t="n"/>
      <c r="X29" s="39" t="n"/>
      <c r="Y29" s="45">
        <f>560+177+91+411+525+298+272+139</f>
        <v/>
      </c>
      <c r="Z29" s="204" t="n"/>
      <c r="AA29" s="205" t="n"/>
      <c r="AD29" s="29" t="n"/>
    </row>
    <row r="30" ht="24.75" customHeight="1">
      <c r="A30" s="201" t="n"/>
      <c r="B30" s="163" t="inlineStr">
        <is>
          <t>Lodos de Fosfatizado proveniente de la lavadora de fosfatizado (C)  (T)</t>
        </is>
      </c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46" t="inlineStr">
        <is>
          <t>200 L</t>
        </is>
      </c>
      <c r="Q30" s="204" t="n"/>
      <c r="R30" s="205" t="n"/>
      <c r="S30" s="46" t="inlineStr">
        <is>
          <t>tambo</t>
        </is>
      </c>
      <c r="T30" s="204" t="n"/>
      <c r="U30" s="205" t="n"/>
      <c r="V30" s="44">
        <f>3+3</f>
        <v/>
      </c>
      <c r="W30" s="205" t="n"/>
      <c r="X30" s="40" t="n"/>
      <c r="Y30" s="44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122">
        <f>SUM(V20:W30)</f>
        <v/>
      </c>
      <c r="W31" s="202" t="n"/>
      <c r="X31" s="184" t="n"/>
      <c r="Y31" s="123">
        <f>SUM(Y20:AA30)</f>
        <v/>
      </c>
      <c r="Z31" s="202" t="n"/>
      <c r="AA31" s="202" t="n"/>
      <c r="AD31" s="29" t="n"/>
    </row>
    <row r="32" ht="17.25" customHeight="1">
      <c r="A32" s="201" t="n"/>
      <c r="B32" s="104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06" t="n"/>
      <c r="W32" s="204" t="n"/>
      <c r="X32" s="20" t="n"/>
      <c r="Y32" s="107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8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8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9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127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6" t="inlineStr">
        <is>
          <t>Vania Guadalupe Cruz Ríos</t>
        </is>
      </c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76" t="inlineStr">
        <is>
          <t>TRANSPORTISTA</t>
        </is>
      </c>
      <c r="B37" s="69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6" t="inlineStr">
        <is>
          <t>DOMICILIO:</t>
        </is>
      </c>
      <c r="C38" s="204" t="n"/>
      <c r="D38" s="204" t="n"/>
      <c r="E38" s="205" t="n"/>
      <c r="F38" s="228" t="inlineStr">
        <is>
          <t>CALLE DE LA INDUSTRIA, NUM 102, COL.SALINAS VICTORIA, SALINAS VICTORIA, NUEVO LEON, CP 65500</t>
        </is>
      </c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118" t="inlineStr">
        <is>
          <t>TEL.</t>
        </is>
      </c>
      <c r="U38" s="205" t="n"/>
      <c r="V38" s="229" t="inlineStr">
        <is>
          <t>81-13-44-00-00</t>
        </is>
      </c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158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0" t="inlineStr">
        <is>
          <t>19-I-030D-19</t>
        </is>
      </c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7" t="inlineStr">
        <is>
          <t>NO. DE REGISTRO S.C.T.</t>
        </is>
      </c>
      <c r="U39" s="204" t="n"/>
      <c r="V39" s="204" t="n"/>
      <c r="W39" s="204" t="n"/>
      <c r="X39" s="205" t="n"/>
      <c r="Y39" s="230" t="inlineStr">
        <is>
          <t>1938SAI07062011230301023</t>
        </is>
      </c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16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6" t="inlineStr">
        <is>
          <t>NOMBRE:</t>
        </is>
      </c>
      <c r="C41" s="204" t="n"/>
      <c r="D41" s="205" t="n"/>
      <c r="E41" s="231" t="inlineStr">
        <is>
          <t>José Fernando Morales Meza</t>
        </is>
      </c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6" t="inlineStr">
        <is>
          <t>CARGO:</t>
        </is>
      </c>
      <c r="C42" s="204" t="n"/>
      <c r="D42" s="205" t="n"/>
      <c r="E42" s="11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>
        <v>45791</v>
      </c>
      <c r="X42" s="204" t="n"/>
      <c r="Y42" s="204" t="n"/>
      <c r="Z42" s="204" t="n"/>
      <c r="AA42" s="217" t="n"/>
    </row>
    <row r="43" ht="15" customHeight="1">
      <c r="A43" s="201" t="n"/>
      <c r="B43" s="64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156" t="inlineStr">
        <is>
          <t>PESQUERIA-SALINAS VICTORIA</t>
        </is>
      </c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51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inlineStr">
        <is>
          <t xml:space="preserve">T3 TRACTOR </t>
        </is>
      </c>
      <c r="K45" s="209" t="n"/>
      <c r="L45" s="209" t="n"/>
      <c r="M45" s="209" t="n"/>
      <c r="N45" s="209" t="n"/>
      <c r="O45" s="209" t="n"/>
      <c r="P45" s="234" t="n"/>
      <c r="Q45" s="81" t="inlineStr">
        <is>
          <t>No. DE PLACA:</t>
        </is>
      </c>
      <c r="R45" s="209" t="n"/>
      <c r="S45" s="209" t="n"/>
      <c r="T45" s="209" t="n"/>
      <c r="U45" s="234" t="n"/>
      <c r="V45" s="236" t="inlineStr">
        <is>
          <t>43AK9M</t>
        </is>
      </c>
      <c r="W45" s="209" t="n"/>
      <c r="X45" s="209" t="n"/>
      <c r="Y45" s="209" t="n"/>
      <c r="Z45" s="209" t="n"/>
      <c r="AA45" s="210" t="n"/>
    </row>
    <row r="46" ht="16.5" customHeight="1">
      <c r="A46" s="76" t="inlineStr">
        <is>
          <t>DESTINATARIO</t>
        </is>
      </c>
      <c r="B46" s="99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inlineStr">
        <is>
          <t>SERVICIOS AMBIENTALES INTERNACIONALES S. DE R.L. DE C.V.</t>
        </is>
      </c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10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07" t="inlineStr">
        <is>
          <t>19-II-004-D-2020</t>
        </is>
      </c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12" t="inlineStr">
        <is>
          <t>DOMICILIO:</t>
        </is>
      </c>
      <c r="C48" s="204" t="n"/>
      <c r="D48" s="204" t="n"/>
      <c r="E48" s="204" t="n"/>
      <c r="F48" s="204" t="n"/>
      <c r="G48" s="205" t="n"/>
      <c r="H48" s="238" t="inlineStr">
        <is>
          <t>CALLE DE LA INDUSTRIA, NUM 102, COL.SALINAS VICTORIA, SALINAS VICTORIA, NUEVO LEON, CP 65500</t>
        </is>
      </c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4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12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15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6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8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6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118" t="inlineStr">
        <is>
          <t>FECHA: DE RECEPCIÓN:</t>
        </is>
      </c>
      <c r="T53" s="204" t="n"/>
      <c r="U53" s="204" t="n"/>
      <c r="V53" s="205" t="n"/>
      <c r="W53" s="119" t="n"/>
      <c r="X53" s="204" t="n"/>
      <c r="Y53" s="205" t="n"/>
      <c r="Z53" s="119" t="n"/>
      <c r="AA53" s="18" t="n"/>
    </row>
    <row r="54" ht="15.75" customHeight="1">
      <c r="B54" s="116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13" t="inlineStr">
        <is>
          <t>DIA</t>
        </is>
      </c>
      <c r="X54" s="204" t="n"/>
      <c r="Y54" s="205" t="n"/>
      <c r="Z54" s="113" t="inlineStr">
        <is>
          <t>MES</t>
        </is>
      </c>
      <c r="AA54" s="21" t="inlineStr">
        <is>
          <t>AÑO</t>
        </is>
      </c>
    </row>
    <row r="55" ht="12.75" customHeight="1">
      <c r="B55" s="109" t="inlineStr">
        <is>
          <t xml:space="preserve">DESTINATARIO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08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scale="6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32" zoomScale="91" zoomScaleNormal="91" zoomScaleSheetLayoutView="91" workbookViewId="0">
      <selection activeCell="P20" sqref="P20:R20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1" t="inlineStr">
        <is>
          <t>SECRETARIA DE MEDIO AMBIENTE Y RECURSOS NATURALES
INSTITUTO NACIONAL DE ECOLOGIA
DIRECCION GENERAL DE MATERIALES,
RESIDUOS Y ACTIVIDADES RIESGOSAS</t>
        </is>
      </c>
      <c r="X1" s="131" t="n"/>
      <c r="Y1" s="131" t="n"/>
      <c r="Z1" s="131" t="n"/>
    </row>
    <row r="2" ht="6" customHeight="1">
      <c r="X2" s="131" t="n"/>
      <c r="Y2" s="131" t="n"/>
      <c r="Z2" s="131" t="n"/>
    </row>
    <row r="3" ht="6" customHeight="1">
      <c r="X3" s="131" t="n"/>
      <c r="Y3" s="131" t="n"/>
      <c r="Z3" s="131" t="n"/>
    </row>
    <row r="4" ht="12.75" customHeight="1">
      <c r="X4" s="131" t="n"/>
      <c r="Y4" s="131" t="n"/>
      <c r="Z4" s="131" t="n"/>
    </row>
    <row r="5" ht="23.25" customHeight="1">
      <c r="X5" s="131" t="n"/>
      <c r="Y5" s="131" t="n"/>
      <c r="Z5" s="131" t="n"/>
      <c r="AA5" s="13" t="n"/>
    </row>
    <row r="6" ht="12" customHeight="1">
      <c r="X6" s="131" t="n"/>
      <c r="Y6" s="131" t="n"/>
      <c r="Z6" s="131" t="n"/>
    </row>
    <row r="7" ht="2.25" customHeight="1">
      <c r="G7" s="131" t="n"/>
      <c r="H7" s="131" t="n"/>
      <c r="I7" s="131" t="n"/>
      <c r="J7" s="131" t="n"/>
      <c r="K7" s="131" t="n"/>
      <c r="L7" s="131" t="n"/>
      <c r="M7" s="131" t="n"/>
      <c r="N7" s="131" t="n"/>
      <c r="O7" s="131" t="n"/>
      <c r="P7" s="131" t="n"/>
      <c r="Q7" s="131" t="n"/>
      <c r="R7" s="131" t="n"/>
      <c r="S7" s="131" t="n"/>
      <c r="T7" s="131" t="n"/>
      <c r="U7" s="131" t="n"/>
      <c r="V7" s="131" t="n"/>
      <c r="W7" s="131" t="n"/>
      <c r="X7" s="131" t="n"/>
      <c r="Y7" s="131" t="n"/>
      <c r="Z7" s="131" t="n"/>
      <c r="AA7" s="132" t="n"/>
    </row>
    <row r="8" ht="4.5" customHeight="1">
      <c r="G8" s="131" t="n"/>
      <c r="H8" s="131" t="n"/>
      <c r="I8" s="131" t="n"/>
      <c r="J8" s="131" t="n"/>
      <c r="K8" s="131" t="n"/>
      <c r="L8" s="131" t="n"/>
      <c r="M8" s="131" t="n"/>
      <c r="N8" s="131" t="n"/>
      <c r="O8" s="131" t="n"/>
      <c r="P8" s="131" t="n"/>
      <c r="Q8" s="131" t="n"/>
      <c r="R8" s="131" t="n"/>
      <c r="S8" s="131" t="n"/>
      <c r="T8" s="131" t="n"/>
      <c r="U8" s="131" t="n"/>
      <c r="V8" s="131" t="n"/>
      <c r="W8" s="131" t="n"/>
      <c r="X8" s="131" t="n"/>
      <c r="Y8" s="131" t="n"/>
      <c r="Z8" s="131" t="n"/>
    </row>
    <row r="9" ht="14.25" customHeight="1">
      <c r="G9" s="133" t="inlineStr">
        <is>
          <t>MANIFIESTO DE ENTREGA TRANSPORTE Y RECEPCION</t>
        </is>
      </c>
      <c r="W9" s="131" t="n"/>
      <c r="X9" s="131" t="n"/>
      <c r="Y9" s="131" t="n"/>
      <c r="Z9" s="131" t="n"/>
    </row>
    <row r="10" ht="2.25" customHeight="1" thickBot="1">
      <c r="A10" s="133" t="n"/>
      <c r="W10" s="132" t="n"/>
      <c r="X10" s="131" t="n"/>
      <c r="Y10" s="131" t="n"/>
      <c r="Z10" s="131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49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0" t="inlineStr">
        <is>
          <t>KMX-25-40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1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3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4" t="inlineStr">
        <is>
          <t>DOMICILIO:</t>
        </is>
      </c>
      <c r="H14" s="135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55" t="inlineStr">
        <is>
          <t>C.P.</t>
        </is>
      </c>
      <c r="S14" s="196" t="n"/>
      <c r="T14" s="196" t="n"/>
      <c r="U14" s="6" t="n"/>
      <c r="V14" s="135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4" t="inlineStr">
        <is>
          <t>MUNICIPIO O DELEGACION:</t>
        </is>
      </c>
      <c r="K15" s="169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4" t="inlineStr">
        <is>
          <t>ESTADO:</t>
        </is>
      </c>
      <c r="U15" s="170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4" t="inlineStr">
        <is>
          <t>TEL.</t>
        </is>
      </c>
      <c r="D16" s="171" t="n"/>
      <c r="E16" s="135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71" t="n"/>
      <c r="V16" s="171" t="n"/>
      <c r="W16" s="171" t="n"/>
      <c r="X16" s="171" t="n"/>
      <c r="Y16" s="171" t="n"/>
      <c r="Z16" s="171" t="n"/>
      <c r="AA16" s="172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71" t="n"/>
      <c r="C17" s="172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8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3" t="inlineStr">
        <is>
          <t>CONTENEDOR</t>
        </is>
      </c>
      <c r="Q18" s="204" t="n"/>
      <c r="R18" s="204" t="n"/>
      <c r="S18" s="204" t="n"/>
      <c r="T18" s="204" t="n"/>
      <c r="U18" s="205" t="n"/>
      <c r="V18" s="180" t="inlineStr">
        <is>
          <t>CANTIDAD TOTAL DE RESIDUO</t>
        </is>
      </c>
      <c r="W18" s="215" t="n"/>
      <c r="X18" s="180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3" t="inlineStr">
        <is>
          <t>CAPACIDAD</t>
        </is>
      </c>
      <c r="Q19" s="204" t="n"/>
      <c r="R19" s="205" t="n"/>
      <c r="S19" s="173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 (T)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46" t="inlineStr">
        <is>
          <t>1000 Litros</t>
        </is>
      </c>
      <c r="Q20" s="204" t="n"/>
      <c r="R20" s="205" t="n"/>
      <c r="S20" s="46" t="inlineStr">
        <is>
          <t>tote</t>
        </is>
      </c>
      <c r="T20" s="204" t="n"/>
      <c r="U20" s="205" t="n"/>
      <c r="V20" s="38">
        <f>8+4</f>
        <v/>
      </c>
      <c r="W20" s="205" t="n"/>
      <c r="X20" s="38" t="n"/>
      <c r="Y20" s="216">
        <f>533+520+305+233+252+487+350+280+263+469+254+315</f>
        <v/>
      </c>
      <c r="Z20" s="204" t="n"/>
      <c r="AA20" s="205" t="n"/>
      <c r="AD20" s="29" t="n"/>
    </row>
    <row r="21" ht="42.75" customHeight="1">
      <c r="A21" s="201" t="n"/>
      <c r="B21" s="192" t="inlineStr">
        <is>
          <t>Trapos, guantes y textiles contaminados con aceite hidraulico,pintura, thinner y grasa provenientes de actividades de limpieza, operación y mantenimiento (T)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89" t="n"/>
      <c r="P21" s="46" t="inlineStr">
        <is>
          <t>600 kg</t>
        </is>
      </c>
      <c r="Q21" s="204" t="n"/>
      <c r="R21" s="205" t="n"/>
      <c r="S21" s="46" t="inlineStr">
        <is>
          <t>paca</t>
        </is>
      </c>
      <c r="T21" s="204" t="n"/>
      <c r="U21" s="205" t="n"/>
      <c r="V21" s="191" t="n">
        <v>4</v>
      </c>
      <c r="W21" s="205" t="n"/>
      <c r="X21" s="36" t="n"/>
      <c r="Y21" s="44">
        <f>535+590+600+540</f>
        <v/>
      </c>
      <c r="Z21" s="204" t="n"/>
      <c r="AA21" s="205" t="n"/>
      <c r="AD21" s="29" t="n"/>
    </row>
    <row r="22" ht="28.5" customHeight="1">
      <c r="A22" s="201" t="n"/>
      <c r="B22" s="192" t="inlineStr">
        <is>
          <t>Contenedores  vacios metalicos contaminados de pintura de aceite, aceite hidraulico y sello (T)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46" t="n">
        <v>1</v>
      </c>
      <c r="Q22" s="204" t="n"/>
      <c r="R22" s="205" t="n"/>
      <c r="S22" s="46" t="inlineStr">
        <is>
          <t>pieza</t>
        </is>
      </c>
      <c r="T22" s="204" t="n"/>
      <c r="U22" s="205" t="n"/>
      <c r="V22" s="191">
        <f>332+190</f>
        <v/>
      </c>
      <c r="W22" s="205" t="n"/>
      <c r="X22" s="36" t="n"/>
      <c r="Y22" s="44">
        <f>138+223</f>
        <v/>
      </c>
      <c r="Z22" s="204" t="n"/>
      <c r="AA22" s="205" t="n"/>
      <c r="AD22" s="29" t="n"/>
    </row>
    <row r="23" ht="28.5" customHeight="1">
      <c r="A23" s="201" t="n"/>
      <c r="B23" s="192" t="inlineStr">
        <is>
          <t>Contenedores  vacios plasticos contaminados de pintura de aceite y aceite hidraulico (T)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46" t="n">
        <v>1</v>
      </c>
      <c r="Q23" s="204" t="n"/>
      <c r="R23" s="205" t="n"/>
      <c r="S23" s="190" t="inlineStr">
        <is>
          <t>pieza</t>
        </is>
      </c>
      <c r="T23" s="204" t="n"/>
      <c r="U23" s="205" t="n"/>
      <c r="V23" s="191">
        <f>70+35</f>
        <v/>
      </c>
      <c r="W23" s="205" t="n"/>
      <c r="X23" s="36" t="n"/>
      <c r="Y23" s="44">
        <f>106+72</f>
        <v/>
      </c>
      <c r="Z23" s="204" t="n"/>
      <c r="AA23" s="205" t="n"/>
      <c r="AD23" s="29" t="n"/>
    </row>
    <row r="24" ht="28.5" customHeight="1">
      <c r="A24" s="201" t="n"/>
      <c r="B24" s="192" t="inlineStr">
        <is>
          <t>Filtros contaminados con pigmentos y agua provenientes de la Planta de pintura  (T)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46" t="inlineStr">
        <is>
          <t>1000 Litros</t>
        </is>
      </c>
      <c r="Q24" s="204" t="n"/>
      <c r="R24" s="205" t="n"/>
      <c r="S24" s="46" t="inlineStr">
        <is>
          <t>tote</t>
        </is>
      </c>
      <c r="T24" s="204" t="n"/>
      <c r="U24" s="205" t="n"/>
      <c r="V24" s="45" t="n">
        <v>7</v>
      </c>
      <c r="W24" s="205" t="n"/>
      <c r="X24" s="45" t="n"/>
      <c r="Y24" s="45">
        <f>360+433+306+345+441+305+355</f>
        <v/>
      </c>
      <c r="Z24" s="204" t="n"/>
      <c r="AA24" s="205" t="n"/>
      <c r="AD24" s="29" t="n"/>
    </row>
    <row r="25" ht="18.75" customHeight="1">
      <c r="A25" s="201" t="n"/>
      <c r="B25" s="192" t="inlineStr">
        <is>
          <t>Lodos de Clara provenientes de residuos de casetas de pintura  (T)</t>
        </is>
      </c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89" t="n"/>
      <c r="P25" s="46" t="inlineStr">
        <is>
          <t>1000 Litros</t>
        </is>
      </c>
      <c r="Q25" s="204" t="n"/>
      <c r="R25" s="205" t="n"/>
      <c r="S25" s="46" t="inlineStr">
        <is>
          <t>tote</t>
        </is>
      </c>
      <c r="T25" s="204" t="n"/>
      <c r="U25" s="205" t="n"/>
      <c r="V25" s="191">
        <f>5+2</f>
        <v/>
      </c>
      <c r="W25" s="205" t="n"/>
      <c r="X25" s="36" t="n"/>
      <c r="Y25" s="44">
        <f>663+621+620+689+769+580+639</f>
        <v/>
      </c>
      <c r="Z25" s="204" t="n"/>
      <c r="AA25" s="205" t="n"/>
      <c r="AD25" s="28" t="n"/>
    </row>
    <row r="26" ht="30.75" customHeight="1">
      <c r="A26" s="201" t="n"/>
      <c r="B26" s="192" t="inlineStr">
        <is>
          <t>Agua Contaminada con pintura proveniente de la aplicación a las carrocerías  (T)</t>
        </is>
      </c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89" t="n"/>
      <c r="P26" s="46" t="inlineStr">
        <is>
          <t>200 L</t>
        </is>
      </c>
      <c r="Q26" s="204" t="n"/>
      <c r="R26" s="205" t="n"/>
      <c r="S26" s="46" t="inlineStr">
        <is>
          <t>tambo</t>
        </is>
      </c>
      <c r="T26" s="204" t="n"/>
      <c r="U26" s="205" t="n"/>
      <c r="V26" s="191">
        <f>4+4+4+3</f>
        <v/>
      </c>
      <c r="W26" s="205" t="n"/>
      <c r="X26" s="36" t="n"/>
      <c r="Y26" s="44">
        <f>670+567+480+244</f>
        <v/>
      </c>
      <c r="Z26" s="204" t="n"/>
      <c r="AA26" s="205" t="n"/>
      <c r="AD26" s="28" t="n"/>
    </row>
    <row r="27" ht="28.5" customHeight="1">
      <c r="A27" s="201" t="n"/>
      <c r="B27" s="192" t="inlineStr">
        <is>
          <t>Agua Contaminada con pintura proveniente de la aplicación a las carrocerías  (T)</t>
        </is>
      </c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89" t="n"/>
      <c r="P27" s="46" t="inlineStr">
        <is>
          <t>1000 Litros</t>
        </is>
      </c>
      <c r="Q27" s="204" t="n"/>
      <c r="R27" s="205" t="n"/>
      <c r="S27" s="46" t="inlineStr">
        <is>
          <t>tote</t>
        </is>
      </c>
      <c r="T27" s="204" t="n"/>
      <c r="U27" s="205" t="n"/>
      <c r="V27" s="191" t="n">
        <v>5</v>
      </c>
      <c r="W27" s="205" t="n"/>
      <c r="X27" s="36" t="n"/>
      <c r="Y27" s="44">
        <f>1000+1063+1045+1045+1038</f>
        <v/>
      </c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inlineStr">
        <is>
          <t>Sello Gastado: proveniente de la aplicación de sellos a carcazas  (T)</t>
        </is>
      </c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89" t="n"/>
      <c r="P28" s="46" t="inlineStr">
        <is>
          <t>1000 Litros</t>
        </is>
      </c>
      <c r="Q28" s="204" t="n"/>
      <c r="R28" s="205" t="n"/>
      <c r="S28" s="46" t="inlineStr">
        <is>
          <t>tote</t>
        </is>
      </c>
      <c r="T28" s="204" t="n"/>
      <c r="U28" s="205" t="n"/>
      <c r="V28" s="45">
        <f>2+1</f>
        <v/>
      </c>
      <c r="W28" s="205" t="n"/>
      <c r="X28" s="39" t="n"/>
      <c r="Y28" s="45">
        <f>1012+1320+1330</f>
        <v/>
      </c>
      <c r="Z28" s="204" t="n"/>
      <c r="AA28" s="205" t="n"/>
      <c r="AD28" s="29" t="n"/>
    </row>
    <row r="29" ht="29.25" customHeight="1">
      <c r="A29" s="201" t="n"/>
      <c r="B29" s="192" t="inlineStr">
        <is>
          <t>Sello Gastado: proveniente de la aplicación de sellos a carcazas  (T)</t>
        </is>
      </c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89" t="n"/>
      <c r="P29" s="46" t="inlineStr">
        <is>
          <t>200 L</t>
        </is>
      </c>
      <c r="Q29" s="204" t="n"/>
      <c r="R29" s="205" t="n"/>
      <c r="S29" s="190" t="inlineStr">
        <is>
          <t>tambo</t>
        </is>
      </c>
      <c r="T29" s="204" t="n"/>
      <c r="U29" s="205" t="n"/>
      <c r="V29" s="45">
        <f>4+4+3+4+4+4+4+4</f>
        <v/>
      </c>
      <c r="W29" s="205" t="n"/>
      <c r="X29" s="39" t="n"/>
      <c r="Y29" s="45">
        <f>560+177+91+411+525+298+272+139</f>
        <v/>
      </c>
      <c r="Z29" s="204" t="n"/>
      <c r="AA29" s="205" t="n"/>
      <c r="AD29" s="29" t="n"/>
    </row>
    <row r="30" ht="24.75" customHeight="1">
      <c r="A30" s="201" t="n"/>
      <c r="B30" s="163" t="inlineStr">
        <is>
          <t>Lodos de Fosfatizado proveniente de la lavadora de fosfatizado (C)  (T)</t>
        </is>
      </c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46" t="inlineStr">
        <is>
          <t>200 L</t>
        </is>
      </c>
      <c r="Q30" s="204" t="n"/>
      <c r="R30" s="205" t="n"/>
      <c r="S30" s="46" t="inlineStr">
        <is>
          <t>tambo</t>
        </is>
      </c>
      <c r="T30" s="204" t="n"/>
      <c r="U30" s="205" t="n"/>
      <c r="V30" s="44">
        <f>3+3</f>
        <v/>
      </c>
      <c r="W30" s="205" t="n"/>
      <c r="X30" s="40" t="n"/>
      <c r="Y30" s="44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20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122">
        <f>SUM(V20:W30)</f>
        <v/>
      </c>
      <c r="W31" s="202" t="n"/>
      <c r="X31" s="184" t="n"/>
      <c r="Y31" s="123">
        <f>SUM(Y20:AA30)</f>
        <v/>
      </c>
      <c r="Z31" s="202" t="n"/>
      <c r="AA31" s="202" t="n"/>
      <c r="AD31" s="29" t="n"/>
    </row>
    <row r="32" ht="17.25" customHeight="1">
      <c r="A32" s="201" t="n"/>
      <c r="B32" s="104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93" t="n"/>
      <c r="W32" s="204" t="n"/>
      <c r="X32" s="20" t="n"/>
      <c r="Y32" s="107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8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8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9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127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6" t="inlineStr">
        <is>
          <t>Vania Guadalupe Cruz Ríos</t>
        </is>
      </c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76" t="inlineStr">
        <is>
          <t>TRANSPORTISTA</t>
        </is>
      </c>
      <c r="B37" s="69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6" t="inlineStr">
        <is>
          <t>DOMICILIO:</t>
        </is>
      </c>
      <c r="C38" s="204" t="n"/>
      <c r="D38" s="204" t="n"/>
      <c r="E38" s="205" t="n"/>
      <c r="F38" s="228" t="inlineStr">
        <is>
          <t>CALLE DE LA INDUSTRIA, NUM 102, COL.SALINAS VICTORIA, SALINAS VICTORIA, NUEVO LEON, CP 65500</t>
        </is>
      </c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118" t="inlineStr">
        <is>
          <t>TEL.</t>
        </is>
      </c>
      <c r="U38" s="205" t="n"/>
      <c r="V38" s="229" t="inlineStr">
        <is>
          <t>81-13-44-00-00</t>
        </is>
      </c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158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0" t="inlineStr">
        <is>
          <t>19-I-030D-19</t>
        </is>
      </c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7" t="inlineStr">
        <is>
          <t>NO. DE REGISTRO S.C.T.</t>
        </is>
      </c>
      <c r="U39" s="204" t="n"/>
      <c r="V39" s="204" t="n"/>
      <c r="W39" s="204" t="n"/>
      <c r="X39" s="205" t="n"/>
      <c r="Y39" s="230" t="inlineStr">
        <is>
          <t>1938SAI07062011230301023</t>
        </is>
      </c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16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6" t="inlineStr">
        <is>
          <t>NOMBRE:</t>
        </is>
      </c>
      <c r="C41" s="204" t="n"/>
      <c r="D41" s="205" t="n"/>
      <c r="E41" s="231" t="inlineStr">
        <is>
          <t>José Fernando Morales Meza</t>
        </is>
      </c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6" t="inlineStr">
        <is>
          <t>CARGO:</t>
        </is>
      </c>
      <c r="C42" s="204" t="n"/>
      <c r="D42" s="205" t="n"/>
      <c r="E42" s="11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>
        <v>45791</v>
      </c>
      <c r="X42" s="204" t="n"/>
      <c r="Y42" s="204" t="n"/>
      <c r="Z42" s="204" t="n"/>
      <c r="AA42" s="217" t="n"/>
    </row>
    <row r="43" ht="15" customHeight="1">
      <c r="A43" s="201" t="n"/>
      <c r="B43" s="64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156" t="inlineStr">
        <is>
          <t>PESQUERIA-SALINAS VICTORIA</t>
        </is>
      </c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51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inlineStr">
        <is>
          <t xml:space="preserve">T3 TRACTOR </t>
        </is>
      </c>
      <c r="K45" s="209" t="n"/>
      <c r="L45" s="209" t="n"/>
      <c r="M45" s="209" t="n"/>
      <c r="N45" s="209" t="n"/>
      <c r="O45" s="209" t="n"/>
      <c r="P45" s="234" t="n"/>
      <c r="Q45" s="81" t="inlineStr">
        <is>
          <t>No. DE PLACA:</t>
        </is>
      </c>
      <c r="R45" s="209" t="n"/>
      <c r="S45" s="209" t="n"/>
      <c r="T45" s="209" t="n"/>
      <c r="U45" s="234" t="n"/>
      <c r="V45" s="236" t="inlineStr">
        <is>
          <t>43AK9M</t>
        </is>
      </c>
      <c r="W45" s="209" t="n"/>
      <c r="X45" s="209" t="n"/>
      <c r="Y45" s="209" t="n"/>
      <c r="Z45" s="209" t="n"/>
      <c r="AA45" s="210" t="n"/>
    </row>
    <row r="46" ht="16.5" customHeight="1">
      <c r="A46" s="76" t="inlineStr">
        <is>
          <t>DESTINATARIO</t>
        </is>
      </c>
      <c r="B46" s="99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inlineStr">
        <is>
          <t>SERVICIOS AMBIENTALES INTERNACIONALES S. DE R.L. DE C.V.</t>
        </is>
      </c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10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07" t="inlineStr">
        <is>
          <t>19-II-004-D-2020</t>
        </is>
      </c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12" t="inlineStr">
        <is>
          <t>DOMICILIO:</t>
        </is>
      </c>
      <c r="C48" s="204" t="n"/>
      <c r="D48" s="204" t="n"/>
      <c r="E48" s="204" t="n"/>
      <c r="F48" s="204" t="n"/>
      <c r="G48" s="205" t="n"/>
      <c r="H48" s="238" t="inlineStr">
        <is>
          <t>CALLE DE LA INDUSTRIA, NUM 102, COL.SALINAS VICTORIA, SALINAS VICTORIA, NUEVO LEON, CP 65500</t>
        </is>
      </c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4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12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15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6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8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6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118" t="inlineStr">
        <is>
          <t>FECHA: DE RECEPCIÓN:</t>
        </is>
      </c>
      <c r="T53" s="204" t="n"/>
      <c r="U53" s="204" t="n"/>
      <c r="V53" s="205" t="n"/>
      <c r="W53" s="119" t="n"/>
      <c r="X53" s="204" t="n"/>
      <c r="Y53" s="205" t="n"/>
      <c r="Z53" s="119" t="n"/>
      <c r="AA53" s="18" t="n"/>
    </row>
    <row r="54" ht="15.75" customHeight="1">
      <c r="B54" s="116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13" t="inlineStr">
        <is>
          <t>DIA</t>
        </is>
      </c>
      <c r="X54" s="204" t="n"/>
      <c r="Y54" s="205" t="n"/>
      <c r="Z54" s="113" t="inlineStr">
        <is>
          <t>MES</t>
        </is>
      </c>
      <c r="AA54" s="21" t="inlineStr">
        <is>
          <t>AÑO</t>
        </is>
      </c>
    </row>
    <row r="55" ht="12.75" customHeight="1">
      <c r="B55" s="109" t="inlineStr">
        <is>
          <t xml:space="preserve">TRANSPORTISTA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08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scale="6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45" sqref="B45:AA45"/>
    </sheetView>
  </sheetViews>
  <sheetFormatPr baseColWidth="8" defaultColWidth="11.453125" defaultRowHeight="12.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B2:B26"/>
  <sheetViews>
    <sheetView showGridLines="0" topLeftCell="A14" workbookViewId="0">
      <selection activeCell="B45" sqref="B45:AA45"/>
    </sheetView>
  </sheetViews>
  <sheetFormatPr baseColWidth="8" defaultColWidth="9.1796875" defaultRowHeight="20"/>
  <cols>
    <col width="9.1796875" customWidth="1" style="9" min="1" max="1"/>
    <col width="174" customWidth="1" style="9" min="2" max="2"/>
    <col width="127.453125" customWidth="1" style="9" min="3" max="15"/>
    <col width="9.1796875" customWidth="1" style="9" min="16" max="16384"/>
  </cols>
  <sheetData>
    <row r="2" ht="31.5" customFormat="1" customHeight="1" s="26">
      <c r="B2" s="22" t="inlineStr">
        <is>
          <t>Trapos, guantes y textiles contaminados con aceite hidraulico,pintura, thinner y grasa provenientes de actividades de limpieza, operación y mantenimiento (T)</t>
        </is>
      </c>
    </row>
    <row r="3" ht="20.25" customHeight="1">
      <c r="B3" s="22" t="inlineStr">
        <is>
          <t>Plasticos contaminados con aceite hidraulico y pintura provenientes de actividades de limpieza y operación (T)</t>
        </is>
      </c>
    </row>
    <row r="4" ht="20.25" customHeight="1">
      <c r="B4" s="22" t="inlineStr">
        <is>
          <t>Papel contaminado con pintura proveniente de la actividad de retoque de carrocerias (T)</t>
        </is>
      </c>
    </row>
    <row r="5" ht="20.25" customHeight="1">
      <c r="B5" s="22" t="inlineStr">
        <is>
          <t>Tambos vacios metalicos contaminados con aceite hidraulico, liquidos para frenos y sello (T)</t>
        </is>
      </c>
    </row>
    <row r="6" ht="20.25" customHeight="1">
      <c r="B6" s="22" t="inlineStr">
        <is>
          <t>Tambos vacios plasticos contaminados  limpiadores con base de hidroxido de potasio (T)</t>
        </is>
      </c>
    </row>
    <row r="7" ht="20.25" customHeight="1">
      <c r="B7" s="22" t="inlineStr">
        <is>
          <t>Lodos de Fosfatizado proveniente de la lavadora de fosfatizado (C)  (T)</t>
        </is>
      </c>
    </row>
    <row r="8" ht="35.25" customHeight="1">
      <c r="B8" s="23" t="inlineStr">
        <is>
          <t>Contenedores  vacios metalicos  contaminados de pintura de aceite, aceite hidraulico y sello (T)</t>
        </is>
      </c>
    </row>
    <row r="9" ht="20.25" customHeight="1">
      <c r="B9" s="22" t="inlineStr">
        <is>
          <t>Contenedores  vacios plasticos   contaminados de pintura de aceite y aceite hidraulico (T)</t>
        </is>
      </c>
    </row>
    <row r="10" ht="20.25" customHeight="1">
      <c r="B10" s="22" t="inlineStr">
        <is>
          <t xml:space="preserve">Aceite Gastado  proveniente de los mantenimientos realizados a los equipos (T) </t>
        </is>
      </c>
    </row>
    <row r="11" ht="20.25" customHeight="1">
      <c r="B11" s="22" t="inlineStr">
        <is>
          <t xml:space="preserve">Solventes Mezclados con base de thinner  provenientes de las actividades de limpieza y/o los mantenimientos realizados a los equipos . (T) (I) </t>
        </is>
      </c>
    </row>
    <row r="12" ht="20.25" customHeight="1">
      <c r="B12" s="22" t="inlineStr">
        <is>
          <t>Totes contaminados plásticos  con aceite hidraulico (T)</t>
        </is>
      </c>
    </row>
    <row r="13" ht="20.25" customHeight="1">
      <c r="B13" s="22" t="inlineStr">
        <is>
          <t>Agua Contaminada con pintura proveniente de la aplicación a las carrocerías  (T)</t>
        </is>
      </c>
    </row>
    <row r="14" ht="20.25" customHeight="1">
      <c r="B14" s="23" t="inlineStr">
        <is>
          <t>Filtros contaminados con pigmentos y agua provenientes de la Planta Tratadora de Aguas Residuales  (T)</t>
        </is>
      </c>
    </row>
    <row r="15" ht="20.25" customHeight="1">
      <c r="B15" s="22" t="inlineStr">
        <is>
          <t>Sello Gastado: proveniente de la aplicación de sellos a carcazas  (T)</t>
        </is>
      </c>
    </row>
    <row r="16" ht="20.25" customHeight="1">
      <c r="B16" s="22" t="inlineStr">
        <is>
          <t>Residuos No Anatomicos : algodón, gasas,vendas ,sabanas,guantes provenientes de curaciones  (B)</t>
        </is>
      </c>
    </row>
    <row r="17" ht="20.25" customHeight="1">
      <c r="B17" s="22" t="inlineStr">
        <is>
          <t>Objetos Punzocortantes provenientes de procedimientos medicos : lancetas, agujas, bisturís.  (B)</t>
        </is>
      </c>
    </row>
    <row r="18" ht="20.25" customHeight="1">
      <c r="B18" s="22" t="inlineStr">
        <is>
          <t>Pilas Alcalinas  (T)</t>
        </is>
      </c>
    </row>
    <row r="19" ht="20.25" customHeight="1">
      <c r="B19" s="22" t="inlineStr">
        <is>
          <t>Baterias de equipos automotores  (C)  (T)</t>
        </is>
      </c>
    </row>
    <row r="20" ht="20.25" customHeight="1">
      <c r="B20" s="23" t="inlineStr">
        <is>
          <t>Lodos de Clara provenientes de residuos de casetas de pintura  (T)</t>
        </is>
      </c>
    </row>
    <row r="21" ht="20.25" customHeight="1">
      <c r="B21" s="22" t="inlineStr">
        <is>
          <t>Rebaba y Eslinga Metalica impregnada con aceite proveniente del mantenimiento a troqueles  (T)</t>
        </is>
      </c>
    </row>
    <row r="22" ht="20.25" customHeight="1">
      <c r="B22" s="22" t="inlineStr">
        <is>
          <t>Lamparas Flourescentes  (T)</t>
        </is>
      </c>
    </row>
    <row r="23" customFormat="1" s="26">
      <c r="B23" s="22" t="inlineStr">
        <is>
          <t>Filtros contaminados con pigmentos y agua provenientes de la Planta de pintura  (T)</t>
        </is>
      </c>
    </row>
    <row r="24" customFormat="1" s="26">
      <c r="B24" s="24" t="inlineStr">
        <is>
          <t>Contenedores vacios metálicos de gases refrigerantes   (T)</t>
        </is>
      </c>
    </row>
    <row r="25" customFormat="1" s="26">
      <c r="B25" s="25" t="inlineStr">
        <is>
          <t>Catalizadores gastados de equipos automotores (C)  (T)</t>
        </is>
      </c>
    </row>
    <row r="26" customFormat="1" s="26">
      <c r="B26" s="25" t="inlineStr">
        <is>
          <t>Baterias automotrices de metal litio (C)  (T)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acastillo</dc:creator>
  <dcterms:created xsi:type="dcterms:W3CDTF">2007-10-16T14:24:22Z</dcterms:created>
  <dcterms:modified xsi:type="dcterms:W3CDTF">2025-05-30T18:50:35Z</dcterms:modified>
  <cp:lastModifiedBy>Rodrigo Narvaez</cp:lastModifiedBy>
  <cp:lastPrinted>2025-05-22T04:14:16Z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9d9c220c-3247-4b4d-a56e-fa800bfa6261_Enabled" fmtid="{D5CDD505-2E9C-101B-9397-08002B2CF9AE}" pid="2">
    <vt:lpwstr>true</vt:lpwstr>
  </property>
  <property name="MSIP_Label_9d9c220c-3247-4b4d-a56e-fa800bfa6261_SetDate" fmtid="{D5CDD505-2E9C-101B-9397-08002B2CF9AE}" pid="3">
    <vt:lpwstr>2023-01-23T20:07:07Z</vt:lpwstr>
  </property>
  <property name="MSIP_Label_9d9c220c-3247-4b4d-a56e-fa800bfa6261_Method" fmtid="{D5CDD505-2E9C-101B-9397-08002B2CF9AE}" pid="4">
    <vt:lpwstr>Standard</vt:lpwstr>
  </property>
  <property name="MSIP_Label_9d9c220c-3247-4b4d-a56e-fa800bfa6261_Name" fmtid="{D5CDD505-2E9C-101B-9397-08002B2CF9AE}" pid="5">
    <vt:lpwstr>Public</vt:lpwstr>
  </property>
  <property name="MSIP_Label_9d9c220c-3247-4b4d-a56e-fa800bfa6261_SiteId" fmtid="{D5CDD505-2E9C-101B-9397-08002B2CF9AE}" pid="6">
    <vt:lpwstr>5fed94a0-4129-44a0-b507-a83a5c9e6dac</vt:lpwstr>
  </property>
  <property name="MSIP_Label_9d9c220c-3247-4b4d-a56e-fa800bfa6261_ActionId" fmtid="{D5CDD505-2E9C-101B-9397-08002B2CF9AE}" pid="7">
    <vt:lpwstr>028873e2-3296-43ca-a50f-610a81d8122e</vt:lpwstr>
  </property>
  <property name="MSIP_Label_9d9c220c-3247-4b4d-a56e-fa800bfa6261_ContentBits" fmtid="{D5CDD505-2E9C-101B-9397-08002B2CF9AE}" pid="8">
    <vt:lpwstr>0</vt:lpwstr>
  </property>
</Properties>
</file>