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thonProjects\QuickFSScraping\financial_files\excel\"/>
    </mc:Choice>
  </mc:AlternateContent>
  <xr:revisionPtr revIDLastSave="0" documentId="13_ncr:1_{A1117F0E-A7E0-4B3D-9770-F7B04EB37620}" xr6:coauthVersionLast="45" xr6:coauthVersionMax="45" xr10:uidLastSave="{00000000-0000-0000-0000-000000000000}"/>
  <bookViews>
    <workbookView xWindow="22860" yWindow="4665" windowWidth="15540" windowHeight="10830" activeTab="4" xr2:uid="{00000000-000D-0000-FFFF-FFFF00000000}"/>
  </bookViews>
  <sheets>
    <sheet name="overview" sheetId="1" r:id="rId1"/>
    <sheet name="income statement" sheetId="2" r:id="rId2"/>
    <sheet name="balance sheet" sheetId="3" r:id="rId3"/>
    <sheet name="cash flow" sheetId="4" r:id="rId4"/>
    <sheet name="key ratios" sheetId="5" r:id="rId5"/>
  </sheets>
  <calcPr calcId="191029"/>
</workbook>
</file>

<file path=xl/calcChain.xml><?xml version="1.0" encoding="utf-8"?>
<calcChain xmlns="http://schemas.openxmlformats.org/spreadsheetml/2006/main">
  <c r="N27" i="5" l="1"/>
  <c r="K33" i="3"/>
  <c r="C26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2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9" i="2"/>
  <c r="F25" i="2" s="1"/>
</calcChain>
</file>

<file path=xl/sharedStrings.xml><?xml version="1.0" encoding="utf-8"?>
<sst xmlns="http://schemas.openxmlformats.org/spreadsheetml/2006/main" count="1057" uniqueCount="308">
  <si>
    <t>Category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</si>
  <si>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</si>
  <si>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</si>
  <si>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</si>
  <si>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</si>
  <si>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</si>
  <si>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</si>
  <si>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</si>
  <si>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</si>
  <si>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</si>
  <si>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</si>
  <si>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Revenue</t>
  </si>
  <si>
    <t>Revenue Growth</t>
  </si>
  <si>
    <t>Gross Profit</t>
  </si>
  <si>
    <t>Gross Margin %</t>
  </si>
  <si>
    <t>Operating Profit</t>
  </si>
  <si>
    <t>Operating Margin %</t>
  </si>
  <si>
    <t>Earnings Per Share</t>
  </si>
  <si>
    <t>EPS Growth</t>
  </si>
  <si>
    <t>Dividends Per Share</t>
  </si>
  <si>
    <t>Dividend Growth</t>
  </si>
  <si>
    <t>Return on Assets</t>
  </si>
  <si>
    <t>Return on Equity</t>
  </si>
  <si>
    <t>Return on Invested Capital</t>
  </si>
  <si>
    <t>TTM</t>
  </si>
  <si>
    <t>Cost of Goods Sold</t>
  </si>
  <si>
    <t>Sales, General, &amp; Administrative</t>
  </si>
  <si>
    <t>Research &amp; Development</t>
  </si>
  <si>
    <t>Total Operating Expenses</t>
  </si>
  <si>
    <t>Net Interest Income</t>
  </si>
  <si>
    <t>Other Non-Operating Income</t>
  </si>
  <si>
    <t>Pre-Tax Income</t>
  </si>
  <si>
    <t>Income Tax</t>
  </si>
  <si>
    <t>Net Income</t>
  </si>
  <si>
    <t>EPS (Basic)</t>
  </si>
  <si>
    <t>EPS (Diluted)</t>
  </si>
  <si>
    <t>Shares (Basic)</t>
  </si>
  <si>
    <t>Shares (Diluted)</t>
  </si>
  <si>
    <t>2010</t>
  </si>
  <si>
    <t>Cash &amp; Equivalents</t>
  </si>
  <si>
    <t>Short-Term Investments</t>
  </si>
  <si>
    <t>Accounts Receivable</t>
  </si>
  <si>
    <t>Inventories</t>
  </si>
  <si>
    <t>Other Current Assets</t>
  </si>
  <si>
    <t>Total Current Assets</t>
  </si>
  <si>
    <t>Investments</t>
  </si>
  <si>
    <t>Property, Plant, &amp; Equipment (Net)</t>
  </si>
  <si>
    <t>Goodwill</t>
  </si>
  <si>
    <t>Other Intangible Assets</t>
  </si>
  <si>
    <t>Other Assets</t>
  </si>
  <si>
    <t>Total Assets</t>
  </si>
  <si>
    <t>Liabilities &amp; Equity</t>
  </si>
  <si>
    <t>Accounts Payable</t>
  </si>
  <si>
    <t>Tax Payable</t>
  </si>
  <si>
    <t>Accrued Liabilities</t>
  </si>
  <si>
    <t>Short-Term Debt</t>
  </si>
  <si>
    <t>Deferred Revenue</t>
  </si>
  <si>
    <t>Other Current Liabilities</t>
  </si>
  <si>
    <t>Total Current Liabilities</t>
  </si>
  <si>
    <t>Long-Term Debt</t>
  </si>
  <si>
    <t>Other Liabilities</t>
  </si>
  <si>
    <t>Total Liabilities</t>
  </si>
  <si>
    <t>Retained Earnings</t>
  </si>
  <si>
    <t>Common Stock</t>
  </si>
  <si>
    <t>AOCI</t>
  </si>
  <si>
    <t>Shareholders' Equity</t>
  </si>
  <si>
    <t>Depreciation &amp; Amortization</t>
  </si>
  <si>
    <t>Change in Working Capital</t>
  </si>
  <si>
    <t>Change in Deferred Tax</t>
  </si>
  <si>
    <t>Stock-Based Compensation</t>
  </si>
  <si>
    <t>Other</t>
  </si>
  <si>
    <t>Cash From Operations</t>
  </si>
  <si>
    <t>Property, Plant, &amp; Equipment</t>
  </si>
  <si>
    <t>Acquisitions</t>
  </si>
  <si>
    <t>Intangibles</t>
  </si>
  <si>
    <t>Cash From Investing</t>
  </si>
  <si>
    <t>Net Issuance of Common Stock</t>
  </si>
  <si>
    <t>Net Issuance of Debt</t>
  </si>
  <si>
    <t>Cash Paid for Dividends</t>
  </si>
  <si>
    <t>Cash From Financing</t>
  </si>
  <si>
    <t>Returns</t>
  </si>
  <si>
    <t>Return on Capital Employed</t>
  </si>
  <si>
    <t>Return on Tangible Capital Employed</t>
  </si>
  <si>
    <t>Margins as % of Revenue</t>
  </si>
  <si>
    <t>Gross Margin</t>
  </si>
  <si>
    <t>EBITDA Margin</t>
  </si>
  <si>
    <t>Operating Margin</t>
  </si>
  <si>
    <t>Pretax Margin</t>
  </si>
  <si>
    <t>Net Margin</t>
  </si>
  <si>
    <t>Free Cash Margin</t>
  </si>
  <si>
    <t>Capital Structure</t>
  </si>
  <si>
    <t>Assets to Equity</t>
  </si>
  <si>
    <t>Equity to Assets</t>
  </si>
  <si>
    <t>Debt to Equity</t>
  </si>
  <si>
    <t>Debt to Assets</t>
  </si>
  <si>
    <t>Year-Over-Year Growth</t>
  </si>
  <si>
    <t>EBITDA</t>
  </si>
  <si>
    <t>Operating Income</t>
  </si>
  <si>
    <t>Pretax Income</t>
  </si>
  <si>
    <t>Diluted EPS</t>
  </si>
  <si>
    <t>Diluted Shares</t>
  </si>
  <si>
    <t>PP&amp;E</t>
  </si>
  <si>
    <t>Equity</t>
  </si>
  <si>
    <t>Cash from Operations</t>
  </si>
  <si>
    <t>Capital Expenditures</t>
  </si>
  <si>
    <t>Free Cash Flow</t>
  </si>
  <si>
    <t>Supplementary Items</t>
  </si>
  <si>
    <t>Book Value</t>
  </si>
  <si>
    <t>Tangible Book Value</t>
  </si>
  <si>
    <t>Per-Share Items</t>
  </si>
  <si>
    <t>Valuation Metrics</t>
  </si>
  <si>
    <t>Market Capitalization</t>
  </si>
  <si>
    <t>Price-to-Earnings</t>
  </si>
  <si>
    <t>Price-to-Book</t>
  </si>
  <si>
    <t>Price-to-Sales</t>
  </si>
  <si>
    <t>Dividends</t>
  </si>
  <si>
    <t>Dividends per share</t>
  </si>
  <si>
    <t>Payout Ratio</t>
  </si>
  <si>
    <t>revenue</t>
  </si>
  <si>
    <t>cogs</t>
  </si>
  <si>
    <t>gross_profit</t>
  </si>
  <si>
    <t>sga</t>
  </si>
  <si>
    <t>rnd</t>
  </si>
  <si>
    <t>special_charges</t>
  </si>
  <si>
    <t>other_opex</t>
  </si>
  <si>
    <t>total_opex</t>
  </si>
  <si>
    <t>operating_income</t>
  </si>
  <si>
    <t>interest_income</t>
  </si>
  <si>
    <t>interest_expense</t>
  </si>
  <si>
    <t>net_interest_income_normal</t>
  </si>
  <si>
    <t>other_nonoperating_income</t>
  </si>
  <si>
    <t>pretax_income</t>
  </si>
  <si>
    <t>income_tax</t>
  </si>
  <si>
    <t>net_income_continuing</t>
  </si>
  <si>
    <t>net_income_discontinued</t>
  </si>
  <si>
    <t>income_allocated_to_minority_interest</t>
  </si>
  <si>
    <t>other_income_statement_items</t>
  </si>
  <si>
    <t>net_income</t>
  </si>
  <si>
    <t>preferred_dividends</t>
  </si>
  <si>
    <t>net_income_available_to_shareholders</t>
  </si>
  <si>
    <t>eps_basic</t>
  </si>
  <si>
    <t>eps_diluted</t>
  </si>
  <si>
    <t>shares_basic</t>
  </si>
  <si>
    <t>shares_diluted</t>
  </si>
  <si>
    <t>cash_and_equiv</t>
  </si>
  <si>
    <t>st_investments</t>
  </si>
  <si>
    <t>receivables</t>
  </si>
  <si>
    <t>inventories</t>
  </si>
  <si>
    <t>other_current_assets</t>
  </si>
  <si>
    <t>total_current_assets</t>
  </si>
  <si>
    <t>equity_and_other_investments</t>
  </si>
  <si>
    <t>ppe_gross</t>
  </si>
  <si>
    <t>accumulated_depreciation</t>
  </si>
  <si>
    <t>ppe_net</t>
  </si>
  <si>
    <t>intangible_assets</t>
  </si>
  <si>
    <t>goodwill</t>
  </si>
  <si>
    <t>other_lt_assets</t>
  </si>
  <si>
    <t>total_assets</t>
  </si>
  <si>
    <t>accounts_payable</t>
  </si>
  <si>
    <t>tax_payable</t>
  </si>
  <si>
    <t>current_accrued_liabilities</t>
  </si>
  <si>
    <t>st_debt</t>
  </si>
  <si>
    <t>current_capital_leases</t>
  </si>
  <si>
    <t>current_deferred_revenue</t>
  </si>
  <si>
    <t>current_deferred_tax_liability</t>
  </si>
  <si>
    <t>other_current_liabilities</t>
  </si>
  <si>
    <t>total_current_liabilities</t>
  </si>
  <si>
    <t>lt_debt</t>
  </si>
  <si>
    <t>noncurrent_capital_leases</t>
  </si>
  <si>
    <t>pension_liabilities</t>
  </si>
  <si>
    <t>noncurrent_deferred_revenue</t>
  </si>
  <si>
    <t>other_lt_liabilities</t>
  </si>
  <si>
    <t>total_liabilities</t>
  </si>
  <si>
    <t>common_stock</t>
  </si>
  <si>
    <t>preferred_stock</t>
  </si>
  <si>
    <t>retained_earnings</t>
  </si>
  <si>
    <t>aoci</t>
  </si>
  <si>
    <t>apic</t>
  </si>
  <si>
    <t>treasury_stock</t>
  </si>
  <si>
    <t>minority_interest_liability</t>
  </si>
  <si>
    <t>other_equity</t>
  </si>
  <si>
    <t>total_equity</t>
  </si>
  <si>
    <t>total_liabilities_and_equity</t>
  </si>
  <si>
    <t>cfo_net_income</t>
  </si>
  <si>
    <t>cfo_da</t>
  </si>
  <si>
    <t>cfo_receivables</t>
  </si>
  <si>
    <t>cfo_inventory</t>
  </si>
  <si>
    <t>cfo_prepaid_expenses</t>
  </si>
  <si>
    <t>cfo_other_working_capital</t>
  </si>
  <si>
    <t>cfo_change_in_working_capital</t>
  </si>
  <si>
    <t>cfo_deferred_tax</t>
  </si>
  <si>
    <t>cfo_stock_comp</t>
  </si>
  <si>
    <t>cfo_other_noncash_items</t>
  </si>
  <si>
    <t>cf_cfo</t>
  </si>
  <si>
    <t>cfi_ppe_purchases</t>
  </si>
  <si>
    <t>cfi_ppe_sales</t>
  </si>
  <si>
    <t>cfi_ppe_net</t>
  </si>
  <si>
    <t>cfi_acquisitions</t>
  </si>
  <si>
    <t>cfi_divestitures</t>
  </si>
  <si>
    <t>cfi_acquisitions_net</t>
  </si>
  <si>
    <t>cfi_investment_purchases</t>
  </si>
  <si>
    <t>cfi_investment_sales</t>
  </si>
  <si>
    <t>cfi_investment_net</t>
  </si>
  <si>
    <t>cfi_intangibles_net</t>
  </si>
  <si>
    <t>cfi_other</t>
  </si>
  <si>
    <t>cf_cfi</t>
  </si>
  <si>
    <t>cff_common_stock_issued</t>
  </si>
  <si>
    <t>cff_common_stock_repurchased</t>
  </si>
  <si>
    <t>cff_common_stock_net</t>
  </si>
  <si>
    <t>cff_pfd_net</t>
  </si>
  <si>
    <t>cff_debt_net</t>
  </si>
  <si>
    <t>cff_dividend_paid</t>
  </si>
  <si>
    <t>cff_other</t>
  </si>
  <si>
    <t>cf_cff</t>
  </si>
  <si>
    <t>cf_forex</t>
  </si>
  <si>
    <t>cf_net_change_in_cash</t>
  </si>
  <si>
    <t>capex</t>
  </si>
  <si>
    <t>cff_pfd_issued</t>
  </si>
  <si>
    <t>cff_pfd_repurchased</t>
  </si>
  <si>
    <t>cff_debt_issued</t>
  </si>
  <si>
    <t>cff_debt_repaid</t>
  </si>
  <si>
    <t>ebitda</t>
  </si>
  <si>
    <t>fcf</t>
  </si>
  <si>
    <t>income_tax_rate</t>
  </si>
  <si>
    <t>nopat</t>
  </si>
  <si>
    <t>book_value</t>
  </si>
  <si>
    <t>tangible_book_value</t>
  </si>
  <si>
    <t>net_debt</t>
  </si>
  <si>
    <t>roa</t>
  </si>
  <si>
    <t>roe</t>
  </si>
  <si>
    <t>roic</t>
  </si>
  <si>
    <t>roce</t>
  </si>
  <si>
    <t>rotce</t>
  </si>
  <si>
    <t>gross_margin</t>
  </si>
  <si>
    <t>ebitda_margin</t>
  </si>
  <si>
    <t>operating_margin</t>
  </si>
  <si>
    <t>pretax_margin</t>
  </si>
  <si>
    <t>net_income_margin</t>
  </si>
  <si>
    <t>fcf_margin</t>
  </si>
  <si>
    <t>assets_to_equity</t>
  </si>
  <si>
    <t>equity_to_assets</t>
  </si>
  <si>
    <t>debt_to_equity</t>
  </si>
  <si>
    <t>debt_to_assets</t>
  </si>
  <si>
    <t>revenue_per_share</t>
  </si>
  <si>
    <t>ebitda_per_share</t>
  </si>
  <si>
    <t>operating_income_per_share</t>
  </si>
  <si>
    <t>pretax_income_per_share</t>
  </si>
  <si>
    <t>fcf_per_share</t>
  </si>
  <si>
    <t>book_value_per_share</t>
  </si>
  <si>
    <t>tangible_book_per_share</t>
  </si>
  <si>
    <t>market_cap</t>
  </si>
  <si>
    <t>enterprise_value</t>
  </si>
  <si>
    <t>price_to_earnings</t>
  </si>
  <si>
    <t>price_to_book</t>
  </si>
  <si>
    <t>price_to_tangible_book</t>
  </si>
  <si>
    <t>price_to_sales</t>
  </si>
  <si>
    <t>price_to_fcf</t>
  </si>
  <si>
    <t>price_to_pretax_income</t>
  </si>
  <si>
    <t>enterprise_value_to_earnings</t>
  </si>
  <si>
    <t>enterprise_value_to_book</t>
  </si>
  <si>
    <t>enterprise_value_to_tangible_book</t>
  </si>
  <si>
    <t>enterprise_value_to_sales</t>
  </si>
  <si>
    <t>enterprise_value_to_fcf</t>
  </si>
  <si>
    <t>enterprise_value_to_pretax_income</t>
  </si>
  <si>
    <t>revenue_growth</t>
  </si>
  <si>
    <t>gross_profit_growth</t>
  </si>
  <si>
    <t>ebitda_growth</t>
  </si>
  <si>
    <t>operating_income_growth</t>
  </si>
  <si>
    <t>pretax_income_growth</t>
  </si>
  <si>
    <t>net_income_growth</t>
  </si>
  <si>
    <t>eps_diluted_growth</t>
  </si>
  <si>
    <t>shares_diluted_growth</t>
  </si>
  <si>
    <t>cash_and_equiv_growth</t>
  </si>
  <si>
    <t>ppe_growth</t>
  </si>
  <si>
    <t>total_assets_growth</t>
  </si>
  <si>
    <t>total_equity_growth</t>
  </si>
  <si>
    <t>cfo_growth</t>
  </si>
  <si>
    <t>capex_growth</t>
  </si>
  <si>
    <t>fcf_growth</t>
  </si>
  <si>
    <t>dividends_per_share_growth</t>
  </si>
  <si>
    <t>revenue_cagr_10</t>
  </si>
  <si>
    <t>eps_diluted_cagr_10</t>
  </si>
  <si>
    <t>total_assets_cagr_10</t>
  </si>
  <si>
    <t>total_equity_cagr_10</t>
  </si>
  <si>
    <t>fcf_cagr_10</t>
  </si>
  <si>
    <t>dividends_per_share_cagr_10</t>
  </si>
  <si>
    <t>payout_ratio</t>
  </si>
  <si>
    <t>shares_eop</t>
  </si>
  <si>
    <t>dividends</t>
  </si>
  <si>
    <t>original_filing_date</t>
  </si>
  <si>
    <t>period_end_price</t>
  </si>
  <si>
    <t>gross_margin_median</t>
  </si>
  <si>
    <t>pretax_margin_median</t>
  </si>
  <si>
    <t>operating_income_margin_median</t>
  </si>
  <si>
    <t>fcf_margin_median</t>
  </si>
  <si>
    <t>roa_median</t>
  </si>
  <si>
    <t>roe_median</t>
  </si>
  <si>
    <t>roic_median</t>
  </si>
  <si>
    <t>assets_to_equity_median</t>
  </si>
  <si>
    <t>debt_to_assets_median</t>
  </si>
  <si>
    <t>debt_to_equity_median</t>
  </si>
  <si>
    <t>2020-10-30</t>
  </si>
  <si>
    <t>period_end_date</t>
  </si>
  <si>
    <t>Income Statement</t>
  </si>
  <si>
    <t>Balance Sheet</t>
  </si>
  <si>
    <t>Cash Flow</t>
  </si>
  <si>
    <t>Key Ratios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</si>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</sst>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ont="1" applyFill="1" applyBorder="1"/>
    <xf numFmtId="0" fontId="0" fillId="2" borderId="3" xfId="0" applyFont="1" applyFill="1" applyBorder="1"/>
    <xf numFmtId="0" fontId="1" fillId="0" borderId="1" xfId="0" applyFont="1" applyBorder="1" applyAlignment="1">
      <alignment horizontal="center" vertical="top"/>
    </xf>
    <xf numFmtId="0" fontId="0" fillId="3" borderId="5" xfId="0" applyFont="1" applyFill="1" applyBorder="1"/>
    <xf numFmtId="0" fontId="0" fillId="3" borderId="2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3" xfId="0" applyFont="1" applyFill="1" applyBorder="1"/>
    <xf numFmtId="0" fontId="0" fillId="2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8" xfId="0" applyFill="1" applyBorder="1"/>
    <xf numFmtId="0" fontId="2" fillId="3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0" fillId="3" borderId="0" xfId="0" applyFill="1" applyBorder="1"/>
    <xf numFmtId="0" fontId="0" fillId="2" borderId="0" xfId="0" applyFill="1" applyBorder="1"/>
  </cellXfs>
  <cellStyles count="1">
    <cellStyle name="Normal" xfId="0" builtinId="0"/>
  </cellStyles>
  <dxfs count="18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AF9D6-90E7-4F73-B625-9B8E4FB9764D}" name="Table1" displayName="Table1" ref="A1:K14" totalsRowShown="0" headerRowDxfId="17" headerRowBorderDxfId="16" tableBorderDxfId="15">
  <autoFilter ref="A1:K14" xr:uid="{8DF5D274-EE59-4146-B8E3-B9FB23C21842}"/>
  <tableColumns count="11">
    <tableColumn id="1" xr3:uid="{C10229D1-87FA-448A-BA73-C3B05292F4D2}" name="Category"/>
    <tableColumn id="2" xr3:uid="{04B887CE-3AB8-482A-9B16-EA8C65837965}" name="2011"/>
    <tableColumn id="3" xr3:uid="{6635119E-31D6-468F-B8CE-E3740D603712}" name="2012"/>
    <tableColumn id="4" xr3:uid="{7D0CBAA2-90AD-4CF6-A661-6A9F9ACE7BE9}" name="2013"/>
    <tableColumn id="5" xr3:uid="{872199F5-386E-445F-8C48-558D5F23EEAE}" name="2014"/>
    <tableColumn id="6" xr3:uid="{40331A06-5CD5-493C-994A-EFA063650C2B}" name="2015"/>
    <tableColumn id="7" xr3:uid="{5D0C760A-5D38-43D8-A71F-84DB7E3E11B2}" name="2016"/>
    <tableColumn id="8" xr3:uid="{0EE386C5-6A19-4524-9582-FA304A28E02A}" name="2017"/>
    <tableColumn id="9" xr3:uid="{611FCC3E-4230-49B4-ACEE-EDB0C7271181}" name="2018"/>
    <tableColumn id="10" xr3:uid="{470D5CFA-9274-4156-937F-4D169AA34A8F}" name="2019"/>
    <tableColumn id="11" xr3:uid="{481A5C6B-0660-41C7-9D8B-1E5DC9D28403}" name="202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32DA1-6836-431B-B28D-D3B974FA46D0}" name="Table2" displayName="Table2" ref="A1:L17" totalsRowShown="0" headerRowDxfId="11" headerRowBorderDxfId="10" tableBorderDxfId="9">
  <autoFilter ref="A1:L17" xr:uid="{9D257C04-93CD-4158-9C5F-22AFE015D529}"/>
  <tableColumns count="12">
    <tableColumn id="1" xr3:uid="{4F3FD985-5C8C-442C-BD7E-440C9BF02A1E}" name="Category"/>
    <tableColumn id="2" xr3:uid="{35569973-8EDB-4345-B7B5-7F2DA3A56A03}" name="2011"/>
    <tableColumn id="3" xr3:uid="{CBA4138C-ADEB-43EF-888D-310C1331152B}" name="2012"/>
    <tableColumn id="4" xr3:uid="{7EEA8740-7159-4B1E-AEE7-91EEFD6ECE0E}" name="2013"/>
    <tableColumn id="5" xr3:uid="{5C89179B-3EA7-4C7D-8496-34AB71785792}" name="2014"/>
    <tableColumn id="6" xr3:uid="{40C0E5FE-EB69-482A-86D3-7E7BEA536ED7}" name="2015"/>
    <tableColumn id="7" xr3:uid="{E2A304AC-C3F9-4A80-8206-755ADCA50EF5}" name="2016"/>
    <tableColumn id="8" xr3:uid="{488CF5F1-2CE8-4BBC-97C5-9D0F0D76F1EE}" name="2017"/>
    <tableColumn id="9" xr3:uid="{FCDA328D-72CB-4545-BDFD-5B61CDC724DF}" name="2018"/>
    <tableColumn id="10" xr3:uid="{3E87E046-439D-4016-A5FA-4F06AEB50BCA}" name="2019"/>
    <tableColumn id="11" xr3:uid="{0FE47439-CC47-4AD8-A045-AC5B00FEEE3D}" name="2020"/>
    <tableColumn id="12" xr3:uid="{A4C592F5-82A9-4CE1-8EDC-AC81CCF1F6F9}" name="TT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2912F6-6896-4469-9F5D-00C657D15899}" name="Table3" displayName="Table3" ref="A1:L29" totalsRowShown="0" headerRowDxfId="8" headerRowBorderDxfId="7" tableBorderDxfId="6">
  <autoFilter ref="A1:L29" xr:uid="{0F0A6018-9382-4052-9249-B919E64DD9D9}"/>
  <tableColumns count="12">
    <tableColumn id="1" xr3:uid="{F72160B9-4F98-4F7C-8562-F0902367FDB9}" name="Category"/>
    <tableColumn id="2" xr3:uid="{BCDF3142-0283-488E-950E-05F481EF5671}" name="2010"/>
    <tableColumn id="3" xr3:uid="{B36727A1-DEAA-46FA-92B6-23B7F59FE29E}" name="2011"/>
    <tableColumn id="4" xr3:uid="{ABD2D2D7-E8E2-4E1D-B21A-BFD7328A7D41}" name="2012"/>
    <tableColumn id="5" xr3:uid="{5E091AC6-16CB-43CD-8676-3A13F1D75F5B}" name="2013"/>
    <tableColumn id="6" xr3:uid="{E5CB1D9B-0E82-4C23-AF05-CCA2320A4ECB}" name="2014"/>
    <tableColumn id="7" xr3:uid="{D9414D7A-29DF-4252-B7C3-8EC5ED76E26A}" name="2015"/>
    <tableColumn id="8" xr3:uid="{AE4DEAA1-22D1-4404-9CC4-9F0E4B67908A}" name="2016"/>
    <tableColumn id="9" xr3:uid="{2601ABF3-5A6C-429B-AAF5-23E2AF288E5D}" name="2017"/>
    <tableColumn id="10" xr3:uid="{CF53567F-5F66-4BE8-913F-A1998D4C38C9}" name="2018"/>
    <tableColumn id="11" xr3:uid="{3209AC37-0450-4F30-B50C-6F04EACCB859}" name="2019"/>
    <tableColumn id="12" xr3:uid="{A04B547C-F71F-4373-A6CB-B5A6034A47A6}" name="202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2483A-8447-4DB6-B246-50CB21DD0234}" name="Table4" displayName="Table4" ref="A1:L19" totalsRowShown="0" headerRowDxfId="5" headerRowBorderDxfId="4" tableBorderDxfId="3">
  <autoFilter ref="A1:L19" xr:uid="{A9D2D581-9151-4BFD-8ED2-1B84C89CC218}"/>
  <tableColumns count="12">
    <tableColumn id="1" xr3:uid="{C0FEA740-0548-4192-AF47-E53E295AB48E}" name="Category"/>
    <tableColumn id="2" xr3:uid="{877EB0D5-9E54-4EDE-9635-6EBEFD4C3716}" name="2011"/>
    <tableColumn id="3" xr3:uid="{F3B5579D-E4CB-495C-A151-2D434AB987E2}" name="2012"/>
    <tableColumn id="4" xr3:uid="{29ACB38A-76EC-4DB3-875C-452F65922B09}" name="2013"/>
    <tableColumn id="5" xr3:uid="{A173839E-65AE-4B30-8A19-BBF693C685B5}" name="2014"/>
    <tableColumn id="6" xr3:uid="{C11217C0-3B6B-46B8-AA7C-083540D419CE}" name="2015"/>
    <tableColumn id="7" xr3:uid="{93DB719A-1E28-4DA0-916C-84012C5495C9}" name="2016"/>
    <tableColumn id="8" xr3:uid="{4362794B-C2AB-4241-A46E-DB10B8C10371}" name="2017"/>
    <tableColumn id="9" xr3:uid="{6BF1FB66-C1E5-4469-B1F4-523C9B4EE364}" name="2018"/>
    <tableColumn id="10" xr3:uid="{3D9E53DE-7904-4694-B816-CF3F09DBFD2B}" name="2019"/>
    <tableColumn id="11" xr3:uid="{04F2F04A-B1F1-4299-BE45-06A0D9898258}" name="2020"/>
    <tableColumn id="12" xr3:uid="{E158FAC3-2032-4162-99C1-42AD09BA41BA}" name="TTM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253F9-9794-40E3-96B9-106EA06D038A}" name="Table5" displayName="Table5" ref="A1:L45" totalsRowShown="0" headerRowDxfId="2" headerRowBorderDxfId="1" tableBorderDxfId="0">
  <autoFilter ref="A1:L45" xr:uid="{B55D9BDE-54B4-4E72-B4E7-CF71796C20EB}"/>
  <tableColumns count="12">
    <tableColumn id="1" xr3:uid="{AF912664-2A2A-426E-A4FC-0B2F47A830F4}" name="Category"/>
    <tableColumn id="2" xr3:uid="{D5A29392-DB9E-4B95-874F-9060C017EFD3}" name="2011"/>
    <tableColumn id="3" xr3:uid="{56578A91-76C8-47AF-B868-439F5F538E8A}" name="2012"/>
    <tableColumn id="4" xr3:uid="{883CB205-5D01-49AD-9CBE-C0F0EC68E8EA}" name="2013"/>
    <tableColumn id="5" xr3:uid="{CE5D6709-4365-479B-8C0B-BF7E7A0894C0}" name="2014"/>
    <tableColumn id="6" xr3:uid="{0FFB27CD-EEB6-41B4-ADD0-9BCB463C0808}" name="2015"/>
    <tableColumn id="7" xr3:uid="{9F52A22F-4558-4303-A606-7BA822F943A2}" name="2016"/>
    <tableColumn id="8" xr3:uid="{7ACF3EC2-C5AC-4D2D-B792-A1CAF01D97D1}" name="2017"/>
    <tableColumn id="9" xr3:uid="{A3D337CE-C3D3-42C3-8A5A-35009D320D87}" name="2018"/>
    <tableColumn id="10" xr3:uid="{50492B1F-3412-44CC-B80B-02F706B1EA6A}" name="2019"/>
    <tableColumn id="11" xr3:uid="{E55419A3-62D1-4E79-BA15-492C512037A6}" name="2020"/>
    <tableColumn id="12" xr3:uid="{0CA9B4CA-5B99-41CA-A05B-8A6E6AC5C02B}" name="Topi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showGridLines="0" zoomScale="115" zoomScaleNormal="115" workbookViewId="0">
      <selection activeCell="C28" sqref="C28"/>
    </sheetView>
  </sheetViews>
  <sheetFormatPr defaultRowHeight="15" x14ac:dyDescent="0.25"/>
  <cols>
    <col min="1" max="1" width="24.85546875" bestFit="1" customWidth="1"/>
    <col min="2" max="3" width="12" bestFit="1" customWidth="1"/>
    <col min="4" max="4" width="12.7109375" bestFit="1" customWidth="1"/>
    <col min="5" max="6" width="12" bestFit="1" customWidth="1"/>
    <col min="7" max="7" width="12.7109375" bestFit="1" customWidth="1"/>
    <col min="8" max="9" width="12" bestFit="1" customWidth="1"/>
    <col min="10" max="10" width="12.7109375" bestFit="1" customWidth="1"/>
    <col min="11" max="11" width="12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t="s">
        <v>11</v>
      </c>
      <c r="B2">
        <v>108249000000</v>
      </c>
      <c r="C2">
        <v>156508000000</v>
      </c>
      <c r="D2">
        <v>170910000000</v>
      </c>
      <c r="E2">
        <v>182795000000</v>
      </c>
      <c r="F2">
        <v>233715000000</v>
      </c>
      <c r="G2">
        <v>215639000000</v>
      </c>
      <c r="H2">
        <v>229234000000</v>
      </c>
      <c r="I2">
        <v>265595000000</v>
      </c>
      <c r="J2">
        <v>260174000000</v>
      </c>
      <c r="K2">
        <v>274515000000</v>
      </c>
    </row>
    <row r="3" spans="1:11" x14ac:dyDescent="0.25">
      <c r="A3" t="s">
        <v>12</v>
      </c>
      <c r="B3">
        <v>0.65962437715599997</v>
      </c>
      <c r="C3">
        <v>0.44581474193756998</v>
      </c>
      <c r="D3">
        <v>9.2020855163953003E-2</v>
      </c>
      <c r="E3">
        <v>6.953952372593801E-2</v>
      </c>
      <c r="F3">
        <v>0.27856341803660001</v>
      </c>
      <c r="G3">
        <v>-7.7342061913014001E-2</v>
      </c>
      <c r="H3">
        <v>6.3045181993981E-2</v>
      </c>
      <c r="I3">
        <v>0.15861957650260999</v>
      </c>
      <c r="J3">
        <v>-2.0410775805267001E-2</v>
      </c>
      <c r="K3">
        <v>5.512080376978501E-2</v>
      </c>
    </row>
    <row r="4" spans="1:11" x14ac:dyDescent="0.25">
      <c r="A4" t="s">
        <v>13</v>
      </c>
      <c r="B4">
        <v>43818000000</v>
      </c>
      <c r="C4">
        <v>68662000000</v>
      </c>
      <c r="D4">
        <v>64304000000</v>
      </c>
      <c r="E4">
        <v>70537000000</v>
      </c>
      <c r="F4">
        <v>93626000000</v>
      </c>
      <c r="G4">
        <v>84263000000</v>
      </c>
      <c r="H4">
        <v>88186000000</v>
      </c>
      <c r="I4">
        <v>101839000000</v>
      </c>
      <c r="J4">
        <v>98392000000</v>
      </c>
      <c r="K4">
        <v>104956000000</v>
      </c>
    </row>
    <row r="5" spans="1:11" x14ac:dyDescent="0.25">
      <c r="A5" t="s">
        <v>14</v>
      </c>
      <c r="B5">
        <v>0.40478895878945997</v>
      </c>
      <c r="C5">
        <v>0.43871239808828011</v>
      </c>
      <c r="D5">
        <v>0.37624480720846998</v>
      </c>
      <c r="E5">
        <v>0.38588035777784002</v>
      </c>
      <c r="F5">
        <v>0.40059902017414012</v>
      </c>
      <c r="G5">
        <v>0.39075955648096988</v>
      </c>
      <c r="H5">
        <v>0.38469860491898999</v>
      </c>
      <c r="I5">
        <v>0.38343718820007999</v>
      </c>
      <c r="J5">
        <v>0.37817768109034999</v>
      </c>
      <c r="K5">
        <v>0.38233247727810998</v>
      </c>
    </row>
    <row r="6" spans="1:11" x14ac:dyDescent="0.25">
      <c r="A6" t="s">
        <v>15</v>
      </c>
      <c r="B6">
        <v>33790000000</v>
      </c>
      <c r="C6">
        <v>55241000000</v>
      </c>
      <c r="D6">
        <v>48999000000</v>
      </c>
      <c r="E6">
        <v>52503000000</v>
      </c>
      <c r="F6">
        <v>71230000000</v>
      </c>
      <c r="G6">
        <v>60024000000</v>
      </c>
      <c r="H6">
        <v>61344000000</v>
      </c>
      <c r="I6">
        <v>70898000000</v>
      </c>
      <c r="J6">
        <v>63930000000</v>
      </c>
      <c r="K6">
        <v>66288000000</v>
      </c>
    </row>
    <row r="7" spans="1:11" x14ac:dyDescent="0.25">
      <c r="A7" t="s">
        <v>16</v>
      </c>
      <c r="B7">
        <v>0.31215068961376002</v>
      </c>
      <c r="C7">
        <v>0.35295959311983999</v>
      </c>
      <c r="D7">
        <v>0.28669475162365998</v>
      </c>
      <c r="E7">
        <v>0.28722339232473998</v>
      </c>
      <c r="F7">
        <v>0.30477290717326999</v>
      </c>
      <c r="G7">
        <v>0.27835410106705999</v>
      </c>
      <c r="H7">
        <v>0.26760428208730003</v>
      </c>
      <c r="I7">
        <v>0.26694026619477002</v>
      </c>
      <c r="J7">
        <v>0.24572017188497</v>
      </c>
      <c r="K7">
        <v>0.24147314354407001</v>
      </c>
    </row>
    <row r="8" spans="1:11" x14ac:dyDescent="0.25">
      <c r="A8" t="s">
        <v>17</v>
      </c>
      <c r="B8">
        <v>0.9890000000000001</v>
      </c>
      <c r="C8">
        <v>1.5780000000000001</v>
      </c>
      <c r="D8">
        <v>1.42</v>
      </c>
      <c r="E8">
        <v>1.613</v>
      </c>
      <c r="F8">
        <v>2.3050000000000002</v>
      </c>
      <c r="G8">
        <v>2.0779999999999998</v>
      </c>
      <c r="H8">
        <v>2.3029999999999999</v>
      </c>
      <c r="I8">
        <v>2.98</v>
      </c>
      <c r="J8">
        <v>2.97</v>
      </c>
      <c r="K8">
        <v>3.28</v>
      </c>
    </row>
    <row r="9" spans="1:11" x14ac:dyDescent="0.25">
      <c r="A9" t="s">
        <v>18</v>
      </c>
      <c r="B9">
        <v>0.82809611829944996</v>
      </c>
      <c r="C9">
        <v>0.59555106167845995</v>
      </c>
      <c r="D9">
        <v>-0.10012674271229</v>
      </c>
      <c r="E9">
        <v>0.13591549295774999</v>
      </c>
      <c r="F9">
        <v>0.42901425914445002</v>
      </c>
      <c r="G9">
        <v>-9.8481561822125988E-2</v>
      </c>
      <c r="H9">
        <v>0.10827718960539</v>
      </c>
      <c r="I9">
        <v>0.29396439426835003</v>
      </c>
      <c r="J9">
        <v>-3.3557046979864999E-3</v>
      </c>
      <c r="K9">
        <v>0.1043771043771</v>
      </c>
    </row>
    <row r="10" spans="1:11" x14ac:dyDescent="0.25">
      <c r="A10" t="s">
        <v>19</v>
      </c>
      <c r="B10">
        <v>0</v>
      </c>
      <c r="C10">
        <v>9.5000000000000001E-2</v>
      </c>
      <c r="D10">
        <v>0.40699999999999997</v>
      </c>
      <c r="E10">
        <v>0.45300000000000001</v>
      </c>
      <c r="F10">
        <v>0.495</v>
      </c>
      <c r="G10">
        <v>0.54500000000000004</v>
      </c>
      <c r="H10">
        <v>0.6</v>
      </c>
      <c r="I10">
        <v>0.68</v>
      </c>
      <c r="J10">
        <v>0.75</v>
      </c>
      <c r="K10">
        <v>0.79500000000000004</v>
      </c>
    </row>
    <row r="11" spans="1:11" x14ac:dyDescent="0.25">
      <c r="A11" t="s">
        <v>20</v>
      </c>
      <c r="B11">
        <v>0</v>
      </c>
      <c r="C11">
        <v>0</v>
      </c>
      <c r="D11">
        <v>3.2842105263158001</v>
      </c>
      <c r="E11">
        <v>0.11302211302211</v>
      </c>
      <c r="F11">
        <v>9.2715231788079014E-2</v>
      </c>
      <c r="G11">
        <v>0.1010101010101</v>
      </c>
      <c r="H11">
        <v>0.10091743119266</v>
      </c>
      <c r="I11">
        <v>0.13333333333333</v>
      </c>
      <c r="J11">
        <v>0.10294117647059001</v>
      </c>
      <c r="K11">
        <v>0.06</v>
      </c>
    </row>
    <row r="12" spans="1:11" x14ac:dyDescent="0.25">
      <c r="A12" t="s">
        <v>21</v>
      </c>
      <c r="B12">
        <v>0.27064952963654998</v>
      </c>
      <c r="C12">
        <v>0.28541727221433999</v>
      </c>
      <c r="D12">
        <v>0.19337238685964001</v>
      </c>
      <c r="E12">
        <v>0.18006603788632999</v>
      </c>
      <c r="F12">
        <v>0.20450262742635</v>
      </c>
      <c r="G12">
        <v>0.14929635917135001</v>
      </c>
      <c r="H12">
        <v>0.13873932037789999</v>
      </c>
      <c r="I12">
        <v>0.16066792255251</v>
      </c>
      <c r="J12">
        <v>0.15692355315865</v>
      </c>
      <c r="K12">
        <v>0.17334134455710001</v>
      </c>
    </row>
    <row r="13" spans="1:11" x14ac:dyDescent="0.25">
      <c r="A13" t="s">
        <v>22</v>
      </c>
      <c r="B13">
        <v>0.41673231194637</v>
      </c>
      <c r="C13">
        <v>0.42841524445015011</v>
      </c>
      <c r="D13">
        <v>0.30639603903059998</v>
      </c>
      <c r="E13">
        <v>0.33611801136557001</v>
      </c>
      <c r="F13">
        <v>0.46248191873609013</v>
      </c>
      <c r="G13">
        <v>0.36903281045539998</v>
      </c>
      <c r="H13">
        <v>0.3686750846372</v>
      </c>
      <c r="I13">
        <v>0.49363582842027998</v>
      </c>
      <c r="J13">
        <v>0.5591722113998</v>
      </c>
      <c r="K13">
        <v>0.73685561552233991</v>
      </c>
    </row>
    <row r="14" spans="1:11" x14ac:dyDescent="0.25">
      <c r="A14" t="s">
        <v>23</v>
      </c>
      <c r="B14">
        <v>0.50173231394561002</v>
      </c>
      <c r="C14">
        <v>0.47896295276133</v>
      </c>
      <c r="D14">
        <v>0.31694293024808001</v>
      </c>
      <c r="E14">
        <v>0.30480466580262999</v>
      </c>
      <c r="F14">
        <v>0.36130612631572001</v>
      </c>
      <c r="G14">
        <v>0.25569173942243001</v>
      </c>
      <c r="H14">
        <v>0.22794441759874001</v>
      </c>
      <c r="I14">
        <v>0.28004374875046001</v>
      </c>
      <c r="J14">
        <v>0.31994626644432</v>
      </c>
      <c r="K14">
        <v>0.39669027465883999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1"/>
  <sheetViews>
    <sheetView zoomScale="160" zoomScaleNormal="160" workbookViewId="0">
      <selection activeCell="B15" sqref="B15"/>
    </sheetView>
  </sheetViews>
  <sheetFormatPr defaultRowHeight="15" x14ac:dyDescent="0.25"/>
  <cols>
    <col min="1" max="1" width="34.42578125" bestFit="1" customWidth="1"/>
    <col min="2" max="3" width="29.42578125" bestFit="1" customWidth="1"/>
    <col min="4" max="5" width="37" bestFit="1" customWidth="1"/>
    <col min="6" max="10" width="12.7109375" bestFit="1" customWidth="1"/>
    <col min="11" max="12" width="12" bestFit="1" customWidth="1"/>
    <col min="16" max="16" width="37" bestFit="1" customWidth="1"/>
    <col min="20" max="20" width="30.28515625" bestFit="1" customWidth="1"/>
    <col min="22" max="22" width="29.42578125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24</v>
      </c>
      <c r="P1" s="15" t="s">
        <v>302</v>
      </c>
      <c r="Q1" s="12">
        <v>2020</v>
      </c>
      <c r="R1" s="17"/>
    </row>
    <row r="2" spans="1:22" x14ac:dyDescent="0.25">
      <c r="A2" t="s">
        <v>11</v>
      </c>
      <c r="B2">
        <v>108249000000</v>
      </c>
      <c r="C2">
        <v>156508000000</v>
      </c>
      <c r="D2">
        <v>170910000000</v>
      </c>
      <c r="E2">
        <v>182795000000</v>
      </c>
      <c r="F2">
        <v>233715000000</v>
      </c>
      <c r="G2">
        <v>215639000000</v>
      </c>
      <c r="H2">
        <v>229234000000</v>
      </c>
      <c r="I2">
        <v>265595000000</v>
      </c>
      <c r="J2">
        <v>260174000000</v>
      </c>
      <c r="K2">
        <v>274515000000</v>
      </c>
      <c r="L2">
        <v>274515000000</v>
      </c>
      <c r="P2" s="16" t="s">
        <v>118</v>
      </c>
      <c r="Q2" s="13">
        <v>274515000000</v>
      </c>
      <c r="R2" s="18"/>
      <c r="T2" s="4" t="s">
        <v>11</v>
      </c>
      <c r="U2" s="5">
        <v>274515000000</v>
      </c>
      <c r="V2" t="str">
        <f>_xlfn.IFNA(INDEX($P$2:$P$184,MATCH(U2,$Q$2:$Q$184,0)),"")</f>
        <v>revenue</v>
      </c>
    </row>
    <row r="3" spans="1:22" x14ac:dyDescent="0.25">
      <c r="A3" t="s">
        <v>25</v>
      </c>
      <c r="B3">
        <v>64431000000</v>
      </c>
      <c r="C3">
        <v>87846000000</v>
      </c>
      <c r="D3">
        <v>106606000000</v>
      </c>
      <c r="E3">
        <v>112258000000</v>
      </c>
      <c r="F3">
        <v>140089000000</v>
      </c>
      <c r="G3">
        <v>131376000000</v>
      </c>
      <c r="H3">
        <v>141048000000</v>
      </c>
      <c r="I3">
        <v>163756000000</v>
      </c>
      <c r="J3">
        <v>161782000000</v>
      </c>
      <c r="K3">
        <v>169559000000</v>
      </c>
      <c r="L3">
        <v>169559000000</v>
      </c>
      <c r="P3" s="15" t="s">
        <v>119</v>
      </c>
      <c r="Q3" s="12">
        <v>169559000000</v>
      </c>
      <c r="R3" s="17"/>
      <c r="T3" s="6" t="s">
        <v>25</v>
      </c>
      <c r="U3" s="1">
        <v>169559000000</v>
      </c>
      <c r="V3" t="str">
        <f t="shared" ref="V3:V66" si="0">_xlfn.IFNA(INDEX($P$2:$P$184,MATCH(U3,$Q$2:$Q$184,0)),"")</f>
        <v>cogs</v>
      </c>
    </row>
    <row r="4" spans="1:22" x14ac:dyDescent="0.25">
      <c r="A4" t="s">
        <v>13</v>
      </c>
      <c r="B4">
        <v>43818000000</v>
      </c>
      <c r="C4">
        <v>68662000000</v>
      </c>
      <c r="D4">
        <v>64304000000</v>
      </c>
      <c r="E4">
        <v>70537000000</v>
      </c>
      <c r="F4">
        <v>93626000000</v>
      </c>
      <c r="G4">
        <v>84263000000</v>
      </c>
      <c r="H4">
        <v>88186000000</v>
      </c>
      <c r="I4">
        <v>101839000000</v>
      </c>
      <c r="J4">
        <v>98392000000</v>
      </c>
      <c r="K4">
        <v>104956000000</v>
      </c>
      <c r="L4">
        <v>104956000000</v>
      </c>
      <c r="P4" s="16" t="s">
        <v>120</v>
      </c>
      <c r="Q4" s="13">
        <v>104956000000</v>
      </c>
      <c r="R4" s="18"/>
      <c r="T4" s="4" t="s">
        <v>13</v>
      </c>
      <c r="U4" s="5">
        <v>104956000000</v>
      </c>
      <c r="V4" t="str">
        <f t="shared" si="0"/>
        <v>gross_profit</v>
      </c>
    </row>
    <row r="5" spans="1:22" x14ac:dyDescent="0.25">
      <c r="A5" t="s">
        <v>26</v>
      </c>
      <c r="B5">
        <v>7599000000</v>
      </c>
      <c r="C5">
        <v>10040000000</v>
      </c>
      <c r="D5">
        <v>10830000000</v>
      </c>
      <c r="E5">
        <v>11993000000</v>
      </c>
      <c r="F5">
        <v>14329000000</v>
      </c>
      <c r="G5">
        <v>14194000000</v>
      </c>
      <c r="H5">
        <v>15261000000</v>
      </c>
      <c r="I5">
        <v>16705000000</v>
      </c>
      <c r="J5">
        <v>18245000000</v>
      </c>
      <c r="K5">
        <v>19916000000</v>
      </c>
      <c r="L5">
        <v>19916000000</v>
      </c>
      <c r="P5" s="15" t="s">
        <v>121</v>
      </c>
      <c r="Q5" s="12">
        <v>19916000000</v>
      </c>
      <c r="R5" s="17"/>
      <c r="T5" s="4" t="s">
        <v>26</v>
      </c>
      <c r="U5" s="5">
        <v>19916000000</v>
      </c>
      <c r="V5" t="str">
        <f t="shared" si="0"/>
        <v>sga</v>
      </c>
    </row>
    <row r="6" spans="1:22" x14ac:dyDescent="0.25">
      <c r="A6" t="s">
        <v>27</v>
      </c>
      <c r="B6">
        <v>2429000000</v>
      </c>
      <c r="C6">
        <v>3381000000</v>
      </c>
      <c r="D6">
        <v>4475000000</v>
      </c>
      <c r="E6">
        <v>6041000000</v>
      </c>
      <c r="F6">
        <v>8067000000</v>
      </c>
      <c r="G6">
        <v>10045000000</v>
      </c>
      <c r="H6">
        <v>11581000000</v>
      </c>
      <c r="I6">
        <v>14236000000</v>
      </c>
      <c r="J6">
        <v>16217000000</v>
      </c>
      <c r="K6">
        <v>18752000000</v>
      </c>
      <c r="L6">
        <v>18752000000</v>
      </c>
      <c r="P6" s="16" t="s">
        <v>122</v>
      </c>
      <c r="Q6" s="13">
        <v>18752000000</v>
      </c>
      <c r="R6" s="18"/>
      <c r="T6" s="6" t="s">
        <v>27</v>
      </c>
      <c r="U6" s="1">
        <v>18752000000</v>
      </c>
      <c r="V6" t="str">
        <f t="shared" si="0"/>
        <v>rnd</v>
      </c>
    </row>
    <row r="7" spans="1:22" x14ac:dyDescent="0.25">
      <c r="A7" t="s">
        <v>28</v>
      </c>
      <c r="B7">
        <v>10028000000</v>
      </c>
      <c r="C7">
        <v>13421000000</v>
      </c>
      <c r="D7">
        <v>15305000000</v>
      </c>
      <c r="E7">
        <v>18034000000</v>
      </c>
      <c r="F7">
        <v>22396000000</v>
      </c>
      <c r="G7">
        <v>24239000000</v>
      </c>
      <c r="H7">
        <v>26842000000</v>
      </c>
      <c r="I7">
        <v>30941000000</v>
      </c>
      <c r="J7">
        <v>34462000000</v>
      </c>
      <c r="K7">
        <v>38668000000</v>
      </c>
      <c r="L7">
        <v>38668000000</v>
      </c>
      <c r="P7" s="15" t="s">
        <v>123</v>
      </c>
      <c r="Q7" s="12">
        <v>0</v>
      </c>
      <c r="R7" s="17"/>
      <c r="T7" s="4" t="s">
        <v>28</v>
      </c>
      <c r="U7" s="5">
        <v>38668000000</v>
      </c>
      <c r="V7" t="str">
        <f t="shared" si="0"/>
        <v>total_opex</v>
      </c>
    </row>
    <row r="8" spans="1:22" x14ac:dyDescent="0.25">
      <c r="A8" t="s">
        <v>15</v>
      </c>
      <c r="B8">
        <v>33790000000</v>
      </c>
      <c r="C8">
        <v>55241000000</v>
      </c>
      <c r="D8">
        <v>48999000000</v>
      </c>
      <c r="E8">
        <v>52503000000</v>
      </c>
      <c r="F8">
        <v>71230000000</v>
      </c>
      <c r="G8">
        <v>60024000000</v>
      </c>
      <c r="H8">
        <v>61344000000</v>
      </c>
      <c r="I8">
        <v>70898000000</v>
      </c>
      <c r="J8">
        <v>63930000000</v>
      </c>
      <c r="K8">
        <v>66288000000</v>
      </c>
      <c r="L8">
        <v>66288000000</v>
      </c>
      <c r="P8" s="16" t="s">
        <v>124</v>
      </c>
      <c r="Q8" s="13">
        <v>0</v>
      </c>
      <c r="R8" s="18"/>
      <c r="T8" s="6" t="s">
        <v>15</v>
      </c>
      <c r="U8" s="1">
        <v>66288000000</v>
      </c>
      <c r="V8" t="str">
        <f t="shared" si="0"/>
        <v>operating_income</v>
      </c>
    </row>
    <row r="9" spans="1:22" x14ac:dyDescent="0.25">
      <c r="A9" t="s">
        <v>29</v>
      </c>
      <c r="B9">
        <v>519000000</v>
      </c>
      <c r="C9">
        <v>1088000000</v>
      </c>
      <c r="D9">
        <v>1480000000</v>
      </c>
      <c r="E9">
        <v>1411000000</v>
      </c>
      <c r="F9">
        <v>2188000000</v>
      </c>
      <c r="G9">
        <v>2543000000</v>
      </c>
      <c r="H9">
        <v>2878000000</v>
      </c>
      <c r="I9">
        <v>2446000000</v>
      </c>
      <c r="J9">
        <v>1385000000</v>
      </c>
      <c r="K9">
        <v>890000000</v>
      </c>
      <c r="L9">
        <v>890000000</v>
      </c>
      <c r="P9" s="15" t="s">
        <v>125</v>
      </c>
      <c r="Q9" s="12">
        <v>38668000000</v>
      </c>
      <c r="R9" s="17"/>
      <c r="T9" s="4" t="s">
        <v>29</v>
      </c>
      <c r="U9" s="5">
        <v>890000000</v>
      </c>
      <c r="V9" t="str">
        <f t="shared" si="0"/>
        <v>net_interest_income_normal</v>
      </c>
    </row>
    <row r="10" spans="1:22" x14ac:dyDescent="0.25">
      <c r="A10" t="s">
        <v>30</v>
      </c>
      <c r="B10">
        <v>-104000000</v>
      </c>
      <c r="C10">
        <v>-566000000</v>
      </c>
      <c r="D10">
        <v>-324000000</v>
      </c>
      <c r="E10">
        <v>-431000000</v>
      </c>
      <c r="F10">
        <v>-903000000</v>
      </c>
      <c r="G10">
        <v>-1195000000</v>
      </c>
      <c r="H10">
        <v>-133000000</v>
      </c>
      <c r="I10">
        <v>-441000000</v>
      </c>
      <c r="J10">
        <v>422000000</v>
      </c>
      <c r="K10">
        <v>-87000000</v>
      </c>
      <c r="L10">
        <v>-87000000</v>
      </c>
      <c r="P10" s="16" t="s">
        <v>126</v>
      </c>
      <c r="Q10" s="13">
        <v>66288000000</v>
      </c>
      <c r="R10" s="18"/>
      <c r="T10" s="6" t="s">
        <v>30</v>
      </c>
      <c r="U10" s="1">
        <v>-87000000</v>
      </c>
      <c r="V10" t="str">
        <f t="shared" si="0"/>
        <v>other_nonoperating_income</v>
      </c>
    </row>
    <row r="11" spans="1:22" x14ac:dyDescent="0.25">
      <c r="A11" t="s">
        <v>31</v>
      </c>
      <c r="B11">
        <v>34205000000</v>
      </c>
      <c r="C11">
        <v>55763000000</v>
      </c>
      <c r="D11">
        <v>50155000000</v>
      </c>
      <c r="E11">
        <v>53483000000</v>
      </c>
      <c r="F11">
        <v>72515000000</v>
      </c>
      <c r="G11">
        <v>61372000000</v>
      </c>
      <c r="H11">
        <v>64089000000</v>
      </c>
      <c r="I11">
        <v>72903000000</v>
      </c>
      <c r="J11">
        <v>65737000000</v>
      </c>
      <c r="K11">
        <v>67091000000</v>
      </c>
      <c r="L11">
        <v>67091000000</v>
      </c>
      <c r="P11" s="15" t="s">
        <v>127</v>
      </c>
      <c r="Q11" s="12">
        <v>3763000000</v>
      </c>
      <c r="R11" s="17"/>
      <c r="T11" s="4" t="s">
        <v>31</v>
      </c>
      <c r="U11" s="5">
        <v>67091000000</v>
      </c>
      <c r="V11" t="str">
        <f t="shared" si="0"/>
        <v>pretax_income</v>
      </c>
    </row>
    <row r="12" spans="1:22" x14ac:dyDescent="0.25">
      <c r="A12" t="s">
        <v>32</v>
      </c>
      <c r="B12">
        <v>-8283000000</v>
      </c>
      <c r="C12">
        <v>-14030000000</v>
      </c>
      <c r="D12">
        <v>-13118000000</v>
      </c>
      <c r="E12">
        <v>-13973000000</v>
      </c>
      <c r="F12">
        <v>-19121000000</v>
      </c>
      <c r="G12">
        <v>-15685000000</v>
      </c>
      <c r="H12">
        <v>-15738000000</v>
      </c>
      <c r="I12">
        <v>-13372000000</v>
      </c>
      <c r="J12">
        <v>-10481000000</v>
      </c>
      <c r="K12">
        <v>-9680000000</v>
      </c>
      <c r="L12">
        <v>-9680000000</v>
      </c>
      <c r="P12" s="16" t="s">
        <v>128</v>
      </c>
      <c r="Q12" s="13">
        <v>-2873000000</v>
      </c>
      <c r="R12" s="18"/>
      <c r="T12" s="6" t="s">
        <v>32</v>
      </c>
      <c r="U12" s="1">
        <v>-9680000000</v>
      </c>
      <c r="V12" t="str">
        <f t="shared" si="0"/>
        <v>income_tax</v>
      </c>
    </row>
    <row r="13" spans="1:22" x14ac:dyDescent="0.25">
      <c r="A13" t="s">
        <v>33</v>
      </c>
      <c r="B13">
        <v>25922000000</v>
      </c>
      <c r="C13">
        <v>41733000000</v>
      </c>
      <c r="D13">
        <v>37037000000</v>
      </c>
      <c r="E13">
        <v>39510000000</v>
      </c>
      <c r="F13">
        <v>53394000000</v>
      </c>
      <c r="G13">
        <v>45687000000</v>
      </c>
      <c r="H13">
        <v>48351000000</v>
      </c>
      <c r="I13">
        <v>59531000000</v>
      </c>
      <c r="J13">
        <v>55256000000</v>
      </c>
      <c r="K13">
        <v>57411000000</v>
      </c>
      <c r="L13">
        <v>57411000000</v>
      </c>
      <c r="P13" s="15" t="s">
        <v>129</v>
      </c>
      <c r="Q13" s="12">
        <v>890000000</v>
      </c>
      <c r="R13" s="17"/>
      <c r="T13" s="4" t="s">
        <v>33</v>
      </c>
      <c r="U13" s="5">
        <v>57411000000</v>
      </c>
      <c r="V13" t="str">
        <f t="shared" si="0"/>
        <v>net_income_continuing</v>
      </c>
    </row>
    <row r="14" spans="1:22" x14ac:dyDescent="0.25">
      <c r="A14" t="s">
        <v>34</v>
      </c>
      <c r="B14">
        <v>1.002</v>
      </c>
      <c r="C14">
        <v>1.595</v>
      </c>
      <c r="D14">
        <v>1.43</v>
      </c>
      <c r="E14">
        <v>1.623</v>
      </c>
      <c r="F14">
        <v>2.3199999999999998</v>
      </c>
      <c r="G14">
        <v>2.0880000000000001</v>
      </c>
      <c r="H14">
        <v>2.3180000000000001</v>
      </c>
      <c r="I14">
        <v>3</v>
      </c>
      <c r="J14">
        <v>2.99</v>
      </c>
      <c r="K14">
        <v>3.31</v>
      </c>
      <c r="L14">
        <v>3.298</v>
      </c>
      <c r="P14" s="16" t="s">
        <v>130</v>
      </c>
      <c r="Q14" s="13">
        <v>-87000000</v>
      </c>
      <c r="R14" s="18"/>
      <c r="T14" s="6" t="s">
        <v>34</v>
      </c>
      <c r="U14" s="1">
        <v>3.31</v>
      </c>
      <c r="V14" t="str">
        <f t="shared" si="0"/>
        <v>eps_basic</v>
      </c>
    </row>
    <row r="15" spans="1:22" x14ac:dyDescent="0.25">
      <c r="A15" t="s">
        <v>35</v>
      </c>
      <c r="B15">
        <v>0.9890000000000001</v>
      </c>
      <c r="C15">
        <v>1.5780000000000001</v>
      </c>
      <c r="D15">
        <v>1.42</v>
      </c>
      <c r="E15">
        <v>1.613</v>
      </c>
      <c r="F15">
        <v>2.3050000000000002</v>
      </c>
      <c r="G15">
        <v>2.0779999999999998</v>
      </c>
      <c r="H15">
        <v>2.3029999999999999</v>
      </c>
      <c r="I15">
        <v>2.98</v>
      </c>
      <c r="J15">
        <v>2.97</v>
      </c>
      <c r="K15">
        <v>3.28</v>
      </c>
      <c r="L15">
        <v>3.2610000000000001</v>
      </c>
      <c r="P15" s="15" t="s">
        <v>131</v>
      </c>
      <c r="Q15" s="12">
        <v>67091000000</v>
      </c>
      <c r="R15" s="17"/>
      <c r="T15" s="4" t="s">
        <v>35</v>
      </c>
      <c r="U15" s="5">
        <v>3.28</v>
      </c>
      <c r="V15" t="str">
        <f t="shared" si="0"/>
        <v>eps_diluted</v>
      </c>
    </row>
    <row r="16" spans="1:22" x14ac:dyDescent="0.25">
      <c r="A16" t="s">
        <v>36</v>
      </c>
      <c r="B16">
        <v>25879224000</v>
      </c>
      <c r="C16">
        <v>26174904000</v>
      </c>
      <c r="D16">
        <v>25909280000</v>
      </c>
      <c r="E16">
        <v>24342288000</v>
      </c>
      <c r="F16">
        <v>23013684000</v>
      </c>
      <c r="G16">
        <v>21883280000</v>
      </c>
      <c r="H16">
        <v>20868968000</v>
      </c>
      <c r="I16">
        <v>19821510000</v>
      </c>
      <c r="J16">
        <v>18471336000</v>
      </c>
      <c r="K16">
        <v>17352119000</v>
      </c>
      <c r="L16">
        <v>17352119000</v>
      </c>
      <c r="P16" s="16" t="s">
        <v>132</v>
      </c>
      <c r="Q16" s="13">
        <v>-9680000000</v>
      </c>
      <c r="R16" s="18"/>
      <c r="T16" s="6" t="s">
        <v>36</v>
      </c>
      <c r="U16" s="1">
        <v>17352119000</v>
      </c>
      <c r="V16" t="str">
        <f t="shared" si="0"/>
        <v>shares_basic</v>
      </c>
    </row>
    <row r="17" spans="1:22" x14ac:dyDescent="0.25">
      <c r="A17" t="s">
        <v>37</v>
      </c>
      <c r="B17">
        <v>26226060000</v>
      </c>
      <c r="C17">
        <v>26469932000</v>
      </c>
      <c r="D17">
        <v>26086536000</v>
      </c>
      <c r="E17">
        <v>24490652000</v>
      </c>
      <c r="F17">
        <v>23172276000</v>
      </c>
      <c r="G17">
        <v>22001124000</v>
      </c>
      <c r="H17">
        <v>21006768000</v>
      </c>
      <c r="I17">
        <v>20000435000</v>
      </c>
      <c r="J17">
        <v>18595651000</v>
      </c>
      <c r="K17">
        <v>17528214000</v>
      </c>
      <c r="L17">
        <v>17528214000</v>
      </c>
      <c r="P17" s="15" t="s">
        <v>133</v>
      </c>
      <c r="Q17" s="12">
        <v>57411000000</v>
      </c>
      <c r="R17" s="17"/>
      <c r="T17" s="10" t="s">
        <v>37</v>
      </c>
      <c r="U17" s="11">
        <v>17528214000</v>
      </c>
      <c r="V17" t="str">
        <f t="shared" si="0"/>
        <v>shares_diluted</v>
      </c>
    </row>
    <row r="18" spans="1:22" x14ac:dyDescent="0.25">
      <c r="P18" s="16" t="s">
        <v>134</v>
      </c>
      <c r="Q18" s="13">
        <v>0</v>
      </c>
      <c r="R18" s="18"/>
      <c r="T18" s="6" t="s">
        <v>39</v>
      </c>
      <c r="U18" s="2">
        <v>38016000000</v>
      </c>
      <c r="V18" t="str">
        <f t="shared" si="0"/>
        <v>cash_and_equiv</v>
      </c>
    </row>
    <row r="19" spans="1:22" x14ac:dyDescent="0.25">
      <c r="P19" s="15" t="s">
        <v>135</v>
      </c>
      <c r="Q19" s="12">
        <v>0</v>
      </c>
      <c r="R19" s="17"/>
      <c r="T19" s="4" t="s">
        <v>40</v>
      </c>
      <c r="U19" s="8">
        <v>52927000000</v>
      </c>
      <c r="V19" t="str">
        <f t="shared" si="0"/>
        <v>st_investments</v>
      </c>
    </row>
    <row r="20" spans="1:22" x14ac:dyDescent="0.25">
      <c r="P20" s="16" t="s">
        <v>136</v>
      </c>
      <c r="Q20" s="13">
        <v>0</v>
      </c>
      <c r="R20" s="18"/>
      <c r="T20" s="6" t="s">
        <v>41</v>
      </c>
      <c r="U20" s="2">
        <v>37445000000</v>
      </c>
      <c r="V20" t="str">
        <f t="shared" si="0"/>
        <v>receivables</v>
      </c>
    </row>
    <row r="21" spans="1:22" x14ac:dyDescent="0.25">
      <c r="P21" s="15" t="s">
        <v>137</v>
      </c>
      <c r="Q21" s="12">
        <v>57411000000</v>
      </c>
      <c r="R21" s="17"/>
      <c r="T21" s="4" t="s">
        <v>42</v>
      </c>
      <c r="U21" s="8">
        <v>4061000000</v>
      </c>
      <c r="V21" t="str">
        <f t="shared" si="0"/>
        <v>inventories</v>
      </c>
    </row>
    <row r="22" spans="1:22" x14ac:dyDescent="0.25">
      <c r="P22" s="16" t="s">
        <v>138</v>
      </c>
      <c r="Q22" s="13">
        <v>0</v>
      </c>
      <c r="R22" s="18"/>
      <c r="T22" s="6" t="s">
        <v>43</v>
      </c>
      <c r="U22" s="2">
        <v>11264000000</v>
      </c>
      <c r="V22" t="str">
        <f t="shared" si="0"/>
        <v>other_current_assets</v>
      </c>
    </row>
    <row r="23" spans="1:22" x14ac:dyDescent="0.25">
      <c r="P23" s="15" t="s">
        <v>139</v>
      </c>
      <c r="Q23" s="12">
        <v>57411000000</v>
      </c>
      <c r="R23" s="17"/>
      <c r="T23" s="4" t="s">
        <v>44</v>
      </c>
      <c r="U23" s="8">
        <v>143713000000</v>
      </c>
      <c r="V23" t="str">
        <f t="shared" si="0"/>
        <v>total_current_assets</v>
      </c>
    </row>
    <row r="24" spans="1:22" x14ac:dyDescent="0.25">
      <c r="P24" s="16" t="s">
        <v>140</v>
      </c>
      <c r="Q24" s="13">
        <v>3.31</v>
      </c>
      <c r="R24" s="18"/>
      <c r="T24" s="6" t="s">
        <v>45</v>
      </c>
      <c r="U24" s="2">
        <v>100887000000</v>
      </c>
      <c r="V24" t="str">
        <f t="shared" si="0"/>
        <v>equity_and_other_investments</v>
      </c>
    </row>
    <row r="25" spans="1:22" x14ac:dyDescent="0.25">
      <c r="F25">
        <f>COUNTIF(F29:F211,TRUE)</f>
        <v>100</v>
      </c>
      <c r="P25" s="15" t="s">
        <v>141</v>
      </c>
      <c r="Q25" s="12">
        <v>3.28</v>
      </c>
      <c r="R25" s="17"/>
      <c r="T25" s="4" t="s">
        <v>46</v>
      </c>
      <c r="U25" s="8">
        <v>36766000000</v>
      </c>
      <c r="V25" t="str">
        <f t="shared" si="0"/>
        <v>ppe_net</v>
      </c>
    </row>
    <row r="26" spans="1:22" x14ac:dyDescent="0.25">
      <c r="C26">
        <f>COUNTA(C29:C134)</f>
        <v>106</v>
      </c>
      <c r="P26" s="16" t="s">
        <v>142</v>
      </c>
      <c r="Q26" s="13">
        <v>17352119000</v>
      </c>
      <c r="R26" s="18"/>
      <c r="T26" s="6" t="s">
        <v>47</v>
      </c>
      <c r="U26" s="2">
        <v>0</v>
      </c>
      <c r="V26" t="str">
        <f t="shared" si="0"/>
        <v>special_charges</v>
      </c>
    </row>
    <row r="27" spans="1:22" x14ac:dyDescent="0.25">
      <c r="P27" s="15" t="s">
        <v>143</v>
      </c>
      <c r="Q27" s="12">
        <v>17528214000</v>
      </c>
      <c r="R27" s="17"/>
      <c r="T27" s="4" t="s">
        <v>48</v>
      </c>
      <c r="U27" s="8">
        <v>0</v>
      </c>
      <c r="V27" t="str">
        <f t="shared" si="0"/>
        <v>special_charges</v>
      </c>
    </row>
    <row r="28" spans="1:22" x14ac:dyDescent="0.25">
      <c r="P28" s="16" t="s">
        <v>144</v>
      </c>
      <c r="Q28" s="13">
        <v>38016000000</v>
      </c>
      <c r="R28" s="18"/>
      <c r="T28" s="6" t="s">
        <v>49</v>
      </c>
      <c r="U28" s="2">
        <v>42522000000</v>
      </c>
      <c r="V28" t="str">
        <f t="shared" si="0"/>
        <v>other_lt_assets</v>
      </c>
    </row>
    <row r="29" spans="1:22" x14ac:dyDescent="0.25">
      <c r="A29" t="s">
        <v>303</v>
      </c>
      <c r="C29" t="s">
        <v>11</v>
      </c>
      <c r="D29" t="s">
        <v>118</v>
      </c>
      <c r="E29" t="s">
        <v>118</v>
      </c>
      <c r="F29" t="b">
        <f t="shared" ref="F29:F60" si="1">ISNUMBER(MATCH(E29,$D$29:$D$211,0))</f>
        <v>1</v>
      </c>
      <c r="P29" s="15" t="s">
        <v>145</v>
      </c>
      <c r="Q29" s="12">
        <v>52927000000</v>
      </c>
      <c r="R29" s="17"/>
      <c r="T29" s="4" t="s">
        <v>50</v>
      </c>
      <c r="U29" s="8">
        <v>323888000000</v>
      </c>
      <c r="V29" t="str">
        <f t="shared" si="0"/>
        <v>total_assets</v>
      </c>
    </row>
    <row r="30" spans="1:22" x14ac:dyDescent="0.25">
      <c r="A30" t="s">
        <v>303</v>
      </c>
      <c r="C30" t="s">
        <v>25</v>
      </c>
      <c r="D30" t="s">
        <v>119</v>
      </c>
      <c r="E30" t="s">
        <v>119</v>
      </c>
      <c r="F30" t="b">
        <f t="shared" si="1"/>
        <v>1</v>
      </c>
      <c r="P30" s="16" t="s">
        <v>146</v>
      </c>
      <c r="Q30" s="13">
        <v>37445000000</v>
      </c>
      <c r="R30" s="18"/>
      <c r="T30" s="4" t="s">
        <v>52</v>
      </c>
      <c r="U30" s="8">
        <v>42296000000</v>
      </c>
      <c r="V30" t="str">
        <f t="shared" si="0"/>
        <v>accounts_payable</v>
      </c>
    </row>
    <row r="31" spans="1:22" x14ac:dyDescent="0.25">
      <c r="A31" t="s">
        <v>303</v>
      </c>
      <c r="C31" t="s">
        <v>13</v>
      </c>
      <c r="D31" t="s">
        <v>120</v>
      </c>
      <c r="E31" t="s">
        <v>120</v>
      </c>
      <c r="F31" t="b">
        <f t="shared" si="1"/>
        <v>1</v>
      </c>
      <c r="P31" s="15" t="s">
        <v>147</v>
      </c>
      <c r="Q31" s="12">
        <v>4061000000</v>
      </c>
      <c r="R31" s="17"/>
      <c r="T31" s="6" t="s">
        <v>53</v>
      </c>
      <c r="U31" s="2">
        <v>0</v>
      </c>
      <c r="V31" t="str">
        <f t="shared" si="0"/>
        <v>special_charges</v>
      </c>
    </row>
    <row r="32" spans="1:22" x14ac:dyDescent="0.25">
      <c r="A32" t="s">
        <v>303</v>
      </c>
      <c r="C32" t="s">
        <v>26</v>
      </c>
      <c r="D32" t="s">
        <v>121</v>
      </c>
      <c r="E32" t="s">
        <v>121</v>
      </c>
      <c r="F32" t="b">
        <f t="shared" si="1"/>
        <v>1</v>
      </c>
      <c r="P32" s="16" t="s">
        <v>148</v>
      </c>
      <c r="Q32" s="13">
        <v>11264000000</v>
      </c>
      <c r="R32" s="18"/>
      <c r="T32" s="4" t="s">
        <v>54</v>
      </c>
      <c r="U32" s="8">
        <v>0</v>
      </c>
      <c r="V32" t="str">
        <f t="shared" si="0"/>
        <v>special_charges</v>
      </c>
    </row>
    <row r="33" spans="1:22" x14ac:dyDescent="0.25">
      <c r="A33" t="s">
        <v>303</v>
      </c>
      <c r="C33" t="s">
        <v>27</v>
      </c>
      <c r="D33" t="s">
        <v>122</v>
      </c>
      <c r="E33" t="s">
        <v>122</v>
      </c>
      <c r="F33" t="b">
        <f t="shared" si="1"/>
        <v>1</v>
      </c>
      <c r="P33" s="15" t="s">
        <v>149</v>
      </c>
      <c r="Q33" s="12">
        <v>143713000000</v>
      </c>
      <c r="R33" s="17"/>
      <c r="T33" s="6" t="s">
        <v>55</v>
      </c>
      <c r="U33" s="2">
        <v>13769000000</v>
      </c>
      <c r="V33" t="str">
        <f t="shared" si="0"/>
        <v>st_debt</v>
      </c>
    </row>
    <row r="34" spans="1:22" x14ac:dyDescent="0.25">
      <c r="A34" t="s">
        <v>303</v>
      </c>
      <c r="C34" t="s">
        <v>28</v>
      </c>
      <c r="D34" t="s">
        <v>125</v>
      </c>
      <c r="E34" t="s">
        <v>123</v>
      </c>
      <c r="F34" t="b">
        <f t="shared" si="1"/>
        <v>1</v>
      </c>
      <c r="P34" s="16" t="s">
        <v>150</v>
      </c>
      <c r="Q34" s="13">
        <v>100887000000</v>
      </c>
      <c r="R34" s="18"/>
      <c r="T34" s="4" t="s">
        <v>56</v>
      </c>
      <c r="U34" s="8">
        <v>6643000000</v>
      </c>
      <c r="V34" t="str">
        <f t="shared" si="0"/>
        <v>current_deferred_revenue</v>
      </c>
    </row>
    <row r="35" spans="1:22" x14ac:dyDescent="0.25">
      <c r="A35" t="s">
        <v>303</v>
      </c>
      <c r="C35" t="s">
        <v>15</v>
      </c>
      <c r="D35" t="s">
        <v>126</v>
      </c>
      <c r="E35" t="s">
        <v>124</v>
      </c>
      <c r="F35" t="b">
        <f t="shared" si="1"/>
        <v>0</v>
      </c>
      <c r="P35" s="15" t="s">
        <v>151</v>
      </c>
      <c r="Q35" s="12">
        <v>103526000000</v>
      </c>
      <c r="R35" s="17"/>
      <c r="T35" s="6" t="s">
        <v>57</v>
      </c>
      <c r="U35" s="2">
        <v>42684000000</v>
      </c>
      <c r="V35" t="str">
        <f t="shared" si="0"/>
        <v>other_current_liabilities</v>
      </c>
    </row>
    <row r="36" spans="1:22" x14ac:dyDescent="0.25">
      <c r="A36" t="s">
        <v>303</v>
      </c>
      <c r="C36" t="s">
        <v>29</v>
      </c>
      <c r="D36" t="s">
        <v>129</v>
      </c>
      <c r="E36" t="s">
        <v>125</v>
      </c>
      <c r="F36" t="b">
        <f t="shared" si="1"/>
        <v>1</v>
      </c>
      <c r="P36" s="16" t="s">
        <v>152</v>
      </c>
      <c r="Q36" s="13">
        <v>-66760000000</v>
      </c>
      <c r="R36" s="18"/>
      <c r="T36" s="4" t="s">
        <v>58</v>
      </c>
      <c r="U36" s="8">
        <v>105392000000</v>
      </c>
      <c r="V36" t="str">
        <f t="shared" si="0"/>
        <v>total_current_liabilities</v>
      </c>
    </row>
    <row r="37" spans="1:22" x14ac:dyDescent="0.25">
      <c r="A37" t="s">
        <v>303</v>
      </c>
      <c r="C37" t="s">
        <v>30</v>
      </c>
      <c r="D37" t="s">
        <v>130</v>
      </c>
      <c r="E37" t="s">
        <v>126</v>
      </c>
      <c r="F37" t="b">
        <f t="shared" si="1"/>
        <v>1</v>
      </c>
      <c r="P37" s="15" t="s">
        <v>153</v>
      </c>
      <c r="Q37" s="12">
        <v>36766000000</v>
      </c>
      <c r="R37" s="17"/>
      <c r="T37" s="6" t="s">
        <v>59</v>
      </c>
      <c r="U37" s="2">
        <v>98667000000</v>
      </c>
      <c r="V37" t="str">
        <f t="shared" si="0"/>
        <v>lt_debt</v>
      </c>
    </row>
    <row r="38" spans="1:22" x14ac:dyDescent="0.25">
      <c r="A38" t="s">
        <v>303</v>
      </c>
      <c r="C38" t="s">
        <v>31</v>
      </c>
      <c r="D38" t="s">
        <v>131</v>
      </c>
      <c r="E38" t="s">
        <v>127</v>
      </c>
      <c r="F38" t="b">
        <f t="shared" si="1"/>
        <v>0</v>
      </c>
      <c r="P38" s="16" t="s">
        <v>154</v>
      </c>
      <c r="Q38" s="13">
        <v>0</v>
      </c>
      <c r="R38" s="18"/>
      <c r="T38" s="4" t="s">
        <v>56</v>
      </c>
      <c r="U38" s="8">
        <v>0</v>
      </c>
      <c r="V38" t="str">
        <f t="shared" si="0"/>
        <v>special_charges</v>
      </c>
    </row>
    <row r="39" spans="1:22" x14ac:dyDescent="0.25">
      <c r="A39" t="s">
        <v>303</v>
      </c>
      <c r="C39" t="s">
        <v>32</v>
      </c>
      <c r="D39" t="s">
        <v>132</v>
      </c>
      <c r="E39" t="s">
        <v>128</v>
      </c>
      <c r="F39" t="b">
        <f t="shared" si="1"/>
        <v>0</v>
      </c>
      <c r="P39" s="15" t="s">
        <v>155</v>
      </c>
      <c r="Q39" s="12">
        <v>0</v>
      </c>
      <c r="R39" s="17"/>
      <c r="T39" s="6" t="s">
        <v>60</v>
      </c>
      <c r="U39" s="2">
        <v>54490000000</v>
      </c>
      <c r="V39" t="str">
        <f t="shared" si="0"/>
        <v>other_lt_liabilities</v>
      </c>
    </row>
    <row r="40" spans="1:22" x14ac:dyDescent="0.25">
      <c r="A40" t="s">
        <v>303</v>
      </c>
      <c r="C40" t="s">
        <v>33</v>
      </c>
      <c r="D40" t="s">
        <v>133</v>
      </c>
      <c r="E40" t="s">
        <v>129</v>
      </c>
      <c r="F40" t="b">
        <f t="shared" si="1"/>
        <v>1</v>
      </c>
      <c r="P40" s="16" t="s">
        <v>156</v>
      </c>
      <c r="Q40" s="13">
        <v>42522000000</v>
      </c>
      <c r="R40" s="18"/>
      <c r="T40" s="4" t="s">
        <v>61</v>
      </c>
      <c r="U40" s="8">
        <v>258549000000</v>
      </c>
      <c r="V40" t="str">
        <f t="shared" si="0"/>
        <v>total_liabilities</v>
      </c>
    </row>
    <row r="41" spans="1:22" x14ac:dyDescent="0.25">
      <c r="A41" t="s">
        <v>303</v>
      </c>
      <c r="C41" t="s">
        <v>34</v>
      </c>
      <c r="D41" t="s">
        <v>140</v>
      </c>
      <c r="E41" t="s">
        <v>130</v>
      </c>
      <c r="F41" t="b">
        <f t="shared" si="1"/>
        <v>1</v>
      </c>
      <c r="P41" s="15" t="s">
        <v>157</v>
      </c>
      <c r="Q41" s="12">
        <v>323888000000</v>
      </c>
      <c r="R41" s="17"/>
      <c r="T41" s="6" t="s">
        <v>62</v>
      </c>
      <c r="U41" s="2">
        <v>14966000000</v>
      </c>
      <c r="V41" t="str">
        <f t="shared" si="0"/>
        <v>retained_earnings</v>
      </c>
    </row>
    <row r="42" spans="1:22" x14ac:dyDescent="0.25">
      <c r="A42" t="s">
        <v>303</v>
      </c>
      <c r="C42" t="s">
        <v>35</v>
      </c>
      <c r="D42" t="s">
        <v>141</v>
      </c>
      <c r="E42" t="s">
        <v>131</v>
      </c>
      <c r="F42" t="b">
        <f t="shared" si="1"/>
        <v>1</v>
      </c>
      <c r="P42" s="16" t="s">
        <v>158</v>
      </c>
      <c r="Q42" s="13">
        <v>42296000000</v>
      </c>
      <c r="R42" s="18"/>
      <c r="T42" s="4" t="s">
        <v>63</v>
      </c>
      <c r="U42" s="8">
        <v>50779000000</v>
      </c>
      <c r="V42" t="str">
        <f t="shared" si="0"/>
        <v>common_stock</v>
      </c>
    </row>
    <row r="43" spans="1:22" x14ac:dyDescent="0.25">
      <c r="A43" t="s">
        <v>303</v>
      </c>
      <c r="C43" t="s">
        <v>36</v>
      </c>
      <c r="D43" t="s">
        <v>142</v>
      </c>
      <c r="E43" t="s">
        <v>132</v>
      </c>
      <c r="F43" t="b">
        <f t="shared" si="1"/>
        <v>1</v>
      </c>
      <c r="P43" s="15" t="s">
        <v>159</v>
      </c>
      <c r="Q43" s="12">
        <v>0</v>
      </c>
      <c r="R43" s="17"/>
      <c r="T43" s="6" t="s">
        <v>64</v>
      </c>
      <c r="U43" s="2">
        <v>-406000000</v>
      </c>
      <c r="V43" t="str">
        <f t="shared" si="0"/>
        <v>aoci</v>
      </c>
    </row>
    <row r="44" spans="1:22" x14ac:dyDescent="0.25">
      <c r="A44" t="s">
        <v>303</v>
      </c>
      <c r="C44" t="s">
        <v>37</v>
      </c>
      <c r="D44" t="s">
        <v>143</v>
      </c>
      <c r="E44" t="s">
        <v>133</v>
      </c>
      <c r="F44" t="b">
        <f t="shared" si="1"/>
        <v>1</v>
      </c>
      <c r="P44" s="16" t="s">
        <v>160</v>
      </c>
      <c r="Q44" s="13">
        <v>0</v>
      </c>
      <c r="R44" s="18"/>
      <c r="T44" s="4" t="s">
        <v>65</v>
      </c>
      <c r="U44" s="8">
        <v>65339000000</v>
      </c>
      <c r="V44" t="str">
        <f t="shared" si="0"/>
        <v>total_equity</v>
      </c>
    </row>
    <row r="45" spans="1:22" x14ac:dyDescent="0.25">
      <c r="A45" t="s">
        <v>304</v>
      </c>
      <c r="C45" t="s">
        <v>39</v>
      </c>
      <c r="D45" t="s">
        <v>144</v>
      </c>
      <c r="E45" t="s">
        <v>134</v>
      </c>
      <c r="F45" t="b">
        <f t="shared" si="1"/>
        <v>0</v>
      </c>
      <c r="P45" s="15" t="s">
        <v>161</v>
      </c>
      <c r="Q45" s="12">
        <v>13769000000</v>
      </c>
      <c r="R45" s="17"/>
      <c r="T45" s="7" t="s">
        <v>51</v>
      </c>
      <c r="U45" s="9">
        <v>323888000000</v>
      </c>
      <c r="V45" t="str">
        <f t="shared" si="0"/>
        <v>total_assets</v>
      </c>
    </row>
    <row r="46" spans="1:22" x14ac:dyDescent="0.25">
      <c r="A46" t="s">
        <v>304</v>
      </c>
      <c r="C46" t="s">
        <v>40</v>
      </c>
      <c r="D46" t="s">
        <v>145</v>
      </c>
      <c r="E46" t="s">
        <v>135</v>
      </c>
      <c r="F46" t="b">
        <f t="shared" si="1"/>
        <v>0</v>
      </c>
      <c r="P46" s="16" t="s">
        <v>162</v>
      </c>
      <c r="Q46" s="13">
        <v>0</v>
      </c>
      <c r="R46" s="18"/>
      <c r="T46" s="4" t="s">
        <v>33</v>
      </c>
      <c r="U46" s="8">
        <v>57411000000</v>
      </c>
      <c r="V46" t="str">
        <f t="shared" si="0"/>
        <v>net_income_continuing</v>
      </c>
    </row>
    <row r="47" spans="1:22" x14ac:dyDescent="0.25">
      <c r="A47" t="s">
        <v>304</v>
      </c>
      <c r="C47" t="s">
        <v>41</v>
      </c>
      <c r="D47" t="s">
        <v>146</v>
      </c>
      <c r="E47" t="s">
        <v>136</v>
      </c>
      <c r="F47" t="b">
        <f t="shared" si="1"/>
        <v>0</v>
      </c>
      <c r="P47" s="15" t="s">
        <v>163</v>
      </c>
      <c r="Q47" s="12">
        <v>6643000000</v>
      </c>
      <c r="R47" s="17"/>
      <c r="T47" s="6" t="s">
        <v>66</v>
      </c>
      <c r="U47" s="2">
        <v>11056000000</v>
      </c>
      <c r="V47" t="str">
        <f t="shared" si="0"/>
        <v>cfo_da</v>
      </c>
    </row>
    <row r="48" spans="1:22" x14ac:dyDescent="0.25">
      <c r="A48" t="s">
        <v>304</v>
      </c>
      <c r="C48" t="s">
        <v>42</v>
      </c>
      <c r="D48" t="s">
        <v>147</v>
      </c>
      <c r="E48" t="s">
        <v>137</v>
      </c>
      <c r="F48" t="b">
        <f t="shared" si="1"/>
        <v>0</v>
      </c>
      <c r="P48" s="16" t="s">
        <v>164</v>
      </c>
      <c r="Q48" s="13">
        <v>0</v>
      </c>
      <c r="R48" s="18"/>
      <c r="T48" s="4" t="s">
        <v>67</v>
      </c>
      <c r="U48" s="8">
        <v>5690000000</v>
      </c>
      <c r="V48" t="str">
        <f t="shared" si="0"/>
        <v>cfo_change_in_working_capital</v>
      </c>
    </row>
    <row r="49" spans="1:22" x14ac:dyDescent="0.25">
      <c r="A49" t="s">
        <v>304</v>
      </c>
      <c r="C49" t="s">
        <v>43</v>
      </c>
      <c r="D49" t="s">
        <v>148</v>
      </c>
      <c r="E49" t="s">
        <v>138</v>
      </c>
      <c r="F49" t="b">
        <f t="shared" si="1"/>
        <v>0</v>
      </c>
      <c r="P49" s="15" t="s">
        <v>165</v>
      </c>
      <c r="Q49" s="12">
        <v>42684000000</v>
      </c>
      <c r="R49" s="17"/>
      <c r="T49" s="6" t="s">
        <v>68</v>
      </c>
      <c r="U49" s="2">
        <v>-215000000</v>
      </c>
      <c r="V49" t="str">
        <f t="shared" si="0"/>
        <v>cfo_deferred_tax</v>
      </c>
    </row>
    <row r="50" spans="1:22" x14ac:dyDescent="0.25">
      <c r="A50" t="s">
        <v>304</v>
      </c>
      <c r="C50" t="s">
        <v>44</v>
      </c>
      <c r="D50" t="s">
        <v>149</v>
      </c>
      <c r="E50" t="s">
        <v>139</v>
      </c>
      <c r="F50" t="b">
        <f t="shared" si="1"/>
        <v>0</v>
      </c>
      <c r="P50" s="16" t="s">
        <v>166</v>
      </c>
      <c r="Q50" s="13">
        <v>105392000000</v>
      </c>
      <c r="R50" s="18"/>
      <c r="T50" s="4" t="s">
        <v>69</v>
      </c>
      <c r="U50" s="8">
        <v>6829000000</v>
      </c>
      <c r="V50" t="str">
        <f t="shared" si="0"/>
        <v>cfo_stock_comp</v>
      </c>
    </row>
    <row r="51" spans="1:22" x14ac:dyDescent="0.25">
      <c r="A51" t="s">
        <v>304</v>
      </c>
      <c r="C51" t="s">
        <v>45</v>
      </c>
      <c r="D51" t="s">
        <v>150</v>
      </c>
      <c r="E51" t="s">
        <v>140</v>
      </c>
      <c r="F51" t="b">
        <f t="shared" si="1"/>
        <v>1</v>
      </c>
      <c r="P51" s="15" t="s">
        <v>167</v>
      </c>
      <c r="Q51" s="12">
        <v>98667000000</v>
      </c>
      <c r="R51" s="17"/>
      <c r="T51" s="6" t="s">
        <v>70</v>
      </c>
      <c r="U51" s="2">
        <v>-97000000</v>
      </c>
      <c r="V51" t="str">
        <f t="shared" si="0"/>
        <v>cfo_other_noncash_items</v>
      </c>
    </row>
    <row r="52" spans="1:22" x14ac:dyDescent="0.25">
      <c r="A52" t="s">
        <v>304</v>
      </c>
      <c r="C52" t="s">
        <v>46</v>
      </c>
      <c r="D52" t="s">
        <v>153</v>
      </c>
      <c r="E52" t="s">
        <v>141</v>
      </c>
      <c r="F52" t="b">
        <f t="shared" si="1"/>
        <v>1</v>
      </c>
      <c r="P52" s="16" t="s">
        <v>168</v>
      </c>
      <c r="Q52" s="13">
        <v>0</v>
      </c>
      <c r="R52" s="18"/>
      <c r="T52" s="4" t="s">
        <v>71</v>
      </c>
      <c r="U52" s="8">
        <v>80674000000</v>
      </c>
      <c r="V52" t="str">
        <f t="shared" si="0"/>
        <v>cf_cfo</v>
      </c>
    </row>
    <row r="53" spans="1:22" x14ac:dyDescent="0.25">
      <c r="A53" t="s">
        <v>304</v>
      </c>
      <c r="C53" t="s">
        <v>47</v>
      </c>
      <c r="D53" t="s">
        <v>155</v>
      </c>
      <c r="E53" t="s">
        <v>142</v>
      </c>
      <c r="F53" t="b">
        <f t="shared" si="1"/>
        <v>1</v>
      </c>
      <c r="P53" s="15" t="s">
        <v>169</v>
      </c>
      <c r="Q53" s="12">
        <v>0</v>
      </c>
      <c r="R53" s="17"/>
      <c r="T53" s="6" t="s">
        <v>72</v>
      </c>
      <c r="U53" s="2">
        <v>-7309000000</v>
      </c>
      <c r="V53" t="str">
        <f t="shared" si="0"/>
        <v>cfi_ppe_purchases</v>
      </c>
    </row>
    <row r="54" spans="1:22" x14ac:dyDescent="0.25">
      <c r="A54" t="s">
        <v>304</v>
      </c>
      <c r="C54" t="s">
        <v>48</v>
      </c>
      <c r="E54" t="s">
        <v>143</v>
      </c>
      <c r="F54" t="b">
        <f t="shared" si="1"/>
        <v>1</v>
      </c>
      <c r="P54" s="16" t="s">
        <v>170</v>
      </c>
      <c r="Q54" s="13">
        <v>0</v>
      </c>
      <c r="R54" s="18"/>
      <c r="T54" s="4" t="s">
        <v>73</v>
      </c>
      <c r="U54" s="8">
        <v>-1524000000</v>
      </c>
      <c r="V54" t="str">
        <f t="shared" si="0"/>
        <v>cfi_acquisitions</v>
      </c>
    </row>
    <row r="55" spans="1:22" x14ac:dyDescent="0.25">
      <c r="A55" t="s">
        <v>304</v>
      </c>
      <c r="C55" t="s">
        <v>49</v>
      </c>
      <c r="D55" t="s">
        <v>156</v>
      </c>
      <c r="E55" t="s">
        <v>144</v>
      </c>
      <c r="F55" t="b">
        <f t="shared" si="1"/>
        <v>1</v>
      </c>
      <c r="P55" s="15" t="s">
        <v>171</v>
      </c>
      <c r="Q55" s="12">
        <v>54490000000</v>
      </c>
      <c r="R55" s="17"/>
      <c r="T55" s="6" t="s">
        <v>45</v>
      </c>
      <c r="U55" s="2">
        <v>5335000000</v>
      </c>
      <c r="V55" t="str">
        <f t="shared" si="0"/>
        <v>cfi_investment_net</v>
      </c>
    </row>
    <row r="56" spans="1:22" x14ac:dyDescent="0.25">
      <c r="A56" t="s">
        <v>304</v>
      </c>
      <c r="C56" t="s">
        <v>50</v>
      </c>
      <c r="D56" t="s">
        <v>157</v>
      </c>
      <c r="E56" t="s">
        <v>145</v>
      </c>
      <c r="F56" t="b">
        <f t="shared" si="1"/>
        <v>1</v>
      </c>
      <c r="P56" s="16" t="s">
        <v>172</v>
      </c>
      <c r="Q56" s="13">
        <v>258549000000</v>
      </c>
      <c r="R56" s="18"/>
      <c r="T56" s="4" t="s">
        <v>74</v>
      </c>
      <c r="U56" s="8">
        <v>0</v>
      </c>
      <c r="V56" t="str">
        <f t="shared" si="0"/>
        <v>special_charges</v>
      </c>
    </row>
    <row r="57" spans="1:22" x14ac:dyDescent="0.25">
      <c r="A57" t="s">
        <v>304</v>
      </c>
      <c r="C57" t="s">
        <v>52</v>
      </c>
      <c r="D57" t="s">
        <v>158</v>
      </c>
      <c r="E57" t="s">
        <v>146</v>
      </c>
      <c r="F57" t="b">
        <f t="shared" si="1"/>
        <v>1</v>
      </c>
      <c r="P57" s="15" t="s">
        <v>173</v>
      </c>
      <c r="Q57" s="12">
        <v>50779000000</v>
      </c>
      <c r="R57" s="17"/>
      <c r="T57" s="6" t="s">
        <v>70</v>
      </c>
      <c r="U57" s="2">
        <v>-791000000</v>
      </c>
      <c r="V57" t="str">
        <f t="shared" si="0"/>
        <v>cfi_other</v>
      </c>
    </row>
    <row r="58" spans="1:22" x14ac:dyDescent="0.25">
      <c r="A58" t="s">
        <v>304</v>
      </c>
      <c r="C58" t="s">
        <v>53</v>
      </c>
      <c r="D58" t="s">
        <v>123</v>
      </c>
      <c r="E58" t="s">
        <v>147</v>
      </c>
      <c r="F58" t="b">
        <f t="shared" si="1"/>
        <v>1</v>
      </c>
      <c r="P58" s="16" t="s">
        <v>174</v>
      </c>
      <c r="Q58" s="13">
        <v>0</v>
      </c>
      <c r="R58" s="18"/>
      <c r="T58" s="4" t="s">
        <v>75</v>
      </c>
      <c r="U58" s="8">
        <v>-4289000000</v>
      </c>
      <c r="V58" t="str">
        <f t="shared" si="0"/>
        <v>cf_cfi</v>
      </c>
    </row>
    <row r="59" spans="1:22" x14ac:dyDescent="0.25">
      <c r="A59" t="s">
        <v>304</v>
      </c>
      <c r="C59" t="s">
        <v>54</v>
      </c>
      <c r="D59" t="s">
        <v>123</v>
      </c>
      <c r="E59" t="s">
        <v>148</v>
      </c>
      <c r="F59" t="b">
        <f t="shared" si="1"/>
        <v>1</v>
      </c>
      <c r="P59" s="15" t="s">
        <v>175</v>
      </c>
      <c r="Q59" s="12">
        <v>14966000000</v>
      </c>
      <c r="R59" s="17"/>
      <c r="T59" s="6" t="s">
        <v>76</v>
      </c>
      <c r="U59" s="2">
        <v>-71478000000</v>
      </c>
      <c r="V59" t="str">
        <f t="shared" si="0"/>
        <v>cff_common_stock_net</v>
      </c>
    </row>
    <row r="60" spans="1:22" x14ac:dyDescent="0.25">
      <c r="A60" t="s">
        <v>304</v>
      </c>
      <c r="C60" t="s">
        <v>55</v>
      </c>
      <c r="D60" t="s">
        <v>161</v>
      </c>
      <c r="E60" t="s">
        <v>149</v>
      </c>
      <c r="F60" t="b">
        <f t="shared" si="1"/>
        <v>1</v>
      </c>
      <c r="P60" s="16" t="s">
        <v>176</v>
      </c>
      <c r="Q60" s="13">
        <v>-406000000</v>
      </c>
      <c r="R60" s="18"/>
      <c r="T60" s="4" t="s">
        <v>77</v>
      </c>
      <c r="U60" s="8">
        <v>2499000000</v>
      </c>
      <c r="V60" t="str">
        <f t="shared" si="0"/>
        <v>cff_debt_net</v>
      </c>
    </row>
    <row r="61" spans="1:22" x14ac:dyDescent="0.25">
      <c r="A61" t="s">
        <v>304</v>
      </c>
      <c r="C61" t="s">
        <v>56</v>
      </c>
      <c r="D61" t="s">
        <v>163</v>
      </c>
      <c r="E61" t="s">
        <v>150</v>
      </c>
      <c r="F61" t="b">
        <f t="shared" ref="F61:F92" si="2">ISNUMBER(MATCH(E61,$D$29:$D$211,0))</f>
        <v>1</v>
      </c>
      <c r="P61" s="15" t="s">
        <v>177</v>
      </c>
      <c r="Q61" s="12">
        <v>0</v>
      </c>
      <c r="R61" s="17"/>
      <c r="T61" s="6" t="s">
        <v>78</v>
      </c>
      <c r="U61" s="2">
        <v>-14081000000</v>
      </c>
      <c r="V61" t="str">
        <f t="shared" si="0"/>
        <v>cff_dividend_paid</v>
      </c>
    </row>
    <row r="62" spans="1:22" x14ac:dyDescent="0.25">
      <c r="A62" t="s">
        <v>304</v>
      </c>
      <c r="C62" t="s">
        <v>57</v>
      </c>
      <c r="D62" t="s">
        <v>165</v>
      </c>
      <c r="E62" t="s">
        <v>151</v>
      </c>
      <c r="F62" t="b">
        <f t="shared" si="2"/>
        <v>0</v>
      </c>
      <c r="P62" s="16" t="s">
        <v>178</v>
      </c>
      <c r="Q62" s="13">
        <v>0</v>
      </c>
      <c r="R62" s="18"/>
      <c r="T62" s="4" t="s">
        <v>70</v>
      </c>
      <c r="U62" s="8">
        <v>-3760000000</v>
      </c>
      <c r="V62" t="str">
        <f t="shared" si="0"/>
        <v>cff_other</v>
      </c>
    </row>
    <row r="63" spans="1:22" x14ac:dyDescent="0.25">
      <c r="A63" t="s">
        <v>304</v>
      </c>
      <c r="C63" t="s">
        <v>58</v>
      </c>
      <c r="D63" t="s">
        <v>166</v>
      </c>
      <c r="E63" t="s">
        <v>152</v>
      </c>
      <c r="F63" t="b">
        <f t="shared" si="2"/>
        <v>0</v>
      </c>
      <c r="P63" s="15" t="s">
        <v>179</v>
      </c>
      <c r="Q63" s="12">
        <v>0</v>
      </c>
      <c r="R63" s="17"/>
      <c r="T63" s="7" t="s">
        <v>79</v>
      </c>
      <c r="U63" s="9">
        <v>-86820000000</v>
      </c>
      <c r="V63" t="str">
        <f t="shared" si="0"/>
        <v>cf_cff</v>
      </c>
    </row>
    <row r="64" spans="1:22" x14ac:dyDescent="0.25">
      <c r="A64" t="s">
        <v>304</v>
      </c>
      <c r="C64" t="s">
        <v>59</v>
      </c>
      <c r="D64" t="s">
        <v>167</v>
      </c>
      <c r="E64" t="s">
        <v>153</v>
      </c>
      <c r="F64" t="b">
        <f t="shared" si="2"/>
        <v>1</v>
      </c>
      <c r="P64" s="16" t="s">
        <v>180</v>
      </c>
      <c r="Q64" s="13">
        <v>0</v>
      </c>
      <c r="R64" s="18"/>
      <c r="T64" s="6" t="s">
        <v>21</v>
      </c>
      <c r="U64" s="2">
        <v>0.17334134455710001</v>
      </c>
      <c r="V64" t="str">
        <f t="shared" si="0"/>
        <v/>
      </c>
    </row>
    <row r="65" spans="1:22" x14ac:dyDescent="0.25">
      <c r="A65" t="s">
        <v>304</v>
      </c>
      <c r="C65" t="s">
        <v>56</v>
      </c>
      <c r="D65" t="s">
        <v>123</v>
      </c>
      <c r="E65" t="s">
        <v>154</v>
      </c>
      <c r="F65" t="b">
        <f t="shared" si="2"/>
        <v>0</v>
      </c>
      <c r="P65" s="15" t="s">
        <v>181</v>
      </c>
      <c r="Q65" s="12">
        <v>65339000000</v>
      </c>
      <c r="R65" s="17"/>
      <c r="T65" s="4" t="s">
        <v>22</v>
      </c>
      <c r="U65" s="8">
        <v>0.73685561552233991</v>
      </c>
      <c r="V65" t="str">
        <f t="shared" si="0"/>
        <v/>
      </c>
    </row>
    <row r="66" spans="1:22" x14ac:dyDescent="0.25">
      <c r="A66" t="s">
        <v>304</v>
      </c>
      <c r="C66" t="s">
        <v>60</v>
      </c>
      <c r="D66" t="s">
        <v>171</v>
      </c>
      <c r="E66" t="s">
        <v>155</v>
      </c>
      <c r="F66" t="b">
        <f t="shared" si="2"/>
        <v>1</v>
      </c>
      <c r="P66" s="16" t="s">
        <v>182</v>
      </c>
      <c r="Q66" s="13">
        <v>323888000000</v>
      </c>
      <c r="R66" s="18"/>
      <c r="T66" s="6" t="s">
        <v>23</v>
      </c>
      <c r="U66" s="2">
        <v>0.39669027465883999</v>
      </c>
      <c r="V66" t="str">
        <f t="shared" si="0"/>
        <v/>
      </c>
    </row>
    <row r="67" spans="1:22" x14ac:dyDescent="0.25">
      <c r="A67" t="s">
        <v>304</v>
      </c>
      <c r="C67" t="s">
        <v>61</v>
      </c>
      <c r="D67" t="s">
        <v>172</v>
      </c>
      <c r="E67" t="s">
        <v>156</v>
      </c>
      <c r="F67" t="b">
        <f t="shared" si="2"/>
        <v>1</v>
      </c>
      <c r="P67" s="15" t="s">
        <v>183</v>
      </c>
      <c r="Q67" s="12">
        <v>57411000000</v>
      </c>
      <c r="R67" s="17"/>
      <c r="T67" s="4" t="s">
        <v>81</v>
      </c>
      <c r="U67" s="8">
        <v>0.27545226188076999</v>
      </c>
      <c r="V67" t="str">
        <f t="shared" ref="V67:V107" si="3">_xlfn.IFNA(INDEX($P$2:$P$184,MATCH(U67,$Q$2:$Q$184,0)),"")</f>
        <v/>
      </c>
    </row>
    <row r="68" spans="1:22" x14ac:dyDescent="0.25">
      <c r="A68" t="s">
        <v>304</v>
      </c>
      <c r="C68" t="s">
        <v>62</v>
      </c>
      <c r="D68" t="s">
        <v>175</v>
      </c>
      <c r="E68" t="s">
        <v>157</v>
      </c>
      <c r="F68" t="b">
        <f t="shared" si="2"/>
        <v>1</v>
      </c>
      <c r="P68" s="16" t="s">
        <v>184</v>
      </c>
      <c r="Q68" s="13">
        <v>11056000000</v>
      </c>
      <c r="R68" s="18"/>
      <c r="T68" s="6" t="s">
        <v>82</v>
      </c>
      <c r="U68" s="2">
        <v>0.27545226188076999</v>
      </c>
      <c r="V68" t="str">
        <f t="shared" si="3"/>
        <v/>
      </c>
    </row>
    <row r="69" spans="1:22" x14ac:dyDescent="0.25">
      <c r="A69" t="s">
        <v>304</v>
      </c>
      <c r="C69" t="s">
        <v>63</v>
      </c>
      <c r="D69" t="s">
        <v>173</v>
      </c>
      <c r="E69" t="s">
        <v>158</v>
      </c>
      <c r="F69" t="b">
        <f t="shared" si="2"/>
        <v>1</v>
      </c>
      <c r="P69" s="15" t="s">
        <v>185</v>
      </c>
      <c r="Q69" s="12">
        <v>8470000000</v>
      </c>
      <c r="R69" s="17"/>
      <c r="T69" s="6" t="s">
        <v>84</v>
      </c>
      <c r="U69" s="2">
        <v>0.38233247727810998</v>
      </c>
      <c r="V69" t="str">
        <f t="shared" si="3"/>
        <v/>
      </c>
    </row>
    <row r="70" spans="1:22" x14ac:dyDescent="0.25">
      <c r="A70" t="s">
        <v>304</v>
      </c>
      <c r="C70" t="s">
        <v>64</v>
      </c>
      <c r="D70" t="s">
        <v>176</v>
      </c>
      <c r="E70" t="s">
        <v>159</v>
      </c>
      <c r="F70" t="b">
        <f t="shared" si="2"/>
        <v>0</v>
      </c>
      <c r="P70" s="16" t="s">
        <v>186</v>
      </c>
      <c r="Q70" s="13">
        <v>-127000000</v>
      </c>
      <c r="R70" s="18"/>
      <c r="T70" s="4" t="s">
        <v>85</v>
      </c>
      <c r="U70" s="8">
        <v>0.28174780977359998</v>
      </c>
      <c r="V70" t="str">
        <f t="shared" si="3"/>
        <v/>
      </c>
    </row>
    <row r="71" spans="1:22" x14ac:dyDescent="0.25">
      <c r="A71" t="s">
        <v>304</v>
      </c>
      <c r="C71" t="s">
        <v>65</v>
      </c>
      <c r="D71" t="s">
        <v>181</v>
      </c>
      <c r="E71" t="s">
        <v>160</v>
      </c>
      <c r="F71" t="b">
        <f t="shared" si="2"/>
        <v>0</v>
      </c>
      <c r="P71" s="15" t="s">
        <v>187</v>
      </c>
      <c r="Q71" s="12">
        <v>0</v>
      </c>
      <c r="R71" s="17"/>
      <c r="T71" s="6" t="s">
        <v>86</v>
      </c>
      <c r="U71" s="2">
        <v>0.24147314354407001</v>
      </c>
      <c r="V71" t="str">
        <f t="shared" si="3"/>
        <v/>
      </c>
    </row>
    <row r="72" spans="1:22" x14ac:dyDescent="0.25">
      <c r="A72" t="s">
        <v>304</v>
      </c>
      <c r="C72" t="s">
        <v>51</v>
      </c>
      <c r="D72" t="s">
        <v>157</v>
      </c>
      <c r="E72" t="s">
        <v>161</v>
      </c>
      <c r="F72" t="b">
        <f t="shared" si="2"/>
        <v>1</v>
      </c>
      <c r="P72" s="16" t="s">
        <v>188</v>
      </c>
      <c r="Q72" s="13">
        <v>-2653000000</v>
      </c>
      <c r="R72" s="18"/>
      <c r="T72" s="4" t="s">
        <v>87</v>
      </c>
      <c r="U72" s="8">
        <v>0.24439830246069999</v>
      </c>
      <c r="V72" t="str">
        <f t="shared" si="3"/>
        <v/>
      </c>
    </row>
    <row r="73" spans="1:22" x14ac:dyDescent="0.25">
      <c r="A73" t="s">
        <v>305</v>
      </c>
      <c r="C73" t="s">
        <v>33</v>
      </c>
      <c r="D73" t="s">
        <v>133</v>
      </c>
      <c r="E73" t="s">
        <v>162</v>
      </c>
      <c r="F73" t="b">
        <f t="shared" si="2"/>
        <v>0</v>
      </c>
      <c r="P73" s="15" t="s">
        <v>189</v>
      </c>
      <c r="Q73" s="12">
        <v>5690000000</v>
      </c>
      <c r="R73" s="17"/>
      <c r="T73" s="6" t="s">
        <v>88</v>
      </c>
      <c r="U73" s="2">
        <v>0.20913611278072</v>
      </c>
      <c r="V73" t="str">
        <f t="shared" si="3"/>
        <v/>
      </c>
    </row>
    <row r="74" spans="1:22" x14ac:dyDescent="0.25">
      <c r="A74" t="s">
        <v>305</v>
      </c>
      <c r="C74" t="s">
        <v>66</v>
      </c>
      <c r="D74" t="s">
        <v>184</v>
      </c>
      <c r="E74" t="s">
        <v>163</v>
      </c>
      <c r="F74" t="b">
        <f t="shared" si="2"/>
        <v>1</v>
      </c>
      <c r="P74" s="16" t="s">
        <v>190</v>
      </c>
      <c r="Q74" s="13">
        <v>-215000000</v>
      </c>
      <c r="R74" s="18"/>
      <c r="T74" s="4" t="s">
        <v>89</v>
      </c>
      <c r="U74" s="8">
        <v>0.26725315556527002</v>
      </c>
      <c r="V74" t="str">
        <f t="shared" si="3"/>
        <v/>
      </c>
    </row>
    <row r="75" spans="1:22" x14ac:dyDescent="0.25">
      <c r="A75" t="s">
        <v>305</v>
      </c>
      <c r="C75" t="s">
        <v>67</v>
      </c>
      <c r="D75" t="s">
        <v>189</v>
      </c>
      <c r="E75" t="s">
        <v>164</v>
      </c>
      <c r="F75" t="b">
        <f t="shared" si="2"/>
        <v>0</v>
      </c>
      <c r="P75" s="15" t="s">
        <v>191</v>
      </c>
      <c r="Q75" s="12">
        <v>6829000000</v>
      </c>
      <c r="R75" s="17"/>
      <c r="T75" s="4" t="s">
        <v>91</v>
      </c>
      <c r="U75" s="8">
        <v>4.9570394404567004</v>
      </c>
      <c r="V75" t="str">
        <f t="shared" si="3"/>
        <v/>
      </c>
    </row>
    <row r="76" spans="1:22" x14ac:dyDescent="0.25">
      <c r="A76" t="s">
        <v>305</v>
      </c>
      <c r="C76" t="s">
        <v>68</v>
      </c>
      <c r="D76" t="s">
        <v>190</v>
      </c>
      <c r="E76" t="s">
        <v>165</v>
      </c>
      <c r="F76" t="b">
        <f t="shared" si="2"/>
        <v>1</v>
      </c>
      <c r="P76" s="16" t="s">
        <v>192</v>
      </c>
      <c r="Q76" s="13">
        <v>-97000000</v>
      </c>
      <c r="R76" s="18"/>
      <c r="T76" s="6" t="s">
        <v>92</v>
      </c>
      <c r="U76" s="2">
        <v>0.20173331522008001</v>
      </c>
      <c r="V76" t="str">
        <f t="shared" si="3"/>
        <v/>
      </c>
    </row>
    <row r="77" spans="1:22" x14ac:dyDescent="0.25">
      <c r="A77" t="s">
        <v>305</v>
      </c>
      <c r="C77" t="s">
        <v>69</v>
      </c>
      <c r="D77" t="s">
        <v>191</v>
      </c>
      <c r="E77" t="s">
        <v>166</v>
      </c>
      <c r="F77" t="b">
        <f t="shared" si="2"/>
        <v>1</v>
      </c>
      <c r="P77" s="15" t="s">
        <v>193</v>
      </c>
      <c r="Q77" s="12">
        <v>80674000000</v>
      </c>
      <c r="R77" s="17"/>
      <c r="T77" s="4" t="s">
        <v>93</v>
      </c>
      <c r="U77" s="8">
        <v>1.720809929751</v>
      </c>
      <c r="V77" t="str">
        <f t="shared" si="3"/>
        <v/>
      </c>
    </row>
    <row r="78" spans="1:22" x14ac:dyDescent="0.25">
      <c r="A78" t="s">
        <v>305</v>
      </c>
      <c r="C78" t="s">
        <v>70</v>
      </c>
      <c r="D78" t="s">
        <v>192</v>
      </c>
      <c r="E78" t="s">
        <v>167</v>
      </c>
      <c r="F78" t="b">
        <f t="shared" si="2"/>
        <v>1</v>
      </c>
      <c r="P78" s="16" t="s">
        <v>194</v>
      </c>
      <c r="Q78" s="13">
        <v>-7309000000</v>
      </c>
      <c r="R78" s="18"/>
      <c r="T78" s="6" t="s">
        <v>94</v>
      </c>
      <c r="U78" s="2">
        <v>0.34714469199228992</v>
      </c>
      <c r="V78" t="str">
        <f t="shared" si="3"/>
        <v/>
      </c>
    </row>
    <row r="79" spans="1:22" x14ac:dyDescent="0.25">
      <c r="A79" t="s">
        <v>305</v>
      </c>
      <c r="C79" t="s">
        <v>71</v>
      </c>
      <c r="D79" t="s">
        <v>193</v>
      </c>
      <c r="E79" t="s">
        <v>168</v>
      </c>
      <c r="F79" t="b">
        <f t="shared" si="2"/>
        <v>0</v>
      </c>
      <c r="P79" s="15" t="s">
        <v>195</v>
      </c>
      <c r="Q79" s="12">
        <v>0</v>
      </c>
      <c r="R79" s="17"/>
      <c r="T79" s="6" t="s">
        <v>11</v>
      </c>
      <c r="U79" s="2">
        <v>5.512080376978501E-2</v>
      </c>
      <c r="V79" t="str">
        <f t="shared" si="3"/>
        <v/>
      </c>
    </row>
    <row r="80" spans="1:22" x14ac:dyDescent="0.25">
      <c r="A80" t="s">
        <v>305</v>
      </c>
      <c r="C80" t="s">
        <v>72</v>
      </c>
      <c r="D80" t="s">
        <v>194</v>
      </c>
      <c r="E80" t="s">
        <v>169</v>
      </c>
      <c r="F80" t="b">
        <f t="shared" si="2"/>
        <v>0</v>
      </c>
      <c r="P80" s="16" t="s">
        <v>196</v>
      </c>
      <c r="Q80" s="13">
        <v>-7309000000</v>
      </c>
      <c r="R80" s="18"/>
      <c r="T80" s="4" t="s">
        <v>13</v>
      </c>
      <c r="U80" s="8">
        <v>6.6712740873241999E-2</v>
      </c>
      <c r="V80" t="str">
        <f t="shared" si="3"/>
        <v/>
      </c>
    </row>
    <row r="81" spans="1:22" x14ac:dyDescent="0.25">
      <c r="A81" t="s">
        <v>305</v>
      </c>
      <c r="C81" t="s">
        <v>73</v>
      </c>
      <c r="D81" t="s">
        <v>197</v>
      </c>
      <c r="E81" t="s">
        <v>170</v>
      </c>
      <c r="F81" t="b">
        <f t="shared" si="2"/>
        <v>0</v>
      </c>
      <c r="P81" s="15" t="s">
        <v>197</v>
      </c>
      <c r="Q81" s="12">
        <v>-1524000000</v>
      </c>
      <c r="R81" s="17"/>
      <c r="T81" s="6" t="s">
        <v>96</v>
      </c>
      <c r="U81" s="2">
        <v>1.1336741765497999E-2</v>
      </c>
      <c r="V81" t="str">
        <f t="shared" si="3"/>
        <v/>
      </c>
    </row>
    <row r="82" spans="1:22" x14ac:dyDescent="0.25">
      <c r="A82" t="s">
        <v>305</v>
      </c>
      <c r="C82" t="s">
        <v>45</v>
      </c>
      <c r="D82" t="s">
        <v>202</v>
      </c>
      <c r="E82" t="s">
        <v>171</v>
      </c>
      <c r="F82" t="b">
        <f t="shared" si="2"/>
        <v>1</v>
      </c>
      <c r="P82" s="16" t="s">
        <v>198</v>
      </c>
      <c r="Q82" s="13">
        <v>0</v>
      </c>
      <c r="R82" s="18"/>
      <c r="T82" s="4" t="s">
        <v>97</v>
      </c>
      <c r="U82" s="8">
        <v>3.6884091975597999E-2</v>
      </c>
      <c r="V82" t="str">
        <f t="shared" si="3"/>
        <v/>
      </c>
    </row>
    <row r="83" spans="1:22" x14ac:dyDescent="0.25">
      <c r="A83" t="s">
        <v>305</v>
      </c>
      <c r="C83" t="s">
        <v>74</v>
      </c>
      <c r="D83" t="s">
        <v>123</v>
      </c>
      <c r="E83" t="s">
        <v>172</v>
      </c>
      <c r="F83" t="b">
        <f t="shared" si="2"/>
        <v>1</v>
      </c>
      <c r="P83" s="15" t="s">
        <v>199</v>
      </c>
      <c r="Q83" s="12">
        <v>-1524000000</v>
      </c>
      <c r="R83" s="17"/>
      <c r="T83" s="6" t="s">
        <v>98</v>
      </c>
      <c r="U83" s="2">
        <v>2.0597228349331E-2</v>
      </c>
      <c r="V83" t="str">
        <f t="shared" si="3"/>
        <v/>
      </c>
    </row>
    <row r="84" spans="1:22" x14ac:dyDescent="0.25">
      <c r="A84" t="s">
        <v>305</v>
      </c>
      <c r="C84" t="s">
        <v>70</v>
      </c>
      <c r="D84" t="s">
        <v>204</v>
      </c>
      <c r="E84" t="s">
        <v>173</v>
      </c>
      <c r="F84" t="b">
        <f t="shared" si="2"/>
        <v>1</v>
      </c>
      <c r="P84" s="16" t="s">
        <v>200</v>
      </c>
      <c r="Q84" s="13">
        <v>-115148000000</v>
      </c>
      <c r="R84" s="18"/>
      <c r="T84" s="4" t="s">
        <v>33</v>
      </c>
      <c r="U84" s="8">
        <v>3.9000289561315002E-2</v>
      </c>
      <c r="V84" t="str">
        <f t="shared" si="3"/>
        <v/>
      </c>
    </row>
    <row r="85" spans="1:22" x14ac:dyDescent="0.25">
      <c r="A85" t="s">
        <v>305</v>
      </c>
      <c r="C85" t="s">
        <v>75</v>
      </c>
      <c r="D85" t="s">
        <v>205</v>
      </c>
      <c r="E85" t="s">
        <v>174</v>
      </c>
      <c r="F85" t="b">
        <f t="shared" si="2"/>
        <v>0</v>
      </c>
      <c r="P85" s="15" t="s">
        <v>201</v>
      </c>
      <c r="Q85" s="12">
        <v>120483000000</v>
      </c>
      <c r="R85" s="17"/>
      <c r="T85" s="6" t="s">
        <v>99</v>
      </c>
      <c r="U85" s="2">
        <v>0.1043771043771</v>
      </c>
      <c r="V85" t="str">
        <f t="shared" si="3"/>
        <v/>
      </c>
    </row>
    <row r="86" spans="1:22" x14ac:dyDescent="0.25">
      <c r="A86" t="s">
        <v>305</v>
      </c>
      <c r="C86" t="s">
        <v>76</v>
      </c>
      <c r="D86" t="s">
        <v>208</v>
      </c>
      <c r="E86" t="s">
        <v>175</v>
      </c>
      <c r="F86" t="b">
        <f t="shared" si="2"/>
        <v>1</v>
      </c>
      <c r="P86" s="16" t="s">
        <v>202</v>
      </c>
      <c r="Q86" s="13">
        <v>5335000000</v>
      </c>
      <c r="R86" s="18"/>
      <c r="T86" s="4" t="s">
        <v>100</v>
      </c>
      <c r="U86" s="8">
        <v>-5.7402507715379011E-2</v>
      </c>
      <c r="V86" t="str">
        <f t="shared" si="3"/>
        <v/>
      </c>
    </row>
    <row r="87" spans="1:22" x14ac:dyDescent="0.25">
      <c r="A87" t="s">
        <v>305</v>
      </c>
      <c r="C87" t="s">
        <v>77</v>
      </c>
      <c r="D87" t="s">
        <v>210</v>
      </c>
      <c r="E87" t="s">
        <v>176</v>
      </c>
      <c r="F87" t="b">
        <f t="shared" si="2"/>
        <v>1</v>
      </c>
      <c r="P87" s="15" t="s">
        <v>203</v>
      </c>
      <c r="Q87" s="12">
        <v>0</v>
      </c>
      <c r="R87" s="17"/>
      <c r="T87" s="6" t="s">
        <v>101</v>
      </c>
      <c r="U87" s="2">
        <v>-1.6373267697576001E-2</v>
      </c>
      <c r="V87" t="str">
        <f t="shared" si="3"/>
        <v/>
      </c>
    </row>
    <row r="88" spans="1:22" x14ac:dyDescent="0.25">
      <c r="A88" t="s">
        <v>305</v>
      </c>
      <c r="C88" t="s">
        <v>78</v>
      </c>
      <c r="D88" t="s">
        <v>211</v>
      </c>
      <c r="E88" t="s">
        <v>177</v>
      </c>
      <c r="F88" t="b">
        <f t="shared" si="2"/>
        <v>0</v>
      </c>
      <c r="P88" s="16" t="s">
        <v>204</v>
      </c>
      <c r="Q88" s="13">
        <v>-791000000</v>
      </c>
      <c r="R88" s="18"/>
      <c r="T88" s="4" t="s">
        <v>50</v>
      </c>
      <c r="U88" s="8">
        <v>-4.3212137683299998E-2</v>
      </c>
      <c r="V88" t="str">
        <f t="shared" si="3"/>
        <v/>
      </c>
    </row>
    <row r="89" spans="1:22" x14ac:dyDescent="0.25">
      <c r="A89" t="s">
        <v>305</v>
      </c>
      <c r="C89" t="s">
        <v>70</v>
      </c>
      <c r="D89" t="s">
        <v>212</v>
      </c>
      <c r="E89" t="s">
        <v>178</v>
      </c>
      <c r="F89" t="b">
        <f t="shared" si="2"/>
        <v>0</v>
      </c>
      <c r="P89" s="15" t="s">
        <v>205</v>
      </c>
      <c r="Q89" s="12">
        <v>-4289000000</v>
      </c>
      <c r="R89" s="17"/>
      <c r="T89" s="6" t="s">
        <v>102</v>
      </c>
      <c r="U89" s="2">
        <v>-0.27792635487577999</v>
      </c>
      <c r="V89" t="str">
        <f t="shared" si="3"/>
        <v/>
      </c>
    </row>
    <row r="90" spans="1:22" x14ac:dyDescent="0.25">
      <c r="A90" t="s">
        <v>305</v>
      </c>
      <c r="C90" t="s">
        <v>79</v>
      </c>
      <c r="D90" t="s">
        <v>213</v>
      </c>
      <c r="E90" t="s">
        <v>179</v>
      </c>
      <c r="F90" t="b">
        <f t="shared" si="2"/>
        <v>0</v>
      </c>
      <c r="P90" s="16" t="s">
        <v>206</v>
      </c>
      <c r="Q90" s="13">
        <v>880000000</v>
      </c>
      <c r="R90" s="18"/>
      <c r="T90" s="4" t="s">
        <v>103</v>
      </c>
      <c r="U90" s="8">
        <v>0.16260033721952</v>
      </c>
      <c r="V90" t="str">
        <f t="shared" si="3"/>
        <v/>
      </c>
    </row>
    <row r="91" spans="1:22" x14ac:dyDescent="0.25">
      <c r="A91" t="s">
        <v>306</v>
      </c>
      <c r="B91" t="s">
        <v>80</v>
      </c>
      <c r="C91" t="s">
        <v>21</v>
      </c>
      <c r="D91" t="s">
        <v>228</v>
      </c>
      <c r="E91" t="s">
        <v>180</v>
      </c>
      <c r="F91" t="b">
        <f t="shared" si="2"/>
        <v>0</v>
      </c>
      <c r="P91" s="15" t="s">
        <v>207</v>
      </c>
      <c r="Q91" s="12">
        <v>-72358000000</v>
      </c>
      <c r="R91" s="17"/>
      <c r="T91" s="6" t="s">
        <v>104</v>
      </c>
      <c r="U91" s="2">
        <v>0.30357313006192999</v>
      </c>
      <c r="V91" t="str">
        <f t="shared" si="3"/>
        <v/>
      </c>
    </row>
    <row r="92" spans="1:22" x14ac:dyDescent="0.25">
      <c r="A92" t="s">
        <v>306</v>
      </c>
      <c r="B92" t="s">
        <v>80</v>
      </c>
      <c r="C92" t="s">
        <v>22</v>
      </c>
      <c r="D92" t="s">
        <v>229</v>
      </c>
      <c r="E92" t="s">
        <v>181</v>
      </c>
      <c r="F92" t="b">
        <f t="shared" si="2"/>
        <v>1</v>
      </c>
      <c r="P92" s="16" t="s">
        <v>208</v>
      </c>
      <c r="Q92" s="13">
        <v>-71478000000</v>
      </c>
      <c r="R92" s="18"/>
      <c r="T92" s="4" t="s">
        <v>105</v>
      </c>
      <c r="U92" s="8">
        <v>0.24567033414833001</v>
      </c>
      <c r="V92" t="str">
        <f t="shared" si="3"/>
        <v/>
      </c>
    </row>
    <row r="93" spans="1:22" x14ac:dyDescent="0.25">
      <c r="A93" t="s">
        <v>306</v>
      </c>
      <c r="B93" t="s">
        <v>80</v>
      </c>
      <c r="C93" t="s">
        <v>23</v>
      </c>
      <c r="D93" t="s">
        <v>230</v>
      </c>
      <c r="E93" t="s">
        <v>182</v>
      </c>
      <c r="F93" t="b">
        <f t="shared" ref="F93:F124" si="4">ISNUMBER(MATCH(E93,$D$29:$D$211,0))</f>
        <v>0</v>
      </c>
      <c r="P93" s="15" t="s">
        <v>209</v>
      </c>
      <c r="Q93" s="12">
        <v>0</v>
      </c>
      <c r="R93" s="17"/>
      <c r="T93" s="4" t="s">
        <v>105</v>
      </c>
      <c r="U93" s="8">
        <v>73365000000</v>
      </c>
      <c r="V93" t="str">
        <f t="shared" si="3"/>
        <v>fcf</v>
      </c>
    </row>
    <row r="94" spans="1:22" x14ac:dyDescent="0.25">
      <c r="A94" t="s">
        <v>306</v>
      </c>
      <c r="B94" t="s">
        <v>80</v>
      </c>
      <c r="C94" t="s">
        <v>81</v>
      </c>
      <c r="D94" t="s">
        <v>231</v>
      </c>
      <c r="E94" t="s">
        <v>183</v>
      </c>
      <c r="F94" t="b">
        <f t="shared" si="4"/>
        <v>0</v>
      </c>
      <c r="P94" s="16" t="s">
        <v>210</v>
      </c>
      <c r="Q94" s="13">
        <v>2499000000</v>
      </c>
      <c r="R94" s="18"/>
      <c r="T94" s="6" t="s">
        <v>107</v>
      </c>
      <c r="U94" s="2">
        <v>65339000000</v>
      </c>
      <c r="V94" t="str">
        <f t="shared" si="3"/>
        <v>total_equity</v>
      </c>
    </row>
    <row r="95" spans="1:22" x14ac:dyDescent="0.25">
      <c r="A95" t="s">
        <v>306</v>
      </c>
      <c r="B95" t="s">
        <v>80</v>
      </c>
      <c r="C95" t="s">
        <v>82</v>
      </c>
      <c r="D95" t="s">
        <v>232</v>
      </c>
      <c r="E95" t="s">
        <v>184</v>
      </c>
      <c r="F95" t="b">
        <f t="shared" si="4"/>
        <v>1</v>
      </c>
      <c r="P95" s="15" t="s">
        <v>211</v>
      </c>
      <c r="Q95" s="12">
        <v>-14081000000</v>
      </c>
      <c r="R95" s="17"/>
      <c r="T95" s="4" t="s">
        <v>108</v>
      </c>
      <c r="U95" s="8">
        <v>65339000000</v>
      </c>
      <c r="V95" t="str">
        <f t="shared" si="3"/>
        <v>total_equity</v>
      </c>
    </row>
    <row r="96" spans="1:22" x14ac:dyDescent="0.25">
      <c r="A96" t="s">
        <v>306</v>
      </c>
      <c r="B96" t="s">
        <v>83</v>
      </c>
      <c r="C96" t="s">
        <v>84</v>
      </c>
      <c r="D96" t="s">
        <v>233</v>
      </c>
      <c r="E96" t="s">
        <v>185</v>
      </c>
      <c r="F96" t="b">
        <f t="shared" si="4"/>
        <v>0</v>
      </c>
      <c r="P96" s="16" t="s">
        <v>212</v>
      </c>
      <c r="Q96" s="13">
        <v>-3760000000</v>
      </c>
      <c r="R96" s="18"/>
      <c r="T96" s="4" t="s">
        <v>11</v>
      </c>
      <c r="U96" s="8">
        <v>15.661321798102</v>
      </c>
      <c r="V96" t="str">
        <f t="shared" si="3"/>
        <v/>
      </c>
    </row>
    <row r="97" spans="1:22" x14ac:dyDescent="0.25">
      <c r="A97" t="s">
        <v>306</v>
      </c>
      <c r="B97" t="s">
        <v>83</v>
      </c>
      <c r="C97" t="s">
        <v>85</v>
      </c>
      <c r="D97" t="s">
        <v>234</v>
      </c>
      <c r="E97" t="s">
        <v>186</v>
      </c>
      <c r="F97" t="b">
        <f t="shared" si="4"/>
        <v>0</v>
      </c>
      <c r="P97" s="15" t="s">
        <v>213</v>
      </c>
      <c r="Q97" s="12">
        <v>-86820000000</v>
      </c>
      <c r="R97" s="17"/>
      <c r="T97" s="6" t="s">
        <v>96</v>
      </c>
      <c r="U97" s="2">
        <v>4.4125431147747998</v>
      </c>
      <c r="V97" t="str">
        <f t="shared" si="3"/>
        <v/>
      </c>
    </row>
    <row r="98" spans="1:22" x14ac:dyDescent="0.25">
      <c r="A98" t="s">
        <v>306</v>
      </c>
      <c r="B98" t="s">
        <v>83</v>
      </c>
      <c r="C98" t="s">
        <v>86</v>
      </c>
      <c r="D98" t="s">
        <v>235</v>
      </c>
      <c r="E98" t="s">
        <v>187</v>
      </c>
      <c r="F98" t="b">
        <f t="shared" si="4"/>
        <v>0</v>
      </c>
      <c r="P98" s="16" t="s">
        <v>214</v>
      </c>
      <c r="Q98" s="13">
        <v>0</v>
      </c>
      <c r="R98" s="18"/>
      <c r="T98" s="4" t="s">
        <v>97</v>
      </c>
      <c r="U98" s="8">
        <v>3.781788606643</v>
      </c>
      <c r="V98" t="str">
        <f t="shared" si="3"/>
        <v/>
      </c>
    </row>
    <row r="99" spans="1:22" x14ac:dyDescent="0.25">
      <c r="A99" t="s">
        <v>306</v>
      </c>
      <c r="B99" t="s">
        <v>83</v>
      </c>
      <c r="C99" t="s">
        <v>87</v>
      </c>
      <c r="D99" t="s">
        <v>236</v>
      </c>
      <c r="E99" t="s">
        <v>188</v>
      </c>
      <c r="F99" t="b">
        <f t="shared" si="4"/>
        <v>0</v>
      </c>
      <c r="P99" s="15" t="s">
        <v>215</v>
      </c>
      <c r="Q99" s="12">
        <v>-10435000000</v>
      </c>
      <c r="R99" s="17"/>
      <c r="T99" s="6" t="s">
        <v>105</v>
      </c>
      <c r="U99" s="2">
        <v>4.1855376708660001</v>
      </c>
      <c r="V99" t="str">
        <f t="shared" si="3"/>
        <v/>
      </c>
    </row>
    <row r="100" spans="1:22" x14ac:dyDescent="0.25">
      <c r="A100" t="s">
        <v>306</v>
      </c>
      <c r="B100" t="s">
        <v>83</v>
      </c>
      <c r="C100" t="s">
        <v>88</v>
      </c>
      <c r="D100" t="s">
        <v>237</v>
      </c>
      <c r="E100" t="s">
        <v>189</v>
      </c>
      <c r="F100" t="b">
        <f t="shared" si="4"/>
        <v>1</v>
      </c>
      <c r="P100" s="16" t="s">
        <v>216</v>
      </c>
      <c r="Q100" s="13">
        <v>-7309000000</v>
      </c>
      <c r="R100" s="18"/>
      <c r="T100" s="4" t="s">
        <v>107</v>
      </c>
      <c r="U100" s="8">
        <v>3.7276473233381999</v>
      </c>
      <c r="V100" t="str">
        <f t="shared" si="3"/>
        <v/>
      </c>
    </row>
    <row r="101" spans="1:22" x14ac:dyDescent="0.25">
      <c r="A101" t="s">
        <v>306</v>
      </c>
      <c r="B101" t="s">
        <v>83</v>
      </c>
      <c r="C101" t="s">
        <v>89</v>
      </c>
      <c r="D101" t="s">
        <v>238</v>
      </c>
      <c r="E101" t="s">
        <v>190</v>
      </c>
      <c r="F101" t="b">
        <f t="shared" si="4"/>
        <v>1</v>
      </c>
      <c r="P101" s="15" t="s">
        <v>217</v>
      </c>
      <c r="Q101" s="12">
        <v>0</v>
      </c>
      <c r="R101" s="17"/>
      <c r="T101" s="6" t="s">
        <v>108</v>
      </c>
      <c r="U101" s="2">
        <v>3.7276473233381999</v>
      </c>
      <c r="V101" t="str">
        <f t="shared" si="3"/>
        <v/>
      </c>
    </row>
    <row r="102" spans="1:22" x14ac:dyDescent="0.25">
      <c r="A102" t="s">
        <v>306</v>
      </c>
      <c r="B102" t="s">
        <v>90</v>
      </c>
      <c r="C102" t="s">
        <v>91</v>
      </c>
      <c r="D102" t="s">
        <v>239</v>
      </c>
      <c r="E102" t="s">
        <v>191</v>
      </c>
      <c r="F102" t="b">
        <f t="shared" si="4"/>
        <v>1</v>
      </c>
      <c r="P102" s="16" t="s">
        <v>218</v>
      </c>
      <c r="Q102" s="13">
        <v>0</v>
      </c>
      <c r="R102" s="18"/>
      <c r="T102" s="6" t="s">
        <v>111</v>
      </c>
      <c r="U102" s="2">
        <v>1966083208000</v>
      </c>
      <c r="V102" t="str">
        <f t="shared" si="3"/>
        <v>market_cap</v>
      </c>
    </row>
    <row r="103" spans="1:22" x14ac:dyDescent="0.25">
      <c r="A103" t="s">
        <v>306</v>
      </c>
      <c r="B103" t="s">
        <v>90</v>
      </c>
      <c r="C103" t="s">
        <v>92</v>
      </c>
      <c r="D103" t="s">
        <v>240</v>
      </c>
      <c r="E103" t="s">
        <v>192</v>
      </c>
      <c r="F103" t="b">
        <f t="shared" si="4"/>
        <v>1</v>
      </c>
      <c r="P103" s="15" t="s">
        <v>219</v>
      </c>
      <c r="Q103" s="12">
        <v>2499000000</v>
      </c>
      <c r="R103" s="17"/>
      <c r="T103" s="4" t="s">
        <v>112</v>
      </c>
      <c r="U103" s="8">
        <v>34.245757920956002</v>
      </c>
      <c r="V103" t="str">
        <f t="shared" si="3"/>
        <v/>
      </c>
    </row>
    <row r="104" spans="1:22" x14ac:dyDescent="0.25">
      <c r="A104" t="s">
        <v>306</v>
      </c>
      <c r="B104" t="s">
        <v>90</v>
      </c>
      <c r="C104" t="s">
        <v>93</v>
      </c>
      <c r="D104" t="s">
        <v>241</v>
      </c>
      <c r="E104" t="s">
        <v>193</v>
      </c>
      <c r="F104" t="b">
        <f t="shared" si="4"/>
        <v>1</v>
      </c>
      <c r="P104" s="16" t="s">
        <v>220</v>
      </c>
      <c r="Q104" s="13">
        <v>0</v>
      </c>
      <c r="R104" s="18"/>
      <c r="T104" s="6" t="s">
        <v>113</v>
      </c>
      <c r="U104" s="2">
        <v>30.090500436187</v>
      </c>
      <c r="V104" t="str">
        <f t="shared" si="3"/>
        <v/>
      </c>
    </row>
    <row r="105" spans="1:22" x14ac:dyDescent="0.25">
      <c r="A105" t="s">
        <v>306</v>
      </c>
      <c r="B105" t="s">
        <v>90</v>
      </c>
      <c r="C105" t="s">
        <v>94</v>
      </c>
      <c r="D105" t="s">
        <v>242</v>
      </c>
      <c r="E105" t="s">
        <v>194</v>
      </c>
      <c r="F105" t="b">
        <f t="shared" si="4"/>
        <v>1</v>
      </c>
      <c r="P105" s="15" t="s">
        <v>221</v>
      </c>
      <c r="Q105" s="12">
        <v>77344000000</v>
      </c>
      <c r="R105" s="17"/>
      <c r="T105" s="4" t="s">
        <v>114</v>
      </c>
      <c r="U105" s="8">
        <v>7.1620246908184004</v>
      </c>
      <c r="V105" t="str">
        <f t="shared" si="3"/>
        <v/>
      </c>
    </row>
    <row r="106" spans="1:22" x14ac:dyDescent="0.25">
      <c r="A106" t="s">
        <v>306</v>
      </c>
      <c r="B106" t="s">
        <v>95</v>
      </c>
      <c r="C106" t="s">
        <v>11</v>
      </c>
      <c r="D106" t="s">
        <v>264</v>
      </c>
      <c r="E106" t="s">
        <v>195</v>
      </c>
      <c r="F106" t="b">
        <f t="shared" si="4"/>
        <v>0</v>
      </c>
      <c r="P106" s="16" t="s">
        <v>222</v>
      </c>
      <c r="Q106" s="13">
        <v>73365000000</v>
      </c>
      <c r="R106" s="18"/>
      <c r="T106" s="4" t="s">
        <v>116</v>
      </c>
      <c r="U106" s="8">
        <v>0.79500000000000004</v>
      </c>
      <c r="V106" t="str">
        <f t="shared" si="3"/>
        <v>dividends</v>
      </c>
    </row>
    <row r="107" spans="1:22" x14ac:dyDescent="0.25">
      <c r="A107" t="s">
        <v>306</v>
      </c>
      <c r="B107" t="s">
        <v>95</v>
      </c>
      <c r="C107" t="s">
        <v>13</v>
      </c>
      <c r="D107" t="s">
        <v>265</v>
      </c>
      <c r="E107" t="s">
        <v>196</v>
      </c>
      <c r="F107" t="b">
        <f t="shared" si="4"/>
        <v>0</v>
      </c>
      <c r="P107" s="15" t="s">
        <v>223</v>
      </c>
      <c r="Q107" s="12">
        <v>0.14419999999999999</v>
      </c>
      <c r="R107" s="17"/>
      <c r="T107" s="7" t="s">
        <v>117</v>
      </c>
      <c r="U107" s="9">
        <v>0.24237804878048999</v>
      </c>
      <c r="V107" t="str">
        <f t="shared" si="3"/>
        <v/>
      </c>
    </row>
    <row r="108" spans="1:22" x14ac:dyDescent="0.25">
      <c r="A108" t="s">
        <v>306</v>
      </c>
      <c r="B108" t="s">
        <v>95</v>
      </c>
      <c r="C108" t="s">
        <v>96</v>
      </c>
      <c r="D108" t="s">
        <v>266</v>
      </c>
      <c r="E108" t="s">
        <v>197</v>
      </c>
      <c r="F108" t="b">
        <f t="shared" si="4"/>
        <v>1</v>
      </c>
      <c r="P108" s="16" t="s">
        <v>224</v>
      </c>
      <c r="Q108" s="13">
        <v>43781875000</v>
      </c>
      <c r="R108" s="18"/>
    </row>
    <row r="109" spans="1:22" x14ac:dyDescent="0.25">
      <c r="A109" t="s">
        <v>306</v>
      </c>
      <c r="B109" t="s">
        <v>95</v>
      </c>
      <c r="C109" t="s">
        <v>97</v>
      </c>
      <c r="D109" t="s">
        <v>267</v>
      </c>
      <c r="E109" t="s">
        <v>198</v>
      </c>
      <c r="F109" t="b">
        <f t="shared" si="4"/>
        <v>0</v>
      </c>
      <c r="P109" s="15" t="s">
        <v>225</v>
      </c>
      <c r="Q109" s="12">
        <v>65339000000</v>
      </c>
      <c r="R109" s="17"/>
    </row>
    <row r="110" spans="1:22" x14ac:dyDescent="0.25">
      <c r="A110" t="s">
        <v>306</v>
      </c>
      <c r="B110" t="s">
        <v>95</v>
      </c>
      <c r="C110" t="s">
        <v>98</v>
      </c>
      <c r="D110" t="s">
        <v>268</v>
      </c>
      <c r="E110" t="s">
        <v>199</v>
      </c>
      <c r="F110" t="b">
        <f t="shared" si="4"/>
        <v>0</v>
      </c>
      <c r="P110" s="16" t="s">
        <v>226</v>
      </c>
      <c r="Q110" s="13">
        <v>65339000000</v>
      </c>
      <c r="R110" s="18"/>
    </row>
    <row r="111" spans="1:22" x14ac:dyDescent="0.25">
      <c r="A111" t="s">
        <v>306</v>
      </c>
      <c r="B111" t="s">
        <v>95</v>
      </c>
      <c r="C111" t="s">
        <v>33</v>
      </c>
      <c r="D111" t="s">
        <v>269</v>
      </c>
      <c r="E111" t="s">
        <v>200</v>
      </c>
      <c r="F111" t="b">
        <f t="shared" si="4"/>
        <v>0</v>
      </c>
      <c r="P111" s="15" t="s">
        <v>227</v>
      </c>
      <c r="Q111" s="12">
        <v>74420000000</v>
      </c>
      <c r="R111" s="17"/>
    </row>
    <row r="112" spans="1:22" x14ac:dyDescent="0.25">
      <c r="A112" t="s">
        <v>306</v>
      </c>
      <c r="B112" t="s">
        <v>95</v>
      </c>
      <c r="C112" t="s">
        <v>99</v>
      </c>
      <c r="D112" t="s">
        <v>270</v>
      </c>
      <c r="E112" t="s">
        <v>201</v>
      </c>
      <c r="F112" t="b">
        <f t="shared" si="4"/>
        <v>0</v>
      </c>
      <c r="P112" s="16" t="s">
        <v>228</v>
      </c>
      <c r="Q112" s="13">
        <v>0.17330000000000001</v>
      </c>
      <c r="R112" s="18"/>
    </row>
    <row r="113" spans="1:18" x14ac:dyDescent="0.25">
      <c r="A113" t="s">
        <v>306</v>
      </c>
      <c r="B113" t="s">
        <v>95</v>
      </c>
      <c r="C113" t="s">
        <v>100</v>
      </c>
      <c r="D113" t="s">
        <v>271</v>
      </c>
      <c r="E113" t="s">
        <v>202</v>
      </c>
      <c r="F113" t="b">
        <f t="shared" si="4"/>
        <v>1</v>
      </c>
      <c r="P113" s="15" t="s">
        <v>229</v>
      </c>
      <c r="Q113" s="12">
        <v>0.73680000000000001</v>
      </c>
      <c r="R113" s="17"/>
    </row>
    <row r="114" spans="1:18" x14ac:dyDescent="0.25">
      <c r="A114" t="s">
        <v>306</v>
      </c>
      <c r="B114" t="s">
        <v>95</v>
      </c>
      <c r="C114" t="s">
        <v>101</v>
      </c>
      <c r="D114" t="s">
        <v>273</v>
      </c>
      <c r="E114" t="s">
        <v>203</v>
      </c>
      <c r="F114" t="b">
        <f t="shared" si="4"/>
        <v>0</v>
      </c>
      <c r="P114" s="16" t="s">
        <v>230</v>
      </c>
      <c r="Q114" s="13">
        <v>0.39660000000000001</v>
      </c>
      <c r="R114" s="18"/>
    </row>
    <row r="115" spans="1:18" x14ac:dyDescent="0.25">
      <c r="A115" t="s">
        <v>306</v>
      </c>
      <c r="B115" t="s">
        <v>95</v>
      </c>
      <c r="C115" t="s">
        <v>50</v>
      </c>
      <c r="D115" t="s">
        <v>274</v>
      </c>
      <c r="E115" t="s">
        <v>204</v>
      </c>
      <c r="F115" t="b">
        <f t="shared" si="4"/>
        <v>1</v>
      </c>
      <c r="P115" s="15" t="s">
        <v>231</v>
      </c>
      <c r="Q115" s="12">
        <v>0.27539999999999998</v>
      </c>
      <c r="R115" s="17"/>
    </row>
    <row r="116" spans="1:18" x14ac:dyDescent="0.25">
      <c r="A116" t="s">
        <v>306</v>
      </c>
      <c r="B116" t="s">
        <v>95</v>
      </c>
      <c r="C116" t="s">
        <v>102</v>
      </c>
      <c r="D116" t="s">
        <v>275</v>
      </c>
      <c r="E116" t="s">
        <v>205</v>
      </c>
      <c r="F116" t="b">
        <f t="shared" si="4"/>
        <v>1</v>
      </c>
      <c r="P116" s="16" t="s">
        <v>232</v>
      </c>
      <c r="Q116" s="13">
        <v>0.27539999999999998</v>
      </c>
      <c r="R116" s="18"/>
    </row>
    <row r="117" spans="1:18" x14ac:dyDescent="0.25">
      <c r="A117" t="s">
        <v>306</v>
      </c>
      <c r="B117" t="s">
        <v>95</v>
      </c>
      <c r="C117" t="s">
        <v>103</v>
      </c>
      <c r="D117" t="s">
        <v>276</v>
      </c>
      <c r="E117" t="s">
        <v>206</v>
      </c>
      <c r="F117" t="b">
        <f t="shared" si="4"/>
        <v>0</v>
      </c>
      <c r="P117" s="15" t="s">
        <v>233</v>
      </c>
      <c r="Q117" s="12">
        <v>0.38229999999999997</v>
      </c>
      <c r="R117" s="17"/>
    </row>
    <row r="118" spans="1:18" x14ac:dyDescent="0.25">
      <c r="A118" t="s">
        <v>306</v>
      </c>
      <c r="B118" t="s">
        <v>95</v>
      </c>
      <c r="C118" t="s">
        <v>104</v>
      </c>
      <c r="D118" t="s">
        <v>277</v>
      </c>
      <c r="E118" t="s">
        <v>207</v>
      </c>
      <c r="F118" t="b">
        <f t="shared" si="4"/>
        <v>0</v>
      </c>
      <c r="P118" s="16" t="s">
        <v>234</v>
      </c>
      <c r="Q118" s="13">
        <v>0.28170000000000001</v>
      </c>
      <c r="R118" s="18"/>
    </row>
    <row r="119" spans="1:18" x14ac:dyDescent="0.25">
      <c r="A119" t="s">
        <v>306</v>
      </c>
      <c r="B119" t="s">
        <v>95</v>
      </c>
      <c r="C119" t="s">
        <v>105</v>
      </c>
      <c r="D119" t="s">
        <v>278</v>
      </c>
      <c r="E119" t="s">
        <v>208</v>
      </c>
      <c r="F119" t="b">
        <f t="shared" si="4"/>
        <v>1</v>
      </c>
      <c r="P119" s="15" t="s">
        <v>235</v>
      </c>
      <c r="Q119" s="12">
        <v>0.2414</v>
      </c>
      <c r="R119" s="17"/>
    </row>
    <row r="120" spans="1:18" x14ac:dyDescent="0.25">
      <c r="A120" t="s">
        <v>306</v>
      </c>
      <c r="B120" t="s">
        <v>106</v>
      </c>
      <c r="C120" t="s">
        <v>105</v>
      </c>
      <c r="D120" t="s">
        <v>222</v>
      </c>
      <c r="E120" t="s">
        <v>209</v>
      </c>
      <c r="F120" t="b">
        <f t="shared" si="4"/>
        <v>0</v>
      </c>
      <c r="P120" s="16" t="s">
        <v>236</v>
      </c>
      <c r="Q120" s="13">
        <v>0.24429999999999999</v>
      </c>
      <c r="R120" s="18"/>
    </row>
    <row r="121" spans="1:18" x14ac:dyDescent="0.25">
      <c r="A121" t="s">
        <v>306</v>
      </c>
      <c r="B121" t="s">
        <v>106</v>
      </c>
      <c r="C121" t="s">
        <v>107</v>
      </c>
      <c r="D121" t="s">
        <v>225</v>
      </c>
      <c r="E121" t="s">
        <v>210</v>
      </c>
      <c r="F121" t="b">
        <f t="shared" si="4"/>
        <v>1</v>
      </c>
      <c r="P121" s="15" t="s">
        <v>237</v>
      </c>
      <c r="Q121" s="12">
        <v>0.20910000000000001</v>
      </c>
      <c r="R121" s="17"/>
    </row>
    <row r="122" spans="1:18" x14ac:dyDescent="0.25">
      <c r="A122" t="s">
        <v>306</v>
      </c>
      <c r="B122" t="s">
        <v>106</v>
      </c>
      <c r="C122" t="s">
        <v>108</v>
      </c>
      <c r="D122" t="s">
        <v>226</v>
      </c>
      <c r="E122" t="s">
        <v>211</v>
      </c>
      <c r="F122" t="b">
        <f t="shared" si="4"/>
        <v>1</v>
      </c>
      <c r="P122" s="16" t="s">
        <v>238</v>
      </c>
      <c r="Q122" s="13">
        <v>0.26719999999999999</v>
      </c>
      <c r="R122" s="18"/>
    </row>
    <row r="123" spans="1:18" x14ac:dyDescent="0.25">
      <c r="A123" t="s">
        <v>306</v>
      </c>
      <c r="B123" t="s">
        <v>109</v>
      </c>
      <c r="C123" t="s">
        <v>11</v>
      </c>
      <c r="D123" t="s">
        <v>243</v>
      </c>
      <c r="E123" t="s">
        <v>212</v>
      </c>
      <c r="F123" t="b">
        <f t="shared" si="4"/>
        <v>1</v>
      </c>
      <c r="P123" s="15" t="s">
        <v>239</v>
      </c>
      <c r="Q123" s="12">
        <v>4.9569999999999999</v>
      </c>
      <c r="R123" s="17"/>
    </row>
    <row r="124" spans="1:18" x14ac:dyDescent="0.25">
      <c r="A124" t="s">
        <v>306</v>
      </c>
      <c r="B124" t="s">
        <v>109</v>
      </c>
      <c r="C124" t="s">
        <v>96</v>
      </c>
      <c r="D124" t="s">
        <v>244</v>
      </c>
      <c r="E124" t="s">
        <v>213</v>
      </c>
      <c r="F124" t="b">
        <f t="shared" si="4"/>
        <v>1</v>
      </c>
      <c r="P124" s="16" t="s">
        <v>240</v>
      </c>
      <c r="Q124" s="13">
        <v>0.20169999999999999</v>
      </c>
      <c r="R124" s="18"/>
    </row>
    <row r="125" spans="1:18" x14ac:dyDescent="0.25">
      <c r="A125" t="s">
        <v>306</v>
      </c>
      <c r="B125" t="s">
        <v>109</v>
      </c>
      <c r="C125" t="s">
        <v>97</v>
      </c>
      <c r="D125" t="s">
        <v>245</v>
      </c>
      <c r="E125" t="s">
        <v>214</v>
      </c>
      <c r="F125" t="b">
        <f t="shared" ref="F125:F156" si="5">ISNUMBER(MATCH(E125,$D$29:$D$211,0))</f>
        <v>0</v>
      </c>
      <c r="P125" s="15" t="s">
        <v>241</v>
      </c>
      <c r="Q125" s="12">
        <v>1.7208000000000001</v>
      </c>
      <c r="R125" s="17"/>
    </row>
    <row r="126" spans="1:18" x14ac:dyDescent="0.25">
      <c r="A126" t="s">
        <v>306</v>
      </c>
      <c r="B126" t="s">
        <v>109</v>
      </c>
      <c r="C126" t="s">
        <v>105</v>
      </c>
      <c r="D126" t="s">
        <v>247</v>
      </c>
      <c r="E126" t="s">
        <v>215</v>
      </c>
      <c r="F126" t="b">
        <f t="shared" si="5"/>
        <v>0</v>
      </c>
      <c r="P126" s="16" t="s">
        <v>242</v>
      </c>
      <c r="Q126" s="13">
        <v>0.34710000000000002</v>
      </c>
      <c r="R126" s="18"/>
    </row>
    <row r="127" spans="1:18" x14ac:dyDescent="0.25">
      <c r="A127" t="s">
        <v>306</v>
      </c>
      <c r="B127" t="s">
        <v>109</v>
      </c>
      <c r="C127" t="s">
        <v>107</v>
      </c>
      <c r="D127" t="s">
        <v>248</v>
      </c>
      <c r="E127" t="s">
        <v>216</v>
      </c>
      <c r="F127" t="b">
        <f t="shared" si="5"/>
        <v>0</v>
      </c>
      <c r="P127" s="15" t="s">
        <v>243</v>
      </c>
      <c r="Q127" s="12">
        <v>15.661300000000001</v>
      </c>
      <c r="R127" s="17"/>
    </row>
    <row r="128" spans="1:18" x14ac:dyDescent="0.25">
      <c r="A128" t="s">
        <v>306</v>
      </c>
      <c r="B128" t="s">
        <v>109</v>
      </c>
      <c r="C128" t="s">
        <v>108</v>
      </c>
      <c r="D128" t="s">
        <v>249</v>
      </c>
      <c r="E128" t="s">
        <v>217</v>
      </c>
      <c r="F128" t="b">
        <f t="shared" si="5"/>
        <v>0</v>
      </c>
      <c r="P128" s="16" t="s">
        <v>244</v>
      </c>
      <c r="Q128" s="13">
        <v>4.4124999999999996</v>
      </c>
      <c r="R128" s="18"/>
    </row>
    <row r="129" spans="1:18" x14ac:dyDescent="0.25">
      <c r="A129" t="s">
        <v>306</v>
      </c>
      <c r="B129" t="s">
        <v>110</v>
      </c>
      <c r="C129" t="s">
        <v>111</v>
      </c>
      <c r="D129" t="s">
        <v>250</v>
      </c>
      <c r="E129" t="s">
        <v>218</v>
      </c>
      <c r="F129" t="b">
        <f t="shared" si="5"/>
        <v>0</v>
      </c>
      <c r="P129" s="15" t="s">
        <v>245</v>
      </c>
      <c r="Q129" s="12">
        <v>3.7816999999999998</v>
      </c>
      <c r="R129" s="17"/>
    </row>
    <row r="130" spans="1:18" x14ac:dyDescent="0.25">
      <c r="A130" t="s">
        <v>306</v>
      </c>
      <c r="B130" t="s">
        <v>110</v>
      </c>
      <c r="C130" t="s">
        <v>112</v>
      </c>
      <c r="D130" t="s">
        <v>252</v>
      </c>
      <c r="E130" t="s">
        <v>219</v>
      </c>
      <c r="F130" t="b">
        <f t="shared" si="5"/>
        <v>0</v>
      </c>
      <c r="P130" s="16" t="s">
        <v>246</v>
      </c>
      <c r="Q130" s="13">
        <v>3.8275999999999999</v>
      </c>
      <c r="R130" s="18"/>
    </row>
    <row r="131" spans="1:18" x14ac:dyDescent="0.25">
      <c r="A131" t="s">
        <v>306</v>
      </c>
      <c r="B131" t="s">
        <v>110</v>
      </c>
      <c r="C131" t="s">
        <v>113</v>
      </c>
      <c r="D131" t="s">
        <v>253</v>
      </c>
      <c r="E131" t="s">
        <v>220</v>
      </c>
      <c r="F131" t="b">
        <f t="shared" si="5"/>
        <v>0</v>
      </c>
      <c r="P131" s="15" t="s">
        <v>247</v>
      </c>
      <c r="Q131" s="12">
        <v>4.1855000000000002</v>
      </c>
      <c r="R131" s="17"/>
    </row>
    <row r="132" spans="1:18" x14ac:dyDescent="0.25">
      <c r="A132" t="s">
        <v>306</v>
      </c>
      <c r="B132" t="s">
        <v>110</v>
      </c>
      <c r="C132" t="s">
        <v>114</v>
      </c>
      <c r="D132" t="s">
        <v>255</v>
      </c>
      <c r="E132" t="s">
        <v>221</v>
      </c>
      <c r="F132" t="b">
        <f t="shared" si="5"/>
        <v>0</v>
      </c>
      <c r="P132" s="16" t="s">
        <v>248</v>
      </c>
      <c r="Q132" s="13">
        <v>3.7275999999999998</v>
      </c>
      <c r="R132" s="18"/>
    </row>
    <row r="133" spans="1:18" x14ac:dyDescent="0.25">
      <c r="A133" t="s">
        <v>306</v>
      </c>
      <c r="B133" t="s">
        <v>115</v>
      </c>
      <c r="C133" t="s">
        <v>116</v>
      </c>
      <c r="D133" t="s">
        <v>288</v>
      </c>
      <c r="E133" t="s">
        <v>222</v>
      </c>
      <c r="F133" t="b">
        <f t="shared" si="5"/>
        <v>1</v>
      </c>
      <c r="P133" s="15" t="s">
        <v>249</v>
      </c>
      <c r="Q133" s="12">
        <v>3.7275999999999998</v>
      </c>
      <c r="R133" s="17"/>
    </row>
    <row r="134" spans="1:18" x14ac:dyDescent="0.25">
      <c r="A134" t="s">
        <v>306</v>
      </c>
      <c r="B134" t="s">
        <v>115</v>
      </c>
      <c r="C134" t="s">
        <v>117</v>
      </c>
      <c r="D134" t="s">
        <v>286</v>
      </c>
      <c r="E134" t="s">
        <v>223</v>
      </c>
      <c r="F134" t="b">
        <f t="shared" si="5"/>
        <v>0</v>
      </c>
      <c r="P134" s="16" t="s">
        <v>250</v>
      </c>
      <c r="Q134" s="13">
        <v>1966083208000</v>
      </c>
      <c r="R134" s="18"/>
    </row>
    <row r="135" spans="1:18" x14ac:dyDescent="0.25">
      <c r="E135" t="s">
        <v>224</v>
      </c>
      <c r="F135" t="b">
        <f t="shared" si="5"/>
        <v>0</v>
      </c>
      <c r="P135" s="15" t="s">
        <v>251</v>
      </c>
      <c r="Q135" s="12">
        <v>2026734208000</v>
      </c>
      <c r="R135" s="17"/>
    </row>
    <row r="136" spans="1:18" x14ac:dyDescent="0.25">
      <c r="E136" t="s">
        <v>225</v>
      </c>
      <c r="F136" t="b">
        <f t="shared" si="5"/>
        <v>1</v>
      </c>
      <c r="P136" s="16" t="s">
        <v>252</v>
      </c>
      <c r="Q136" s="13">
        <v>34.245699999999999</v>
      </c>
      <c r="R136" s="18"/>
    </row>
    <row r="137" spans="1:18" x14ac:dyDescent="0.25">
      <c r="E137" t="s">
        <v>226</v>
      </c>
      <c r="F137" t="b">
        <f t="shared" si="5"/>
        <v>1</v>
      </c>
      <c r="P137" s="15" t="s">
        <v>253</v>
      </c>
      <c r="Q137" s="12">
        <v>30.090499999999999</v>
      </c>
      <c r="R137" s="17"/>
    </row>
    <row r="138" spans="1:18" x14ac:dyDescent="0.25">
      <c r="E138" t="s">
        <v>227</v>
      </c>
      <c r="F138" t="b">
        <f t="shared" si="5"/>
        <v>0</v>
      </c>
      <c r="P138" s="16" t="s">
        <v>254</v>
      </c>
      <c r="Q138" s="13">
        <v>30.090499999999999</v>
      </c>
      <c r="R138" s="18"/>
    </row>
    <row r="139" spans="1:18" x14ac:dyDescent="0.25">
      <c r="E139" t="s">
        <v>228</v>
      </c>
      <c r="F139" t="b">
        <f t="shared" si="5"/>
        <v>1</v>
      </c>
      <c r="P139" s="15" t="s">
        <v>255</v>
      </c>
      <c r="Q139" s="12">
        <v>7.1619999999999999</v>
      </c>
      <c r="R139" s="17"/>
    </row>
    <row r="140" spans="1:18" x14ac:dyDescent="0.25">
      <c r="E140" t="s">
        <v>229</v>
      </c>
      <c r="F140" t="b">
        <f t="shared" si="5"/>
        <v>1</v>
      </c>
      <c r="P140" s="16" t="s">
        <v>256</v>
      </c>
      <c r="Q140" s="13">
        <v>26.7986</v>
      </c>
      <c r="R140" s="18"/>
    </row>
    <row r="141" spans="1:18" x14ac:dyDescent="0.25">
      <c r="E141" t="s">
        <v>230</v>
      </c>
      <c r="F141" t="b">
        <f t="shared" si="5"/>
        <v>1</v>
      </c>
      <c r="P141" s="15" t="s">
        <v>257</v>
      </c>
      <c r="Q141" s="12">
        <v>29.3047</v>
      </c>
      <c r="R141" s="17"/>
    </row>
    <row r="142" spans="1:18" x14ac:dyDescent="0.25">
      <c r="E142" t="s">
        <v>231</v>
      </c>
      <c r="F142" t="b">
        <f t="shared" si="5"/>
        <v>1</v>
      </c>
      <c r="P142" s="16" t="s">
        <v>258</v>
      </c>
      <c r="Q142" s="13">
        <v>35.302100000000003</v>
      </c>
      <c r="R142" s="18"/>
    </row>
    <row r="143" spans="1:18" x14ac:dyDescent="0.25">
      <c r="E143" t="s">
        <v>232</v>
      </c>
      <c r="F143" t="b">
        <f t="shared" si="5"/>
        <v>1</v>
      </c>
      <c r="P143" s="15" t="s">
        <v>259</v>
      </c>
      <c r="Q143" s="12">
        <v>31.018699999999999</v>
      </c>
      <c r="R143" s="17"/>
    </row>
    <row r="144" spans="1:18" x14ac:dyDescent="0.25">
      <c r="E144" t="s">
        <v>233</v>
      </c>
      <c r="F144" t="b">
        <f t="shared" si="5"/>
        <v>1</v>
      </c>
      <c r="P144" s="16" t="s">
        <v>260</v>
      </c>
      <c r="Q144" s="13">
        <v>31.018699999999999</v>
      </c>
      <c r="R144" s="18"/>
    </row>
    <row r="145" spans="5:18" x14ac:dyDescent="0.25">
      <c r="E145" t="s">
        <v>234</v>
      </c>
      <c r="F145" t="b">
        <f t="shared" si="5"/>
        <v>1</v>
      </c>
      <c r="P145" s="15" t="s">
        <v>261</v>
      </c>
      <c r="Q145" s="12">
        <v>7.3829000000000002</v>
      </c>
      <c r="R145" s="17"/>
    </row>
    <row r="146" spans="5:18" x14ac:dyDescent="0.25">
      <c r="E146" t="s">
        <v>235</v>
      </c>
      <c r="F146" t="b">
        <f t="shared" si="5"/>
        <v>1</v>
      </c>
      <c r="P146" s="16" t="s">
        <v>262</v>
      </c>
      <c r="Q146" s="13">
        <v>27.625299999999999</v>
      </c>
      <c r="R146" s="18"/>
    </row>
    <row r="147" spans="5:18" x14ac:dyDescent="0.25">
      <c r="E147" t="s">
        <v>236</v>
      </c>
      <c r="F147" t="b">
        <f t="shared" si="5"/>
        <v>1</v>
      </c>
      <c r="P147" s="15" t="s">
        <v>263</v>
      </c>
      <c r="Q147" s="12">
        <v>30.2087</v>
      </c>
      <c r="R147" s="17"/>
    </row>
    <row r="148" spans="5:18" x14ac:dyDescent="0.25">
      <c r="E148" t="s">
        <v>237</v>
      </c>
      <c r="F148" t="b">
        <f t="shared" si="5"/>
        <v>1</v>
      </c>
      <c r="P148" s="16" t="s">
        <v>264</v>
      </c>
      <c r="Q148" s="13">
        <v>5.5100000000000003E-2</v>
      </c>
      <c r="R148" s="18"/>
    </row>
    <row r="149" spans="5:18" x14ac:dyDescent="0.25">
      <c r="E149" t="s">
        <v>238</v>
      </c>
      <c r="F149" t="b">
        <f t="shared" si="5"/>
        <v>1</v>
      </c>
      <c r="P149" s="15" t="s">
        <v>265</v>
      </c>
      <c r="Q149" s="12">
        <v>6.6699999999999995E-2</v>
      </c>
      <c r="R149" s="17"/>
    </row>
    <row r="150" spans="5:18" x14ac:dyDescent="0.25">
      <c r="E150" t="s">
        <v>239</v>
      </c>
      <c r="F150" t="b">
        <f t="shared" si="5"/>
        <v>1</v>
      </c>
      <c r="P150" s="16" t="s">
        <v>266</v>
      </c>
      <c r="Q150" s="13">
        <v>1.1299999999999999E-2</v>
      </c>
      <c r="R150" s="18"/>
    </row>
    <row r="151" spans="5:18" x14ac:dyDescent="0.25">
      <c r="E151" t="s">
        <v>240</v>
      </c>
      <c r="F151" t="b">
        <f t="shared" si="5"/>
        <v>1</v>
      </c>
      <c r="P151" s="15" t="s">
        <v>267</v>
      </c>
      <c r="Q151" s="12">
        <v>3.6799999999999999E-2</v>
      </c>
      <c r="R151" s="17"/>
    </row>
    <row r="152" spans="5:18" x14ac:dyDescent="0.25">
      <c r="E152" t="s">
        <v>241</v>
      </c>
      <c r="F152" t="b">
        <f t="shared" si="5"/>
        <v>1</v>
      </c>
      <c r="P152" s="16" t="s">
        <v>268</v>
      </c>
      <c r="Q152" s="13">
        <v>2.0500000000000001E-2</v>
      </c>
      <c r="R152" s="18"/>
    </row>
    <row r="153" spans="5:18" x14ac:dyDescent="0.25">
      <c r="E153" t="s">
        <v>242</v>
      </c>
      <c r="F153" t="b">
        <f t="shared" si="5"/>
        <v>1</v>
      </c>
      <c r="P153" s="15" t="s">
        <v>269</v>
      </c>
      <c r="Q153" s="12">
        <v>3.9E-2</v>
      </c>
      <c r="R153" s="17"/>
    </row>
    <row r="154" spans="5:18" x14ac:dyDescent="0.25">
      <c r="E154" t="s">
        <v>243</v>
      </c>
      <c r="F154" t="b">
        <f t="shared" si="5"/>
        <v>1</v>
      </c>
      <c r="P154" s="16" t="s">
        <v>270</v>
      </c>
      <c r="Q154" s="13">
        <v>0.1043</v>
      </c>
      <c r="R154" s="18"/>
    </row>
    <row r="155" spans="5:18" x14ac:dyDescent="0.25">
      <c r="E155" t="s">
        <v>244</v>
      </c>
      <c r="F155" t="b">
        <f t="shared" si="5"/>
        <v>1</v>
      </c>
      <c r="P155" s="15" t="s">
        <v>271</v>
      </c>
      <c r="Q155" s="12">
        <v>-5.74E-2</v>
      </c>
      <c r="R155" s="17"/>
    </row>
    <row r="156" spans="5:18" x14ac:dyDescent="0.25">
      <c r="E156" t="s">
        <v>245</v>
      </c>
      <c r="F156" t="b">
        <f t="shared" si="5"/>
        <v>1</v>
      </c>
      <c r="P156" s="16" t="s">
        <v>272</v>
      </c>
      <c r="Q156" s="13">
        <v>-0.22159999999999999</v>
      </c>
      <c r="R156" s="18"/>
    </row>
    <row r="157" spans="5:18" x14ac:dyDescent="0.25">
      <c r="E157" t="s">
        <v>246</v>
      </c>
      <c r="F157" t="b">
        <f t="shared" ref="F157:F188" si="6">ISNUMBER(MATCH(E157,$D$29:$D$211,0))</f>
        <v>0</v>
      </c>
      <c r="P157" s="15" t="s">
        <v>273</v>
      </c>
      <c r="Q157" s="12">
        <v>-1.6299999999999999E-2</v>
      </c>
      <c r="R157" s="17"/>
    </row>
    <row r="158" spans="5:18" x14ac:dyDescent="0.25">
      <c r="E158" t="s">
        <v>247</v>
      </c>
      <c r="F158" t="b">
        <f t="shared" si="6"/>
        <v>1</v>
      </c>
      <c r="P158" s="16" t="s">
        <v>274</v>
      </c>
      <c r="Q158" s="13">
        <v>-4.3200000000000002E-2</v>
      </c>
      <c r="R158" s="18"/>
    </row>
    <row r="159" spans="5:18" x14ac:dyDescent="0.25">
      <c r="E159" t="s">
        <v>248</v>
      </c>
      <c r="F159" t="b">
        <f t="shared" si="6"/>
        <v>1</v>
      </c>
      <c r="P159" s="15" t="s">
        <v>275</v>
      </c>
      <c r="Q159" s="12">
        <v>-0.27789999999999998</v>
      </c>
      <c r="R159" s="17"/>
    </row>
    <row r="160" spans="5:18" x14ac:dyDescent="0.25">
      <c r="E160" t="s">
        <v>249</v>
      </c>
      <c r="F160" t="b">
        <f t="shared" si="6"/>
        <v>1</v>
      </c>
      <c r="P160" s="16" t="s">
        <v>276</v>
      </c>
      <c r="Q160" s="13">
        <v>0.16259999999999999</v>
      </c>
      <c r="R160" s="18"/>
    </row>
    <row r="161" spans="5:18" x14ac:dyDescent="0.25">
      <c r="E161" t="s">
        <v>250</v>
      </c>
      <c r="F161" t="b">
        <f t="shared" si="6"/>
        <v>1</v>
      </c>
      <c r="P161" s="15" t="s">
        <v>277</v>
      </c>
      <c r="Q161" s="12">
        <v>0.30349999999999999</v>
      </c>
      <c r="R161" s="17"/>
    </row>
    <row r="162" spans="5:18" x14ac:dyDescent="0.25">
      <c r="E162" t="s">
        <v>251</v>
      </c>
      <c r="F162" t="b">
        <f t="shared" si="6"/>
        <v>0</v>
      </c>
      <c r="P162" s="16" t="s">
        <v>278</v>
      </c>
      <c r="Q162" s="13">
        <v>0.24560000000000001</v>
      </c>
      <c r="R162" s="18"/>
    </row>
    <row r="163" spans="5:18" x14ac:dyDescent="0.25">
      <c r="E163" t="s">
        <v>252</v>
      </c>
      <c r="F163" t="b">
        <f t="shared" si="6"/>
        <v>1</v>
      </c>
      <c r="P163" s="15" t="s">
        <v>279</v>
      </c>
      <c r="Q163" s="12">
        <v>0.06</v>
      </c>
      <c r="R163" s="17"/>
    </row>
    <row r="164" spans="5:18" x14ac:dyDescent="0.25">
      <c r="E164" t="s">
        <v>253</v>
      </c>
      <c r="F164" t="b">
        <f t="shared" si="6"/>
        <v>1</v>
      </c>
      <c r="P164" s="16" t="s">
        <v>280</v>
      </c>
      <c r="Q164" s="13">
        <v>0.1545</v>
      </c>
      <c r="R164" s="18"/>
    </row>
    <row r="165" spans="5:18" x14ac:dyDescent="0.25">
      <c r="E165" t="s">
        <v>254</v>
      </c>
      <c r="F165" t="b">
        <f t="shared" si="6"/>
        <v>0</v>
      </c>
      <c r="P165" s="15" t="s">
        <v>281</v>
      </c>
      <c r="Q165" s="12">
        <v>0.19739999999999999</v>
      </c>
      <c r="R165" s="17"/>
    </row>
    <row r="166" spans="5:18" x14ac:dyDescent="0.25">
      <c r="E166" t="s">
        <v>255</v>
      </c>
      <c r="F166" t="b">
        <f t="shared" si="6"/>
        <v>1</v>
      </c>
      <c r="P166" s="16" t="s">
        <v>282</v>
      </c>
      <c r="Q166" s="13">
        <v>0.15720000000000001</v>
      </c>
      <c r="R166" s="18"/>
    </row>
    <row r="167" spans="5:18" x14ac:dyDescent="0.25">
      <c r="E167" t="s">
        <v>256</v>
      </c>
      <c r="F167" t="b">
        <f t="shared" si="6"/>
        <v>0</v>
      </c>
      <c r="P167" s="15" t="s">
        <v>283</v>
      </c>
      <c r="Q167" s="12">
        <v>3.1699999999999999E-2</v>
      </c>
      <c r="R167" s="17"/>
    </row>
    <row r="168" spans="5:18" x14ac:dyDescent="0.25">
      <c r="E168" t="s">
        <v>257</v>
      </c>
      <c r="F168" t="b">
        <f t="shared" si="6"/>
        <v>0</v>
      </c>
      <c r="P168" s="16" t="s">
        <v>284</v>
      </c>
      <c r="Q168" s="13">
        <v>0.16020000000000001</v>
      </c>
      <c r="R168" s="18"/>
    </row>
    <row r="169" spans="5:18" x14ac:dyDescent="0.25">
      <c r="E169" t="s">
        <v>258</v>
      </c>
      <c r="F169" t="b">
        <f t="shared" si="6"/>
        <v>0</v>
      </c>
      <c r="P169" s="15" t="s">
        <v>285</v>
      </c>
      <c r="Q169" s="12">
        <v>0</v>
      </c>
      <c r="R169" s="17"/>
    </row>
    <row r="170" spans="5:18" x14ac:dyDescent="0.25">
      <c r="E170" t="s">
        <v>259</v>
      </c>
      <c r="F170" t="b">
        <f t="shared" si="6"/>
        <v>0</v>
      </c>
      <c r="P170" s="16" t="s">
        <v>286</v>
      </c>
      <c r="Q170" s="13">
        <v>0.24229999999999999</v>
      </c>
      <c r="R170" s="18"/>
    </row>
    <row r="171" spans="5:18" x14ac:dyDescent="0.25">
      <c r="E171" t="s">
        <v>260</v>
      </c>
      <c r="F171" t="b">
        <f t="shared" si="6"/>
        <v>0</v>
      </c>
      <c r="P171" s="15" t="s">
        <v>287</v>
      </c>
      <c r="Q171" s="12">
        <v>16976800000</v>
      </c>
      <c r="R171" s="17"/>
    </row>
    <row r="172" spans="5:18" x14ac:dyDescent="0.25">
      <c r="E172" t="s">
        <v>261</v>
      </c>
      <c r="F172" t="b">
        <f t="shared" si="6"/>
        <v>0</v>
      </c>
      <c r="P172" s="16" t="s">
        <v>288</v>
      </c>
      <c r="Q172" s="13">
        <v>0.79500000000000004</v>
      </c>
      <c r="R172" s="18"/>
    </row>
    <row r="173" spans="5:18" x14ac:dyDescent="0.25">
      <c r="E173" t="s">
        <v>262</v>
      </c>
      <c r="F173" t="b">
        <f t="shared" si="6"/>
        <v>0</v>
      </c>
      <c r="P173" s="15" t="s">
        <v>289</v>
      </c>
      <c r="Q173" s="12" t="s">
        <v>301</v>
      </c>
      <c r="R173" s="17"/>
    </row>
    <row r="174" spans="5:18" x14ac:dyDescent="0.25">
      <c r="E174" t="s">
        <v>263</v>
      </c>
      <c r="F174" t="b">
        <f t="shared" si="6"/>
        <v>0</v>
      </c>
      <c r="P174" s="16" t="s">
        <v>290</v>
      </c>
      <c r="Q174" s="13">
        <v>115.81</v>
      </c>
      <c r="R174" s="18"/>
    </row>
    <row r="175" spans="5:18" x14ac:dyDescent="0.25">
      <c r="E175" t="s">
        <v>264</v>
      </c>
      <c r="F175" t="b">
        <f t="shared" si="6"/>
        <v>1</v>
      </c>
      <c r="P175" s="15" t="s">
        <v>291</v>
      </c>
      <c r="Q175" s="12">
        <v>0.38528948134841001</v>
      </c>
      <c r="R175" s="17"/>
    </row>
    <row r="176" spans="5:18" x14ac:dyDescent="0.25">
      <c r="E176" t="s">
        <v>265</v>
      </c>
      <c r="F176" t="b">
        <f t="shared" si="6"/>
        <v>1</v>
      </c>
      <c r="P176" s="16" t="s">
        <v>292</v>
      </c>
      <c r="Q176" s="13">
        <v>0.28859493934486002</v>
      </c>
      <c r="R176" s="18"/>
    </row>
    <row r="177" spans="5:18" x14ac:dyDescent="0.25">
      <c r="E177" t="s">
        <v>266</v>
      </c>
      <c r="F177" t="b">
        <f t="shared" si="6"/>
        <v>1</v>
      </c>
      <c r="P177" s="15" t="s">
        <v>293</v>
      </c>
      <c r="Q177" s="12">
        <v>0.28252442634536001</v>
      </c>
      <c r="R177" s="17"/>
    </row>
    <row r="178" spans="5:18" x14ac:dyDescent="0.25">
      <c r="E178" t="s">
        <v>267</v>
      </c>
      <c r="F178" t="b">
        <f t="shared" si="6"/>
        <v>1</v>
      </c>
      <c r="P178" s="16" t="s">
        <v>294</v>
      </c>
      <c r="Q178" s="13">
        <v>0.26674049738944999</v>
      </c>
      <c r="R178" s="18"/>
    </row>
    <row r="179" spans="5:18" x14ac:dyDescent="0.25">
      <c r="E179" t="s">
        <v>268</v>
      </c>
      <c r="F179" t="b">
        <f t="shared" si="6"/>
        <v>1</v>
      </c>
      <c r="P179" s="15" t="s">
        <v>295</v>
      </c>
      <c r="Q179" s="12">
        <v>0.17670369122171001</v>
      </c>
      <c r="R179" s="17"/>
    </row>
    <row r="180" spans="5:18" x14ac:dyDescent="0.25">
      <c r="E180" t="s">
        <v>269</v>
      </c>
      <c r="F180" t="b">
        <f t="shared" si="6"/>
        <v>1</v>
      </c>
      <c r="P180" s="16" t="s">
        <v>296</v>
      </c>
      <c r="Q180" s="13">
        <v>0.42257377819825998</v>
      </c>
      <c r="R180" s="18"/>
    </row>
    <row r="181" spans="5:18" x14ac:dyDescent="0.25">
      <c r="E181" t="s">
        <v>270</v>
      </c>
      <c r="F181" t="b">
        <f t="shared" si="6"/>
        <v>1</v>
      </c>
      <c r="P181" s="15" t="s">
        <v>297</v>
      </c>
      <c r="Q181" s="12">
        <v>0.31844459834619998</v>
      </c>
      <c r="R181" s="17"/>
    </row>
    <row r="182" spans="5:18" x14ac:dyDescent="0.25">
      <c r="E182" t="s">
        <v>271</v>
      </c>
      <c r="F182" t="b">
        <f t="shared" si="6"/>
        <v>1</v>
      </c>
      <c r="P182" s="16" t="s">
        <v>298</v>
      </c>
      <c r="Q182" s="13">
        <v>2.4704547226346998</v>
      </c>
      <c r="R182" s="18"/>
    </row>
    <row r="183" spans="5:18" x14ac:dyDescent="0.25">
      <c r="E183" t="s">
        <v>272</v>
      </c>
      <c r="F183" t="b">
        <f t="shared" si="6"/>
        <v>0</v>
      </c>
      <c r="P183" s="15" t="s">
        <v>299</v>
      </c>
      <c r="Q183" s="12">
        <v>0.24605332759483001</v>
      </c>
      <c r="R183" s="17"/>
    </row>
    <row r="184" spans="5:18" x14ac:dyDescent="0.25">
      <c r="E184" t="s">
        <v>273</v>
      </c>
      <c r="F184" t="b">
        <f t="shared" si="6"/>
        <v>1</v>
      </c>
      <c r="P184" s="16" t="s">
        <v>300</v>
      </c>
      <c r="Q184" s="14">
        <v>0.60879048656433998</v>
      </c>
      <c r="R184" s="18"/>
    </row>
    <row r="185" spans="5:18" x14ac:dyDescent="0.25">
      <c r="E185" t="s">
        <v>274</v>
      </c>
      <c r="F185" t="b">
        <f t="shared" si="6"/>
        <v>1</v>
      </c>
    </row>
    <row r="186" spans="5:18" x14ac:dyDescent="0.25">
      <c r="E186" t="s">
        <v>275</v>
      </c>
      <c r="F186" t="b">
        <f t="shared" si="6"/>
        <v>1</v>
      </c>
    </row>
    <row r="187" spans="5:18" x14ac:dyDescent="0.25">
      <c r="E187" t="s">
        <v>276</v>
      </c>
      <c r="F187" t="b">
        <f t="shared" si="6"/>
        <v>1</v>
      </c>
    </row>
    <row r="188" spans="5:18" x14ac:dyDescent="0.25">
      <c r="E188" t="s">
        <v>277</v>
      </c>
      <c r="F188" t="b">
        <f t="shared" si="6"/>
        <v>1</v>
      </c>
    </row>
    <row r="189" spans="5:18" x14ac:dyDescent="0.25">
      <c r="E189" t="s">
        <v>278</v>
      </c>
      <c r="F189" t="b">
        <f t="shared" ref="F189:F211" si="7">ISNUMBER(MATCH(E189,$D$29:$D$211,0))</f>
        <v>1</v>
      </c>
    </row>
    <row r="190" spans="5:18" x14ac:dyDescent="0.25">
      <c r="E190" t="s">
        <v>279</v>
      </c>
      <c r="F190" t="b">
        <f t="shared" si="7"/>
        <v>0</v>
      </c>
    </row>
    <row r="191" spans="5:18" x14ac:dyDescent="0.25">
      <c r="E191" t="s">
        <v>280</v>
      </c>
      <c r="F191" t="b">
        <f t="shared" si="7"/>
        <v>0</v>
      </c>
    </row>
    <row r="192" spans="5:18" x14ac:dyDescent="0.25">
      <c r="E192" t="s">
        <v>281</v>
      </c>
      <c r="F192" t="b">
        <f t="shared" si="7"/>
        <v>0</v>
      </c>
    </row>
    <row r="193" spans="5:6" x14ac:dyDescent="0.25">
      <c r="E193" t="s">
        <v>282</v>
      </c>
      <c r="F193" t="b">
        <f t="shared" si="7"/>
        <v>0</v>
      </c>
    </row>
    <row r="194" spans="5:6" x14ac:dyDescent="0.25">
      <c r="E194" t="s">
        <v>283</v>
      </c>
      <c r="F194" t="b">
        <f t="shared" si="7"/>
        <v>0</v>
      </c>
    </row>
    <row r="195" spans="5:6" x14ac:dyDescent="0.25">
      <c r="E195" t="s">
        <v>284</v>
      </c>
      <c r="F195" t="b">
        <f t="shared" si="7"/>
        <v>0</v>
      </c>
    </row>
    <row r="196" spans="5:6" x14ac:dyDescent="0.25">
      <c r="E196" t="s">
        <v>285</v>
      </c>
      <c r="F196" t="b">
        <f t="shared" si="7"/>
        <v>0</v>
      </c>
    </row>
    <row r="197" spans="5:6" x14ac:dyDescent="0.25">
      <c r="E197" t="s">
        <v>286</v>
      </c>
      <c r="F197" t="b">
        <f t="shared" si="7"/>
        <v>1</v>
      </c>
    </row>
    <row r="198" spans="5:6" x14ac:dyDescent="0.25">
      <c r="E198" t="s">
        <v>287</v>
      </c>
      <c r="F198" t="b">
        <f t="shared" si="7"/>
        <v>0</v>
      </c>
    </row>
    <row r="199" spans="5:6" x14ac:dyDescent="0.25">
      <c r="E199" t="s">
        <v>288</v>
      </c>
      <c r="F199" t="b">
        <f t="shared" si="7"/>
        <v>1</v>
      </c>
    </row>
    <row r="200" spans="5:6" x14ac:dyDescent="0.25">
      <c r="E200" t="s">
        <v>289</v>
      </c>
      <c r="F200" t="b">
        <f t="shared" si="7"/>
        <v>0</v>
      </c>
    </row>
    <row r="201" spans="5:6" x14ac:dyDescent="0.25">
      <c r="E201" t="s">
        <v>290</v>
      </c>
      <c r="F201" t="b">
        <f t="shared" si="7"/>
        <v>0</v>
      </c>
    </row>
    <row r="202" spans="5:6" x14ac:dyDescent="0.25">
      <c r="E202" t="s">
        <v>291</v>
      </c>
      <c r="F202" t="b">
        <f t="shared" si="7"/>
        <v>0</v>
      </c>
    </row>
    <row r="203" spans="5:6" x14ac:dyDescent="0.25">
      <c r="E203" t="s">
        <v>292</v>
      </c>
      <c r="F203" t="b">
        <f t="shared" si="7"/>
        <v>0</v>
      </c>
    </row>
    <row r="204" spans="5:6" x14ac:dyDescent="0.25">
      <c r="E204" t="s">
        <v>293</v>
      </c>
      <c r="F204" t="b">
        <f t="shared" si="7"/>
        <v>0</v>
      </c>
    </row>
    <row r="205" spans="5:6" x14ac:dyDescent="0.25">
      <c r="E205" t="s">
        <v>294</v>
      </c>
      <c r="F205" t="b">
        <f t="shared" si="7"/>
        <v>0</v>
      </c>
    </row>
    <row r="206" spans="5:6" x14ac:dyDescent="0.25">
      <c r="E206" t="s">
        <v>295</v>
      </c>
      <c r="F206" t="b">
        <f t="shared" si="7"/>
        <v>0</v>
      </c>
    </row>
    <row r="207" spans="5:6" x14ac:dyDescent="0.25">
      <c r="E207" t="s">
        <v>296</v>
      </c>
      <c r="F207" t="b">
        <f t="shared" si="7"/>
        <v>0</v>
      </c>
    </row>
    <row r="208" spans="5:6" x14ac:dyDescent="0.25">
      <c r="E208" t="s">
        <v>297</v>
      </c>
      <c r="F208" t="b">
        <f t="shared" si="7"/>
        <v>0</v>
      </c>
    </row>
    <row r="209" spans="5:6" x14ac:dyDescent="0.25">
      <c r="E209" t="s">
        <v>298</v>
      </c>
      <c r="F209" t="b">
        <f t="shared" si="7"/>
        <v>0</v>
      </c>
    </row>
    <row r="210" spans="5:6" x14ac:dyDescent="0.25">
      <c r="E210" t="s">
        <v>299</v>
      </c>
      <c r="F210" t="b">
        <f t="shared" si="7"/>
        <v>0</v>
      </c>
    </row>
    <row r="211" spans="5:6" x14ac:dyDescent="0.25">
      <c r="E211" t="s">
        <v>300</v>
      </c>
      <c r="F211" t="b">
        <f t="shared" si="7"/>
        <v>0</v>
      </c>
    </row>
  </sheetData>
  <conditionalFormatting sqref="F29:F211">
    <cfRule type="cellIs" dxfId="14" priority="2" operator="equal">
      <formula>FALSE</formula>
    </cfRule>
    <cfRule type="cellIs" dxfId="13" priority="3" operator="equal">
      <formula>TRUE</formula>
    </cfRule>
  </conditionalFormatting>
  <conditionalFormatting sqref="P1:P184">
    <cfRule type="duplicateValues" dxfId="12" priority="1"/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"/>
  <sheetViews>
    <sheetView workbookViewId="0">
      <selection activeCell="J28" sqref="J28"/>
    </sheetView>
  </sheetViews>
  <sheetFormatPr defaultRowHeight="15" x14ac:dyDescent="0.25"/>
  <cols>
    <col min="1" max="1" width="32.7109375" bestFit="1" customWidth="1"/>
    <col min="2" max="10" width="12" bestFit="1" customWidth="1"/>
    <col min="11" max="11" width="12.7109375" bestFit="1" customWidth="1"/>
    <col min="12" max="12" width="12" bestFit="1" customWidth="1"/>
  </cols>
  <sheetData>
    <row r="1" spans="1:12" x14ac:dyDescent="0.25">
      <c r="A1" s="3" t="s">
        <v>0</v>
      </c>
      <c r="B1" s="3" t="s">
        <v>38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t="s">
        <v>39</v>
      </c>
      <c r="B2">
        <v>11261000000</v>
      </c>
      <c r="C2">
        <v>9815000000</v>
      </c>
      <c r="D2">
        <v>10746000000</v>
      </c>
      <c r="E2">
        <v>14259000000</v>
      </c>
      <c r="F2">
        <v>13844000000</v>
      </c>
      <c r="G2">
        <v>21120000000</v>
      </c>
      <c r="H2">
        <v>20484000000</v>
      </c>
      <c r="I2">
        <v>20289000000</v>
      </c>
      <c r="J2">
        <v>25913000000</v>
      </c>
      <c r="K2">
        <v>48844000000</v>
      </c>
      <c r="L2">
        <v>38016000000</v>
      </c>
    </row>
    <row r="3" spans="1:12" x14ac:dyDescent="0.25">
      <c r="A3" t="s">
        <v>40</v>
      </c>
      <c r="B3">
        <v>14359000000</v>
      </c>
      <c r="C3">
        <v>16137000000</v>
      </c>
      <c r="D3">
        <v>18383000000</v>
      </c>
      <c r="E3">
        <v>26287000000</v>
      </c>
      <c r="F3">
        <v>11233000000</v>
      </c>
      <c r="G3">
        <v>20481000000</v>
      </c>
      <c r="H3">
        <v>46671000000</v>
      </c>
      <c r="I3">
        <v>53892000000</v>
      </c>
      <c r="J3">
        <v>40388000000</v>
      </c>
      <c r="K3">
        <v>51713000000</v>
      </c>
      <c r="L3">
        <v>52927000000</v>
      </c>
    </row>
    <row r="4" spans="1:12" x14ac:dyDescent="0.25">
      <c r="A4" t="s">
        <v>41</v>
      </c>
      <c r="B4">
        <v>9924000000</v>
      </c>
      <c r="C4">
        <v>11717000000</v>
      </c>
      <c r="D4">
        <v>18692000000</v>
      </c>
      <c r="E4">
        <v>20641000000</v>
      </c>
      <c r="F4">
        <v>27219000000</v>
      </c>
      <c r="G4">
        <v>30343000000</v>
      </c>
      <c r="H4">
        <v>29299000000</v>
      </c>
      <c r="I4">
        <v>35673000000</v>
      </c>
      <c r="J4">
        <v>48995000000</v>
      </c>
      <c r="K4">
        <v>45804000000</v>
      </c>
      <c r="L4">
        <v>37445000000</v>
      </c>
    </row>
    <row r="5" spans="1:12" x14ac:dyDescent="0.25">
      <c r="A5" t="s">
        <v>42</v>
      </c>
      <c r="B5">
        <v>1051000000</v>
      </c>
      <c r="C5">
        <v>776000000</v>
      </c>
      <c r="D5">
        <v>791000000</v>
      </c>
      <c r="E5">
        <v>1764000000</v>
      </c>
      <c r="F5">
        <v>2111000000</v>
      </c>
      <c r="G5">
        <v>2349000000</v>
      </c>
      <c r="H5">
        <v>2132000000</v>
      </c>
      <c r="I5">
        <v>4855000000</v>
      </c>
      <c r="J5">
        <v>3956000000</v>
      </c>
      <c r="K5">
        <v>4106000000</v>
      </c>
      <c r="L5">
        <v>4061000000</v>
      </c>
    </row>
    <row r="6" spans="1:12" x14ac:dyDescent="0.25">
      <c r="A6" t="s">
        <v>43</v>
      </c>
      <c r="B6">
        <v>5083000000</v>
      </c>
      <c r="C6">
        <v>6543000000</v>
      </c>
      <c r="D6">
        <v>9041000000</v>
      </c>
      <c r="E6">
        <v>10335000000</v>
      </c>
      <c r="F6">
        <v>14124000000</v>
      </c>
      <c r="G6">
        <v>15085000000</v>
      </c>
      <c r="H6">
        <v>8283000000</v>
      </c>
      <c r="I6">
        <v>13936000000</v>
      </c>
      <c r="J6">
        <v>12087000000</v>
      </c>
      <c r="K6">
        <v>12352000000</v>
      </c>
      <c r="L6">
        <v>11264000000</v>
      </c>
    </row>
    <row r="7" spans="1:12" x14ac:dyDescent="0.25">
      <c r="A7" t="s">
        <v>44</v>
      </c>
      <c r="B7">
        <v>41678000000</v>
      </c>
      <c r="C7">
        <v>44988000000</v>
      </c>
      <c r="D7">
        <v>57653000000</v>
      </c>
      <c r="E7">
        <v>73286000000</v>
      </c>
      <c r="F7">
        <v>68531000000</v>
      </c>
      <c r="G7">
        <v>89378000000</v>
      </c>
      <c r="H7">
        <v>106869000000</v>
      </c>
      <c r="I7">
        <v>128645000000</v>
      </c>
      <c r="J7">
        <v>131339000000</v>
      </c>
      <c r="K7">
        <v>162819000000</v>
      </c>
      <c r="L7">
        <v>143713000000</v>
      </c>
    </row>
    <row r="8" spans="1:12" x14ac:dyDescent="0.25">
      <c r="A8" t="s">
        <v>45</v>
      </c>
      <c r="B8">
        <v>25391000000</v>
      </c>
      <c r="C8">
        <v>55618000000</v>
      </c>
      <c r="D8">
        <v>92122000000</v>
      </c>
      <c r="E8">
        <v>106215000000</v>
      </c>
      <c r="F8">
        <v>130162000000</v>
      </c>
      <c r="G8">
        <v>164065000000</v>
      </c>
      <c r="H8">
        <v>170430000000</v>
      </c>
      <c r="I8">
        <v>194714000000</v>
      </c>
      <c r="J8">
        <v>170799000000</v>
      </c>
      <c r="K8">
        <v>105341000000</v>
      </c>
      <c r="L8">
        <v>100887000000</v>
      </c>
    </row>
    <row r="9" spans="1:12" x14ac:dyDescent="0.25">
      <c r="A9" t="s">
        <v>46</v>
      </c>
      <c r="B9">
        <v>4768000000</v>
      </c>
      <c r="C9">
        <v>7777000000</v>
      </c>
      <c r="D9">
        <v>15452000000</v>
      </c>
      <c r="E9">
        <v>16597000000</v>
      </c>
      <c r="F9">
        <v>20624000000</v>
      </c>
      <c r="G9">
        <v>22471000000</v>
      </c>
      <c r="H9">
        <v>27010000000</v>
      </c>
      <c r="I9">
        <v>33783000000</v>
      </c>
      <c r="J9">
        <v>41304000000</v>
      </c>
      <c r="K9">
        <v>37378000000</v>
      </c>
      <c r="L9">
        <v>36766000000</v>
      </c>
    </row>
    <row r="10" spans="1:12" x14ac:dyDescent="0.25">
      <c r="A10" t="s">
        <v>47</v>
      </c>
      <c r="B10">
        <v>741000000</v>
      </c>
      <c r="C10">
        <v>896000000</v>
      </c>
      <c r="D10">
        <v>1135000000</v>
      </c>
      <c r="E10">
        <v>1577000000</v>
      </c>
      <c r="F10">
        <v>4616000000</v>
      </c>
      <c r="G10">
        <v>5116000000</v>
      </c>
      <c r="H10">
        <v>5414000000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48</v>
      </c>
      <c r="B11">
        <v>342000000</v>
      </c>
      <c r="C11">
        <v>3536000000</v>
      </c>
      <c r="D11">
        <v>4224000000</v>
      </c>
      <c r="E11">
        <v>4179000000</v>
      </c>
      <c r="F11">
        <v>4142000000</v>
      </c>
      <c r="G11">
        <v>3893000000</v>
      </c>
      <c r="H11">
        <v>3206000000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49</v>
      </c>
      <c r="B12">
        <v>2263000000</v>
      </c>
      <c r="C12">
        <v>3556000000</v>
      </c>
      <c r="D12">
        <v>5478000000</v>
      </c>
      <c r="E12">
        <v>5146000000</v>
      </c>
      <c r="F12">
        <v>3764000000</v>
      </c>
      <c r="G12">
        <v>5422000000</v>
      </c>
      <c r="H12">
        <v>8757000000</v>
      </c>
      <c r="I12">
        <v>18177000000</v>
      </c>
      <c r="J12">
        <v>22283000000</v>
      </c>
      <c r="K12">
        <v>32978000000</v>
      </c>
      <c r="L12">
        <v>42522000000</v>
      </c>
    </row>
    <row r="13" spans="1:12" x14ac:dyDescent="0.25">
      <c r="A13" t="s">
        <v>50</v>
      </c>
      <c r="B13">
        <v>75183000000</v>
      </c>
      <c r="C13">
        <v>116371000000</v>
      </c>
      <c r="D13">
        <v>176064000000</v>
      </c>
      <c r="E13">
        <v>207000000000</v>
      </c>
      <c r="F13">
        <v>231839000000</v>
      </c>
      <c r="G13">
        <v>290345000000</v>
      </c>
      <c r="H13">
        <v>321686000000</v>
      </c>
      <c r="I13">
        <v>375319000000</v>
      </c>
      <c r="J13">
        <v>365725000000</v>
      </c>
      <c r="K13">
        <v>338516000000</v>
      </c>
      <c r="L13">
        <v>323888000000</v>
      </c>
    </row>
    <row r="14" spans="1:12" x14ac:dyDescent="0.25">
      <c r="A14" t="s">
        <v>52</v>
      </c>
      <c r="B14">
        <v>12015000000</v>
      </c>
      <c r="C14">
        <v>14632000000</v>
      </c>
      <c r="D14">
        <v>21175000000</v>
      </c>
      <c r="E14">
        <v>22367000000</v>
      </c>
      <c r="F14">
        <v>30196000000</v>
      </c>
      <c r="G14">
        <v>35490000000</v>
      </c>
      <c r="H14">
        <v>37294000000</v>
      </c>
      <c r="I14">
        <v>44242000000</v>
      </c>
      <c r="J14">
        <v>55888000000</v>
      </c>
      <c r="K14">
        <v>46236000000</v>
      </c>
      <c r="L14">
        <v>42296000000</v>
      </c>
    </row>
    <row r="15" spans="1:12" x14ac:dyDescent="0.25">
      <c r="A15" t="s">
        <v>53</v>
      </c>
      <c r="B15">
        <v>210000000</v>
      </c>
      <c r="C15">
        <v>1140000000</v>
      </c>
      <c r="D15">
        <v>1535000000</v>
      </c>
      <c r="E15">
        <v>1200000000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54</v>
      </c>
      <c r="B16">
        <v>1157000000</v>
      </c>
      <c r="C16">
        <v>1838000000</v>
      </c>
      <c r="D16">
        <v>2548000000</v>
      </c>
      <c r="E16">
        <v>4258000000</v>
      </c>
      <c r="F16">
        <v>18453000000</v>
      </c>
      <c r="G16">
        <v>25181000000</v>
      </c>
      <c r="H16">
        <v>22027000000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55</v>
      </c>
      <c r="B17">
        <v>0</v>
      </c>
      <c r="C17">
        <v>0</v>
      </c>
      <c r="D17">
        <v>0</v>
      </c>
      <c r="E17">
        <v>0</v>
      </c>
      <c r="F17">
        <v>6308000000</v>
      </c>
      <c r="G17">
        <v>10999000000</v>
      </c>
      <c r="H17">
        <v>11605000000</v>
      </c>
      <c r="I17">
        <v>18473000000</v>
      </c>
      <c r="J17">
        <v>20748000000</v>
      </c>
      <c r="K17">
        <v>16240000000</v>
      </c>
      <c r="L17">
        <v>13769000000</v>
      </c>
    </row>
    <row r="18" spans="1:12" x14ac:dyDescent="0.25">
      <c r="A18" t="s">
        <v>56</v>
      </c>
      <c r="B18">
        <v>2984000000</v>
      </c>
      <c r="C18">
        <v>4091000000</v>
      </c>
      <c r="D18">
        <v>5953000000</v>
      </c>
      <c r="E18">
        <v>7435000000</v>
      </c>
      <c r="F18">
        <v>8491000000</v>
      </c>
      <c r="G18">
        <v>8940000000</v>
      </c>
      <c r="H18">
        <v>8080000000</v>
      </c>
      <c r="I18">
        <v>7548000000</v>
      </c>
      <c r="J18">
        <v>5966000000</v>
      </c>
      <c r="K18">
        <v>5522000000</v>
      </c>
      <c r="L18">
        <v>6643000000</v>
      </c>
    </row>
    <row r="19" spans="1:12" x14ac:dyDescent="0.25">
      <c r="A19" t="s">
        <v>57</v>
      </c>
      <c r="B19">
        <v>4356000000</v>
      </c>
      <c r="C19">
        <v>6269000000</v>
      </c>
      <c r="D19">
        <v>7331000000</v>
      </c>
      <c r="E19">
        <v>8398000000</v>
      </c>
      <c r="F19">
        <v>0</v>
      </c>
      <c r="G19">
        <v>0</v>
      </c>
      <c r="H19">
        <v>0</v>
      </c>
      <c r="I19">
        <v>30551000000</v>
      </c>
      <c r="J19">
        <v>33327000000</v>
      </c>
      <c r="K19">
        <v>37720000000</v>
      </c>
      <c r="L19">
        <v>42684000000</v>
      </c>
    </row>
    <row r="20" spans="1:12" x14ac:dyDescent="0.25">
      <c r="A20" t="s">
        <v>58</v>
      </c>
      <c r="B20">
        <v>20722000000</v>
      </c>
      <c r="C20">
        <v>27970000000</v>
      </c>
      <c r="D20">
        <v>38542000000</v>
      </c>
      <c r="E20">
        <v>43658000000</v>
      </c>
      <c r="F20">
        <v>63448000000</v>
      </c>
      <c r="G20">
        <v>80610000000</v>
      </c>
      <c r="H20">
        <v>79006000000</v>
      </c>
      <c r="I20">
        <v>100814000000</v>
      </c>
      <c r="J20">
        <v>115929000000</v>
      </c>
      <c r="K20">
        <v>105718000000</v>
      </c>
      <c r="L20">
        <v>105392000000</v>
      </c>
    </row>
    <row r="21" spans="1:12" x14ac:dyDescent="0.25">
      <c r="A21" t="s">
        <v>59</v>
      </c>
      <c r="B21">
        <v>0</v>
      </c>
      <c r="C21">
        <v>0</v>
      </c>
      <c r="D21">
        <v>0</v>
      </c>
      <c r="E21">
        <v>16960000000</v>
      </c>
      <c r="F21">
        <v>28987000000</v>
      </c>
      <c r="G21">
        <v>53329000000</v>
      </c>
      <c r="H21">
        <v>75427000000</v>
      </c>
      <c r="I21">
        <v>97207000000</v>
      </c>
      <c r="J21">
        <v>93735000000</v>
      </c>
      <c r="K21">
        <v>91807000000</v>
      </c>
      <c r="L21">
        <v>98667000000</v>
      </c>
    </row>
    <row r="22" spans="1:12" x14ac:dyDescent="0.25">
      <c r="A22" t="s">
        <v>56</v>
      </c>
      <c r="B22">
        <v>5439000000</v>
      </c>
      <c r="C22">
        <v>9845000000</v>
      </c>
      <c r="D22">
        <v>16495000000</v>
      </c>
      <c r="E22">
        <v>19114000000</v>
      </c>
      <c r="F22">
        <v>23290000000</v>
      </c>
      <c r="G22">
        <v>27686000000</v>
      </c>
      <c r="H22">
        <v>28949000000</v>
      </c>
      <c r="I22">
        <v>34340000000</v>
      </c>
      <c r="J22">
        <v>0</v>
      </c>
      <c r="K22">
        <v>0</v>
      </c>
      <c r="L22">
        <v>0</v>
      </c>
    </row>
    <row r="23" spans="1:12" x14ac:dyDescent="0.25">
      <c r="A23" t="s">
        <v>60</v>
      </c>
      <c r="B23">
        <v>1231000000</v>
      </c>
      <c r="C23">
        <v>1941000000</v>
      </c>
      <c r="D23">
        <v>2817000000</v>
      </c>
      <c r="E23">
        <v>3719000000</v>
      </c>
      <c r="F23">
        <v>4567000000</v>
      </c>
      <c r="G23">
        <v>9365000000</v>
      </c>
      <c r="H23">
        <v>10055000000</v>
      </c>
      <c r="I23">
        <v>8911000000</v>
      </c>
      <c r="J23">
        <v>48914000000</v>
      </c>
      <c r="K23">
        <v>50503000000</v>
      </c>
      <c r="L23">
        <v>54490000000</v>
      </c>
    </row>
    <row r="24" spans="1:12" x14ac:dyDescent="0.25">
      <c r="A24" t="s">
        <v>61</v>
      </c>
      <c r="B24">
        <v>27392000000</v>
      </c>
      <c r="C24">
        <v>39756000000</v>
      </c>
      <c r="D24">
        <v>57854000000</v>
      </c>
      <c r="E24">
        <v>83451000000</v>
      </c>
      <c r="F24">
        <v>120292000000</v>
      </c>
      <c r="G24">
        <v>170990000000</v>
      </c>
      <c r="H24">
        <v>193437000000</v>
      </c>
      <c r="I24">
        <v>241272000000</v>
      </c>
      <c r="J24">
        <v>258578000000</v>
      </c>
      <c r="K24">
        <v>248028000000</v>
      </c>
      <c r="L24">
        <v>258549000000</v>
      </c>
    </row>
    <row r="25" spans="1:12" x14ac:dyDescent="0.25">
      <c r="A25" t="s">
        <v>62</v>
      </c>
      <c r="B25">
        <v>37169000000</v>
      </c>
      <c r="C25">
        <v>62841000000</v>
      </c>
      <c r="D25">
        <v>101289000000</v>
      </c>
      <c r="E25">
        <v>104256000000</v>
      </c>
      <c r="F25">
        <v>87152000000</v>
      </c>
      <c r="G25">
        <v>92284000000</v>
      </c>
      <c r="H25">
        <v>96364000000</v>
      </c>
      <c r="I25">
        <v>98330000000</v>
      </c>
      <c r="J25">
        <v>70400000000</v>
      </c>
      <c r="K25">
        <v>45898000000</v>
      </c>
      <c r="L25">
        <v>14966000000</v>
      </c>
    </row>
    <row r="26" spans="1:12" x14ac:dyDescent="0.25">
      <c r="A26" t="s">
        <v>63</v>
      </c>
      <c r="B26">
        <v>10668000000</v>
      </c>
      <c r="C26">
        <v>13331000000</v>
      </c>
      <c r="D26">
        <v>16422000000</v>
      </c>
      <c r="E26">
        <v>19764000000</v>
      </c>
      <c r="F26">
        <v>23313000000</v>
      </c>
      <c r="G26">
        <v>27416000000</v>
      </c>
      <c r="H26">
        <v>31251000000</v>
      </c>
      <c r="I26">
        <v>35867000000</v>
      </c>
      <c r="J26">
        <v>40201000000</v>
      </c>
      <c r="K26">
        <v>45174000000</v>
      </c>
      <c r="L26">
        <v>50779000000</v>
      </c>
    </row>
    <row r="27" spans="1:12" x14ac:dyDescent="0.25">
      <c r="A27" t="s">
        <v>64</v>
      </c>
      <c r="B27">
        <v>-46000000</v>
      </c>
      <c r="C27">
        <v>443000000</v>
      </c>
      <c r="D27">
        <v>499000000</v>
      </c>
      <c r="E27">
        <v>-471000000</v>
      </c>
      <c r="F27">
        <v>1082000000</v>
      </c>
      <c r="G27">
        <v>-345000000</v>
      </c>
      <c r="H27">
        <v>634000000</v>
      </c>
      <c r="I27">
        <v>-150000000</v>
      </c>
      <c r="J27">
        <v>-3454000000</v>
      </c>
      <c r="K27">
        <v>-584000000</v>
      </c>
      <c r="L27">
        <v>-406000000</v>
      </c>
    </row>
    <row r="28" spans="1:12" x14ac:dyDescent="0.25">
      <c r="A28" t="s">
        <v>65</v>
      </c>
      <c r="B28">
        <v>47791000000</v>
      </c>
      <c r="C28">
        <v>76615000000</v>
      </c>
      <c r="D28">
        <v>118210000000</v>
      </c>
      <c r="E28">
        <v>123549000000</v>
      </c>
      <c r="F28">
        <v>111547000000</v>
      </c>
      <c r="G28">
        <v>119355000000</v>
      </c>
      <c r="H28">
        <v>128249000000</v>
      </c>
      <c r="I28">
        <v>134047000000</v>
      </c>
      <c r="J28">
        <v>107147000000</v>
      </c>
      <c r="K28">
        <v>90488000000</v>
      </c>
      <c r="L28">
        <v>65339000000</v>
      </c>
    </row>
    <row r="29" spans="1:12" x14ac:dyDescent="0.25">
      <c r="A29" t="s">
        <v>51</v>
      </c>
      <c r="B29">
        <v>75183000000</v>
      </c>
      <c r="C29">
        <v>116371000000</v>
      </c>
      <c r="D29">
        <v>176064000000</v>
      </c>
      <c r="E29">
        <v>207000000000</v>
      </c>
      <c r="F29">
        <v>231839000000</v>
      </c>
      <c r="G29">
        <v>290345000000</v>
      </c>
      <c r="H29">
        <v>321686000000</v>
      </c>
      <c r="I29">
        <v>375319000000</v>
      </c>
      <c r="J29">
        <v>365725000000</v>
      </c>
      <c r="K29">
        <v>338516000000</v>
      </c>
      <c r="L29">
        <v>323888000000</v>
      </c>
    </row>
    <row r="33" spans="11:11" x14ac:dyDescent="0.25">
      <c r="K33">
        <f>K28-J28</f>
        <v>-16659000000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workbookViewId="0">
      <selection activeCell="F51" sqref="F51"/>
    </sheetView>
  </sheetViews>
  <sheetFormatPr defaultRowHeight="15" x14ac:dyDescent="0.25"/>
  <cols>
    <col min="1" max="1" width="28.7109375" bestFit="1" customWidth="1"/>
    <col min="2" max="12" width="12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24</v>
      </c>
    </row>
    <row r="2" spans="1:12" x14ac:dyDescent="0.25">
      <c r="A2" t="s">
        <v>33</v>
      </c>
      <c r="B2">
        <v>25922000000</v>
      </c>
      <c r="C2">
        <v>41733000000</v>
      </c>
      <c r="D2">
        <v>37037000000</v>
      </c>
      <c r="E2">
        <v>39510000000</v>
      </c>
      <c r="F2">
        <v>53394000000</v>
      </c>
      <c r="G2">
        <v>45687000000</v>
      </c>
      <c r="H2">
        <v>48351000000</v>
      </c>
      <c r="I2">
        <v>59531000000</v>
      </c>
      <c r="J2">
        <v>55256000000</v>
      </c>
      <c r="K2">
        <v>57411000000</v>
      </c>
      <c r="L2">
        <v>57411000000</v>
      </c>
    </row>
    <row r="3" spans="1:12" x14ac:dyDescent="0.25">
      <c r="A3" t="s">
        <v>66</v>
      </c>
      <c r="B3">
        <v>1814000000</v>
      </c>
      <c r="C3">
        <v>3277000000</v>
      </c>
      <c r="D3">
        <v>6757000000</v>
      </c>
      <c r="E3">
        <v>7946000000</v>
      </c>
      <c r="F3">
        <v>11257000000</v>
      </c>
      <c r="G3">
        <v>10505000000</v>
      </c>
      <c r="H3">
        <v>10157000000</v>
      </c>
      <c r="I3">
        <v>10903000000</v>
      </c>
      <c r="J3">
        <v>12547000000</v>
      </c>
      <c r="K3">
        <v>11056000000</v>
      </c>
      <c r="L3">
        <v>11056000000</v>
      </c>
    </row>
    <row r="4" spans="1:12" x14ac:dyDescent="0.25">
      <c r="A4" t="s">
        <v>67</v>
      </c>
      <c r="B4">
        <v>5757000000</v>
      </c>
      <c r="C4">
        <v>-299000000</v>
      </c>
      <c r="D4">
        <v>6478000000</v>
      </c>
      <c r="E4">
        <v>7047000000</v>
      </c>
      <c r="F4">
        <v>11262000000</v>
      </c>
      <c r="G4">
        <v>405000000</v>
      </c>
      <c r="H4">
        <v>-4923000000</v>
      </c>
      <c r="I4">
        <v>34694000000</v>
      </c>
      <c r="J4">
        <v>-3488000000</v>
      </c>
      <c r="K4">
        <v>5690000000</v>
      </c>
      <c r="L4">
        <v>5690000000</v>
      </c>
    </row>
    <row r="5" spans="1:12" x14ac:dyDescent="0.25">
      <c r="A5" t="s">
        <v>68</v>
      </c>
      <c r="B5">
        <v>2868000000</v>
      </c>
      <c r="C5">
        <v>4405000000</v>
      </c>
      <c r="D5">
        <v>1141000000</v>
      </c>
      <c r="E5">
        <v>2347000000</v>
      </c>
      <c r="F5">
        <v>1382000000</v>
      </c>
      <c r="G5">
        <v>4938000000</v>
      </c>
      <c r="H5">
        <v>5966000000</v>
      </c>
      <c r="I5">
        <v>-32590000000</v>
      </c>
      <c r="J5">
        <v>-340000000</v>
      </c>
      <c r="K5">
        <v>-215000000</v>
      </c>
      <c r="L5">
        <v>-215000000</v>
      </c>
    </row>
    <row r="6" spans="1:12" x14ac:dyDescent="0.25">
      <c r="A6" t="s">
        <v>69</v>
      </c>
      <c r="B6">
        <v>1168000000</v>
      </c>
      <c r="C6">
        <v>1740000000</v>
      </c>
      <c r="D6">
        <v>2253000000</v>
      </c>
      <c r="E6">
        <v>2863000000</v>
      </c>
      <c r="F6">
        <v>3586000000</v>
      </c>
      <c r="G6">
        <v>4210000000</v>
      </c>
      <c r="H6">
        <v>4840000000</v>
      </c>
      <c r="I6">
        <v>5340000000</v>
      </c>
      <c r="J6">
        <v>6068000000</v>
      </c>
      <c r="K6">
        <v>6829000000</v>
      </c>
      <c r="L6">
        <v>6829000000</v>
      </c>
    </row>
    <row r="7" spans="1:12" x14ac:dyDescent="0.25">
      <c r="A7" t="s">
        <v>70</v>
      </c>
      <c r="B7">
        <v>0</v>
      </c>
      <c r="C7">
        <v>0</v>
      </c>
      <c r="D7">
        <v>0</v>
      </c>
      <c r="E7">
        <v>0</v>
      </c>
      <c r="F7">
        <v>385000000</v>
      </c>
      <c r="G7">
        <v>486000000</v>
      </c>
      <c r="H7">
        <v>-166000000</v>
      </c>
      <c r="I7">
        <v>-444000000</v>
      </c>
      <c r="J7">
        <v>-652000000</v>
      </c>
      <c r="K7">
        <v>-97000000</v>
      </c>
      <c r="L7">
        <v>-97000000</v>
      </c>
    </row>
    <row r="8" spans="1:12" x14ac:dyDescent="0.25">
      <c r="A8" t="s">
        <v>71</v>
      </c>
      <c r="B8">
        <v>37529000000</v>
      </c>
      <c r="C8">
        <v>50856000000</v>
      </c>
      <c r="D8">
        <v>53666000000</v>
      </c>
      <c r="E8">
        <v>59713000000</v>
      </c>
      <c r="F8">
        <v>81266000000</v>
      </c>
      <c r="G8">
        <v>66231000000</v>
      </c>
      <c r="H8">
        <v>64225000000</v>
      </c>
      <c r="I8">
        <v>77434000000</v>
      </c>
      <c r="J8">
        <v>69391000000</v>
      </c>
      <c r="K8">
        <v>80674000000</v>
      </c>
      <c r="L8">
        <v>80674000000</v>
      </c>
    </row>
    <row r="9" spans="1:12" x14ac:dyDescent="0.25">
      <c r="A9" t="s">
        <v>72</v>
      </c>
      <c r="B9">
        <v>-4260000000</v>
      </c>
      <c r="C9">
        <v>-8295000000</v>
      </c>
      <c r="D9">
        <v>-8165000000</v>
      </c>
      <c r="E9">
        <v>-9571000000</v>
      </c>
      <c r="F9">
        <v>-11247000000</v>
      </c>
      <c r="G9">
        <v>-12734000000</v>
      </c>
      <c r="H9">
        <v>-12451000000</v>
      </c>
      <c r="I9">
        <v>-13313000000</v>
      </c>
      <c r="J9">
        <v>-10495000000</v>
      </c>
      <c r="K9">
        <v>-7309000000</v>
      </c>
      <c r="L9">
        <v>-7309000000</v>
      </c>
    </row>
    <row r="10" spans="1:12" x14ac:dyDescent="0.25">
      <c r="A10" t="s">
        <v>73</v>
      </c>
      <c r="B10">
        <v>-244000000</v>
      </c>
      <c r="C10">
        <v>-350000000</v>
      </c>
      <c r="D10">
        <v>-496000000</v>
      </c>
      <c r="E10">
        <v>-3765000000</v>
      </c>
      <c r="F10">
        <v>-343000000</v>
      </c>
      <c r="G10">
        <v>-297000000</v>
      </c>
      <c r="H10">
        <v>-329000000</v>
      </c>
      <c r="I10">
        <v>-721000000</v>
      </c>
      <c r="J10">
        <v>-624000000</v>
      </c>
      <c r="K10">
        <v>-1524000000</v>
      </c>
      <c r="L10">
        <v>-1524000000</v>
      </c>
    </row>
    <row r="11" spans="1:12" x14ac:dyDescent="0.25">
      <c r="A11" t="s">
        <v>45</v>
      </c>
      <c r="B11">
        <v>-32464000000</v>
      </c>
      <c r="C11">
        <v>-38427000000</v>
      </c>
      <c r="D11">
        <v>-24042000000</v>
      </c>
      <c r="E11">
        <v>-9027000000</v>
      </c>
      <c r="F11">
        <v>-44417000000</v>
      </c>
      <c r="G11">
        <v>-32022000000</v>
      </c>
      <c r="H11">
        <v>-33542000000</v>
      </c>
      <c r="I11">
        <v>30845000000</v>
      </c>
      <c r="J11">
        <v>58093000000</v>
      </c>
      <c r="K11">
        <v>5335000000</v>
      </c>
      <c r="L11">
        <v>5335000000</v>
      </c>
    </row>
    <row r="12" spans="1:12" x14ac:dyDescent="0.25">
      <c r="A12" t="s">
        <v>74</v>
      </c>
      <c r="B12">
        <v>-3192000000</v>
      </c>
      <c r="C12">
        <v>-1107000000</v>
      </c>
      <c r="D12">
        <v>-911000000</v>
      </c>
      <c r="E12">
        <v>-242000000</v>
      </c>
      <c r="F12">
        <v>-241000000</v>
      </c>
      <c r="G12">
        <v>-814000000</v>
      </c>
      <c r="H12">
        <v>-344000000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70</v>
      </c>
      <c r="B13">
        <v>-259000000</v>
      </c>
      <c r="C13">
        <v>-48000000</v>
      </c>
      <c r="D13">
        <v>-160000000</v>
      </c>
      <c r="E13">
        <v>26000000</v>
      </c>
      <c r="F13">
        <v>-26000000</v>
      </c>
      <c r="G13">
        <v>-110000000</v>
      </c>
      <c r="H13">
        <v>220000000</v>
      </c>
      <c r="I13">
        <v>-745000000</v>
      </c>
      <c r="J13">
        <v>-1078000000</v>
      </c>
      <c r="K13">
        <v>-791000000</v>
      </c>
      <c r="L13">
        <v>-791000000</v>
      </c>
    </row>
    <row r="14" spans="1:12" x14ac:dyDescent="0.25">
      <c r="A14" t="s">
        <v>75</v>
      </c>
      <c r="B14">
        <v>-40419000000</v>
      </c>
      <c r="C14">
        <v>-48227000000</v>
      </c>
      <c r="D14">
        <v>-33774000000</v>
      </c>
      <c r="E14">
        <v>-22579000000</v>
      </c>
      <c r="F14">
        <v>-56274000000</v>
      </c>
      <c r="G14">
        <v>-45977000000</v>
      </c>
      <c r="H14">
        <v>-46446000000</v>
      </c>
      <c r="I14">
        <v>16066000000</v>
      </c>
      <c r="J14">
        <v>45896000000</v>
      </c>
      <c r="K14">
        <v>-4289000000</v>
      </c>
      <c r="L14">
        <v>-4289000000</v>
      </c>
    </row>
    <row r="15" spans="1:12" x14ac:dyDescent="0.25">
      <c r="A15" t="s">
        <v>76</v>
      </c>
      <c r="B15">
        <v>831000000</v>
      </c>
      <c r="C15">
        <v>665000000</v>
      </c>
      <c r="D15">
        <v>-22330000000</v>
      </c>
      <c r="E15">
        <v>-44270000000</v>
      </c>
      <c r="F15">
        <v>-34710000000</v>
      </c>
      <c r="G15">
        <v>-29227000000</v>
      </c>
      <c r="H15">
        <v>-32345000000</v>
      </c>
      <c r="I15">
        <v>-72069000000</v>
      </c>
      <c r="J15">
        <v>-66116000000</v>
      </c>
      <c r="K15">
        <v>-71478000000</v>
      </c>
      <c r="L15">
        <v>-71478000000</v>
      </c>
    </row>
    <row r="16" spans="1:12" x14ac:dyDescent="0.25">
      <c r="A16" t="s">
        <v>77</v>
      </c>
      <c r="B16">
        <v>0</v>
      </c>
      <c r="C16">
        <v>0</v>
      </c>
      <c r="D16">
        <v>16896000000</v>
      </c>
      <c r="E16">
        <v>18266000000</v>
      </c>
      <c r="F16">
        <v>29305000000</v>
      </c>
      <c r="G16">
        <v>22057000000</v>
      </c>
      <c r="H16">
        <v>29014000000</v>
      </c>
      <c r="I16">
        <v>432000000</v>
      </c>
      <c r="J16">
        <v>-7819000000</v>
      </c>
      <c r="K16">
        <v>2499000000</v>
      </c>
      <c r="L16">
        <v>2499000000</v>
      </c>
    </row>
    <row r="17" spans="1:12" x14ac:dyDescent="0.25">
      <c r="A17" t="s">
        <v>78</v>
      </c>
      <c r="B17">
        <v>0</v>
      </c>
      <c r="C17">
        <v>-2488000000</v>
      </c>
      <c r="D17">
        <v>-10564000000</v>
      </c>
      <c r="E17">
        <v>-11126000000</v>
      </c>
      <c r="F17">
        <v>-11561000000</v>
      </c>
      <c r="G17">
        <v>-12150000000</v>
      </c>
      <c r="H17">
        <v>-12769000000</v>
      </c>
      <c r="I17">
        <v>-13712000000</v>
      </c>
      <c r="J17">
        <v>-14119000000</v>
      </c>
      <c r="K17">
        <v>-14081000000</v>
      </c>
      <c r="L17">
        <v>-14081000000</v>
      </c>
    </row>
    <row r="18" spans="1:12" x14ac:dyDescent="0.25">
      <c r="A18" t="s">
        <v>70</v>
      </c>
      <c r="B18">
        <v>613000000</v>
      </c>
      <c r="C18">
        <v>125000000</v>
      </c>
      <c r="D18">
        <v>-381000000</v>
      </c>
      <c r="E18">
        <v>-419000000</v>
      </c>
      <c r="F18">
        <v>-750000000</v>
      </c>
      <c r="G18">
        <v>-1570000000</v>
      </c>
      <c r="H18">
        <v>-1874000000</v>
      </c>
      <c r="I18">
        <v>-2527000000</v>
      </c>
      <c r="J18">
        <v>-2922000000</v>
      </c>
      <c r="K18">
        <v>-3760000000</v>
      </c>
      <c r="L18">
        <v>-3760000000</v>
      </c>
    </row>
    <row r="19" spans="1:12" x14ac:dyDescent="0.25">
      <c r="A19" t="s">
        <v>79</v>
      </c>
      <c r="B19">
        <v>1444000000</v>
      </c>
      <c r="C19">
        <v>-1698000000</v>
      </c>
      <c r="D19">
        <v>-16379000000</v>
      </c>
      <c r="E19">
        <v>-37549000000</v>
      </c>
      <c r="F19">
        <v>-17716000000</v>
      </c>
      <c r="G19">
        <v>-20890000000</v>
      </c>
      <c r="H19">
        <v>-17974000000</v>
      </c>
      <c r="I19">
        <v>-87876000000</v>
      </c>
      <c r="J19">
        <v>-90976000000</v>
      </c>
      <c r="K19">
        <v>-86820000000</v>
      </c>
      <c r="L19">
        <v>-86820000000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tabSelected="1" workbookViewId="0">
      <selection activeCell="E19" sqref="E19"/>
    </sheetView>
  </sheetViews>
  <sheetFormatPr defaultRowHeight="15" x14ac:dyDescent="0.25"/>
  <cols>
    <col min="1" max="1" width="34.42578125" bestFit="1" customWidth="1"/>
    <col min="2" max="11" width="12.7109375" bestFit="1" customWidth="1"/>
    <col min="12" max="12" width="23.285156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307</v>
      </c>
    </row>
    <row r="2" spans="1:12" x14ac:dyDescent="0.25">
      <c r="A2" t="s">
        <v>21</v>
      </c>
      <c r="B2">
        <v>0.27064952963654998</v>
      </c>
      <c r="C2">
        <v>0.28541727221433999</v>
      </c>
      <c r="D2">
        <v>0.19337238685964001</v>
      </c>
      <c r="E2">
        <v>0.18006603788632999</v>
      </c>
      <c r="F2">
        <v>0.20450262742635</v>
      </c>
      <c r="G2">
        <v>0.14929635917135001</v>
      </c>
      <c r="H2">
        <v>0.13873932037789999</v>
      </c>
      <c r="I2">
        <v>0.16066792255251</v>
      </c>
      <c r="J2">
        <v>0.15692355315865</v>
      </c>
      <c r="K2">
        <v>0.17334134455710001</v>
      </c>
      <c r="L2" t="s">
        <v>80</v>
      </c>
    </row>
    <row r="3" spans="1:12" x14ac:dyDescent="0.25">
      <c r="A3" t="s">
        <v>22</v>
      </c>
      <c r="B3">
        <v>0.41673231194637</v>
      </c>
      <c r="C3">
        <v>0.42841524445015011</v>
      </c>
      <c r="D3">
        <v>0.30639603903059998</v>
      </c>
      <c r="E3">
        <v>0.33611801136557001</v>
      </c>
      <c r="F3">
        <v>0.46248191873609013</v>
      </c>
      <c r="G3">
        <v>0.36903281045539998</v>
      </c>
      <c r="H3">
        <v>0.3686750846372</v>
      </c>
      <c r="I3">
        <v>0.49363582842027998</v>
      </c>
      <c r="J3">
        <v>0.5591722113998</v>
      </c>
      <c r="K3">
        <v>0.73685561552233991</v>
      </c>
      <c r="L3" t="s">
        <v>80</v>
      </c>
    </row>
    <row r="4" spans="1:12" x14ac:dyDescent="0.25">
      <c r="A4" t="s">
        <v>23</v>
      </c>
      <c r="B4">
        <v>0.50173231394561002</v>
      </c>
      <c r="C4">
        <v>0.47896295276133</v>
      </c>
      <c r="D4">
        <v>0.31694293024808001</v>
      </c>
      <c r="E4">
        <v>0.30480466580262999</v>
      </c>
      <c r="F4">
        <v>0.36130612631572001</v>
      </c>
      <c r="G4">
        <v>0.25569173942243001</v>
      </c>
      <c r="H4">
        <v>0.22794441759874001</v>
      </c>
      <c r="I4">
        <v>0.28004374875046001</v>
      </c>
      <c r="J4">
        <v>0.31994626644432</v>
      </c>
      <c r="K4">
        <v>0.39669027465883999</v>
      </c>
      <c r="L4" t="s">
        <v>80</v>
      </c>
    </row>
    <row r="5" spans="1:12" x14ac:dyDescent="0.25">
      <c r="A5" t="s">
        <v>81</v>
      </c>
      <c r="B5">
        <v>0.47304391650684002</v>
      </c>
      <c r="C5">
        <v>0.48902502179946011</v>
      </c>
      <c r="D5">
        <v>0.32572192086789997</v>
      </c>
      <c r="E5">
        <v>0.31063095896651999</v>
      </c>
      <c r="F5">
        <v>0.36026330629968001</v>
      </c>
      <c r="G5">
        <v>0.25272252267804002</v>
      </c>
      <c r="H5">
        <v>0.22418471557551001</v>
      </c>
      <c r="I5">
        <v>0.25162460383091001</v>
      </c>
      <c r="J5">
        <v>0.24608242779773001</v>
      </c>
      <c r="K5">
        <v>0.27545226188076999</v>
      </c>
      <c r="L5" t="s">
        <v>80</v>
      </c>
    </row>
    <row r="6" spans="1:12" x14ac:dyDescent="0.25">
      <c r="A6" t="s">
        <v>82</v>
      </c>
      <c r="B6">
        <v>0.49203841365300999</v>
      </c>
      <c r="C6">
        <v>0.51117835396887001</v>
      </c>
      <c r="D6">
        <v>0.33821687046374999</v>
      </c>
      <c r="E6">
        <v>0.32456641949512999</v>
      </c>
      <c r="F6">
        <v>0.37721161025880001</v>
      </c>
      <c r="G6">
        <v>0.26246310588338001</v>
      </c>
      <c r="H6">
        <v>0.22777238356387999</v>
      </c>
      <c r="I6">
        <v>0.25162460383091001</v>
      </c>
      <c r="J6">
        <v>0.24608242779773001</v>
      </c>
      <c r="K6">
        <v>0.27545226188076999</v>
      </c>
      <c r="L6" t="s">
        <v>80</v>
      </c>
    </row>
    <row r="7" spans="1:12" x14ac:dyDescent="0.25">
      <c r="A7" t="s">
        <v>84</v>
      </c>
      <c r="B7">
        <v>0.40478895878945997</v>
      </c>
      <c r="C7">
        <v>0.43871239808828011</v>
      </c>
      <c r="D7">
        <v>0.37624480720846998</v>
      </c>
      <c r="E7">
        <v>0.38588035777784002</v>
      </c>
      <c r="F7">
        <v>0.40059902017414012</v>
      </c>
      <c r="G7">
        <v>0.39075955648096988</v>
      </c>
      <c r="H7">
        <v>0.38469860491898999</v>
      </c>
      <c r="I7">
        <v>0.38343718820007999</v>
      </c>
      <c r="J7">
        <v>0.37817768109034999</v>
      </c>
      <c r="K7">
        <v>0.38233247727810998</v>
      </c>
      <c r="L7" t="s">
        <v>83</v>
      </c>
    </row>
    <row r="8" spans="1:12" x14ac:dyDescent="0.25">
      <c r="A8" t="s">
        <v>85</v>
      </c>
      <c r="B8">
        <v>0.32890835019261</v>
      </c>
      <c r="C8">
        <v>0.37389781991975002</v>
      </c>
      <c r="D8">
        <v>0.32623017962669998</v>
      </c>
      <c r="E8">
        <v>0.33069285264914</v>
      </c>
      <c r="F8">
        <v>0.35293840788995001</v>
      </c>
      <c r="G8">
        <v>0.32706977865784997</v>
      </c>
      <c r="H8">
        <v>0.31191271800866999</v>
      </c>
      <c r="I8">
        <v>0.30799149080367</v>
      </c>
      <c r="J8">
        <v>0.29394559025882999</v>
      </c>
      <c r="K8">
        <v>0.28174780977359998</v>
      </c>
      <c r="L8" t="s">
        <v>83</v>
      </c>
    </row>
    <row r="9" spans="1:12" x14ac:dyDescent="0.25">
      <c r="A9" t="s">
        <v>86</v>
      </c>
      <c r="B9">
        <v>0.31215068961376002</v>
      </c>
      <c r="C9">
        <v>0.35295959311983999</v>
      </c>
      <c r="D9">
        <v>0.28669475162365998</v>
      </c>
      <c r="E9">
        <v>0.28722339232473998</v>
      </c>
      <c r="F9">
        <v>0.30477290717326999</v>
      </c>
      <c r="G9">
        <v>0.27835410106705999</v>
      </c>
      <c r="H9">
        <v>0.26760428208730003</v>
      </c>
      <c r="I9">
        <v>0.26694026619477002</v>
      </c>
      <c r="J9">
        <v>0.24572017188497</v>
      </c>
      <c r="K9">
        <v>0.24147314354407001</v>
      </c>
      <c r="L9" t="s">
        <v>83</v>
      </c>
    </row>
    <row r="10" spans="1:12" x14ac:dyDescent="0.25">
      <c r="A10" t="s">
        <v>87</v>
      </c>
      <c r="B10">
        <v>0.31598444327429998</v>
      </c>
      <c r="C10">
        <v>0.35629488588442998</v>
      </c>
      <c r="D10">
        <v>0.29345854543326999</v>
      </c>
      <c r="E10">
        <v>0.29258458929401998</v>
      </c>
      <c r="F10">
        <v>0.3102710566288</v>
      </c>
      <c r="G10">
        <v>0.28460528939570001</v>
      </c>
      <c r="H10">
        <v>0.27957894553163998</v>
      </c>
      <c r="I10">
        <v>0.27448935409176001</v>
      </c>
      <c r="J10">
        <v>0.25266552384174001</v>
      </c>
      <c r="K10">
        <v>0.24439830246069999</v>
      </c>
      <c r="L10" t="s">
        <v>83</v>
      </c>
    </row>
    <row r="11" spans="1:12" x14ac:dyDescent="0.25">
      <c r="A11" t="s">
        <v>88</v>
      </c>
      <c r="B11">
        <v>0.23946641539413999</v>
      </c>
      <c r="C11">
        <v>0.26665090602397001</v>
      </c>
      <c r="D11">
        <v>0.21670469837926001</v>
      </c>
      <c r="E11">
        <v>0.21614376760852</v>
      </c>
      <c r="F11">
        <v>0.22845773698735999</v>
      </c>
      <c r="G11">
        <v>0.21186798306429</v>
      </c>
      <c r="H11">
        <v>0.21092420845074999</v>
      </c>
      <c r="I11">
        <v>0.22414202074587</v>
      </c>
      <c r="J11">
        <v>0.21238094505984001</v>
      </c>
      <c r="K11">
        <v>0.20913611278072</v>
      </c>
      <c r="L11" t="s">
        <v>83</v>
      </c>
    </row>
    <row r="12" spans="1:12" x14ac:dyDescent="0.25">
      <c r="A12" t="s">
        <v>89</v>
      </c>
      <c r="B12">
        <v>0.30733771212666999</v>
      </c>
      <c r="C12">
        <v>0.27194137040917998</v>
      </c>
      <c r="D12">
        <v>0.26622783921361998</v>
      </c>
      <c r="E12">
        <v>0.27430728411609001</v>
      </c>
      <c r="F12">
        <v>0.29959138266691998</v>
      </c>
      <c r="G12">
        <v>0.24808592137786001</v>
      </c>
      <c r="H12">
        <v>0.22585654833053001</v>
      </c>
      <c r="I12">
        <v>0.24142397258984999</v>
      </c>
      <c r="J12">
        <v>0.22637158209506</v>
      </c>
      <c r="K12">
        <v>0.26725315556527002</v>
      </c>
      <c r="L12" t="s">
        <v>83</v>
      </c>
    </row>
    <row r="13" spans="1:12" x14ac:dyDescent="0.25">
      <c r="A13" t="s">
        <v>91</v>
      </c>
      <c r="B13">
        <v>1.5189062194087</v>
      </c>
      <c r="C13">
        <v>1.4894171389899</v>
      </c>
      <c r="D13">
        <v>1.6754486074351</v>
      </c>
      <c r="E13">
        <v>2.0783974468160999</v>
      </c>
      <c r="F13">
        <v>2.43261698295</v>
      </c>
      <c r="G13">
        <v>2.5082924623194001</v>
      </c>
      <c r="H13">
        <v>2.7999060031182998</v>
      </c>
      <c r="I13">
        <v>3.4133013523477</v>
      </c>
      <c r="J13">
        <v>3.7410043320661002</v>
      </c>
      <c r="K13">
        <v>4.9570394404567004</v>
      </c>
      <c r="L13" t="s">
        <v>90</v>
      </c>
    </row>
    <row r="14" spans="1:12" x14ac:dyDescent="0.25">
      <c r="A14" t="s">
        <v>92</v>
      </c>
      <c r="B14">
        <v>0.65836849386875007</v>
      </c>
      <c r="C14">
        <v>0.6714035805161801</v>
      </c>
      <c r="D14">
        <v>0.59685507246377001</v>
      </c>
      <c r="E14">
        <v>0.48113992900245001</v>
      </c>
      <c r="F14">
        <v>0.41107992216157002</v>
      </c>
      <c r="G14">
        <v>0.39867759243486001</v>
      </c>
      <c r="H14">
        <v>0.35715484694353</v>
      </c>
      <c r="I14">
        <v>0.29297149497573</v>
      </c>
      <c r="J14">
        <v>0.26730789682023998</v>
      </c>
      <c r="K14">
        <v>0.20173331522008001</v>
      </c>
      <c r="L14" t="s">
        <v>90</v>
      </c>
    </row>
    <row r="15" spans="1:12" x14ac:dyDescent="0.25">
      <c r="A15" t="s">
        <v>93</v>
      </c>
      <c r="B15">
        <v>0</v>
      </c>
      <c r="C15">
        <v>0</v>
      </c>
      <c r="D15">
        <v>0.13727347044492</v>
      </c>
      <c r="E15">
        <v>0.31641370901951998</v>
      </c>
      <c r="F15">
        <v>0.53896359599513999</v>
      </c>
      <c r="G15">
        <v>0.67861737713354009</v>
      </c>
      <c r="H15">
        <v>0.86298089476078998</v>
      </c>
      <c r="I15">
        <v>1.0684666859548</v>
      </c>
      <c r="J15">
        <v>1.1940478295465</v>
      </c>
      <c r="K15">
        <v>1.720809929751</v>
      </c>
      <c r="L15" t="s">
        <v>90</v>
      </c>
    </row>
    <row r="16" spans="1:12" x14ac:dyDescent="0.25">
      <c r="A16" t="s">
        <v>94</v>
      </c>
      <c r="B16">
        <v>0</v>
      </c>
      <c r="C16">
        <v>0</v>
      </c>
      <c r="D16">
        <v>8.193236714975799E-2</v>
      </c>
      <c r="E16">
        <v>0.15223926949305</v>
      </c>
      <c r="F16">
        <v>0.22155711308959999</v>
      </c>
      <c r="G16">
        <v>0.27054954210005999</v>
      </c>
      <c r="H16">
        <v>0.30821780938347998</v>
      </c>
      <c r="I16">
        <v>0.31303028231594998</v>
      </c>
      <c r="J16">
        <v>0.31917841401884012</v>
      </c>
      <c r="K16">
        <v>0.34714469199228992</v>
      </c>
      <c r="L16" t="s">
        <v>90</v>
      </c>
    </row>
    <row r="17" spans="1:14" x14ac:dyDescent="0.25">
      <c r="A17" t="s">
        <v>11</v>
      </c>
      <c r="B17">
        <v>0.65962437715599997</v>
      </c>
      <c r="C17">
        <v>0.44581474193756998</v>
      </c>
      <c r="D17">
        <v>9.2020855163953003E-2</v>
      </c>
      <c r="E17">
        <v>6.953952372593801E-2</v>
      </c>
      <c r="F17">
        <v>0.27856341803660001</v>
      </c>
      <c r="G17">
        <v>-7.7342061913014001E-2</v>
      </c>
      <c r="H17">
        <v>6.3045181993981E-2</v>
      </c>
      <c r="I17">
        <v>0.15861957650260999</v>
      </c>
      <c r="J17">
        <v>-2.0410775805267001E-2</v>
      </c>
      <c r="K17">
        <v>5.512080376978501E-2</v>
      </c>
      <c r="L17" t="s">
        <v>95</v>
      </c>
    </row>
    <row r="18" spans="1:14" x14ac:dyDescent="0.25">
      <c r="A18" t="s">
        <v>13</v>
      </c>
      <c r="B18">
        <v>0.70604267248092012</v>
      </c>
      <c r="C18">
        <v>0.5669816057328001</v>
      </c>
      <c r="D18">
        <v>-6.3470332935247994E-2</v>
      </c>
      <c r="E18">
        <v>9.6930206519035014E-2</v>
      </c>
      <c r="F18">
        <v>0.32733175496547989</v>
      </c>
      <c r="G18">
        <v>-0.10000427231752</v>
      </c>
      <c r="H18">
        <v>4.6556614409646001E-2</v>
      </c>
      <c r="I18">
        <v>0.15482049304878001</v>
      </c>
      <c r="J18">
        <v>-3.3847543671874002E-2</v>
      </c>
      <c r="K18">
        <v>6.6712740873241999E-2</v>
      </c>
      <c r="L18" t="s">
        <v>95</v>
      </c>
    </row>
    <row r="19" spans="1:14" x14ac:dyDescent="0.25">
      <c r="A19" t="s">
        <v>96</v>
      </c>
      <c r="B19">
        <v>0.83412322274881989</v>
      </c>
      <c r="C19">
        <v>0.64357937310415003</v>
      </c>
      <c r="D19">
        <v>-4.7199152397552999E-2</v>
      </c>
      <c r="E19">
        <v>8.4170313508860006E-2</v>
      </c>
      <c r="F19">
        <v>0.36457178778804988</v>
      </c>
      <c r="G19">
        <v>-0.14496829803483999</v>
      </c>
      <c r="H19">
        <v>1.3781565029988001E-2</v>
      </c>
      <c r="I19">
        <v>0.14405392931566999</v>
      </c>
      <c r="J19">
        <v>-6.5084778914682992E-2</v>
      </c>
      <c r="K19">
        <v>1.1336741765497999E-2</v>
      </c>
      <c r="L19" t="s">
        <v>95</v>
      </c>
    </row>
    <row r="20" spans="1:14" x14ac:dyDescent="0.25">
      <c r="A20" t="s">
        <v>97</v>
      </c>
      <c r="B20">
        <v>0.83791134076692997</v>
      </c>
      <c r="C20">
        <v>0.63483279076650001</v>
      </c>
      <c r="D20">
        <v>-0.11299578211835</v>
      </c>
      <c r="E20">
        <v>7.1511663503337014E-2</v>
      </c>
      <c r="F20">
        <v>0.35668437994018998</v>
      </c>
      <c r="G20">
        <v>-0.15732135336235001</v>
      </c>
      <c r="H20">
        <v>2.1991203518592999E-2</v>
      </c>
      <c r="I20">
        <v>0.15574465310381</v>
      </c>
      <c r="J20">
        <v>-9.8282038985585005E-2</v>
      </c>
      <c r="K20">
        <v>3.6884091975597999E-2</v>
      </c>
      <c r="L20" t="s">
        <v>95</v>
      </c>
    </row>
    <row r="21" spans="1:14" x14ac:dyDescent="0.25">
      <c r="A21" t="s">
        <v>98</v>
      </c>
      <c r="B21">
        <v>0.84492988133765001</v>
      </c>
      <c r="C21">
        <v>0.63025873410319988</v>
      </c>
      <c r="D21">
        <v>-0.10056847730574001</v>
      </c>
      <c r="E21">
        <v>6.6354301664839008E-2</v>
      </c>
      <c r="F21">
        <v>0.35585139203110999</v>
      </c>
      <c r="G21">
        <v>-0.15366475901537999</v>
      </c>
      <c r="H21">
        <v>4.4271003063285991E-2</v>
      </c>
      <c r="I21">
        <v>0.13752750081917001</v>
      </c>
      <c r="J21">
        <v>-9.8294994719010001E-2</v>
      </c>
      <c r="K21">
        <v>2.0597228349331E-2</v>
      </c>
      <c r="L21" t="s">
        <v>95</v>
      </c>
    </row>
    <row r="22" spans="1:14" x14ac:dyDescent="0.25">
      <c r="A22" t="s">
        <v>33</v>
      </c>
      <c r="B22">
        <v>0.84985370727181997</v>
      </c>
      <c r="C22">
        <v>0.6099452202762099</v>
      </c>
      <c r="D22">
        <v>-0.11252486042220999</v>
      </c>
      <c r="E22">
        <v>6.6771066771067006E-2</v>
      </c>
      <c r="F22">
        <v>0.35140470766894</v>
      </c>
      <c r="G22">
        <v>-0.14434206090571999</v>
      </c>
      <c r="H22">
        <v>5.8309803664062007E-2</v>
      </c>
      <c r="I22">
        <v>0.23122582780087</v>
      </c>
      <c r="J22">
        <v>-7.1811325191917005E-2</v>
      </c>
      <c r="K22">
        <v>3.9000289561315002E-2</v>
      </c>
      <c r="L22" t="s">
        <v>95</v>
      </c>
    </row>
    <row r="23" spans="1:14" x14ac:dyDescent="0.25">
      <c r="A23" t="s">
        <v>99</v>
      </c>
      <c r="B23">
        <v>0.82809611829944996</v>
      </c>
      <c r="C23">
        <v>0.59555106167845995</v>
      </c>
      <c r="D23">
        <v>-0.10012674271229</v>
      </c>
      <c r="E23">
        <v>0.13591549295774999</v>
      </c>
      <c r="F23">
        <v>0.42901425914445002</v>
      </c>
      <c r="G23">
        <v>-9.8481561822125988E-2</v>
      </c>
      <c r="H23">
        <v>0.10827718960539</v>
      </c>
      <c r="I23">
        <v>0.29396439426835003</v>
      </c>
      <c r="J23">
        <v>-3.3557046979864999E-3</v>
      </c>
      <c r="K23">
        <v>0.1043771043771</v>
      </c>
      <c r="L23" t="s">
        <v>95</v>
      </c>
    </row>
    <row r="24" spans="1:14" x14ac:dyDescent="0.25">
      <c r="A24" t="s">
        <v>100</v>
      </c>
      <c r="B24">
        <v>1.2904558392235E-2</v>
      </c>
      <c r="C24">
        <v>9.2988424490755006E-3</v>
      </c>
      <c r="D24">
        <v>-1.4484207968497999E-2</v>
      </c>
      <c r="E24">
        <v>-6.1176539499150001E-2</v>
      </c>
      <c r="F24">
        <v>-5.3831804886207001E-2</v>
      </c>
      <c r="G24">
        <v>-5.0541086253245007E-2</v>
      </c>
      <c r="H24">
        <v>-4.5195690911063999E-2</v>
      </c>
      <c r="I24">
        <v>-4.7905179892498997E-2</v>
      </c>
      <c r="J24">
        <v>-7.0237672330626999E-2</v>
      </c>
      <c r="K24">
        <v>-5.7402507715379011E-2</v>
      </c>
      <c r="L24" t="s">
        <v>95</v>
      </c>
    </row>
    <row r="25" spans="1:14" x14ac:dyDescent="0.25">
      <c r="A25" t="s">
        <v>101</v>
      </c>
      <c r="B25">
        <v>0.63108221476509996</v>
      </c>
      <c r="C25">
        <v>0.98688440272598998</v>
      </c>
      <c r="D25">
        <v>7.4100440072482995E-2</v>
      </c>
      <c r="E25">
        <v>0.24263421100199001</v>
      </c>
      <c r="F25">
        <v>8.9555857253684992E-2</v>
      </c>
      <c r="G25">
        <v>0.20199368074407001</v>
      </c>
      <c r="H25">
        <v>0.25075897815623999</v>
      </c>
      <c r="I25">
        <v>0.22262676494094999</v>
      </c>
      <c r="J25">
        <v>-9.5051326748015003E-2</v>
      </c>
      <c r="K25">
        <v>-1.6373267697576001E-2</v>
      </c>
      <c r="L25" t="s">
        <v>95</v>
      </c>
    </row>
    <row r="26" spans="1:14" x14ac:dyDescent="0.25">
      <c r="A26" t="s">
        <v>50</v>
      </c>
      <c r="B26">
        <v>0.54783661200005007</v>
      </c>
      <c r="C26">
        <v>0.51295425836334008</v>
      </c>
      <c r="D26">
        <v>0.17570883315158001</v>
      </c>
      <c r="E26">
        <v>0.11999516908213</v>
      </c>
      <c r="F26">
        <v>0.25235616095653002</v>
      </c>
      <c r="G26">
        <v>0.10794399765796001</v>
      </c>
      <c r="H26">
        <v>0.16672469426708</v>
      </c>
      <c r="I26">
        <v>-2.5562255041711009E-2</v>
      </c>
      <c r="J26">
        <v>-7.4397429762800005E-2</v>
      </c>
      <c r="K26">
        <v>-4.3212137683299998E-2</v>
      </c>
      <c r="L26" t="s">
        <v>95</v>
      </c>
    </row>
    <row r="27" spans="1:14" x14ac:dyDescent="0.25">
      <c r="A27" t="s">
        <v>102</v>
      </c>
      <c r="B27">
        <v>0.60312611161096996</v>
      </c>
      <c r="C27">
        <v>0.54290935195458001</v>
      </c>
      <c r="D27">
        <v>4.5165383639286003E-2</v>
      </c>
      <c r="E27">
        <v>-9.7143643412735001E-2</v>
      </c>
      <c r="F27">
        <v>6.9997400199018997E-2</v>
      </c>
      <c r="G27">
        <v>7.451719659838299E-2</v>
      </c>
      <c r="H27">
        <v>4.5208929504324001E-2</v>
      </c>
      <c r="I27">
        <v>-0.20067588233978001</v>
      </c>
      <c r="J27">
        <v>-0.15547798818445999</v>
      </c>
      <c r="K27">
        <v>-0.27792635487577999</v>
      </c>
      <c r="L27" t="s">
        <v>95</v>
      </c>
      <c r="N27">
        <f>Table5[[#This Row],[2020]]/Table5[[#This Row],[2019]]-1</f>
        <v>0.78756078671436458</v>
      </c>
    </row>
    <row r="28" spans="1:14" x14ac:dyDescent="0.25">
      <c r="A28" t="s">
        <v>103</v>
      </c>
      <c r="B28">
        <v>1.0182307071793</v>
      </c>
      <c r="C28">
        <v>0.35511204668390012</v>
      </c>
      <c r="D28">
        <v>5.5254050652824009E-2</v>
      </c>
      <c r="E28">
        <v>0.11267841836545001</v>
      </c>
      <c r="F28">
        <v>0.36094317820240007</v>
      </c>
      <c r="G28">
        <v>-0.1850097211626</v>
      </c>
      <c r="H28">
        <v>-3.0287931633222999E-2</v>
      </c>
      <c r="I28">
        <v>0.20566757493188001</v>
      </c>
      <c r="J28">
        <v>-0.10386910142831</v>
      </c>
      <c r="K28">
        <v>0.16260033721952</v>
      </c>
      <c r="L28" t="s">
        <v>95</v>
      </c>
    </row>
    <row r="29" spans="1:14" x14ac:dyDescent="0.25">
      <c r="A29" t="s">
        <v>104</v>
      </c>
      <c r="B29">
        <v>-1.1246882793016999</v>
      </c>
      <c r="C29">
        <v>-0.94718309859155003</v>
      </c>
      <c r="D29">
        <v>1.5672091621459001E-2</v>
      </c>
      <c r="E29">
        <v>-0.17219840783832999</v>
      </c>
      <c r="F29">
        <v>-0.17511231846201999</v>
      </c>
      <c r="G29">
        <v>-0.13221303458700001</v>
      </c>
      <c r="H29">
        <v>2.2223967331553001E-2</v>
      </c>
      <c r="I29">
        <v>-6.9231387037185996E-2</v>
      </c>
      <c r="J29">
        <v>0.21167280102156</v>
      </c>
      <c r="K29">
        <v>0.30357313006192999</v>
      </c>
      <c r="L29" t="s">
        <v>95</v>
      </c>
    </row>
    <row r="30" spans="1:14" x14ac:dyDescent="0.25">
      <c r="A30" t="s">
        <v>105</v>
      </c>
      <c r="B30">
        <v>1.0053646775166001</v>
      </c>
      <c r="C30">
        <v>0.27929904716102</v>
      </c>
      <c r="D30">
        <v>6.9077324310988994E-2</v>
      </c>
      <c r="E30">
        <v>0.10199775829103</v>
      </c>
      <c r="F30">
        <v>0.39641418371823989</v>
      </c>
      <c r="G30">
        <v>-0.23596452391493999</v>
      </c>
      <c r="H30">
        <v>-3.2207413499822E-2</v>
      </c>
      <c r="I30">
        <v>0.23847877312936999</v>
      </c>
      <c r="J30">
        <v>-8.1486564464059996E-2</v>
      </c>
      <c r="K30">
        <v>0.24567033414833001</v>
      </c>
      <c r="L30" t="s">
        <v>95</v>
      </c>
    </row>
    <row r="31" spans="1:14" x14ac:dyDescent="0.25">
      <c r="A31" t="s">
        <v>105</v>
      </c>
      <c r="B31">
        <v>33269000000</v>
      </c>
      <c r="C31">
        <v>42561000000</v>
      </c>
      <c r="D31">
        <v>45501000000</v>
      </c>
      <c r="E31">
        <v>50142000000</v>
      </c>
      <c r="F31">
        <v>70019000000</v>
      </c>
      <c r="G31">
        <v>53497000000</v>
      </c>
      <c r="H31">
        <v>51774000000</v>
      </c>
      <c r="I31">
        <v>64121000000</v>
      </c>
      <c r="J31">
        <v>58896000000</v>
      </c>
      <c r="K31">
        <v>73365000000</v>
      </c>
      <c r="L31" t="s">
        <v>106</v>
      </c>
    </row>
    <row r="32" spans="1:14" x14ac:dyDescent="0.25">
      <c r="A32" t="s">
        <v>107</v>
      </c>
      <c r="B32">
        <v>76615000000</v>
      </c>
      <c r="C32">
        <v>118210000000</v>
      </c>
      <c r="D32">
        <v>123549000000</v>
      </c>
      <c r="E32">
        <v>111547000000</v>
      </c>
      <c r="F32">
        <v>119355000000</v>
      </c>
      <c r="G32">
        <v>128249000000</v>
      </c>
      <c r="H32">
        <v>134047000000</v>
      </c>
      <c r="I32">
        <v>107147000000</v>
      </c>
      <c r="J32">
        <v>90488000000</v>
      </c>
      <c r="K32">
        <v>65339000000</v>
      </c>
      <c r="L32" t="s">
        <v>106</v>
      </c>
    </row>
    <row r="33" spans="1:12" x14ac:dyDescent="0.25">
      <c r="A33" t="s">
        <v>108</v>
      </c>
      <c r="B33">
        <v>72183000000</v>
      </c>
      <c r="C33">
        <v>112851000000</v>
      </c>
      <c r="D33">
        <v>117793000000</v>
      </c>
      <c r="E33">
        <v>102789000000</v>
      </c>
      <c r="F33">
        <v>110346000000</v>
      </c>
      <c r="G33">
        <v>119629000000</v>
      </c>
      <c r="H33">
        <v>134047000000</v>
      </c>
      <c r="I33">
        <v>107147000000</v>
      </c>
      <c r="J33">
        <v>90488000000</v>
      </c>
      <c r="K33">
        <v>65339000000</v>
      </c>
      <c r="L33" t="s">
        <v>106</v>
      </c>
    </row>
    <row r="34" spans="1:12" x14ac:dyDescent="0.25">
      <c r="A34" t="s">
        <v>11</v>
      </c>
      <c r="B34">
        <v>4.1275357411674003</v>
      </c>
      <c r="C34">
        <v>5.9126710261288</v>
      </c>
      <c r="D34">
        <v>6.5516556126884993</v>
      </c>
      <c r="E34">
        <v>7.4638682547119997</v>
      </c>
      <c r="F34">
        <v>10.085975154102</v>
      </c>
      <c r="G34">
        <v>9.8012719713775009</v>
      </c>
      <c r="H34">
        <v>10.91238785519</v>
      </c>
      <c r="I34">
        <v>13.27946117172</v>
      </c>
      <c r="J34">
        <v>13.991120827122</v>
      </c>
      <c r="K34">
        <v>15.661321798102</v>
      </c>
      <c r="L34" t="s">
        <v>109</v>
      </c>
    </row>
    <row r="35" spans="1:12" x14ac:dyDescent="0.25">
      <c r="A35" t="s">
        <v>96</v>
      </c>
      <c r="B35">
        <v>1.3575809709883999</v>
      </c>
      <c r="C35">
        <v>2.2107348065722001</v>
      </c>
      <c r="D35">
        <v>2.1373477873797002</v>
      </c>
      <c r="E35">
        <v>2.4682478849481</v>
      </c>
      <c r="F35">
        <v>3.5597280129065001</v>
      </c>
      <c r="G35">
        <v>3.2056998542438002</v>
      </c>
      <c r="H35">
        <v>3.4037125558771999</v>
      </c>
      <c r="I35">
        <v>4.0899610433472997</v>
      </c>
      <c r="J35">
        <v>4.1126282699111014</v>
      </c>
      <c r="K35">
        <v>4.4125431147747998</v>
      </c>
      <c r="L35" t="s">
        <v>109</v>
      </c>
    </row>
    <row r="36" spans="1:12" x14ac:dyDescent="0.25">
      <c r="A36" t="s">
        <v>97</v>
      </c>
      <c r="B36">
        <v>1.2884131280108</v>
      </c>
      <c r="C36">
        <v>2.0869339596339</v>
      </c>
      <c r="D36">
        <v>1.8783252786035001</v>
      </c>
      <c r="E36">
        <v>2.1437975599832999</v>
      </c>
      <c r="F36">
        <v>3.0739319693931</v>
      </c>
      <c r="G36">
        <v>2.7282242489066002</v>
      </c>
      <c r="H36">
        <v>2.9202017178464001</v>
      </c>
      <c r="I36">
        <v>3.5448229001019</v>
      </c>
      <c r="J36">
        <v>3.4379006145039002</v>
      </c>
      <c r="K36">
        <v>3.781788606643</v>
      </c>
      <c r="L36" t="s">
        <v>109</v>
      </c>
    </row>
    <row r="37" spans="1:12" x14ac:dyDescent="0.25">
      <c r="A37" t="s">
        <v>105</v>
      </c>
      <c r="B37">
        <v>1.2685473914114</v>
      </c>
      <c r="C37">
        <v>1.6078998616241</v>
      </c>
      <c r="D37">
        <v>1.7442331170378</v>
      </c>
      <c r="E37">
        <v>2.0473934299502998</v>
      </c>
      <c r="F37">
        <v>3.0216712419617</v>
      </c>
      <c r="G37">
        <v>2.4315575876942002</v>
      </c>
      <c r="H37">
        <v>2.4646342550172</v>
      </c>
      <c r="I37">
        <v>3.2059802699290998</v>
      </c>
      <c r="J37">
        <v>3.1671921569188002</v>
      </c>
      <c r="K37">
        <v>4.1855376708660001</v>
      </c>
      <c r="L37" t="s">
        <v>109</v>
      </c>
    </row>
    <row r="38" spans="1:12" x14ac:dyDescent="0.25">
      <c r="A38" t="s">
        <v>107</v>
      </c>
      <c r="B38">
        <v>2.9213309204661</v>
      </c>
      <c r="C38">
        <v>4.4658218237960998</v>
      </c>
      <c r="D38">
        <v>4.7361213462761</v>
      </c>
      <c r="E38">
        <v>4.5546766170210997</v>
      </c>
      <c r="F38">
        <v>5.1507672358122996</v>
      </c>
      <c r="G38">
        <v>5.8292021807613006</v>
      </c>
      <c r="H38">
        <v>6.3811339278846004</v>
      </c>
      <c r="I38">
        <v>5.3572334801718</v>
      </c>
      <c r="J38">
        <v>4.8660840107184002</v>
      </c>
      <c r="K38">
        <v>3.7276473233381999</v>
      </c>
      <c r="L38" t="s">
        <v>109</v>
      </c>
    </row>
    <row r="39" spans="1:12" x14ac:dyDescent="0.25">
      <c r="A39" t="s">
        <v>108</v>
      </c>
      <c r="B39">
        <v>2.7523387043268999</v>
      </c>
      <c r="C39">
        <v>4.2633656935725996</v>
      </c>
      <c r="D39">
        <v>4.5154711227278002</v>
      </c>
      <c r="E39">
        <v>4.1970707843956001</v>
      </c>
      <c r="F39">
        <v>4.7619836739385999</v>
      </c>
      <c r="G39">
        <v>5.4374040162675001</v>
      </c>
      <c r="H39">
        <v>6.3811339278846004</v>
      </c>
      <c r="I39">
        <v>5.3572334801718</v>
      </c>
      <c r="J39">
        <v>4.8660840107184002</v>
      </c>
      <c r="K39">
        <v>3.7276473233381999</v>
      </c>
      <c r="L39" t="s">
        <v>109</v>
      </c>
    </row>
    <row r="40" spans="1:12" x14ac:dyDescent="0.25">
      <c r="A40" t="s">
        <v>111</v>
      </c>
      <c r="B40">
        <v>354389676000</v>
      </c>
      <c r="C40">
        <v>626676574000</v>
      </c>
      <c r="D40">
        <v>428781340000</v>
      </c>
      <c r="E40">
        <v>591073274000</v>
      </c>
      <c r="F40">
        <v>615447700000</v>
      </c>
      <c r="G40">
        <v>603201222000</v>
      </c>
      <c r="H40">
        <v>790049944000</v>
      </c>
      <c r="I40">
        <v>1073483156000</v>
      </c>
      <c r="J40">
        <v>995104671000</v>
      </c>
      <c r="K40">
        <v>1966083208000</v>
      </c>
      <c r="L40" t="s">
        <v>110</v>
      </c>
    </row>
    <row r="41" spans="1:12" x14ac:dyDescent="0.25">
      <c r="A41" t="s">
        <v>112</v>
      </c>
      <c r="B41">
        <v>13.671386312785</v>
      </c>
      <c r="C41">
        <v>15.016331775813001</v>
      </c>
      <c r="D41">
        <v>11.577107757107999</v>
      </c>
      <c r="E41">
        <v>14.960092989116999</v>
      </c>
      <c r="F41">
        <v>11.526532943775999</v>
      </c>
      <c r="G41">
        <v>13.202907216494999</v>
      </c>
      <c r="H41">
        <v>16.339888399412999</v>
      </c>
      <c r="I41">
        <v>18.032338714283</v>
      </c>
      <c r="J41">
        <v>18.00898854423</v>
      </c>
      <c r="K41">
        <v>34.245757920956002</v>
      </c>
      <c r="L41" t="s">
        <v>110</v>
      </c>
    </row>
    <row r="42" spans="1:12" x14ac:dyDescent="0.25">
      <c r="A42" t="s">
        <v>113</v>
      </c>
      <c r="B42">
        <v>4.6255912810807001</v>
      </c>
      <c r="C42">
        <v>5.3013837577193001</v>
      </c>
      <c r="D42">
        <v>3.4705367101312001</v>
      </c>
      <c r="E42">
        <v>5.2988719911785997</v>
      </c>
      <c r="F42">
        <v>5.1564467345314</v>
      </c>
      <c r="G42">
        <v>4.7033600417937</v>
      </c>
      <c r="H42">
        <v>5.8938278663454007</v>
      </c>
      <c r="I42">
        <v>10.018788729502001</v>
      </c>
      <c r="J42">
        <v>10.997089901422999</v>
      </c>
      <c r="K42">
        <v>30.090500436187</v>
      </c>
      <c r="L42" t="s">
        <v>110</v>
      </c>
    </row>
    <row r="43" spans="1:12" x14ac:dyDescent="0.25">
      <c r="A43" t="s">
        <v>114</v>
      </c>
      <c r="B43">
        <v>3.2738378737909999</v>
      </c>
      <c r="C43">
        <v>4.0041184731771002</v>
      </c>
      <c r="D43">
        <v>2.5088136446083</v>
      </c>
      <c r="E43">
        <v>3.2335308624415</v>
      </c>
      <c r="F43">
        <v>2.6333256316454001</v>
      </c>
      <c r="G43">
        <v>2.7972733225436999</v>
      </c>
      <c r="H43">
        <v>3.4464780268198001</v>
      </c>
      <c r="I43">
        <v>4.0418048381935003</v>
      </c>
      <c r="J43">
        <v>3.8247660065956</v>
      </c>
      <c r="K43">
        <v>7.1620246908184004</v>
      </c>
      <c r="L43" t="s">
        <v>110</v>
      </c>
    </row>
    <row r="44" spans="1:12" x14ac:dyDescent="0.25">
      <c r="A44" t="s">
        <v>116</v>
      </c>
      <c r="B44">
        <v>0</v>
      </c>
      <c r="C44">
        <v>9.5000000000000001E-2</v>
      </c>
      <c r="D44">
        <v>0.40699999999999997</v>
      </c>
      <c r="E44">
        <v>0.45300000000000001</v>
      </c>
      <c r="F44">
        <v>0.495</v>
      </c>
      <c r="G44">
        <v>0.54500000000000004</v>
      </c>
      <c r="H44">
        <v>0.6</v>
      </c>
      <c r="I44">
        <v>0.68</v>
      </c>
      <c r="J44">
        <v>0.75</v>
      </c>
      <c r="K44">
        <v>0.79500000000000004</v>
      </c>
      <c r="L44" t="s">
        <v>115</v>
      </c>
    </row>
    <row r="45" spans="1:12" x14ac:dyDescent="0.25">
      <c r="A45" t="s">
        <v>117</v>
      </c>
      <c r="B45">
        <v>0</v>
      </c>
      <c r="C45">
        <v>6.0202788339670001E-2</v>
      </c>
      <c r="D45">
        <v>0.28661971830985999</v>
      </c>
      <c r="E45">
        <v>0.28084314941103999</v>
      </c>
      <c r="F45">
        <v>0.21475054229935001</v>
      </c>
      <c r="G45">
        <v>0.26227141482194</v>
      </c>
      <c r="H45">
        <v>0.26052974381242</v>
      </c>
      <c r="I45">
        <v>0.22818791946309</v>
      </c>
      <c r="J45">
        <v>0.25252525252524999</v>
      </c>
      <c r="K45">
        <v>0.24237804878048999</v>
      </c>
      <c r="L45" t="s">
        <v>115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income statement</vt:lpstr>
      <vt:lpstr>balance sheet</vt:lpstr>
      <vt:lpstr>cash flow</vt:lpstr>
      <vt:lpstr>key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heer</cp:lastModifiedBy>
  <dcterms:created xsi:type="dcterms:W3CDTF">2020-12-27T12:14:51Z</dcterms:created>
  <dcterms:modified xsi:type="dcterms:W3CDTF">2020-12-28T16:54:32Z</dcterms:modified>
</cp:coreProperties>
</file>