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1it-my.sharepoint.com/personal/croella_1544694_studenti_uniroma1_it/Documents/Documenti/Esercizi_ingegneria/PIPER/OptNetDesign/Data/"/>
    </mc:Choice>
  </mc:AlternateContent>
  <xr:revisionPtr revIDLastSave="9" documentId="13_ncr:1_{241C0EC6-638A-4A2B-8804-394E948B49EB}" xr6:coauthVersionLast="47" xr6:coauthVersionMax="47" xr10:uidLastSave="{0AF01BE4-1D49-4D28-8691-5ADB2D2C0066}"/>
  <bookViews>
    <workbookView xWindow="-110" yWindow="-110" windowWidth="19420" windowHeight="10300" xr2:uid="{7682A912-F29F-4BE5-B499-ACC8FFBD76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I46" i="1"/>
  <c r="H46" i="1"/>
  <c r="G46" i="1"/>
  <c r="F46" i="1"/>
  <c r="E46" i="1"/>
  <c r="D46" i="1"/>
  <c r="C46" i="1"/>
  <c r="M45" i="1"/>
  <c r="M44" i="1"/>
  <c r="M43" i="1"/>
  <c r="M42" i="1"/>
  <c r="M41" i="1"/>
  <c r="E55" i="1"/>
  <c r="I55" i="1" s="1"/>
  <c r="K33" i="1"/>
  <c r="J22" i="1"/>
  <c r="K22" i="1" s="1"/>
  <c r="E54" i="1"/>
  <c r="H54" i="1" s="1"/>
  <c r="J32" i="1"/>
  <c r="J21" i="1"/>
  <c r="K21" i="1" s="1"/>
  <c r="E53" i="1"/>
  <c r="G53" i="1" s="1"/>
  <c r="J31" i="1"/>
  <c r="K31" i="1"/>
  <c r="J20" i="1"/>
  <c r="K20" i="1" s="1"/>
  <c r="E52" i="1"/>
  <c r="H52" i="1" s="1"/>
  <c r="K30" i="1"/>
  <c r="J19" i="1"/>
  <c r="K19" i="1" s="1"/>
  <c r="D56" i="1"/>
  <c r="C56" i="1"/>
  <c r="B56" i="1"/>
  <c r="I34" i="1"/>
  <c r="H34" i="1"/>
  <c r="G34" i="1"/>
  <c r="F34" i="1"/>
  <c r="E34" i="1"/>
  <c r="D34" i="1"/>
  <c r="C34" i="1"/>
  <c r="I23" i="1"/>
  <c r="H23" i="1"/>
  <c r="G23" i="1"/>
  <c r="F23" i="1"/>
  <c r="E23" i="1"/>
  <c r="D23" i="1"/>
  <c r="C23" i="1"/>
  <c r="M46" i="1" l="1"/>
  <c r="H55" i="1"/>
  <c r="G55" i="1"/>
  <c r="G54" i="1"/>
  <c r="I52" i="1"/>
  <c r="I53" i="1"/>
  <c r="I54" i="1"/>
  <c r="H53" i="1"/>
  <c r="J53" i="1" s="1"/>
  <c r="G52" i="1"/>
  <c r="J52" i="1" s="1"/>
  <c r="K32" i="1"/>
  <c r="J29" i="1"/>
  <c r="K29" i="1"/>
  <c r="E51" i="1"/>
  <c r="J18" i="1"/>
  <c r="J30" i="1"/>
  <c r="J33" i="1"/>
  <c r="J55" i="1" l="1"/>
  <c r="J54" i="1"/>
  <c r="E56" i="1"/>
  <c r="H51" i="1"/>
  <c r="I51" i="1"/>
  <c r="G51" i="1"/>
  <c r="K34" i="1"/>
  <c r="J34" i="1"/>
  <c r="K18" i="1"/>
  <c r="K23" i="1" s="1"/>
  <c r="J23" i="1"/>
  <c r="J51" i="1" l="1"/>
  <c r="H56" i="1"/>
  <c r="I56" i="1"/>
  <c r="G56" i="1"/>
  <c r="J56" i="1" l="1"/>
</calcChain>
</file>

<file path=xl/sharedStrings.xml><?xml version="1.0" encoding="utf-8"?>
<sst xmlns="http://schemas.openxmlformats.org/spreadsheetml/2006/main" count="70" uniqueCount="42">
  <si>
    <t>CdL</t>
  </si>
  <si>
    <t>Media giorno</t>
  </si>
  <si>
    <t>RACCOLTA PORTA A PORTA</t>
  </si>
  <si>
    <t>RACCOLTA POSTERIORE</t>
  </si>
  <si>
    <t>RACCOLTA LATERALE</t>
  </si>
  <si>
    <t>TRASBORDO MM</t>
  </si>
  <si>
    <t>TRASBORDO BILICO</t>
  </si>
  <si>
    <t>TRASPORTO RIFIUTO</t>
  </si>
  <si>
    <t>SERVIZI INTERNI</t>
  </si>
  <si>
    <t>RACCOLTA LC</t>
  </si>
  <si>
    <t>RACCOLTA MC</t>
  </si>
  <si>
    <t>LAVAGGIO STRADE (AUTORIMESSA)</t>
  </si>
  <si>
    <t>Tot. Servizi Lun-Sab</t>
  </si>
  <si>
    <t>Servizi Medi Giorno</t>
  </si>
  <si>
    <t>Tot. Autisti Lun-Sab</t>
  </si>
  <si>
    <t>Autisti Medi Giorno</t>
  </si>
  <si>
    <t>LUN</t>
  </si>
  <si>
    <t>MAR</t>
  </si>
  <si>
    <t>MER</t>
  </si>
  <si>
    <t>GIO</t>
  </si>
  <si>
    <t>VEN</t>
  </si>
  <si>
    <t>SAB</t>
  </si>
  <si>
    <t>DOM</t>
  </si>
  <si>
    <t>M</t>
  </si>
  <si>
    <t>P</t>
  </si>
  <si>
    <t>SN+N</t>
  </si>
  <si>
    <t>AUTO_AC</t>
  </si>
  <si>
    <t>AUTO_PM</t>
  </si>
  <si>
    <t>AUTO_RC</t>
  </si>
  <si>
    <t>AUTO_SA</t>
  </si>
  <si>
    <t>AUTO_TP</t>
  </si>
  <si>
    <t>Numero servizi complessivi al giorno settimana tipo</t>
  </si>
  <si>
    <t>Tasso disponibilità veicoli sul parco</t>
  </si>
  <si>
    <t>Totale</t>
  </si>
  <si>
    <t>TOTALE</t>
  </si>
  <si>
    <t>Tasso disponiblità autisti (su forza organica)</t>
  </si>
  <si>
    <t>forza organica</t>
  </si>
  <si>
    <t>autisti</t>
  </si>
  <si>
    <t>Numero Autisti necessari al Giorno - Settimana tipo (da pianificato)</t>
  </si>
  <si>
    <t>Numero Autisti Medi giorno necessari per Categorie di servizio  (da pianificato)</t>
  </si>
  <si>
    <t>MEDIA Autisti giorno per turno
 (da pianificato)</t>
  </si>
  <si>
    <t>Rapporto autisti "pianificati" sui turni
 (da pianificato)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</si>
</sst>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C000"/>
      <name val="Arial"/>
      <family val="2"/>
    </font>
    <font>
      <b/>
      <sz val="8"/>
      <color rgb="FFFFB202"/>
      <name val="Arial"/>
      <family val="2"/>
    </font>
    <font>
      <b/>
      <sz val="8"/>
      <color rgb="FF333333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b/>
      <sz val="10"/>
      <color rgb="FFFFB202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92040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999999"/>
        <bgColor rgb="FFFFFFFF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0" fillId="4" borderId="1" xfId="2" applyNumberFormat="1" applyFont="1" applyFill="1" applyBorder="1" applyAlignment="1">
      <alignment horizontal="center" vertical="center"/>
    </xf>
    <xf numFmtId="49" fontId="11" fillId="8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164" fontId="11" fillId="9" borderId="1" xfId="1" applyNumberFormat="1" applyFont="1" applyFill="1" applyBorder="1" applyAlignment="1">
      <alignment vertical="center" wrapText="1"/>
    </xf>
    <xf numFmtId="164" fontId="2" fillId="0" borderId="5" xfId="1" applyNumberFormat="1" applyFont="1" applyFill="1" applyBorder="1" applyAlignment="1">
      <alignment vertical="center"/>
    </xf>
    <xf numFmtId="164" fontId="11" fillId="10" borderId="5" xfId="1" applyNumberFormat="1" applyFont="1" applyFill="1" applyBorder="1" applyAlignment="1">
      <alignment vertical="center"/>
    </xf>
    <xf numFmtId="43" fontId="11" fillId="9" borderId="1" xfId="1" applyFont="1" applyFill="1" applyBorder="1" applyAlignment="1">
      <alignment vertical="center" wrapText="1"/>
    </xf>
    <xf numFmtId="164" fontId="11" fillId="0" borderId="1" xfId="1" applyNumberFormat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vertical="center"/>
    </xf>
    <xf numFmtId="164" fontId="11" fillId="10" borderId="1" xfId="1" applyNumberFormat="1" applyFont="1" applyFill="1" applyBorder="1" applyAlignment="1">
      <alignment horizontal="center" vertical="center"/>
    </xf>
    <xf numFmtId="0" fontId="12" fillId="0" borderId="0" xfId="0" applyFont="1"/>
    <xf numFmtId="9" fontId="2" fillId="0" borderId="5" xfId="3" applyFont="1" applyFill="1" applyBorder="1" applyAlignment="1">
      <alignment horizontal="center" vertical="center"/>
    </xf>
    <xf numFmtId="9" fontId="11" fillId="10" borderId="5" xfId="3" applyFont="1" applyFill="1" applyBorder="1" applyAlignment="1">
      <alignment horizontal="center" vertical="center"/>
    </xf>
    <xf numFmtId="9" fontId="2" fillId="13" borderId="5" xfId="3" applyFont="1" applyFill="1" applyBorder="1" applyAlignment="1">
      <alignment horizontal="center" vertical="center"/>
    </xf>
    <xf numFmtId="9" fontId="11" fillId="14" borderId="5" xfId="3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4" fontId="2" fillId="11" borderId="5" xfId="1" applyNumberFormat="1" applyFont="1" applyFill="1" applyBorder="1" applyAlignment="1">
      <alignment horizontal="center" vertical="center"/>
    </xf>
    <xf numFmtId="164" fontId="2" fillId="16" borderId="5" xfId="1" applyNumberFormat="1" applyFont="1" applyFill="1" applyBorder="1" applyAlignment="1">
      <alignment horizontal="center" vertical="center"/>
    </xf>
    <xf numFmtId="9" fontId="12" fillId="12" borderId="0" xfId="3" applyFont="1" applyFill="1"/>
    <xf numFmtId="43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10" fillId="4" borderId="10" xfId="2" applyNumberFormat="1" applyFont="1" applyFill="1" applyBorder="1" applyAlignment="1">
      <alignment horizontal="center" vertical="center" wrapText="1"/>
    </xf>
    <xf numFmtId="49" fontId="10" fillId="4" borderId="11" xfId="2" applyNumberFormat="1" applyFont="1" applyFill="1" applyBorder="1" applyAlignment="1">
      <alignment horizontal="center" vertical="center" wrapText="1"/>
    </xf>
    <xf numFmtId="49" fontId="7" fillId="6" borderId="8" xfId="0" applyNumberFormat="1" applyFont="1" applyFill="1" applyBorder="1" applyAlignment="1">
      <alignment horizontal="center" vertical="center" wrapText="1"/>
    </xf>
    <xf numFmtId="49" fontId="7" fillId="6" borderId="9" xfId="0" applyNumberFormat="1" applyFont="1" applyFill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e 2" xfId="2" xr:uid="{21DF0525-2159-4EB3-A0D2-0CD5411B475F}"/>
    <cellStyle name="Percent" xfId="3" builtinId="5"/>
  </cellStyles>
  <dxfs count="2">
    <dxf>
      <font>
        <color rgb="FFFFFFFF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0436-1600-47B2-A48E-4D6853406796}">
  <dimension ref="B2:W56"/>
  <sheetViews>
    <sheetView tabSelected="1" topLeftCell="A25" zoomScale="115" zoomScaleNormal="115" workbookViewId="0">
      <selection activeCell="N31" sqref="N31"/>
    </sheetView>
  </sheetViews>
  <sheetFormatPr defaultRowHeight="14.5" x14ac:dyDescent="0.35"/>
  <cols>
    <col min="1" max="1" width="5.36328125" customWidth="1"/>
    <col min="2" max="2" width="9.81640625" bestFit="1" customWidth="1"/>
    <col min="3" max="3" width="9.54296875" customWidth="1"/>
    <col min="13" max="13" width="10.08984375" bestFit="1" customWidth="1"/>
    <col min="24" max="24" width="13.81640625" bestFit="1" customWidth="1"/>
    <col min="25" max="34" width="12.81640625" customWidth="1"/>
  </cols>
  <sheetData>
    <row r="2" spans="2:23" x14ac:dyDescent="0.35">
      <c r="B2" s="15" t="s">
        <v>32</v>
      </c>
      <c r="F2" s="24">
        <v>0.7</v>
      </c>
    </row>
    <row r="3" spans="2:23" x14ac:dyDescent="0.35">
      <c r="B3" s="15" t="s">
        <v>35</v>
      </c>
      <c r="F3" s="24">
        <v>0.75</v>
      </c>
    </row>
    <row r="5" spans="2:23" x14ac:dyDescent="0.35">
      <c r="B5" s="28" t="s">
        <v>0</v>
      </c>
      <c r="C5" s="30" t="s">
        <v>36</v>
      </c>
    </row>
    <row r="6" spans="2:23" x14ac:dyDescent="0.35">
      <c r="B6" s="28"/>
      <c r="C6" s="31"/>
    </row>
    <row r="7" spans="2:23" x14ac:dyDescent="0.35">
      <c r="B7" s="29"/>
      <c r="C7" s="3" t="s">
        <v>37</v>
      </c>
    </row>
    <row r="8" spans="2:23" x14ac:dyDescent="0.35">
      <c r="B8" s="5" t="s">
        <v>26</v>
      </c>
      <c r="C8" s="7">
        <v>74</v>
      </c>
    </row>
    <row r="9" spans="2:23" x14ac:dyDescent="0.35">
      <c r="B9" s="5" t="s">
        <v>27</v>
      </c>
      <c r="C9" s="7">
        <v>193</v>
      </c>
    </row>
    <row r="10" spans="2:23" x14ac:dyDescent="0.35">
      <c r="B10" s="5" t="s">
        <v>28</v>
      </c>
      <c r="C10" s="7">
        <v>285</v>
      </c>
    </row>
    <row r="11" spans="2:23" x14ac:dyDescent="0.35">
      <c r="B11" s="5" t="s">
        <v>29</v>
      </c>
      <c r="C11" s="7">
        <v>152</v>
      </c>
    </row>
    <row r="12" spans="2:23" x14ac:dyDescent="0.35">
      <c r="B12" s="5" t="s">
        <v>30</v>
      </c>
      <c r="C12" s="7">
        <v>199</v>
      </c>
    </row>
    <row r="13" spans="2:23" x14ac:dyDescent="0.35">
      <c r="C13" s="12">
        <v>903</v>
      </c>
    </row>
    <row r="15" spans="2:23" x14ac:dyDescent="0.35">
      <c r="B15" s="28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W15" s="2"/>
    </row>
    <row r="16" spans="2:23" x14ac:dyDescent="0.35">
      <c r="B16" s="28"/>
      <c r="C16" s="27" t="s">
        <v>31</v>
      </c>
      <c r="D16" s="27"/>
      <c r="E16" s="27"/>
      <c r="F16" s="27"/>
      <c r="G16" s="27"/>
      <c r="H16" s="27"/>
      <c r="I16" s="27"/>
      <c r="J16" s="26" t="s">
        <v>12</v>
      </c>
      <c r="K16" s="26" t="s">
        <v>13</v>
      </c>
      <c r="L16" s="2"/>
      <c r="W16" s="2"/>
    </row>
    <row r="17" spans="2:23" x14ac:dyDescent="0.35">
      <c r="B17" s="29"/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21</v>
      </c>
      <c r="I17" s="4" t="s">
        <v>22</v>
      </c>
      <c r="J17" s="26"/>
      <c r="K17" s="26"/>
      <c r="L17" s="2"/>
      <c r="W17" s="2"/>
    </row>
    <row r="18" spans="2:23" x14ac:dyDescent="0.35">
      <c r="B18" s="5" t="s">
        <v>26</v>
      </c>
      <c r="C18" s="7">
        <v>61</v>
      </c>
      <c r="D18" s="7">
        <v>64</v>
      </c>
      <c r="E18" s="7">
        <v>64</v>
      </c>
      <c r="F18" s="7">
        <v>63</v>
      </c>
      <c r="G18" s="7">
        <v>62</v>
      </c>
      <c r="H18" s="7">
        <v>64</v>
      </c>
      <c r="I18" s="7">
        <v>16</v>
      </c>
      <c r="J18" s="8">
        <f>SUM(C18:H18)</f>
        <v>378</v>
      </c>
      <c r="K18" s="8">
        <f>J18/6</f>
        <v>63</v>
      </c>
      <c r="L18" s="2"/>
      <c r="W18" s="2"/>
    </row>
    <row r="19" spans="2:23" x14ac:dyDescent="0.35">
      <c r="B19" s="5" t="s">
        <v>27</v>
      </c>
      <c r="C19" s="7">
        <v>190</v>
      </c>
      <c r="D19" s="7">
        <v>190</v>
      </c>
      <c r="E19" s="7">
        <v>190</v>
      </c>
      <c r="F19" s="7">
        <v>187</v>
      </c>
      <c r="G19" s="7">
        <v>192</v>
      </c>
      <c r="H19" s="7">
        <v>187</v>
      </c>
      <c r="I19" s="7">
        <v>70</v>
      </c>
      <c r="J19" s="8">
        <f t="shared" ref="J19:J22" si="0">SUM(C19:H19)</f>
        <v>1136</v>
      </c>
      <c r="K19" s="8">
        <f t="shared" ref="K19:K22" si="1">J19/6</f>
        <v>189.33333333333334</v>
      </c>
      <c r="L19" s="2"/>
      <c r="W19" s="2"/>
    </row>
    <row r="20" spans="2:23" x14ac:dyDescent="0.35">
      <c r="B20" s="5" t="s">
        <v>28</v>
      </c>
      <c r="C20" s="7">
        <v>252</v>
      </c>
      <c r="D20" s="7">
        <v>249</v>
      </c>
      <c r="E20" s="7">
        <v>247</v>
      </c>
      <c r="F20" s="7">
        <v>243</v>
      </c>
      <c r="G20" s="7">
        <v>258</v>
      </c>
      <c r="H20" s="7">
        <v>243</v>
      </c>
      <c r="I20" s="7">
        <v>98</v>
      </c>
      <c r="J20" s="8">
        <f t="shared" si="0"/>
        <v>1492</v>
      </c>
      <c r="K20" s="8">
        <f t="shared" si="1"/>
        <v>248.66666666666666</v>
      </c>
      <c r="L20" s="2"/>
      <c r="W20" s="2"/>
    </row>
    <row r="21" spans="2:23" x14ac:dyDescent="0.35">
      <c r="B21" s="5" t="s">
        <v>29</v>
      </c>
      <c r="C21" s="7">
        <v>133</v>
      </c>
      <c r="D21" s="7">
        <v>139</v>
      </c>
      <c r="E21" s="7">
        <v>137</v>
      </c>
      <c r="F21" s="7">
        <v>127</v>
      </c>
      <c r="G21" s="7">
        <v>144</v>
      </c>
      <c r="H21" s="7">
        <v>135</v>
      </c>
      <c r="I21" s="7">
        <v>27</v>
      </c>
      <c r="J21" s="8">
        <f t="shared" si="0"/>
        <v>815</v>
      </c>
      <c r="K21" s="8">
        <f t="shared" si="1"/>
        <v>135.83333333333334</v>
      </c>
      <c r="L21" s="2"/>
      <c r="W21" s="2"/>
    </row>
    <row r="22" spans="2:23" x14ac:dyDescent="0.35">
      <c r="B22" s="5" t="s">
        <v>30</v>
      </c>
      <c r="C22" s="7">
        <v>178</v>
      </c>
      <c r="D22" s="7">
        <v>177</v>
      </c>
      <c r="E22" s="7">
        <v>176</v>
      </c>
      <c r="F22" s="7">
        <v>168</v>
      </c>
      <c r="G22" s="7">
        <v>181</v>
      </c>
      <c r="H22" s="7">
        <v>167</v>
      </c>
      <c r="I22" s="7">
        <v>60</v>
      </c>
      <c r="J22" s="8">
        <f t="shared" si="0"/>
        <v>1047</v>
      </c>
      <c r="K22" s="8">
        <f t="shared" si="1"/>
        <v>174.5</v>
      </c>
      <c r="L22" s="2"/>
      <c r="W22" s="2"/>
    </row>
    <row r="23" spans="2:23" x14ac:dyDescent="0.35">
      <c r="B23" s="1"/>
      <c r="C23" s="12">
        <f t="shared" ref="C23:I23" si="2">SUM(C18:C22)</f>
        <v>814</v>
      </c>
      <c r="D23" s="12">
        <f t="shared" si="2"/>
        <v>819</v>
      </c>
      <c r="E23" s="12">
        <f t="shared" si="2"/>
        <v>814</v>
      </c>
      <c r="F23" s="12">
        <f t="shared" si="2"/>
        <v>788</v>
      </c>
      <c r="G23" s="12">
        <f t="shared" si="2"/>
        <v>837</v>
      </c>
      <c r="H23" s="12">
        <f t="shared" si="2"/>
        <v>796</v>
      </c>
      <c r="I23" s="12">
        <f t="shared" si="2"/>
        <v>271</v>
      </c>
      <c r="J23" s="12">
        <f>SUM(J18:J22)</f>
        <v>4868</v>
      </c>
      <c r="K23" s="12">
        <f>SUM(K18:K22)</f>
        <v>811.33333333333337</v>
      </c>
      <c r="L23" s="2"/>
      <c r="W23" s="2"/>
    </row>
    <row r="26" spans="2:23" ht="14.4" customHeight="1" x14ac:dyDescent="0.35">
      <c r="B26" s="28" t="s">
        <v>0</v>
      </c>
      <c r="C26" s="2"/>
      <c r="D26" s="2"/>
      <c r="E26" s="2"/>
      <c r="F26" s="2"/>
      <c r="G26" s="2"/>
      <c r="H26" s="2"/>
      <c r="I26" s="2"/>
      <c r="J26" s="2"/>
      <c r="K26" s="2"/>
    </row>
    <row r="27" spans="2:23" ht="14.4" customHeight="1" x14ac:dyDescent="0.35">
      <c r="B27" s="28"/>
      <c r="C27" s="27" t="s">
        <v>38</v>
      </c>
      <c r="D27" s="27"/>
      <c r="E27" s="27"/>
      <c r="F27" s="27"/>
      <c r="G27" s="27"/>
      <c r="H27" s="27"/>
      <c r="I27" s="27"/>
      <c r="J27" s="26" t="s">
        <v>14</v>
      </c>
      <c r="K27" s="26" t="s">
        <v>15</v>
      </c>
    </row>
    <row r="28" spans="2:23" ht="14.4" customHeight="1" x14ac:dyDescent="0.35">
      <c r="B28" s="29"/>
      <c r="C28" s="3" t="s">
        <v>16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21</v>
      </c>
      <c r="I28" s="4" t="s">
        <v>22</v>
      </c>
      <c r="J28" s="26"/>
      <c r="K28" s="26"/>
    </row>
    <row r="29" spans="2:23" ht="14.4" customHeight="1" x14ac:dyDescent="0.35">
      <c r="B29" s="5" t="s">
        <v>26</v>
      </c>
      <c r="C29" s="7">
        <v>63</v>
      </c>
      <c r="D29" s="7">
        <v>66</v>
      </c>
      <c r="E29" s="7">
        <v>66</v>
      </c>
      <c r="F29" s="7">
        <v>65</v>
      </c>
      <c r="G29" s="7">
        <v>64</v>
      </c>
      <c r="H29" s="7">
        <v>66</v>
      </c>
      <c r="I29" s="7">
        <v>17</v>
      </c>
      <c r="J29" s="8">
        <f>SUM(C29:H29)</f>
        <v>390</v>
      </c>
      <c r="K29" s="11">
        <f>AVERAGE(C29:H29)</f>
        <v>65</v>
      </c>
      <c r="L29" s="25"/>
    </row>
    <row r="30" spans="2:23" ht="14.4" customHeight="1" x14ac:dyDescent="0.35">
      <c r="B30" s="5" t="s">
        <v>27</v>
      </c>
      <c r="C30" s="7">
        <v>191</v>
      </c>
      <c r="D30" s="7">
        <v>191</v>
      </c>
      <c r="E30" s="7">
        <v>191</v>
      </c>
      <c r="F30" s="7">
        <v>188</v>
      </c>
      <c r="G30" s="7">
        <v>193</v>
      </c>
      <c r="H30" s="7">
        <v>188</v>
      </c>
      <c r="I30" s="7">
        <v>70</v>
      </c>
      <c r="J30" s="8">
        <f>SUM(C30:H30)</f>
        <v>1142</v>
      </c>
      <c r="K30" s="11">
        <f>AVERAGE(C30:H30)</f>
        <v>190.33333333333334</v>
      </c>
      <c r="L30" s="25"/>
    </row>
    <row r="31" spans="2:23" ht="14.4" customHeight="1" x14ac:dyDescent="0.35">
      <c r="B31" s="5" t="s">
        <v>28</v>
      </c>
      <c r="C31" s="7">
        <v>254</v>
      </c>
      <c r="D31" s="7">
        <v>251</v>
      </c>
      <c r="E31" s="7">
        <v>249</v>
      </c>
      <c r="F31" s="7">
        <v>245</v>
      </c>
      <c r="G31" s="7">
        <v>260</v>
      </c>
      <c r="H31" s="7">
        <v>245</v>
      </c>
      <c r="I31" s="7">
        <v>98</v>
      </c>
      <c r="J31" s="8">
        <f>SUM(C31:H31)</f>
        <v>1504</v>
      </c>
      <c r="K31" s="11">
        <f>AVERAGE(C31:H31)</f>
        <v>250.66666666666666</v>
      </c>
      <c r="L31" s="25"/>
    </row>
    <row r="32" spans="2:23" ht="14.4" customHeight="1" x14ac:dyDescent="0.35">
      <c r="B32" s="5" t="s">
        <v>29</v>
      </c>
      <c r="C32" s="7">
        <v>135</v>
      </c>
      <c r="D32" s="7">
        <v>141</v>
      </c>
      <c r="E32" s="7">
        <v>139</v>
      </c>
      <c r="F32" s="7">
        <v>129</v>
      </c>
      <c r="G32" s="7">
        <v>146</v>
      </c>
      <c r="H32" s="7">
        <v>137</v>
      </c>
      <c r="I32" s="7">
        <v>27</v>
      </c>
      <c r="J32" s="8">
        <f>SUM(C32:H32)</f>
        <v>827</v>
      </c>
      <c r="K32" s="11">
        <f>AVERAGE(C32:H32)</f>
        <v>137.83333333333334</v>
      </c>
      <c r="L32" s="25"/>
    </row>
    <row r="33" spans="2:13" ht="14.4" customHeight="1" x14ac:dyDescent="0.35">
      <c r="B33" s="5" t="s">
        <v>30</v>
      </c>
      <c r="C33" s="7">
        <v>181</v>
      </c>
      <c r="D33" s="7">
        <v>180</v>
      </c>
      <c r="E33" s="7">
        <v>179</v>
      </c>
      <c r="F33" s="7">
        <v>171</v>
      </c>
      <c r="G33" s="7">
        <v>184</v>
      </c>
      <c r="H33" s="7">
        <v>170</v>
      </c>
      <c r="I33" s="7">
        <v>61</v>
      </c>
      <c r="J33" s="8">
        <f>SUM(C33:H33)</f>
        <v>1065</v>
      </c>
      <c r="K33" s="11">
        <f>AVERAGE(C33:H33)</f>
        <v>177.5</v>
      </c>
      <c r="L33" s="25"/>
    </row>
    <row r="34" spans="2:13" ht="14.4" customHeight="1" x14ac:dyDescent="0.35">
      <c r="B34" s="1"/>
      <c r="C34" s="12">
        <f t="shared" ref="C34:K34" si="3">SUM(C29:C33)</f>
        <v>824</v>
      </c>
      <c r="D34" s="12">
        <f t="shared" si="3"/>
        <v>829</v>
      </c>
      <c r="E34" s="12">
        <f t="shared" si="3"/>
        <v>824</v>
      </c>
      <c r="F34" s="12">
        <f t="shared" si="3"/>
        <v>798</v>
      </c>
      <c r="G34" s="12">
        <f t="shared" si="3"/>
        <v>847</v>
      </c>
      <c r="H34" s="12">
        <f t="shared" si="3"/>
        <v>806</v>
      </c>
      <c r="I34" s="12">
        <f t="shared" si="3"/>
        <v>273</v>
      </c>
      <c r="J34" s="12">
        <f t="shared" si="3"/>
        <v>4928</v>
      </c>
      <c r="K34" s="12">
        <f t="shared" si="3"/>
        <v>821.33333333333337</v>
      </c>
      <c r="L34" s="25"/>
    </row>
    <row r="37" spans="2:13" ht="15.5" x14ac:dyDescent="0.35">
      <c r="B37" s="1"/>
      <c r="C37" s="36" t="s">
        <v>39</v>
      </c>
      <c r="D37" s="37"/>
      <c r="E37" s="37"/>
      <c r="F37" s="37"/>
      <c r="G37" s="37"/>
      <c r="H37" s="37"/>
      <c r="I37" s="37"/>
      <c r="J37" s="37"/>
      <c r="K37" s="37"/>
      <c r="L37" s="38"/>
      <c r="M37" s="21"/>
    </row>
    <row r="38" spans="2:13" ht="14.4" customHeight="1" x14ac:dyDescent="0.35">
      <c r="B38" s="28" t="s">
        <v>0</v>
      </c>
      <c r="C38" s="39" t="s">
        <v>2</v>
      </c>
      <c r="D38" s="42" t="s">
        <v>3</v>
      </c>
      <c r="E38" s="42" t="s">
        <v>4</v>
      </c>
      <c r="F38" s="39" t="s">
        <v>5</v>
      </c>
      <c r="G38" s="39" t="s">
        <v>6</v>
      </c>
      <c r="H38" s="39" t="s">
        <v>7</v>
      </c>
      <c r="I38" s="39" t="s">
        <v>8</v>
      </c>
      <c r="J38" s="39" t="s">
        <v>9</v>
      </c>
      <c r="K38" s="39" t="s">
        <v>10</v>
      </c>
      <c r="L38" s="39" t="s">
        <v>11</v>
      </c>
      <c r="M38" s="32" t="s">
        <v>34</v>
      </c>
    </row>
    <row r="39" spans="2:13" x14ac:dyDescent="0.35">
      <c r="B39" s="28"/>
      <c r="C39" s="40"/>
      <c r="D39" s="43"/>
      <c r="E39" s="43"/>
      <c r="F39" s="40"/>
      <c r="G39" s="40"/>
      <c r="H39" s="40"/>
      <c r="I39" s="40"/>
      <c r="J39" s="40"/>
      <c r="K39" s="40"/>
      <c r="L39" s="40"/>
      <c r="M39" s="33"/>
    </row>
    <row r="40" spans="2:13" x14ac:dyDescent="0.35">
      <c r="B40" s="29"/>
      <c r="C40" s="41"/>
      <c r="D40" s="44"/>
      <c r="E40" s="44"/>
      <c r="F40" s="41"/>
      <c r="G40" s="41"/>
      <c r="H40" s="41"/>
      <c r="I40" s="41"/>
      <c r="J40" s="41"/>
      <c r="K40" s="41"/>
      <c r="L40" s="41"/>
      <c r="M40" s="34"/>
    </row>
    <row r="41" spans="2:13" x14ac:dyDescent="0.35">
      <c r="B41" s="5" t="s">
        <v>26</v>
      </c>
      <c r="C41" s="20">
        <v>8</v>
      </c>
      <c r="D41" s="23">
        <v>1</v>
      </c>
      <c r="E41" s="23">
        <v>22</v>
      </c>
      <c r="F41" s="20">
        <v>13</v>
      </c>
      <c r="G41" s="20">
        <v>0</v>
      </c>
      <c r="H41" s="20">
        <v>2</v>
      </c>
      <c r="I41" s="20">
        <v>13</v>
      </c>
      <c r="J41" s="20">
        <v>5</v>
      </c>
      <c r="K41" s="20">
        <v>0</v>
      </c>
      <c r="L41" s="20">
        <v>1</v>
      </c>
      <c r="M41" s="22">
        <f t="shared" ref="M41:M46" si="4">SUM(C41:L41)</f>
        <v>65</v>
      </c>
    </row>
    <row r="42" spans="2:13" x14ac:dyDescent="0.35">
      <c r="B42" s="5" t="s">
        <v>27</v>
      </c>
      <c r="C42" s="20">
        <v>14</v>
      </c>
      <c r="D42" s="23">
        <v>25</v>
      </c>
      <c r="E42" s="23">
        <v>81</v>
      </c>
      <c r="F42" s="20">
        <v>6</v>
      </c>
      <c r="G42" s="20">
        <v>18</v>
      </c>
      <c r="H42" s="20">
        <v>5</v>
      </c>
      <c r="I42" s="20">
        <v>42</v>
      </c>
      <c r="J42" s="20">
        <v>0</v>
      </c>
      <c r="K42" s="20">
        <v>0</v>
      </c>
      <c r="L42" s="20">
        <v>0</v>
      </c>
      <c r="M42" s="22">
        <f t="shared" si="4"/>
        <v>191</v>
      </c>
    </row>
    <row r="43" spans="2:13" x14ac:dyDescent="0.35">
      <c r="B43" s="5" t="s">
        <v>28</v>
      </c>
      <c r="C43" s="20">
        <v>21</v>
      </c>
      <c r="D43" s="23">
        <v>5</v>
      </c>
      <c r="E43" s="23">
        <v>156</v>
      </c>
      <c r="F43" s="20">
        <v>32</v>
      </c>
      <c r="G43" s="20">
        <v>0</v>
      </c>
      <c r="H43" s="20">
        <v>5</v>
      </c>
      <c r="I43" s="20">
        <v>27</v>
      </c>
      <c r="J43" s="20">
        <v>4</v>
      </c>
      <c r="K43" s="20">
        <v>2</v>
      </c>
      <c r="L43" s="20">
        <v>0</v>
      </c>
      <c r="M43" s="22">
        <f t="shared" si="4"/>
        <v>252</v>
      </c>
    </row>
    <row r="44" spans="2:13" x14ac:dyDescent="0.35">
      <c r="B44" s="5" t="s">
        <v>29</v>
      </c>
      <c r="C44" s="20">
        <v>1</v>
      </c>
      <c r="D44" s="23">
        <v>25</v>
      </c>
      <c r="E44" s="23">
        <v>72</v>
      </c>
      <c r="F44" s="20">
        <v>13</v>
      </c>
      <c r="G44" s="20">
        <v>0</v>
      </c>
      <c r="H44" s="20">
        <v>0</v>
      </c>
      <c r="I44" s="20">
        <v>25</v>
      </c>
      <c r="J44" s="20">
        <v>0</v>
      </c>
      <c r="K44" s="20">
        <v>0</v>
      </c>
      <c r="L44" s="20">
        <v>1</v>
      </c>
      <c r="M44" s="22">
        <f t="shared" si="4"/>
        <v>137</v>
      </c>
    </row>
    <row r="45" spans="2:13" x14ac:dyDescent="0.35">
      <c r="B45" s="5" t="s">
        <v>30</v>
      </c>
      <c r="C45" s="20">
        <v>22</v>
      </c>
      <c r="D45" s="23">
        <v>9</v>
      </c>
      <c r="E45" s="23">
        <v>69</v>
      </c>
      <c r="F45" s="20">
        <v>28</v>
      </c>
      <c r="G45" s="20">
        <v>0</v>
      </c>
      <c r="H45" s="20">
        <v>13</v>
      </c>
      <c r="I45" s="20">
        <v>35</v>
      </c>
      <c r="J45" s="20">
        <v>0</v>
      </c>
      <c r="K45" s="20">
        <v>2</v>
      </c>
      <c r="L45" s="20">
        <v>0</v>
      </c>
      <c r="M45" s="22">
        <f t="shared" si="4"/>
        <v>178</v>
      </c>
    </row>
    <row r="46" spans="2:13" x14ac:dyDescent="0.35">
      <c r="B46" s="1"/>
      <c r="C46" s="14">
        <f t="shared" ref="C46:L46" si="5">SUM(C41:C45)</f>
        <v>66</v>
      </c>
      <c r="D46" s="14">
        <f t="shared" si="5"/>
        <v>65</v>
      </c>
      <c r="E46" s="14">
        <f t="shared" si="5"/>
        <v>400</v>
      </c>
      <c r="F46" s="14">
        <f t="shared" si="5"/>
        <v>92</v>
      </c>
      <c r="G46" s="14">
        <f t="shared" si="5"/>
        <v>18</v>
      </c>
      <c r="H46" s="14">
        <f t="shared" si="5"/>
        <v>25</v>
      </c>
      <c r="I46" s="14">
        <f t="shared" si="5"/>
        <v>142</v>
      </c>
      <c r="J46" s="14">
        <f t="shared" si="5"/>
        <v>9</v>
      </c>
      <c r="K46" s="14">
        <f t="shared" si="5"/>
        <v>4</v>
      </c>
      <c r="L46" s="14">
        <f t="shared" si="5"/>
        <v>2</v>
      </c>
      <c r="M46" s="22">
        <f t="shared" si="4"/>
        <v>823</v>
      </c>
    </row>
    <row r="48" spans="2:13" x14ac:dyDescent="0.35">
      <c r="B48" s="35" t="s">
        <v>40</v>
      </c>
      <c r="C48" s="35"/>
      <c r="D48" s="35"/>
      <c r="E48" s="35" t="s">
        <v>1</v>
      </c>
      <c r="G48" s="35" t="s">
        <v>41</v>
      </c>
      <c r="H48" s="35"/>
      <c r="I48" s="35"/>
      <c r="J48" s="35" t="s">
        <v>33</v>
      </c>
    </row>
    <row r="49" spans="2:10" x14ac:dyDescent="0.35">
      <c r="B49" s="35"/>
      <c r="C49" s="35"/>
      <c r="D49" s="35"/>
      <c r="E49" s="35"/>
      <c r="G49" s="35"/>
      <c r="H49" s="35"/>
      <c r="I49" s="35"/>
      <c r="J49" s="35"/>
    </row>
    <row r="50" spans="2:10" x14ac:dyDescent="0.35">
      <c r="B50" s="5" t="s">
        <v>23</v>
      </c>
      <c r="C50" s="5" t="s">
        <v>24</v>
      </c>
      <c r="D50" s="6" t="s">
        <v>25</v>
      </c>
      <c r="E50" s="35"/>
      <c r="G50" s="5" t="s">
        <v>23</v>
      </c>
      <c r="H50" s="5" t="s">
        <v>24</v>
      </c>
      <c r="I50" s="6" t="s">
        <v>25</v>
      </c>
      <c r="J50" s="35"/>
    </row>
    <row r="51" spans="2:10" x14ac:dyDescent="0.35">
      <c r="B51" s="9">
        <v>33</v>
      </c>
      <c r="C51" s="9">
        <v>15</v>
      </c>
      <c r="D51" s="9">
        <v>17</v>
      </c>
      <c r="E51" s="10">
        <f>SUM(B51:D51)</f>
        <v>65</v>
      </c>
      <c r="G51" s="16">
        <f>B51/$E51</f>
        <v>0.50769230769230766</v>
      </c>
      <c r="H51" s="16">
        <f>C51/$E51</f>
        <v>0.23076923076923078</v>
      </c>
      <c r="I51" s="16">
        <f>D51/$E51</f>
        <v>0.26153846153846155</v>
      </c>
      <c r="J51" s="17">
        <f>SUM(G51:I51)</f>
        <v>1</v>
      </c>
    </row>
    <row r="52" spans="2:10" x14ac:dyDescent="0.35">
      <c r="B52" s="9">
        <v>85</v>
      </c>
      <c r="C52" s="9">
        <v>55</v>
      </c>
      <c r="D52" s="9">
        <v>52</v>
      </c>
      <c r="E52" s="10">
        <f>SUM(B52:D52)</f>
        <v>192</v>
      </c>
      <c r="G52" s="16">
        <f t="shared" ref="G52:G55" si="6">B52/$E52</f>
        <v>0.44270833333333331</v>
      </c>
      <c r="H52" s="16">
        <f t="shared" ref="H52:H55" si="7">C52/$E52</f>
        <v>0.28645833333333331</v>
      </c>
      <c r="I52" s="16">
        <f t="shared" ref="I52:I55" si="8">D52/$E52</f>
        <v>0.27083333333333331</v>
      </c>
      <c r="J52" s="17">
        <f t="shared" ref="J52:J55" si="9">SUM(G52:I52)</f>
        <v>1</v>
      </c>
    </row>
    <row r="53" spans="2:10" x14ac:dyDescent="0.35">
      <c r="B53" s="9">
        <v>112</v>
      </c>
      <c r="C53" s="9">
        <v>68</v>
      </c>
      <c r="D53" s="9">
        <v>74</v>
      </c>
      <c r="E53" s="10">
        <f>SUM(B53:D53)</f>
        <v>254</v>
      </c>
      <c r="G53" s="16">
        <f t="shared" si="6"/>
        <v>0.44094488188976377</v>
      </c>
      <c r="H53" s="16">
        <f t="shared" si="7"/>
        <v>0.26771653543307089</v>
      </c>
      <c r="I53" s="16">
        <f t="shared" si="8"/>
        <v>0.29133858267716534</v>
      </c>
      <c r="J53" s="17">
        <f t="shared" si="9"/>
        <v>1</v>
      </c>
    </row>
    <row r="54" spans="2:10" x14ac:dyDescent="0.35">
      <c r="B54" s="9">
        <v>62</v>
      </c>
      <c r="C54" s="9">
        <v>35</v>
      </c>
      <c r="D54" s="9">
        <v>41</v>
      </c>
      <c r="E54" s="10">
        <f>SUM(B54:D54)</f>
        <v>138</v>
      </c>
      <c r="G54" s="16">
        <f t="shared" si="6"/>
        <v>0.44927536231884058</v>
      </c>
      <c r="H54" s="16">
        <f t="shared" si="7"/>
        <v>0.25362318840579712</v>
      </c>
      <c r="I54" s="16">
        <f t="shared" si="8"/>
        <v>0.29710144927536231</v>
      </c>
      <c r="J54" s="17">
        <f t="shared" si="9"/>
        <v>1</v>
      </c>
    </row>
    <row r="55" spans="2:10" x14ac:dyDescent="0.35">
      <c r="B55" s="9">
        <v>81</v>
      </c>
      <c r="C55" s="9">
        <v>44</v>
      </c>
      <c r="D55" s="9">
        <v>54</v>
      </c>
      <c r="E55" s="10">
        <f>SUM(B55:D55)</f>
        <v>179</v>
      </c>
      <c r="G55" s="16">
        <f t="shared" si="6"/>
        <v>0.45251396648044695</v>
      </c>
      <c r="H55" s="16">
        <f t="shared" si="7"/>
        <v>0.24581005586592178</v>
      </c>
      <c r="I55" s="16">
        <f t="shared" si="8"/>
        <v>0.3016759776536313</v>
      </c>
      <c r="J55" s="17">
        <f t="shared" si="9"/>
        <v>1</v>
      </c>
    </row>
    <row r="56" spans="2:10" x14ac:dyDescent="0.35">
      <c r="B56" s="13">
        <f>SUM(B51:B55)</f>
        <v>373</v>
      </c>
      <c r="C56" s="12">
        <f>SUM(C51:C55)</f>
        <v>217</v>
      </c>
      <c r="D56" s="12">
        <f>SUM(D51:D55)</f>
        <v>238</v>
      </c>
      <c r="E56" s="12">
        <f>SUM(E51:E55)</f>
        <v>828</v>
      </c>
      <c r="G56" s="18">
        <f t="shared" ref="G56" si="10">B56/$E56</f>
        <v>0.45048309178743962</v>
      </c>
      <c r="H56" s="18">
        <f t="shared" ref="H56" si="11">C56/$E56</f>
        <v>0.26207729468599034</v>
      </c>
      <c r="I56" s="18">
        <f t="shared" ref="I56" si="12">D56/$E56</f>
        <v>0.28743961352657005</v>
      </c>
      <c r="J56" s="19">
        <f t="shared" ref="J56" si="13">SUM(G56:I56)</f>
        <v>1</v>
      </c>
    </row>
  </sheetData>
  <mergeCells count="27">
    <mergeCell ref="M38:M40"/>
    <mergeCell ref="J48:J50"/>
    <mergeCell ref="C37:L37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B48:D49"/>
    <mergeCell ref="E48:E50"/>
    <mergeCell ref="G48:I49"/>
    <mergeCell ref="B38:B40"/>
    <mergeCell ref="C16:I16"/>
    <mergeCell ref="B5:B7"/>
    <mergeCell ref="C5:C6"/>
    <mergeCell ref="J16:J17"/>
    <mergeCell ref="K16:K17"/>
    <mergeCell ref="C27:I27"/>
    <mergeCell ref="J27:J28"/>
    <mergeCell ref="K27:K28"/>
    <mergeCell ref="B15:B17"/>
    <mergeCell ref="B26:B28"/>
  </mergeCells>
  <conditionalFormatting sqref="C41:M41 C42:L45 M42:M46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Catena</dc:creator>
  <cp:lastModifiedBy>Anna Livia Croella</cp:lastModifiedBy>
  <dcterms:created xsi:type="dcterms:W3CDTF">2022-11-10T12:46:45Z</dcterms:created>
  <dcterms:modified xsi:type="dcterms:W3CDTF">2022-12-02T16:29:18Z</dcterms:modified>
</cp:coreProperties>
</file>